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mc:AlternateContent xmlns:mc="http://schemas.openxmlformats.org/markup-compatibility/2006">
    <mc:Choice Requires="x15">
      <x15ac:absPath xmlns:x15ac="http://schemas.microsoft.com/office/spreadsheetml/2010/11/ac" url="https://randwater-my.sharepoint.com/personal/rnaidoo_randwater_co_za/Documents/Documents/"/>
    </mc:Choice>
  </mc:AlternateContent>
  <xr:revisionPtr revIDLastSave="0" documentId="8_{F142F0E3-9B62-44E5-AA84-A8F32BB8B6FF}" xr6:coauthVersionLast="47" xr6:coauthVersionMax="47" xr10:uidLastSave="{00000000-0000-0000-0000-000000000000}"/>
  <bookViews>
    <workbookView xWindow="-108" yWindow="-108" windowWidth="23256" windowHeight="12576" firstSheet="1" activeTab="1" xr2:uid="{00000000-000D-0000-FFFF-FFFF00000000}"/>
  </bookViews>
  <sheets>
    <sheet name="Cover" sheetId="1" r:id="rId1"/>
    <sheet name="Risk Register" sheetId="19" r:id="rId2"/>
    <sheet name="New Risk Definitions" sheetId="22" r:id="rId3"/>
    <sheet name="Sheet1" sheetId="23" r:id="rId4"/>
  </sheets>
  <definedNames>
    <definedName name="A">'Risk Register'!$A:$A</definedName>
    <definedName name="_xlnm.Print_Area" localSheetId="0">Cover!$A$1:$G$33</definedName>
    <definedName name="_xlnm.Print_Area" localSheetId="1">'Risk Register'!$A$1:$AC$27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8" i="19" l="1"/>
  <c r="S28" i="19"/>
  <c r="Q28" i="19"/>
  <c r="O28" i="19"/>
  <c r="T28" i="19" l="1"/>
  <c r="X28" i="19" s="1"/>
  <c r="W19" i="19" l="1"/>
  <c r="W20" i="19"/>
  <c r="W21" i="19"/>
  <c r="W22" i="19"/>
  <c r="W23" i="19"/>
  <c r="W24" i="19"/>
  <c r="W25" i="19"/>
  <c r="W26" i="19"/>
  <c r="W27" i="19"/>
  <c r="W29" i="19"/>
  <c r="W30" i="19"/>
  <c r="W31" i="19"/>
  <c r="W32" i="19"/>
  <c r="W33" i="19"/>
  <c r="W34" i="19"/>
  <c r="W35" i="19"/>
  <c r="W36" i="19"/>
  <c r="W37" i="19"/>
  <c r="S19" i="19"/>
  <c r="S20" i="19"/>
  <c r="S21" i="19"/>
  <c r="S22" i="19"/>
  <c r="S23" i="19"/>
  <c r="S24" i="19"/>
  <c r="S25" i="19"/>
  <c r="S26" i="19"/>
  <c r="S27" i="19"/>
  <c r="S29" i="19"/>
  <c r="S30" i="19"/>
  <c r="S31" i="19"/>
  <c r="S32" i="19"/>
  <c r="S33" i="19"/>
  <c r="S34" i="19"/>
  <c r="S35" i="19"/>
  <c r="S36" i="19"/>
  <c r="S37" i="19"/>
  <c r="Q19" i="19"/>
  <c r="Q20" i="19"/>
  <c r="Q21" i="19"/>
  <c r="Q22" i="19"/>
  <c r="Q23" i="19"/>
  <c r="Q24" i="19"/>
  <c r="Q25" i="19"/>
  <c r="Q26" i="19"/>
  <c r="Q27" i="19"/>
  <c r="Q29" i="19"/>
  <c r="Q30" i="19"/>
  <c r="Q31" i="19"/>
  <c r="Q32" i="19"/>
  <c r="Q33" i="19"/>
  <c r="Q34" i="19"/>
  <c r="Q35" i="19"/>
  <c r="Q36" i="19"/>
  <c r="Q37" i="19"/>
  <c r="O19" i="19"/>
  <c r="O20" i="19"/>
  <c r="O21" i="19"/>
  <c r="O22" i="19"/>
  <c r="O23" i="19"/>
  <c r="O24" i="19"/>
  <c r="O25" i="19"/>
  <c r="O26" i="19"/>
  <c r="O27" i="19"/>
  <c r="O29" i="19"/>
  <c r="O30" i="19"/>
  <c r="O31" i="19"/>
  <c r="O32" i="19"/>
  <c r="O33" i="19"/>
  <c r="O34" i="19"/>
  <c r="O35" i="19"/>
  <c r="O36" i="19"/>
  <c r="O37" i="19"/>
  <c r="T19" i="19" l="1"/>
  <c r="X19" i="19" s="1"/>
  <c r="T34" i="19"/>
  <c r="T27" i="19"/>
  <c r="X27" i="19" s="1"/>
  <c r="T30" i="19"/>
  <c r="T21" i="19"/>
  <c r="X21" i="19" s="1"/>
  <c r="T20" i="19"/>
  <c r="X20" i="19" s="1"/>
  <c r="T29" i="19"/>
  <c r="X29" i="19" s="1"/>
  <c r="T25" i="19"/>
  <c r="X25" i="19" s="1"/>
  <c r="T33" i="19"/>
  <c r="X33" i="19" s="1"/>
  <c r="T36" i="19"/>
  <c r="X36" i="19" s="1"/>
  <c r="X34" i="19"/>
  <c r="X30" i="19"/>
  <c r="T32" i="19"/>
  <c r="X32" i="19" s="1"/>
  <c r="T23" i="19"/>
  <c r="X23" i="19" s="1"/>
  <c r="T37" i="19"/>
  <c r="X37" i="19" s="1"/>
  <c r="T24" i="19"/>
  <c r="X24" i="19" s="1"/>
  <c r="T35" i="19"/>
  <c r="X35" i="19" s="1"/>
  <c r="T31" i="19"/>
  <c r="X31" i="19" s="1"/>
  <c r="T26" i="19"/>
  <c r="X26" i="19" s="1"/>
  <c r="T22" i="19"/>
  <c r="X22" i="19" s="1"/>
  <c r="H26" i="22" l="1"/>
  <c r="G26" i="22"/>
  <c r="F26" i="22"/>
  <c r="E26" i="22"/>
  <c r="O18" i="19"/>
  <c r="Q18" i="19"/>
  <c r="S18" i="19"/>
  <c r="W18" i="19"/>
  <c r="T18" i="19" l="1"/>
  <c r="X18" i="19" s="1"/>
  <c r="H29" i="22"/>
  <c r="G29" i="22"/>
  <c r="I29" i="22"/>
  <c r="D29" i="22"/>
  <c r="E29" i="22"/>
  <c r="F29" i="22"/>
  <c r="H27" i="22"/>
  <c r="G27" i="22"/>
  <c r="F27" i="22"/>
  <c r="I27" i="22"/>
  <c r="E27" i="22"/>
  <c r="D27" i="22"/>
  <c r="F28" i="22"/>
  <c r="D28" i="22"/>
  <c r="I28" i="22"/>
  <c r="G28" i="22"/>
  <c r="E28" i="22"/>
  <c r="H28" i="22"/>
  <c r="G32" i="22"/>
  <c r="H32" i="22"/>
  <c r="F32" i="22"/>
  <c r="I32" i="22"/>
  <c r="E32" i="22"/>
  <c r="D32" i="22"/>
  <c r="H31" i="22"/>
  <c r="I31" i="22"/>
  <c r="G31" i="22"/>
  <c r="D31" i="22"/>
  <c r="E31" i="22"/>
  <c r="F31" i="22"/>
  <c r="G30" i="22"/>
  <c r="I30" i="22"/>
  <c r="F30" i="22"/>
  <c r="D30" i="22"/>
  <c r="E30" i="22"/>
  <c r="H30" i="22"/>
</calcChain>
</file>

<file path=xl/sharedStrings.xml><?xml version="1.0" encoding="utf-8"?>
<sst xmlns="http://schemas.openxmlformats.org/spreadsheetml/2006/main" count="536" uniqueCount="294">
  <si>
    <t>Impact</t>
  </si>
  <si>
    <t xml:space="preserve">Inherent Risk </t>
  </si>
  <si>
    <t>Control Effectiveness</t>
  </si>
  <si>
    <t xml:space="preserve">Residual Risk Exposure </t>
  </si>
  <si>
    <t>Rating</t>
  </si>
  <si>
    <t>Unlikely</t>
  </si>
  <si>
    <t>Moderate</t>
  </si>
  <si>
    <t>Likely</t>
  </si>
  <si>
    <t>Factor</t>
  </si>
  <si>
    <t>Good</t>
  </si>
  <si>
    <t>Satisfactory</t>
  </si>
  <si>
    <t>Weak</t>
  </si>
  <si>
    <t>Unsatisfactory</t>
  </si>
  <si>
    <t>Significant</t>
  </si>
  <si>
    <t>Description</t>
  </si>
  <si>
    <t>Strategic Objective</t>
  </si>
  <si>
    <t>Risk Category</t>
  </si>
  <si>
    <t>Resulting effect on organisation</t>
  </si>
  <si>
    <t xml:space="preserve">Likelihood </t>
  </si>
  <si>
    <t>Risk Context</t>
  </si>
  <si>
    <t>Related Information</t>
  </si>
  <si>
    <t>Root Causes of Risk</t>
  </si>
  <si>
    <t>Action Owner</t>
  </si>
  <si>
    <t>Due Date</t>
  </si>
  <si>
    <t>Infrastructure</t>
  </si>
  <si>
    <t>Political</t>
  </si>
  <si>
    <t>Human Resources</t>
  </si>
  <si>
    <t>Financial</t>
  </si>
  <si>
    <t>Information technology</t>
  </si>
  <si>
    <t>Social</t>
  </si>
  <si>
    <t>Technology</t>
  </si>
  <si>
    <t>Legal and compliance</t>
  </si>
  <si>
    <t>Environmental</t>
  </si>
  <si>
    <t>Health &amp; Safety</t>
  </si>
  <si>
    <t>Water quality</t>
  </si>
  <si>
    <t>Reputation</t>
  </si>
  <si>
    <t>Not Assigned</t>
  </si>
  <si>
    <t>Activity</t>
  </si>
  <si>
    <t>Achieve Growth</t>
  </si>
  <si>
    <t>Achieve a High Performance Culture</t>
  </si>
  <si>
    <t>Maintain Financial Health and Sustainability</t>
  </si>
  <si>
    <t>Positively Engage Stakeholder Base</t>
  </si>
  <si>
    <t>Achieve Operational Intergrity and Best Fit Technology</t>
  </si>
  <si>
    <t>Factors used in Key Risk Analysis</t>
  </si>
  <si>
    <t>Each risk is evaluated in terms of potential loss, likelihood of occurrence and the effectiveness of controls in place to manage the risks according to the criteria set out below</t>
  </si>
  <si>
    <t>Level</t>
  </si>
  <si>
    <t>Safety</t>
  </si>
  <si>
    <t>Health</t>
  </si>
  <si>
    <t>Environment</t>
  </si>
  <si>
    <t>May cause multiple deaths</t>
  </si>
  <si>
    <t xml:space="preserve">Transboundary/National environmental disaster with long term or irreversible ecological impacts with high risk of legal and public liability. </t>
  </si>
  <si>
    <t>Major event which can be endured but which may have a prolonged negative impact and extensive consequences.</t>
  </si>
  <si>
    <t xml:space="preserve">Life threatening affects </t>
  </si>
  <si>
    <t xml:space="preserve">National environmental disaster with long term ecological impacts with high risk of legal and public liability. </t>
  </si>
  <si>
    <t>Single major injury or disabling reportable</t>
  </si>
  <si>
    <t>Irreversable significant health effects</t>
  </si>
  <si>
    <t>Event that leads to environmental contamination (failure to manage appropriately, but contained within Rand Water boundaries)</t>
  </si>
  <si>
    <t>Event which can be managed under normal operating conditions.</t>
  </si>
  <si>
    <t xml:space="preserve">Minor injuries, lost time, </t>
  </si>
  <si>
    <t>Reversable significant health effects</t>
  </si>
  <si>
    <t>Event which can be contained. Is limited to immediate area of occurrence associated with short term ecological disturbances, and/or is a transgression of internal standard</t>
  </si>
  <si>
    <t>Minor</t>
  </si>
  <si>
    <t>Minor injuries, no lost time</t>
  </si>
  <si>
    <t>Reversable minor health effects</t>
  </si>
  <si>
    <t>Minor negative impact, no corrective action necessary. Must be monitored.</t>
  </si>
  <si>
    <t>Almost certain</t>
  </si>
  <si>
    <t>Tolerable risk</t>
  </si>
  <si>
    <t>Very good</t>
  </si>
  <si>
    <t>Medium risk</t>
  </si>
  <si>
    <t>Most risks are effectively controlled and mitigated</t>
  </si>
  <si>
    <t>High risk</t>
  </si>
  <si>
    <t>There is room for some improvement in the control system</t>
  </si>
  <si>
    <t>Some risks appear to be controlled but there are major deficiencies</t>
  </si>
  <si>
    <t>The control system is ineffective</t>
  </si>
  <si>
    <t>High</t>
  </si>
  <si>
    <t>Medium</t>
  </si>
  <si>
    <t>Low</t>
  </si>
  <si>
    <t>RATING MATRIX</t>
  </si>
  <si>
    <t xml:space="preserve">Multiple Fatalities , Very serious irrevesable injury from 10 people and above                   </t>
  </si>
  <si>
    <t>Update</t>
  </si>
  <si>
    <t>Exposure</t>
  </si>
  <si>
    <t>Normal</t>
  </si>
  <si>
    <t>Risk no.</t>
  </si>
  <si>
    <t>SHEQ Risk Assessment Register</t>
  </si>
  <si>
    <t>Situation</t>
  </si>
  <si>
    <t>Page 1 of 6</t>
  </si>
  <si>
    <t>Very high</t>
  </si>
  <si>
    <t xml:space="preserve">Insignificant </t>
  </si>
  <si>
    <t>Prescribed legal limits (PLL)**</t>
  </si>
  <si>
    <t>Frequency</t>
  </si>
  <si>
    <t>Duration</t>
  </si>
  <si>
    <t>&lt; 50%</t>
  </si>
  <si>
    <t>Annually</t>
  </si>
  <si>
    <t>&gt; 1 hr</t>
  </si>
  <si>
    <t>50%-75%</t>
  </si>
  <si>
    <t>Monthly</t>
  </si>
  <si>
    <t>&lt;1Hrs&gt;2Hrs</t>
  </si>
  <si>
    <t>75%-100%</t>
  </si>
  <si>
    <t>Weekly</t>
  </si>
  <si>
    <t>&lt;2hrs&gt;8 Hrs</t>
  </si>
  <si>
    <t>101%-200%</t>
  </si>
  <si>
    <t>&lt;8hrs&gt;40Hrs</t>
  </si>
  <si>
    <t>&gt;200%</t>
  </si>
  <si>
    <t>&lt;40Hrs</t>
  </si>
  <si>
    <t>2 X per Shift</t>
  </si>
  <si>
    <t>1 X  per Shift</t>
  </si>
  <si>
    <t>1-5m</t>
  </si>
  <si>
    <t>6-10m</t>
  </si>
  <si>
    <t>11-50m</t>
  </si>
  <si>
    <t>51-100m</t>
  </si>
  <si>
    <t>over 101m</t>
  </si>
  <si>
    <t>Negligible</t>
  </si>
  <si>
    <t>Restricted</t>
  </si>
  <si>
    <t>Widespread</t>
  </si>
  <si>
    <t>Extensive</t>
  </si>
  <si>
    <t>Extent</t>
  </si>
  <si>
    <t>Extreme</t>
  </si>
  <si>
    <t>Insignificant</t>
  </si>
  <si>
    <t>Basis Points</t>
  </si>
  <si>
    <t>Almost Certain</t>
  </si>
  <si>
    <t>2% to 33%</t>
  </si>
  <si>
    <t>34% to 50%</t>
  </si>
  <si>
    <t>51% to 66%</t>
  </si>
  <si>
    <t>67% to 96%</t>
  </si>
  <si>
    <t>97% to 100%</t>
  </si>
  <si>
    <t>Almost Impossible</t>
  </si>
  <si>
    <t>Very Unlikely</t>
  </si>
  <si>
    <t>Very Likely</t>
  </si>
  <si>
    <t>Major</t>
  </si>
  <si>
    <t>Colour Code</t>
  </si>
  <si>
    <t>Detail</t>
  </si>
  <si>
    <t>Basis Point Range</t>
  </si>
  <si>
    <t>0 to 3</t>
  </si>
  <si>
    <t>3.1 to 24.9</t>
  </si>
  <si>
    <t>25 to 100</t>
  </si>
  <si>
    <t>IMPACT SCALE</t>
  </si>
  <si>
    <t>Extreme event with the potential to lead to collapse of business and is fundamental to the achievement of objectives.                                                                     Non achievement of Rand Water mandate</t>
  </si>
  <si>
    <t>High impact events,  which can be managed but requires additional resources and management effort.</t>
  </si>
  <si>
    <t>Events of which consequences can readily be absorbed under normal operating conditions.</t>
  </si>
  <si>
    <t>Likelihood/ Probability rating</t>
  </si>
  <si>
    <t>Percentage</t>
  </si>
  <si>
    <t xml:space="preserve">The event is expected to occur in most circumstances </t>
  </si>
  <si>
    <t>Very likely</t>
  </si>
  <si>
    <t xml:space="preserve">The event will probably occur in most circumstances </t>
  </si>
  <si>
    <t>67% -96%</t>
  </si>
  <si>
    <t>The event should occur  at sometime</t>
  </si>
  <si>
    <t>51% -66%</t>
  </si>
  <si>
    <t>The event could occur at sometime</t>
  </si>
  <si>
    <t>34% -50%</t>
  </si>
  <si>
    <t>Very unlikely</t>
  </si>
  <si>
    <t>The event may occur only in exceptional circumstance.</t>
  </si>
  <si>
    <t>2% - 33%</t>
  </si>
  <si>
    <t>Almost impossible</t>
  </si>
  <si>
    <t>The event  may never occur</t>
  </si>
  <si>
    <t>QUALITATIVE ASSESSMENT OF CONTROLS</t>
  </si>
  <si>
    <t>Controls are totally effective,  efficient and  implemented.</t>
  </si>
  <si>
    <t>81% - 99%</t>
  </si>
  <si>
    <t>66% - 80%</t>
  </si>
  <si>
    <t>41% - 65%</t>
  </si>
  <si>
    <t>21%-40%</t>
  </si>
  <si>
    <t>&lt;20%</t>
  </si>
  <si>
    <t>No Health effects</t>
  </si>
  <si>
    <t>Form: RW SHE 00300F</t>
  </si>
  <si>
    <t>Rev: 04</t>
  </si>
  <si>
    <t>Date: December 2011</t>
  </si>
  <si>
    <t>Human Behaviour</t>
  </si>
  <si>
    <t>Hazards/
Aspects</t>
  </si>
  <si>
    <t>Risks/
Impacts</t>
  </si>
  <si>
    <t>Quality</t>
  </si>
  <si>
    <t>Q 01</t>
  </si>
  <si>
    <t>Process</t>
  </si>
  <si>
    <t>Internal Audit</t>
  </si>
  <si>
    <t>Planning</t>
  </si>
  <si>
    <t>Schedule</t>
  </si>
  <si>
    <t>Audits not conducted</t>
  </si>
  <si>
    <t>Loss of ISO 9001 cerfification</t>
  </si>
  <si>
    <t xml:space="preserve"> Did not follow procedure
Forgot
Poor Planning
Did not communicate</t>
  </si>
  <si>
    <t>Ignorance</t>
  </si>
  <si>
    <t xml:space="preserve">Procedure  400
Reminder outlook calender
</t>
  </si>
  <si>
    <t xml:space="preserve">Quality </t>
  </si>
  <si>
    <t>Impact Values(Basis points)</t>
  </si>
  <si>
    <t>Total system failure</t>
  </si>
  <si>
    <t>Needs immediate corrective action within 2 weeks</t>
  </si>
  <si>
    <t>Needs immediate corrective action within 1 month</t>
  </si>
  <si>
    <t>Frequent minor risks that do not disrupt buiness, or with no adverse health effect or injuries.</t>
  </si>
  <si>
    <t>Does not  require corrective action</t>
  </si>
  <si>
    <r>
      <t xml:space="preserve">Outcome description </t>
    </r>
    <r>
      <rPr>
        <b/>
        <u/>
        <sz val="10"/>
        <color indexed="8"/>
        <rFont val="Arial"/>
        <family val="2"/>
      </rPr>
      <t>(Business Risk)</t>
    </r>
  </si>
  <si>
    <r>
      <rPr>
        <sz val="10"/>
        <rFont val="Arial"/>
        <family val="2"/>
      </rPr>
      <t>Fatality,M</t>
    </r>
    <r>
      <rPr>
        <sz val="10"/>
        <color indexed="8"/>
        <rFont val="Arial"/>
        <family val="2"/>
      </rPr>
      <t>ultiple Major injuries or disability, Significant irreversable injuries to up to 10 people</t>
    </r>
  </si>
  <si>
    <t>Repeat non-conformance</t>
  </si>
  <si>
    <t>Corrective action not required but monitored</t>
  </si>
  <si>
    <t>QUALITATIVE ASSESSMENT OF PROBABILITY/ LIKELIHOOD OF OCCURRENCE</t>
  </si>
  <si>
    <t xml:space="preserve">Existing Controls - Elimination, Substitution, Engineering Controls, Administration Controls </t>
  </si>
  <si>
    <t xml:space="preserve"> Reference </t>
  </si>
  <si>
    <r>
      <t>Threats</t>
    </r>
    <r>
      <rPr>
        <b/>
        <sz val="11"/>
        <color indexed="8"/>
        <rFont val="Arial"/>
        <family val="2"/>
      </rPr>
      <t xml:space="preserve"> to achieving strategic business objective</t>
    </r>
  </si>
  <si>
    <t>Identify Opportunities from process or activities / Further mitigation</t>
  </si>
  <si>
    <t xml:space="preserve">Project Site: </t>
  </si>
  <si>
    <t>Project Description:</t>
  </si>
  <si>
    <t>System</t>
  </si>
  <si>
    <t>Specification No.</t>
  </si>
  <si>
    <t xml:space="preserve">Risk Register Rev.No. </t>
  </si>
  <si>
    <t>Compiled by:</t>
  </si>
  <si>
    <t>Approved by:</t>
  </si>
  <si>
    <t>SHE Baseline Risk Assessment for Projects</t>
  </si>
  <si>
    <t>Form: SAM SHE 00304F</t>
  </si>
  <si>
    <t>Template Rev: 02</t>
  </si>
  <si>
    <t>Date: February 2018</t>
  </si>
  <si>
    <t>Department/ Location</t>
  </si>
  <si>
    <t xml:space="preserve">Exposure, inhalation, ingestion and absorption- viruses, bacteria and fungi and their metabolites, as well as parasitic worms and plants. </t>
  </si>
  <si>
    <t xml:space="preserve">Allergic and toxic reactions. Infections. </t>
  </si>
  <si>
    <t>Use of handtools</t>
  </si>
  <si>
    <t>Body cuts, lacerations and fractures. Property damage</t>
  </si>
  <si>
    <t>Handling, storage and disposal of waste</t>
  </si>
  <si>
    <t>Vernomous fauna</t>
  </si>
  <si>
    <t>Snakes, spider, wasps, bees, scorpions bites.</t>
  </si>
  <si>
    <t>Swelling/allergic reactions.</t>
  </si>
  <si>
    <t>Weather elements</t>
  </si>
  <si>
    <t>Exposure to Extreme heat, cold temperature, rain, lightning strike, strong winds.</t>
  </si>
  <si>
    <t>Dehydration and headache, dizziness, heat stroke, skin disorder, Frost bite,hypothermia, major burns</t>
  </si>
  <si>
    <t>Decommissioning of site</t>
  </si>
  <si>
    <t>Site clearing, removal of material/ containers, temporary signs.  Removal of key staff during decommissioning.</t>
  </si>
  <si>
    <t xml:space="preserve">Property damage, injuries, </t>
  </si>
  <si>
    <t>Risk Assessments and Method Statements.  No key employees to be removed including site agent, and H&amp;S Officer.  Ensure coverage available for defect liability period.Competent contractors for removal of material. Site clearance certificate before leaving site. Emergency procedure.</t>
  </si>
  <si>
    <t>Very High</t>
  </si>
  <si>
    <t xml:space="preserve">Waste leaks and spills, odours. Use of unlicensed landfill sites. </t>
  </si>
  <si>
    <t>Soil , surface water and ground water pollution. Claims and penalties.</t>
  </si>
  <si>
    <t xml:space="preserve">Provide information and training to employees. Limitation of Duration/ exposure . Ventilation system. Health suirvellance and occupational health survey.  Prescribed PPE  and training. Supervision. </t>
  </si>
  <si>
    <t xml:space="preserve">Noxious gas emissions from vehicle. Hydrocarbon leaks from the vehicles.Generation of noise exceeding 85 decibels and high levels of dust.  Poor serviced vehicles/plant. Groundwater seepage. </t>
  </si>
  <si>
    <t>Air and ground pollution. Fines and penalities.Noise and air pollution. Nuisance to community/neighbours. Soil, surface and groundwater contamination. Complaints from community.High levels of noise and dust can cause nuisance to residents.Ground water seepage can result in erosion and changing soil composition.</t>
  </si>
  <si>
    <t>Bodily injuries, property damage, possible fatalities. 3rd party claims. Property damage/damage of material/ 3rd party claims. Project delay. Financial loss. Penalties.</t>
  </si>
  <si>
    <t>Use of Hazardous Chemical substances</t>
  </si>
  <si>
    <t>Hazardous Biological Agents</t>
  </si>
  <si>
    <t>General maintenance of laydown area</t>
  </si>
  <si>
    <t>Overgrown grass/weeds not maintained. Snakes/bees hiding under sandbags. Worn out/deteriorated sandbags</t>
  </si>
  <si>
    <t>Preparation of laydown area: Clearing and grubbing</t>
  </si>
  <si>
    <t xml:space="preserve">Sustained awkward posture, repetitive or sustained movement. Handling heavy bags. </t>
  </si>
  <si>
    <t>Spreading of fire from neighbouring areas can cause damage to the site. Dry grass/weeds can cause and accelerate the rate of combustion. Property damage. Snakes/bees can result in body bites. Worn out sandbags can cause release of sand.</t>
  </si>
  <si>
    <t>Stormwater management</t>
  </si>
  <si>
    <t>Stormwater run-off causing standing water on site, eroding of soil. soil loss rate and area of disturbance</t>
  </si>
  <si>
    <t>Disturbance of ground cover/s/natural vegetation.  Dust generation. Damaging swallow underground services.</t>
  </si>
  <si>
    <t xml:space="preserve">Financial implications, fines and penalties. Property damage.  Disturbing normal functioning of services of site. Inhalation of dust that can affect respiratory system. Erosion. Ground and air pollution. </t>
  </si>
  <si>
    <t>Musculoskeletal disorders-strains and sprains. Injuries. Loss time.</t>
  </si>
  <si>
    <t>Preparation of laydown area: Manual handling and placing of sandbags</t>
  </si>
  <si>
    <t>Maitenance method statement indicating the frequency and how site will be maintained. Sand bags/mould protected from erosion . Fire breaks established to protect storage area.  SOP. Emergency preparedness procedure.</t>
  </si>
  <si>
    <t>Formation of rill
erosion. Standing water can damage sand bags and pipes to be stored. Standing water can also cause mosquito breeding areas.</t>
  </si>
  <si>
    <t xml:space="preserve">Drainage control measures. Erosion control measures. A storm water management plan. SOP.  Supervision. </t>
  </si>
  <si>
    <t>Exposure to corrosive HCS. Inhalation
of toxic fumes, dust particles. Absorption through the skin of a toxic
substance.</t>
  </si>
  <si>
    <t xml:space="preserve">Skin burns or irritation. Being overcome or losing consciousness. Headache or nausea. Dermatitis. </t>
  </si>
  <si>
    <t xml:space="preserve"> Adequate ventilation system. Supervison. SOP/Work Instruction. Prescribed PPE. PPE policy and training. HCS training.</t>
  </si>
  <si>
    <t xml:space="preserve">Daily checks of hand tools. Supervision. Method statement/SOP. Full PPE. Safe operating distance. Daily checks of tools. </t>
  </si>
  <si>
    <t>Contact with high-voltage electricity cables/ network cables. High-pressure water.</t>
  </si>
  <si>
    <t>Existing infrastucture: underground water pipes, network cables, electrical services, unkown services.</t>
  </si>
  <si>
    <t>Working in wet areas/in proximity to the wetland</t>
  </si>
  <si>
    <t>Pollution of water which can harm the biota in the wetland.  Degradation of wetland water quality. Body injuries.</t>
  </si>
  <si>
    <t>Hazardous Installation</t>
  </si>
  <si>
    <t>Contractor emergency procedure. Supervision at all times. Appointed emergency coordinator and wardens.Emhlangeni Induction. /emergency response procedure.  Designated Assembly points. Wind sockets to indicate direction of wind. Contractor Site camp to be approved by site.</t>
  </si>
  <si>
    <t xml:space="preserve">Inhalation of Hazardous installation can cause headches, dizziness, nausea, respiratory problems . Fire and property damage. </t>
  </si>
  <si>
    <t xml:space="preserve">Contamination of wetland due to leaks and spills from chemical toilets or any HCS. Contaminated rainwater run off from uncovered areas of the site. </t>
  </si>
  <si>
    <t>Property damage. Financial loss, environmental contamination. Fines and penalties</t>
  </si>
  <si>
    <t>Emergency situations on site</t>
  </si>
  <si>
    <t>Leaking LPG lines at Emhlangeni</t>
  </si>
  <si>
    <t xml:space="preserve">Contact with flying particles, Discomfort, pinch points, Slipping of tools falling or striking other workers, Cracked wooden handles that can cause tool head to fly off and hit other employees </t>
  </si>
  <si>
    <t>Rashnee Naidoo</t>
  </si>
  <si>
    <t>Primary System</t>
  </si>
  <si>
    <t>Reviewed by:</t>
  </si>
  <si>
    <t xml:space="preserve">Supervision. Site map layout to be used to guide on existence of shallow services. Approval from RW before clearing site. </t>
  </si>
  <si>
    <r>
      <t xml:space="preserve">Medically fit employees. </t>
    </r>
    <r>
      <rPr>
        <sz val="9"/>
        <color theme="1"/>
        <rFont val="Arial"/>
        <family val="2"/>
      </rPr>
      <t xml:space="preserve">Supervision. </t>
    </r>
    <r>
      <rPr>
        <sz val="9"/>
        <color theme="1"/>
        <rFont val="Arial"/>
        <family val="2"/>
      </rPr>
      <t xml:space="preserve">Method statement from PC. </t>
    </r>
  </si>
  <si>
    <t>Failure to respond swiftly to emergencies, inadequate emergency equipment. ,Evacuation plans not clearly communicated to employees or not regularly tested,  
Fire, natural hazards, hazardous material spills,mechanical breakdown</t>
  </si>
  <si>
    <t>Contractor emergency plan to include all potential emergencies (site and project). Communication and implementaion of emergency procedure. Designated assembly points. Appointed emergency coordinator/wardens. Emergency contact list.</t>
  </si>
  <si>
    <t>Contractor to provide waste skips with covers . Waste separation. Use of registered landfill site. Bunded waste area.  Chemical toilets to be maintained weekly.</t>
  </si>
  <si>
    <t>Electrocution. Damage to services. Risk of flooding.  Financial losses, fines, penalties, claims.Telecommunication cable damage causing a breakdown in service. Inability to supply services.</t>
  </si>
  <si>
    <t>Being familiar with site layout maps and approval of use of laydown area land from site.  Method Statements/SOP.  Supervision. Emergency preparedness procedure. Signage and demarcation. Attendance of site induction</t>
  </si>
  <si>
    <t xml:space="preserve">Contractor EMP implementation, Method statement, SOP/Work Instruction. Toilets, stockpiles,  hazardous waste stored within 100 feet (meters) from wetland. Supervision.  Emergency response Plan. </t>
  </si>
  <si>
    <t>Contractor to have an Emergency procedure, Contact list of vernomous animals handlers, First Aider and kit. Lone working not allowed. Precheck of area before work starts.Prescribed PPE to cover the body.</t>
  </si>
  <si>
    <t>Contractor and Engineer to Monitor rainfall, not allowing work to occur downstream or in low lying areas when threats of flooding. Sunscreen and hats. Provision for water. Thermal wear. Emergency procedure. Shelter. Work to stop when itis raining and lightning.</t>
  </si>
  <si>
    <t>Fatigue. Tiredness. Pre-existing depression, anxiety, substance
abuse and other mental illness</t>
  </si>
  <si>
    <t>Accidents on the road causing injuries. 3rd party claims. Fatalities</t>
  </si>
  <si>
    <t>All noise generating activities must be scheduled between 7am – 16pm Mondays to Fridays and weekends as required and with the permission from RW. Noise Regulations and Municpal  Bylaws to be followed. Method statement. Contractor to make use of drip trays for oil/diesel leaks and spill kits must be available.</t>
  </si>
  <si>
    <t>Service  Level Agreement between RW, PC and Manufacturer. Medicals Fit and competent operators delivering and offloading pipes. Submission of delivery schedule.  Pipes to be delivered at approved designated site.  Use of proper strapping belts during transit. Use of approved material to prevent chafing and shock damage. Protection lugs.  Appointed QCI to check quality fof pipes during delivery.</t>
  </si>
  <si>
    <t>Contractor to submit a SHE Plan and Emergency Procedure. Annual medical examination by a registered OMD/OHP.</t>
  </si>
  <si>
    <t xml:space="preserve">Date Compiled: </t>
  </si>
  <si>
    <t>Date Revised</t>
  </si>
  <si>
    <t>Various Rand Water Sites and Projects</t>
  </si>
  <si>
    <t>SUPPLY AND DELIVERY OF SACP SYSTEM CONSUMABLE MATERIALS AND MONITORING POINTS ALONG THE COMBINED SYSTEM OF RAND WATER PIPELINE NETWORK</t>
  </si>
  <si>
    <t>Sibongile Mbele</t>
  </si>
  <si>
    <t>Various RW Sites &amp; Projects</t>
  </si>
  <si>
    <t>Use of trucks on site and public roads.</t>
  </si>
  <si>
    <t>Speeding/Adverse weather conditons/use of cellphone/intoxication, / overloading resulting in collision with other vehicles and pedestrians/Hijacking. Poor Conditions of the Road. Poor weather conditions. Collision with people, animals, objects.Falling of  unsecured loads, obstructions, Poor visibility, overturning of vehicle. and other vehicles.  Inadequate maintenance of truck.</t>
  </si>
  <si>
    <t>Use of trucks</t>
  </si>
  <si>
    <t>Collection and Delivery of material by Contractor to site</t>
  </si>
  <si>
    <t xml:space="preserve">Double handling of material. Improper transportation of material. Improper offloading of material. Late deliveries. </t>
  </si>
  <si>
    <t>Damage to material. Injuries. Financial loss. Property damage. Delay of project. Penalties and fines. 3rd party claims</t>
  </si>
  <si>
    <t>HS.25.04.25</t>
  </si>
  <si>
    <t>N/A</t>
  </si>
  <si>
    <t>Traffic Management Plan, awareness, maintenance records, vehicle road worthy, medical fittness records, controlled access, regular breaks, inductions, load test certificates, operator licences, legal appointments, checklists, procedures, adhere to site speed limit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</si>
</sst>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1">
    <font>
      <sz val="10"/>
      <color indexed="8"/>
      <name val="MS Sans Serif"/>
    </font>
    <font>
      <sz val="9"/>
      <color indexed="8"/>
      <name val="Times New Roman"/>
      <family val="1"/>
    </font>
    <font>
      <sz val="10"/>
      <color indexed="8"/>
      <name val="Times New Roman"/>
      <family val="1"/>
    </font>
    <font>
      <b/>
      <sz val="12"/>
      <color indexed="8"/>
      <name val="Times New Roman"/>
      <family val="1"/>
    </font>
    <font>
      <b/>
      <sz val="11"/>
      <color indexed="8"/>
      <name val="Times New Roman"/>
      <family val="1"/>
    </font>
    <font>
      <sz val="11"/>
      <color indexed="8"/>
      <name val="Times New Roman"/>
      <family val="1"/>
    </font>
    <font>
      <b/>
      <u/>
      <sz val="18"/>
      <color indexed="8"/>
      <name val="Times New Roman"/>
      <family val="1"/>
    </font>
    <font>
      <sz val="16"/>
      <color indexed="8"/>
      <name val="KPMG Logo"/>
    </font>
    <font>
      <b/>
      <sz val="10"/>
      <color indexed="8"/>
      <name val="Times New Roman"/>
      <family val="1"/>
    </font>
    <font>
      <sz val="9"/>
      <color indexed="8"/>
      <name val="Arial"/>
      <family val="2"/>
    </font>
    <font>
      <b/>
      <sz val="9"/>
      <color indexed="8"/>
      <name val="Arial"/>
      <family val="2"/>
    </font>
    <font>
      <sz val="8"/>
      <name val="MS Sans Serif"/>
      <family val="2"/>
    </font>
    <font>
      <sz val="9"/>
      <name val="Arial"/>
      <family val="2"/>
    </font>
    <font>
      <sz val="11"/>
      <color indexed="8"/>
      <name val="MS Sans Serif"/>
      <family val="2"/>
    </font>
    <font>
      <b/>
      <sz val="22"/>
      <color indexed="8"/>
      <name val="Times New Roman"/>
      <family val="1"/>
    </font>
    <font>
      <sz val="18"/>
      <color indexed="8"/>
      <name val="Times New Roman"/>
      <family val="1"/>
    </font>
    <font>
      <b/>
      <sz val="10"/>
      <color indexed="8"/>
      <name val="Arial"/>
      <family val="2"/>
    </font>
    <font>
      <sz val="10"/>
      <color indexed="8"/>
      <name val="Arial"/>
      <family val="2"/>
    </font>
    <font>
      <sz val="11"/>
      <color indexed="8"/>
      <name val="Arial"/>
      <family val="2"/>
    </font>
    <font>
      <b/>
      <sz val="11"/>
      <color indexed="8"/>
      <name val="Arial"/>
      <family val="2"/>
    </font>
    <font>
      <b/>
      <sz val="12"/>
      <color indexed="8"/>
      <name val="Arial"/>
      <family val="2"/>
    </font>
    <font>
      <b/>
      <u/>
      <sz val="10"/>
      <color indexed="8"/>
      <name val="Arial"/>
      <family val="2"/>
    </font>
    <font>
      <sz val="10"/>
      <name val="Arial"/>
      <family val="2"/>
    </font>
    <font>
      <b/>
      <u/>
      <sz val="12"/>
      <color indexed="8"/>
      <name val="Arial"/>
      <family val="2"/>
    </font>
    <font>
      <b/>
      <sz val="10"/>
      <color rgb="FFFF0000"/>
      <name val="Arial"/>
      <family val="2"/>
    </font>
    <font>
      <sz val="10"/>
      <color rgb="FFFF0000"/>
      <name val="Arial"/>
      <family val="2"/>
    </font>
    <font>
      <b/>
      <sz val="11"/>
      <color rgb="FFFF0000"/>
      <name val="Arial"/>
      <family val="2"/>
    </font>
    <font>
      <sz val="11"/>
      <color rgb="FFFF0000"/>
      <name val="Arial"/>
      <family val="2"/>
    </font>
    <font>
      <sz val="18"/>
      <color rgb="FFFF0000"/>
      <name val="Times New Roman"/>
      <family val="1"/>
    </font>
    <font>
      <b/>
      <sz val="12"/>
      <color rgb="FF000000"/>
      <name val="Arial"/>
      <family val="2"/>
    </font>
    <font>
      <b/>
      <sz val="12"/>
      <name val="Arial"/>
      <family val="2"/>
    </font>
    <font>
      <sz val="16"/>
      <color rgb="FF000000"/>
      <name val="Arial"/>
      <family val="2"/>
    </font>
    <font>
      <b/>
      <sz val="10"/>
      <color rgb="FF000000"/>
      <name val="Arial"/>
      <family val="2"/>
    </font>
    <font>
      <sz val="10"/>
      <color rgb="FF000000"/>
      <name val="Arial"/>
      <family val="2"/>
    </font>
    <font>
      <sz val="10"/>
      <color indexed="8"/>
      <name val="MS Sans Serif"/>
      <family val="2"/>
    </font>
    <font>
      <sz val="9"/>
      <color theme="1"/>
      <name val="Arial"/>
      <family val="2"/>
    </font>
    <font>
      <sz val="11"/>
      <name val="Arial"/>
      <family val="2"/>
    </font>
    <font>
      <sz val="11"/>
      <color rgb="FF000000"/>
      <name val="Arial"/>
      <family val="2"/>
    </font>
    <font>
      <sz val="12"/>
      <color rgb="FF000000"/>
      <name val="Arial"/>
      <family val="2"/>
    </font>
    <font>
      <sz val="12"/>
      <color indexed="8"/>
      <name val="Arial"/>
      <family val="2"/>
    </font>
    <font>
      <sz val="9"/>
      <color rgb="FFFF0000"/>
      <name val="Arial"/>
      <family val="2"/>
    </font>
  </fonts>
  <fills count="15">
    <fill>
      <patternFill patternType="none"/>
    </fill>
    <fill>
      <patternFill patternType="gray125"/>
    </fill>
    <fill>
      <patternFill patternType="solid">
        <fgColor indexed="11"/>
        <bgColor indexed="64"/>
      </patternFill>
    </fill>
    <fill>
      <patternFill patternType="solid">
        <fgColor indexed="10"/>
        <bgColor indexed="64"/>
      </patternFill>
    </fill>
    <fill>
      <patternFill patternType="solid">
        <fgColor indexed="3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FF0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rgb="FFFFFFFF"/>
        <bgColor rgb="FF000000"/>
      </patternFill>
    </fill>
    <fill>
      <patternFill patternType="solid">
        <fgColor rgb="FF00B0F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top" wrapText="1"/>
    </xf>
    <xf numFmtId="9" fontId="1" fillId="0" borderId="0" applyFont="0" applyFill="0" applyBorder="0" applyAlignment="0" applyProtection="0"/>
    <xf numFmtId="0" fontId="34" fillId="0" borderId="0">
      <alignment vertical="top" wrapText="1"/>
    </xf>
    <xf numFmtId="0" fontId="34" fillId="0" borderId="0">
      <alignment vertical="top" wrapText="1"/>
    </xf>
  </cellStyleXfs>
  <cellXfs count="260">
    <xf numFmtId="0" fontId="0" fillId="0" borderId="0" xfId="0">
      <alignment vertical="top" wrapText="1"/>
    </xf>
    <xf numFmtId="0" fontId="2" fillId="0" borderId="0" xfId="0" applyFont="1">
      <alignment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7" fillId="0" borderId="0" xfId="0" applyFont="1" applyAlignment="1">
      <alignment horizontal="left" vertical="top" wrapText="1" indent="1"/>
    </xf>
    <xf numFmtId="0" fontId="5" fillId="0" borderId="0" xfId="0" applyFont="1">
      <alignment vertical="top" wrapText="1"/>
    </xf>
    <xf numFmtId="3" fontId="10" fillId="0" borderId="1" xfId="0" applyNumberFormat="1" applyFont="1" applyBorder="1">
      <alignment vertical="top" wrapText="1"/>
    </xf>
    <xf numFmtId="0" fontId="9" fillId="0" borderId="1" xfId="0" applyFont="1" applyBorder="1">
      <alignment vertical="top" wrapText="1"/>
    </xf>
    <xf numFmtId="0" fontId="9" fillId="0" borderId="0" xfId="0" applyFont="1">
      <alignment vertical="top" wrapText="1"/>
    </xf>
    <xf numFmtId="3" fontId="10" fillId="0" borderId="1" xfId="0" applyNumberFormat="1" applyFont="1" applyBorder="1" applyAlignment="1">
      <alignment horizontal="center" vertical="top" wrapText="1"/>
    </xf>
    <xf numFmtId="0" fontId="5" fillId="0" borderId="1" xfId="0" applyFont="1" applyBorder="1">
      <alignment vertical="top" wrapText="1"/>
    </xf>
    <xf numFmtId="0" fontId="5" fillId="0" borderId="1" xfId="0" applyFont="1" applyBorder="1" applyAlignment="1">
      <alignment horizontal="center" vertical="top" wrapText="1"/>
    </xf>
    <xf numFmtId="0" fontId="5" fillId="2" borderId="1" xfId="0" applyFont="1" applyFill="1" applyBorder="1">
      <alignment vertical="top" wrapText="1"/>
    </xf>
    <xf numFmtId="0" fontId="5" fillId="3" borderId="1" xfId="0" applyFont="1" applyFill="1" applyBorder="1">
      <alignment vertical="top" wrapText="1"/>
    </xf>
    <xf numFmtId="0" fontId="5" fillId="4" borderId="1" xfId="0" applyFont="1" applyFill="1" applyBorder="1">
      <alignment vertical="top" wrapText="1"/>
    </xf>
    <xf numFmtId="0" fontId="9" fillId="5" borderId="1" xfId="0" applyFont="1" applyFill="1" applyBorder="1">
      <alignment vertical="top" wrapText="1"/>
    </xf>
    <xf numFmtId="2" fontId="12" fillId="5" borderId="1" xfId="0" quotePrefix="1" applyNumberFormat="1" applyFont="1" applyFill="1" applyBorder="1" applyAlignment="1">
      <alignment horizontal="center" vertical="top" wrapText="1"/>
    </xf>
    <xf numFmtId="0" fontId="14" fillId="0" borderId="0" xfId="0" applyFont="1" applyAlignment="1">
      <alignment horizontal="center" vertical="top" wrapText="1"/>
    </xf>
    <xf numFmtId="0" fontId="15" fillId="0" borderId="0" xfId="0" applyFont="1">
      <alignment vertical="top" wrapText="1"/>
    </xf>
    <xf numFmtId="3" fontId="9" fillId="0" borderId="1" xfId="0" applyNumberFormat="1" applyFont="1" applyBorder="1" applyAlignment="1">
      <alignment horizontal="center" vertical="top" wrapText="1"/>
    </xf>
    <xf numFmtId="0" fontId="9" fillId="0" borderId="1" xfId="0" applyFont="1" applyBorder="1" applyAlignment="1">
      <alignment horizontal="center" vertical="top" wrapText="1"/>
    </xf>
    <xf numFmtId="1" fontId="12" fillId="0" borderId="1" xfId="0" quotePrefix="1" applyNumberFormat="1" applyFont="1" applyBorder="1" applyAlignment="1">
      <alignment horizontal="center" vertical="top" wrapText="1"/>
    </xf>
    <xf numFmtId="2" fontId="12" fillId="0" borderId="1" xfId="0" quotePrefix="1" applyNumberFormat="1" applyFont="1" applyBorder="1" applyAlignment="1">
      <alignment horizontal="center" vertical="top" wrapText="1"/>
    </xf>
    <xf numFmtId="0" fontId="9" fillId="0" borderId="0" xfId="0" applyFont="1" applyAlignment="1">
      <alignment horizontal="justify" vertical="top" wrapText="1"/>
    </xf>
    <xf numFmtId="0" fontId="8"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9" fontId="4" fillId="6" borderId="1" xfId="1" applyFont="1" applyFill="1" applyBorder="1" applyAlignment="1">
      <alignment horizontal="center" vertical="center" wrapText="1"/>
    </xf>
    <xf numFmtId="9" fontId="8" fillId="6" borderId="1" xfId="1" applyFont="1" applyFill="1" applyBorder="1" applyAlignment="1">
      <alignment horizontal="center" vertical="center" wrapText="1"/>
    </xf>
    <xf numFmtId="164" fontId="5" fillId="7" borderId="1" xfId="0" applyNumberFormat="1" applyFont="1" applyFill="1" applyBorder="1" applyAlignment="1">
      <alignment horizontal="center" vertical="center" wrapText="1"/>
    </xf>
    <xf numFmtId="164" fontId="5" fillId="8" borderId="1" xfId="0" applyNumberFormat="1" applyFont="1" applyFill="1" applyBorder="1" applyAlignment="1">
      <alignment horizontal="center" vertical="center" wrapText="1"/>
    </xf>
    <xf numFmtId="164" fontId="5" fillId="9" borderId="1" xfId="0" applyNumberFormat="1" applyFont="1" applyFill="1" applyBorder="1" applyAlignment="1">
      <alignment horizontal="center" vertical="center" wrapText="1"/>
    </xf>
    <xf numFmtId="164" fontId="2" fillId="9" borderId="1" xfId="0" applyNumberFormat="1" applyFont="1" applyFill="1" applyBorder="1" applyAlignment="1">
      <alignment horizontal="center" vertical="center" wrapText="1"/>
    </xf>
    <xf numFmtId="164" fontId="2" fillId="8" borderId="1" xfId="0" applyNumberFormat="1" applyFont="1" applyFill="1" applyBorder="1" applyAlignment="1">
      <alignment horizontal="center" vertical="center" wrapText="1"/>
    </xf>
    <xf numFmtId="0" fontId="8" fillId="10" borderId="0" xfId="0" applyFont="1" applyFill="1" applyAlignment="1">
      <alignment horizontal="center" vertical="top" wrapText="1"/>
    </xf>
    <xf numFmtId="0" fontId="5" fillId="10" borderId="0" xfId="0" applyFont="1" applyFill="1" applyAlignment="1">
      <alignment horizontal="center" vertical="center" wrapText="1"/>
    </xf>
    <xf numFmtId="0" fontId="2" fillId="10" borderId="0" xfId="0" applyFont="1" applyFill="1" applyAlignment="1">
      <alignment horizontal="center" vertical="center" wrapText="1"/>
    </xf>
    <xf numFmtId="0" fontId="2" fillId="10" borderId="0" xfId="0" applyFont="1" applyFill="1">
      <alignment vertical="top" wrapText="1"/>
    </xf>
    <xf numFmtId="0" fontId="8" fillId="6" borderId="1" xfId="0" applyFont="1" applyFill="1" applyBorder="1">
      <alignment vertical="top" wrapText="1"/>
    </xf>
    <xf numFmtId="0" fontId="4" fillId="6" borderId="1" xfId="0" applyFont="1" applyFill="1" applyBorder="1" applyAlignment="1">
      <alignment horizontal="center" vertical="top" wrapText="1"/>
    </xf>
    <xf numFmtId="0" fontId="9" fillId="0" borderId="4" xfId="0" applyFont="1" applyBorder="1">
      <alignment vertical="top" wrapText="1"/>
    </xf>
    <xf numFmtId="0" fontId="18" fillId="0" borderId="1" xfId="0" applyFont="1" applyBorder="1">
      <alignment vertical="top" wrapText="1"/>
    </xf>
    <xf numFmtId="0" fontId="19" fillId="0" borderId="1" xfId="0" applyFont="1" applyBorder="1" applyAlignment="1">
      <alignment horizontal="center" vertical="top" wrapText="1"/>
    </xf>
    <xf numFmtId="0" fontId="16" fillId="0" borderId="1" xfId="0" applyFont="1" applyBorder="1" applyAlignment="1">
      <alignment horizontal="center" vertical="top" wrapText="1"/>
    </xf>
    <xf numFmtId="0" fontId="16" fillId="0" borderId="1" xfId="0" applyFont="1" applyBorder="1">
      <alignment vertical="top" wrapText="1"/>
    </xf>
    <xf numFmtId="0" fontId="17" fillId="0" borderId="4" xfId="0" applyFont="1" applyBorder="1">
      <alignment vertical="top" wrapText="1"/>
    </xf>
    <xf numFmtId="0" fontId="17" fillId="0" borderId="5" xfId="0" applyFont="1" applyBorder="1">
      <alignment vertical="top" wrapText="1"/>
    </xf>
    <xf numFmtId="0" fontId="17" fillId="0" borderId="5" xfId="0" applyFont="1" applyBorder="1" applyAlignment="1">
      <alignment horizontal="center" vertical="top" wrapText="1"/>
    </xf>
    <xf numFmtId="0" fontId="22" fillId="0" borderId="5" xfId="0" applyFont="1" applyBorder="1" applyAlignment="1">
      <alignment horizontal="center" vertical="top" wrapText="1"/>
    </xf>
    <xf numFmtId="0" fontId="17" fillId="0" borderId="1" xfId="0" applyFont="1" applyBorder="1">
      <alignment vertical="top" wrapText="1"/>
    </xf>
    <xf numFmtId="0" fontId="16" fillId="0" borderId="4" xfId="0" applyFont="1" applyBorder="1">
      <alignment vertical="top" wrapText="1"/>
    </xf>
    <xf numFmtId="0" fontId="17" fillId="0" borderId="1" xfId="0" applyFont="1" applyBorder="1" applyAlignment="1">
      <alignment horizontal="center" vertical="top" wrapText="1"/>
    </xf>
    <xf numFmtId="0" fontId="16" fillId="0" borderId="0" xfId="0" applyFont="1">
      <alignment vertical="top" wrapText="1"/>
    </xf>
    <xf numFmtId="0" fontId="24" fillId="0" borderId="1" xfId="0" applyFont="1" applyBorder="1" applyAlignment="1">
      <alignment horizontal="center" vertical="top" wrapText="1"/>
    </xf>
    <xf numFmtId="0" fontId="25" fillId="0" borderId="1" xfId="0" applyFont="1" applyBorder="1">
      <alignment vertical="top" wrapText="1"/>
    </xf>
    <xf numFmtId="0" fontId="19" fillId="5" borderId="1" xfId="0" applyFont="1" applyFill="1" applyBorder="1" applyAlignment="1">
      <alignment horizontal="center" vertical="top" wrapText="1"/>
    </xf>
    <xf numFmtId="0" fontId="19" fillId="5" borderId="6" xfId="0" applyFont="1" applyFill="1" applyBorder="1" applyAlignment="1">
      <alignment horizontal="center" vertical="top" wrapText="1"/>
    </xf>
    <xf numFmtId="0" fontId="19" fillId="5" borderId="1" xfId="0" applyFont="1" applyFill="1" applyBorder="1">
      <alignment vertical="top" wrapText="1"/>
    </xf>
    <xf numFmtId="0" fontId="18" fillId="5" borderId="2" xfId="0" applyFont="1" applyFill="1" applyBorder="1">
      <alignment vertical="top" wrapText="1"/>
    </xf>
    <xf numFmtId="0" fontId="18" fillId="5" borderId="1" xfId="0" applyFont="1" applyFill="1" applyBorder="1">
      <alignment vertical="top" wrapText="1"/>
    </xf>
    <xf numFmtId="0" fontId="18" fillId="5" borderId="4" xfId="0" applyFont="1" applyFill="1" applyBorder="1">
      <alignment vertical="top" wrapText="1"/>
    </xf>
    <xf numFmtId="0" fontId="17" fillId="5" borderId="7" xfId="0" applyFont="1" applyFill="1" applyBorder="1">
      <alignment vertical="top" wrapText="1"/>
    </xf>
    <xf numFmtId="0" fontId="17" fillId="5" borderId="8" xfId="0" applyFont="1" applyFill="1" applyBorder="1">
      <alignment vertical="top" wrapText="1"/>
    </xf>
    <xf numFmtId="0" fontId="23" fillId="5" borderId="8" xfId="0" applyFont="1" applyFill="1" applyBorder="1">
      <alignment vertical="top" wrapText="1"/>
    </xf>
    <xf numFmtId="0" fontId="18" fillId="5" borderId="8" xfId="0" applyFont="1" applyFill="1" applyBorder="1" applyAlignment="1">
      <alignment horizontal="center" vertical="top" wrapText="1"/>
    </xf>
    <xf numFmtId="0" fontId="17" fillId="5" borderId="9" xfId="0" applyFont="1" applyFill="1" applyBorder="1">
      <alignment vertical="top" wrapText="1"/>
    </xf>
    <xf numFmtId="0" fontId="19" fillId="5" borderId="10" xfId="0" applyFont="1" applyFill="1" applyBorder="1" applyAlignment="1">
      <alignment horizontal="center" vertical="top" wrapText="1"/>
    </xf>
    <xf numFmtId="0" fontId="26" fillId="5" borderId="11" xfId="0" applyFont="1" applyFill="1" applyBorder="1" applyAlignment="1">
      <alignment horizontal="center" vertical="top" wrapText="1"/>
    </xf>
    <xf numFmtId="2" fontId="18" fillId="5" borderId="10" xfId="0" applyNumberFormat="1" applyFont="1" applyFill="1" applyBorder="1" applyAlignment="1">
      <alignment horizontal="center" vertical="top" wrapText="1"/>
    </xf>
    <xf numFmtId="0" fontId="27" fillId="5" borderId="11" xfId="0" applyFont="1" applyFill="1" applyBorder="1">
      <alignment vertical="top" wrapText="1"/>
    </xf>
    <xf numFmtId="2" fontId="18" fillId="5" borderId="12" xfId="0" applyNumberFormat="1" applyFont="1" applyFill="1" applyBorder="1" applyAlignment="1">
      <alignment horizontal="center" vertical="top" wrapText="1"/>
    </xf>
    <xf numFmtId="0" fontId="18" fillId="5" borderId="13" xfId="0" applyFont="1" applyFill="1" applyBorder="1">
      <alignment vertical="top" wrapText="1"/>
    </xf>
    <xf numFmtId="0" fontId="27" fillId="5" borderId="14" xfId="0" applyFont="1" applyFill="1" applyBorder="1">
      <alignment vertical="top" wrapText="1"/>
    </xf>
    <xf numFmtId="39" fontId="19" fillId="0" borderId="10" xfId="0" applyNumberFormat="1" applyFont="1" applyBorder="1" applyAlignment="1">
      <alignment horizontal="center" vertical="top" wrapText="1"/>
    </xf>
    <xf numFmtId="0" fontId="19" fillId="0" borderId="11" xfId="0" applyFont="1" applyBorder="1" applyAlignment="1">
      <alignment horizontal="center" vertical="top" wrapText="1"/>
    </xf>
    <xf numFmtId="0" fontId="16" fillId="5" borderId="1" xfId="0" applyFont="1" applyFill="1" applyBorder="1" applyAlignment="1">
      <alignment horizontal="center" vertical="center" wrapText="1"/>
    </xf>
    <xf numFmtId="39" fontId="16" fillId="0" borderId="1" xfId="0" applyNumberFormat="1" applyFont="1" applyBorder="1" applyAlignment="1">
      <alignment horizontal="center" vertical="top" wrapText="1"/>
    </xf>
    <xf numFmtId="39" fontId="4" fillId="10" borderId="0" xfId="0" applyNumberFormat="1" applyFont="1" applyFill="1">
      <alignment vertical="top" wrapText="1"/>
    </xf>
    <xf numFmtId="39" fontId="19" fillId="10" borderId="10" xfId="0" applyNumberFormat="1" applyFont="1" applyFill="1" applyBorder="1" applyAlignment="1">
      <alignment horizontal="center" vertical="top" wrapText="1"/>
    </xf>
    <xf numFmtId="0" fontId="19" fillId="10" borderId="1" xfId="0" applyFont="1" applyFill="1" applyBorder="1" applyAlignment="1">
      <alignment horizontal="center" vertical="top" wrapText="1"/>
    </xf>
    <xf numFmtId="0" fontId="19" fillId="10" borderId="11" xfId="0" applyFont="1" applyFill="1" applyBorder="1" applyAlignment="1">
      <alignment horizontal="center" vertical="top" wrapText="1"/>
    </xf>
    <xf numFmtId="0" fontId="18" fillId="10" borderId="15" xfId="0" applyFont="1" applyFill="1" applyBorder="1">
      <alignment vertical="top" wrapText="1"/>
    </xf>
    <xf numFmtId="0" fontId="18" fillId="10" borderId="5" xfId="0" applyFont="1" applyFill="1" applyBorder="1">
      <alignment vertical="top" wrapText="1"/>
    </xf>
    <xf numFmtId="2" fontId="18" fillId="10" borderId="16" xfId="0" applyNumberFormat="1" applyFont="1" applyFill="1" applyBorder="1" applyAlignment="1">
      <alignment horizontal="center" vertical="top" wrapText="1"/>
    </xf>
    <xf numFmtId="0" fontId="18" fillId="10" borderId="17" xfId="0" applyFont="1" applyFill="1" applyBorder="1">
      <alignment vertical="top" wrapText="1"/>
    </xf>
    <xf numFmtId="0" fontId="18" fillId="10" borderId="18" xfId="0" applyFont="1" applyFill="1" applyBorder="1">
      <alignment vertical="top" wrapText="1"/>
    </xf>
    <xf numFmtId="2" fontId="18" fillId="10" borderId="19" xfId="0" applyNumberFormat="1" applyFont="1" applyFill="1" applyBorder="1" applyAlignment="1">
      <alignment horizontal="center" vertical="top" wrapText="1"/>
    </xf>
    <xf numFmtId="0" fontId="18" fillId="0" borderId="6" xfId="0" applyFont="1" applyBorder="1">
      <alignment vertical="top" wrapText="1"/>
    </xf>
    <xf numFmtId="2" fontId="4" fillId="10" borderId="0" xfId="0" applyNumberFormat="1" applyFont="1" applyFill="1" applyAlignment="1">
      <alignment horizontal="center" vertical="top" wrapText="1"/>
    </xf>
    <xf numFmtId="2" fontId="18" fillId="10" borderId="0" xfId="0" applyNumberFormat="1" applyFont="1" applyFill="1" applyAlignment="1">
      <alignment horizontal="center" vertical="top" wrapText="1"/>
    </xf>
    <xf numFmtId="0" fontId="18" fillId="10" borderId="0" xfId="0" applyFont="1" applyFill="1">
      <alignment vertical="top" wrapText="1"/>
    </xf>
    <xf numFmtId="0" fontId="5" fillId="10" borderId="0" xfId="0" applyFont="1" applyFill="1">
      <alignment vertical="top" wrapText="1"/>
    </xf>
    <xf numFmtId="2" fontId="5" fillId="10" borderId="0" xfId="0" applyNumberFormat="1" applyFont="1" applyFill="1" applyAlignment="1">
      <alignment horizontal="center" vertical="top" wrapText="1"/>
    </xf>
    <xf numFmtId="2" fontId="18" fillId="0" borderId="10" xfId="0" applyNumberFormat="1" applyFont="1" applyBorder="1" applyAlignment="1">
      <alignment horizontal="center" vertical="top" wrapText="1"/>
    </xf>
    <xf numFmtId="9" fontId="18" fillId="0" borderId="11" xfId="0" applyNumberFormat="1" applyFont="1" applyBorder="1">
      <alignment vertical="top" wrapText="1"/>
    </xf>
    <xf numFmtId="0" fontId="18" fillId="0" borderId="11" xfId="0" applyFont="1" applyBorder="1" applyAlignment="1">
      <alignment horizontal="right" vertical="top" wrapText="1"/>
    </xf>
    <xf numFmtId="2" fontId="18" fillId="0" borderId="20" xfId="0" applyNumberFormat="1" applyFont="1" applyBorder="1" applyAlignment="1">
      <alignment horizontal="center" vertical="top" wrapText="1"/>
    </xf>
    <xf numFmtId="0" fontId="18" fillId="0" borderId="21" xfId="0" applyFont="1" applyBorder="1" applyAlignment="1">
      <alignment horizontal="right" vertical="top" wrapText="1"/>
    </xf>
    <xf numFmtId="2" fontId="18" fillId="0" borderId="12" xfId="0" applyNumberFormat="1" applyFont="1" applyBorder="1" applyAlignment="1">
      <alignment horizontal="center" vertical="top" wrapText="1"/>
    </xf>
    <xf numFmtId="0" fontId="18" fillId="0" borderId="13" xfId="0" applyFont="1" applyBorder="1">
      <alignment vertical="top" wrapText="1"/>
    </xf>
    <xf numFmtId="9" fontId="18" fillId="0" borderId="14" xfId="0" applyNumberFormat="1" applyFont="1" applyBorder="1">
      <alignment vertical="top" wrapText="1"/>
    </xf>
    <xf numFmtId="9" fontId="16" fillId="5" borderId="10" xfId="0" applyNumberFormat="1" applyFont="1" applyFill="1" applyBorder="1" applyAlignment="1">
      <alignment horizontal="center" vertical="center" wrapText="1"/>
    </xf>
    <xf numFmtId="9" fontId="16" fillId="5" borderId="11" xfId="0" applyNumberFormat="1"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wrapText="1"/>
    </xf>
    <xf numFmtId="9" fontId="4" fillId="6" borderId="10" xfId="1" applyFont="1" applyFill="1" applyBorder="1" applyAlignment="1">
      <alignment horizontal="center" vertical="center" wrapText="1"/>
    </xf>
    <xf numFmtId="9" fontId="8" fillId="6" borderId="11" xfId="1" applyFont="1" applyFill="1" applyBorder="1" applyAlignment="1">
      <alignment horizontal="center" vertical="center" wrapText="1"/>
    </xf>
    <xf numFmtId="164" fontId="5" fillId="7" borderId="10" xfId="0" applyNumberFormat="1" applyFont="1" applyFill="1" applyBorder="1" applyAlignment="1">
      <alignment horizontal="center" vertical="center" wrapText="1"/>
    </xf>
    <xf numFmtId="164" fontId="2" fillId="9" borderId="11" xfId="0" applyNumberFormat="1" applyFont="1" applyFill="1" applyBorder="1" applyAlignment="1">
      <alignment horizontal="center" vertical="center" wrapText="1"/>
    </xf>
    <xf numFmtId="164" fontId="2" fillId="8" borderId="11" xfId="0" applyNumberFormat="1" applyFont="1" applyFill="1" applyBorder="1" applyAlignment="1">
      <alignment horizontal="center" vertical="center" wrapText="1"/>
    </xf>
    <xf numFmtId="0" fontId="4" fillId="6" borderId="22" xfId="0" applyFont="1" applyFill="1" applyBorder="1" applyAlignment="1">
      <alignment horizontal="center" vertical="center" wrapText="1"/>
    </xf>
    <xf numFmtId="0" fontId="4" fillId="6" borderId="23" xfId="0" applyFont="1" applyFill="1" applyBorder="1" applyAlignment="1">
      <alignment horizontal="center" vertical="center" wrapText="1"/>
    </xf>
    <xf numFmtId="0" fontId="8" fillId="6" borderId="23" xfId="0" applyFont="1" applyFill="1" applyBorder="1" applyAlignment="1">
      <alignment horizontal="center" vertical="top" wrapText="1"/>
    </xf>
    <xf numFmtId="164" fontId="5" fillId="7" borderId="20" xfId="0" applyNumberFormat="1" applyFont="1" applyFill="1" applyBorder="1" applyAlignment="1">
      <alignment horizontal="center" vertical="center" wrapText="1"/>
    </xf>
    <xf numFmtId="164" fontId="5" fillId="7" borderId="6" xfId="0" applyNumberFormat="1" applyFont="1" applyFill="1" applyBorder="1" applyAlignment="1">
      <alignment horizontal="center" vertical="center" wrapText="1"/>
    </xf>
    <xf numFmtId="0" fontId="0" fillId="10" borderId="0" xfId="0" applyFill="1">
      <alignment vertical="top" wrapText="1"/>
    </xf>
    <xf numFmtId="0" fontId="4" fillId="10" borderId="0" xfId="0" applyFont="1" applyFill="1">
      <alignment vertical="top" wrapText="1"/>
    </xf>
    <xf numFmtId="0" fontId="8" fillId="6" borderId="24" xfId="0" applyFont="1" applyFill="1" applyBorder="1" applyAlignment="1">
      <alignment horizontal="center" vertical="top" wrapText="1"/>
    </xf>
    <xf numFmtId="0" fontId="4" fillId="6" borderId="24" xfId="0" applyFont="1" applyFill="1" applyBorder="1" applyAlignment="1">
      <alignment horizontal="center" vertical="center" wrapText="1"/>
    </xf>
    <xf numFmtId="164" fontId="2" fillId="8" borderId="6" xfId="0" applyNumberFormat="1" applyFont="1" applyFill="1" applyBorder="1" applyAlignment="1">
      <alignment horizontal="center" vertical="center" wrapText="1"/>
    </xf>
    <xf numFmtId="164" fontId="2" fillId="8" borderId="21" xfId="0" applyNumberFormat="1" applyFont="1" applyFill="1" applyBorder="1" applyAlignment="1">
      <alignment horizontal="center" vertical="center" wrapText="1"/>
    </xf>
    <xf numFmtId="0" fontId="8" fillId="6" borderId="25" xfId="0" applyFont="1" applyFill="1" applyBorder="1" applyAlignment="1">
      <alignment horizontal="center" vertical="top" wrapText="1"/>
    </xf>
    <xf numFmtId="0" fontId="4" fillId="6" borderId="25" xfId="0" applyFont="1" applyFill="1" applyBorder="1" applyAlignment="1">
      <alignment horizontal="center" vertical="center" wrapText="1"/>
    </xf>
    <xf numFmtId="164" fontId="5" fillId="7" borderId="26" xfId="0" applyNumberFormat="1" applyFont="1" applyFill="1" applyBorder="1" applyAlignment="1">
      <alignment horizontal="center" vertical="center" wrapText="1"/>
    </xf>
    <xf numFmtId="164" fontId="5" fillId="7" borderId="27" xfId="0" applyNumberFormat="1" applyFont="1" applyFill="1" applyBorder="1" applyAlignment="1">
      <alignment horizontal="center" vertical="center" wrapText="1"/>
    </xf>
    <xf numFmtId="164" fontId="2" fillId="7" borderId="27" xfId="0" applyNumberFormat="1" applyFont="1" applyFill="1" applyBorder="1" applyAlignment="1">
      <alignment horizontal="center" vertical="center" wrapText="1"/>
    </xf>
    <xf numFmtId="164" fontId="2" fillId="7" borderId="28" xfId="0" applyNumberFormat="1" applyFont="1" applyFill="1" applyBorder="1" applyAlignment="1">
      <alignment horizontal="center" vertical="center" wrapText="1"/>
    </xf>
    <xf numFmtId="0" fontId="2" fillId="10" borderId="0" xfId="0" applyFont="1" applyFill="1" applyAlignment="1">
      <alignment horizontal="center" vertical="top" wrapText="1"/>
    </xf>
    <xf numFmtId="0" fontId="5" fillId="10" borderId="0" xfId="0" applyFont="1" applyFill="1" applyAlignment="1">
      <alignment horizontal="center" vertical="top" wrapText="1"/>
    </xf>
    <xf numFmtId="0" fontId="2" fillId="10" borderId="29" xfId="0" applyFont="1" applyFill="1" applyBorder="1">
      <alignment vertical="top" wrapText="1"/>
    </xf>
    <xf numFmtId="39" fontId="5" fillId="10" borderId="0" xfId="0" applyNumberFormat="1" applyFont="1" applyFill="1">
      <alignment vertical="top" wrapText="1"/>
    </xf>
    <xf numFmtId="0" fontId="13" fillId="10" borderId="0" xfId="0" applyFont="1" applyFill="1">
      <alignment vertical="top" wrapText="1"/>
    </xf>
    <xf numFmtId="0" fontId="17" fillId="10" borderId="0" xfId="0" applyFont="1" applyFill="1">
      <alignment vertical="top" wrapText="1"/>
    </xf>
    <xf numFmtId="0" fontId="17" fillId="10" borderId="0" xfId="0" applyFont="1" applyFill="1" applyAlignment="1">
      <alignment horizontal="center" vertical="top" wrapText="1"/>
    </xf>
    <xf numFmtId="0" fontId="0" fillId="10" borderId="7" xfId="0" applyFill="1" applyBorder="1">
      <alignment vertical="top" wrapText="1"/>
    </xf>
    <xf numFmtId="0" fontId="5" fillId="10" borderId="9" xfId="0" applyFont="1" applyFill="1" applyBorder="1">
      <alignment vertical="top" wrapText="1"/>
    </xf>
    <xf numFmtId="0" fontId="0" fillId="10" borderId="30" xfId="0" applyFill="1" applyBorder="1">
      <alignment vertical="top" wrapText="1"/>
    </xf>
    <xf numFmtId="0" fontId="5" fillId="10" borderId="31" xfId="0" applyFont="1" applyFill="1" applyBorder="1">
      <alignment vertical="top" wrapText="1"/>
    </xf>
    <xf numFmtId="0" fontId="5" fillId="10" borderId="31" xfId="0" applyFont="1" applyFill="1" applyBorder="1" applyAlignment="1">
      <alignment horizontal="center" vertical="top" wrapText="1"/>
    </xf>
    <xf numFmtId="0" fontId="0" fillId="0" borderId="30" xfId="0" applyBorder="1">
      <alignment vertical="top" wrapText="1"/>
    </xf>
    <xf numFmtId="0" fontId="0" fillId="10" borderId="31" xfId="0" applyFill="1" applyBorder="1">
      <alignment vertical="top" wrapText="1"/>
    </xf>
    <xf numFmtId="0" fontId="4" fillId="10" borderId="31" xfId="0" applyFont="1" applyFill="1" applyBorder="1" applyAlignment="1">
      <alignment horizontal="center" vertical="center" wrapText="1"/>
    </xf>
    <xf numFmtId="0" fontId="0" fillId="10" borderId="32" xfId="0" applyFill="1" applyBorder="1">
      <alignment vertical="top" wrapText="1"/>
    </xf>
    <xf numFmtId="0" fontId="0" fillId="0" borderId="33" xfId="0" applyBorder="1">
      <alignment vertical="top" wrapText="1"/>
    </xf>
    <xf numFmtId="0" fontId="0" fillId="10" borderId="33" xfId="0" applyFill="1" applyBorder="1">
      <alignment vertical="top" wrapText="1"/>
    </xf>
    <xf numFmtId="0" fontId="0" fillId="10" borderId="19" xfId="0" applyFill="1" applyBorder="1">
      <alignment vertical="top" wrapText="1"/>
    </xf>
    <xf numFmtId="0" fontId="16" fillId="11" borderId="25" xfId="0" applyFont="1" applyFill="1" applyBorder="1" applyAlignment="1">
      <alignment horizontal="center" vertical="center" wrapText="1"/>
    </xf>
    <xf numFmtId="0" fontId="19" fillId="11" borderId="25" xfId="0" applyFont="1" applyFill="1" applyBorder="1" applyAlignment="1">
      <alignment horizontal="center" vertical="center"/>
    </xf>
    <xf numFmtId="0" fontId="19" fillId="11" borderId="25" xfId="0" applyFont="1" applyFill="1" applyBorder="1" applyAlignment="1">
      <alignment horizontal="center" vertical="center" wrapText="1"/>
    </xf>
    <xf numFmtId="3" fontId="16" fillId="11" borderId="25" xfId="0" applyNumberFormat="1" applyFont="1" applyFill="1" applyBorder="1" applyAlignment="1">
      <alignment horizontal="center" vertical="center" wrapText="1"/>
    </xf>
    <xf numFmtId="4" fontId="16" fillId="11" borderId="25" xfId="0" applyNumberFormat="1" applyFont="1" applyFill="1" applyBorder="1" applyAlignment="1">
      <alignment horizontal="center" vertical="center" wrapText="1"/>
    </xf>
    <xf numFmtId="2" fontId="16" fillId="11" borderId="25" xfId="0" applyNumberFormat="1" applyFont="1" applyFill="1" applyBorder="1" applyAlignment="1">
      <alignment horizontal="center" vertical="center" wrapText="1"/>
    </xf>
    <xf numFmtId="0" fontId="15" fillId="12" borderId="0" xfId="0" applyFont="1" applyFill="1">
      <alignment vertical="top" wrapText="1"/>
    </xf>
    <xf numFmtId="0" fontId="28" fillId="0" borderId="0" xfId="0" applyFont="1">
      <alignment vertical="top" wrapText="1"/>
    </xf>
    <xf numFmtId="3" fontId="10" fillId="0" borderId="4" xfId="0" applyNumberFormat="1" applyFont="1" applyBorder="1" applyAlignment="1">
      <alignment horizontal="center" vertical="top" wrapText="1"/>
    </xf>
    <xf numFmtId="3" fontId="9" fillId="0" borderId="4" xfId="0" applyNumberFormat="1" applyFont="1" applyBorder="1" applyAlignment="1">
      <alignment horizontal="left" vertical="top" wrapText="1"/>
    </xf>
    <xf numFmtId="0" fontId="9" fillId="5" borderId="4" xfId="0" applyFont="1" applyFill="1" applyBorder="1">
      <alignment vertical="top" wrapText="1"/>
    </xf>
    <xf numFmtId="1" fontId="12" fillId="0" borderId="4" xfId="0" quotePrefix="1" applyNumberFormat="1" applyFont="1" applyBorder="1" applyAlignment="1">
      <alignment horizontal="center" vertical="top" wrapText="1"/>
    </xf>
    <xf numFmtId="2" fontId="12" fillId="5" borderId="4" xfId="0" quotePrefix="1" applyNumberFormat="1" applyFont="1" applyFill="1" applyBorder="1" applyAlignment="1">
      <alignment horizontal="center" vertical="top" wrapText="1"/>
    </xf>
    <xf numFmtId="3" fontId="9" fillId="0" borderId="4" xfId="0" applyNumberFormat="1" applyFont="1" applyBorder="1" applyAlignment="1">
      <alignment horizontal="center" vertical="top" wrapText="1"/>
    </xf>
    <xf numFmtId="2" fontId="12" fillId="0" borderId="4" xfId="0" quotePrefix="1" applyNumberFormat="1" applyFont="1" applyBorder="1" applyAlignment="1">
      <alignment horizontal="center" vertical="top" wrapText="1"/>
    </xf>
    <xf numFmtId="3" fontId="10" fillId="0" borderId="4" xfId="0" applyNumberFormat="1" applyFont="1" applyBorder="1">
      <alignment vertical="top" wrapText="1"/>
    </xf>
    <xf numFmtId="0" fontId="9" fillId="0" borderId="4" xfId="0" applyFont="1" applyBorder="1" applyAlignment="1">
      <alignment horizontal="center" vertical="top" wrapText="1"/>
    </xf>
    <xf numFmtId="3" fontId="9" fillId="0" borderId="4" xfId="0" applyNumberFormat="1" applyFont="1" applyBorder="1">
      <alignment vertical="top" wrapText="1"/>
    </xf>
    <xf numFmtId="15" fontId="12" fillId="0" borderId="43" xfId="0" applyNumberFormat="1" applyFont="1" applyBorder="1">
      <alignment vertical="top" wrapText="1"/>
    </xf>
    <xf numFmtId="0" fontId="19" fillId="11" borderId="25" xfId="0" applyFont="1" applyFill="1" applyBorder="1" applyAlignment="1">
      <alignment vertical="center" wrapText="1"/>
    </xf>
    <xf numFmtId="0" fontId="32" fillId="0" borderId="0" xfId="0" applyFont="1">
      <alignment vertical="top" wrapText="1"/>
    </xf>
    <xf numFmtId="0" fontId="33" fillId="0" borderId="0" xfId="0" applyFont="1">
      <alignment vertical="top" wrapText="1"/>
    </xf>
    <xf numFmtId="0" fontId="32" fillId="0" borderId="31" xfId="0" applyFont="1" applyBorder="1" applyAlignment="1">
      <alignment vertical="top"/>
    </xf>
    <xf numFmtId="0" fontId="32" fillId="0" borderId="33" xfId="0" applyFont="1" applyBorder="1">
      <alignment vertical="top" wrapText="1"/>
    </xf>
    <xf numFmtId="0" fontId="32" fillId="0" borderId="19" xfId="0" applyFont="1" applyBorder="1">
      <alignment vertical="top" wrapText="1"/>
    </xf>
    <xf numFmtId="0" fontId="31" fillId="0" borderId="0" xfId="0" applyFont="1" applyAlignment="1">
      <alignment vertical="center" wrapText="1"/>
    </xf>
    <xf numFmtId="0" fontId="35" fillId="0" borderId="1" xfId="0" applyFont="1" applyBorder="1" applyAlignment="1" applyProtection="1">
      <alignment horizontal="left" vertical="top" wrapText="1"/>
      <protection locked="0"/>
    </xf>
    <xf numFmtId="0" fontId="35" fillId="0" borderId="1" xfId="0" applyFont="1" applyBorder="1" applyAlignment="1">
      <alignment horizontal="left" vertical="top" wrapText="1"/>
    </xf>
    <xf numFmtId="0" fontId="12" fillId="0" borderId="1" xfId="0" applyFont="1" applyBorder="1" applyAlignment="1">
      <alignment horizontal="left" vertical="top" wrapText="1"/>
    </xf>
    <xf numFmtId="0" fontId="12" fillId="0" borderId="1" xfId="0" applyFont="1" applyBorder="1" applyProtection="1">
      <alignment vertical="top" wrapText="1"/>
      <protection locked="0"/>
    </xf>
    <xf numFmtId="0" fontId="12" fillId="0" borderId="1" xfId="0" applyFont="1" applyBorder="1">
      <alignment vertical="top" wrapText="1"/>
    </xf>
    <xf numFmtId="0" fontId="12" fillId="0" borderId="1" xfId="0" applyFont="1" applyBorder="1" applyAlignment="1" applyProtection="1">
      <alignment horizontal="left" vertical="top" wrapText="1"/>
      <protection locked="0"/>
    </xf>
    <xf numFmtId="0" fontId="35" fillId="0" borderId="1" xfId="0" applyFont="1" applyBorder="1">
      <alignment vertical="top" wrapText="1"/>
    </xf>
    <xf numFmtId="0" fontId="35" fillId="0" borderId="1" xfId="2" applyFont="1" applyBorder="1">
      <alignment vertical="top" wrapText="1"/>
    </xf>
    <xf numFmtId="0" fontId="12" fillId="0" borderId="4" xfId="0" applyFont="1" applyBorder="1" applyAlignment="1" applyProtection="1">
      <alignment horizontal="left" vertical="top" wrapText="1"/>
      <protection locked="0"/>
    </xf>
    <xf numFmtId="0" fontId="35" fillId="0" borderId="2" xfId="0" applyFont="1" applyBorder="1" applyAlignment="1" applyProtection="1">
      <alignment horizontal="left" vertical="top" wrapText="1"/>
      <protection locked="0"/>
    </xf>
    <xf numFmtId="0" fontId="35" fillId="0" borderId="1" xfId="2" applyFont="1" applyBorder="1" applyAlignment="1">
      <alignment horizontal="left" vertical="top" wrapText="1"/>
    </xf>
    <xf numFmtId="0" fontId="38" fillId="7" borderId="0" xfId="0" applyFont="1" applyFill="1" applyAlignment="1">
      <alignment horizontal="center" vertical="center" wrapText="1"/>
    </xf>
    <xf numFmtId="0" fontId="12" fillId="0" borderId="43" xfId="0" applyFont="1" applyBorder="1" applyProtection="1">
      <alignment vertical="top" wrapText="1"/>
      <protection locked="0"/>
    </xf>
    <xf numFmtId="3" fontId="10" fillId="14" borderId="1" xfId="0" applyNumberFormat="1" applyFont="1" applyFill="1" applyBorder="1" applyAlignment="1">
      <alignment horizontal="center" vertical="top" wrapText="1"/>
    </xf>
    <xf numFmtId="3" fontId="9" fillId="14" borderId="4" xfId="0" applyNumberFormat="1" applyFont="1" applyFill="1" applyBorder="1" applyAlignment="1">
      <alignment horizontal="left" vertical="top" wrapText="1"/>
    </xf>
    <xf numFmtId="0" fontId="12" fillId="14" borderId="1" xfId="0" applyFont="1" applyFill="1" applyBorder="1" applyProtection="1">
      <alignment vertical="top" wrapText="1"/>
      <protection locked="0"/>
    </xf>
    <xf numFmtId="0" fontId="12" fillId="14" borderId="1" xfId="0" applyFont="1" applyFill="1" applyBorder="1">
      <alignment vertical="top" wrapText="1"/>
    </xf>
    <xf numFmtId="0" fontId="9" fillId="14" borderId="1" xfId="0" applyFont="1" applyFill="1" applyBorder="1">
      <alignment vertical="top" wrapText="1"/>
    </xf>
    <xf numFmtId="1" fontId="12" fillId="14" borderId="1" xfId="0" quotePrefix="1" applyNumberFormat="1" applyFont="1" applyFill="1" applyBorder="1" applyAlignment="1">
      <alignment horizontal="center" vertical="top" wrapText="1"/>
    </xf>
    <xf numFmtId="2" fontId="12" fillId="14" borderId="1" xfId="0" quotePrefix="1" applyNumberFormat="1" applyFont="1" applyFill="1" applyBorder="1" applyAlignment="1">
      <alignment horizontal="center" vertical="top" wrapText="1"/>
    </xf>
    <xf numFmtId="3" fontId="9" fillId="14" borderId="1" xfId="0" applyNumberFormat="1" applyFont="1" applyFill="1" applyBorder="1" applyAlignment="1">
      <alignment horizontal="center" vertical="top" wrapText="1"/>
    </xf>
    <xf numFmtId="3" fontId="10" fillId="14" borderId="1" xfId="0" applyNumberFormat="1" applyFont="1" applyFill="1" applyBorder="1">
      <alignment vertical="top" wrapText="1"/>
    </xf>
    <xf numFmtId="0" fontId="35" fillId="14" borderId="1" xfId="0" applyFont="1" applyFill="1" applyBorder="1">
      <alignment vertical="top" wrapText="1"/>
    </xf>
    <xf numFmtId="0" fontId="9" fillId="14" borderId="1" xfId="0" applyFont="1" applyFill="1" applyBorder="1" applyAlignment="1">
      <alignment horizontal="center" vertical="top" wrapText="1"/>
    </xf>
    <xf numFmtId="0" fontId="9" fillId="14" borderId="0" xfId="0" applyFont="1" applyFill="1">
      <alignment vertical="top" wrapText="1"/>
    </xf>
    <xf numFmtId="0" fontId="40" fillId="0" borderId="1" xfId="2" applyFont="1" applyBorder="1" applyAlignment="1">
      <alignment horizontal="left" vertical="top" wrapText="1"/>
    </xf>
    <xf numFmtId="0" fontId="29" fillId="13" borderId="2" xfId="0" applyFont="1" applyFill="1" applyBorder="1" applyAlignment="1">
      <alignment horizontal="left" vertical="top" wrapText="1"/>
    </xf>
    <xf numFmtId="0" fontId="29" fillId="13" borderId="44" xfId="0" applyFont="1" applyFill="1" applyBorder="1" applyAlignment="1">
      <alignment horizontal="left" vertical="top" wrapText="1"/>
    </xf>
    <xf numFmtId="0" fontId="29" fillId="13" borderId="45" xfId="0" applyFont="1" applyFill="1" applyBorder="1" applyAlignment="1">
      <alignment horizontal="left" vertical="top" wrapText="1"/>
    </xf>
    <xf numFmtId="0" fontId="32" fillId="0" borderId="0" xfId="0" applyFont="1" applyAlignment="1">
      <alignment horizontal="center" vertical="top" wrapText="1"/>
    </xf>
    <xf numFmtId="3" fontId="35" fillId="0" borderId="1" xfId="0" applyNumberFormat="1" applyFont="1" applyBorder="1">
      <alignment vertical="top" wrapText="1"/>
    </xf>
    <xf numFmtId="0" fontId="6" fillId="0" borderId="0" xfId="0" applyFont="1" applyAlignment="1">
      <alignment horizontal="center" vertical="top"/>
    </xf>
    <xf numFmtId="0" fontId="14" fillId="0" borderId="0" xfId="0" applyFont="1" applyAlignment="1">
      <alignment horizontal="center" vertical="top"/>
    </xf>
    <xf numFmtId="2" fontId="19" fillId="11" borderId="29" xfId="0" applyNumberFormat="1" applyFont="1" applyFill="1" applyBorder="1" applyAlignment="1">
      <alignment horizontal="center" vertical="center" wrapText="1"/>
    </xf>
    <xf numFmtId="2" fontId="19" fillId="11" borderId="37" xfId="0" applyNumberFormat="1" applyFont="1" applyFill="1" applyBorder="1" applyAlignment="1">
      <alignment horizontal="center" vertical="center" wrapText="1"/>
    </xf>
    <xf numFmtId="0" fontId="38" fillId="9" borderId="0" xfId="0" applyFont="1" applyFill="1" applyAlignment="1">
      <alignment horizontal="center" vertical="center" wrapText="1"/>
    </xf>
    <xf numFmtId="0" fontId="39" fillId="8" borderId="0" xfId="0" applyFont="1" applyFill="1" applyAlignment="1">
      <alignment horizontal="center" vertical="center" wrapText="1"/>
    </xf>
    <xf numFmtId="0" fontId="29" fillId="0" borderId="2" xfId="0" applyFont="1" applyBorder="1" applyAlignment="1">
      <alignment horizontal="left" vertical="top"/>
    </xf>
    <xf numFmtId="0" fontId="29" fillId="0" borderId="44" xfId="0" applyFont="1" applyBorder="1" applyAlignment="1">
      <alignment horizontal="left" vertical="top"/>
    </xf>
    <xf numFmtId="0" fontId="29" fillId="0" borderId="45" xfId="0" applyFont="1" applyBorder="1" applyAlignment="1">
      <alignment horizontal="left" vertical="top"/>
    </xf>
    <xf numFmtId="0" fontId="37" fillId="5" borderId="2" xfId="0" applyFont="1" applyFill="1" applyBorder="1" applyAlignment="1">
      <alignment horizontal="left" vertical="top"/>
    </xf>
    <xf numFmtId="0" fontId="37" fillId="5" borderId="44" xfId="0" applyFont="1" applyFill="1" applyBorder="1" applyAlignment="1">
      <alignment horizontal="left" vertical="top"/>
    </xf>
    <xf numFmtId="0" fontId="37" fillId="5" borderId="45" xfId="0" applyFont="1" applyFill="1" applyBorder="1" applyAlignment="1">
      <alignment horizontal="left" vertical="top"/>
    </xf>
    <xf numFmtId="0" fontId="16" fillId="11" borderId="29" xfId="0" applyFont="1" applyFill="1" applyBorder="1" applyAlignment="1">
      <alignment horizontal="center" vertical="top" wrapText="1"/>
    </xf>
    <xf numFmtId="0" fontId="16" fillId="11" borderId="37" xfId="0" applyFont="1" applyFill="1" applyBorder="1" applyAlignment="1">
      <alignment horizontal="center" vertical="top" wrapText="1"/>
    </xf>
    <xf numFmtId="0" fontId="19" fillId="11" borderId="34" xfId="0" applyFont="1" applyFill="1" applyBorder="1" applyAlignment="1">
      <alignment horizontal="center" vertical="center" wrapText="1"/>
    </xf>
    <xf numFmtId="0" fontId="19" fillId="11" borderId="35" xfId="0" applyFont="1" applyFill="1" applyBorder="1" applyAlignment="1">
      <alignment horizontal="center" vertical="center" wrapText="1"/>
    </xf>
    <xf numFmtId="0" fontId="19" fillId="11" borderId="36" xfId="0" applyFont="1" applyFill="1" applyBorder="1" applyAlignment="1">
      <alignment horizontal="center" vertical="center" wrapText="1"/>
    </xf>
    <xf numFmtId="0" fontId="16" fillId="11" borderId="34" xfId="0" applyFont="1" applyFill="1" applyBorder="1" applyAlignment="1">
      <alignment horizontal="center" vertical="center" wrapText="1"/>
    </xf>
    <xf numFmtId="0" fontId="16" fillId="11" borderId="35" xfId="0" applyFont="1" applyFill="1" applyBorder="1" applyAlignment="1">
      <alignment horizontal="center" vertical="center" wrapText="1"/>
    </xf>
    <xf numFmtId="0" fontId="17" fillId="11" borderId="36" xfId="0" applyFont="1" applyFill="1" applyBorder="1" applyAlignment="1">
      <alignment horizontal="center" vertical="center" wrapText="1"/>
    </xf>
    <xf numFmtId="0" fontId="16" fillId="11" borderId="29" xfId="0" applyFont="1" applyFill="1" applyBorder="1" applyAlignment="1">
      <alignment horizontal="center" vertical="center" wrapText="1"/>
    </xf>
    <xf numFmtId="0" fontId="17" fillId="11" borderId="37" xfId="0" applyFont="1" applyFill="1" applyBorder="1" applyAlignment="1">
      <alignment horizontal="center" vertical="center" wrapText="1"/>
    </xf>
    <xf numFmtId="2" fontId="16" fillId="11" borderId="34" xfId="0" applyNumberFormat="1" applyFont="1" applyFill="1" applyBorder="1" applyAlignment="1">
      <alignment horizontal="center" vertical="center" wrapText="1"/>
    </xf>
    <xf numFmtId="2" fontId="16" fillId="11" borderId="36" xfId="0" applyNumberFormat="1" applyFont="1" applyFill="1" applyBorder="1" applyAlignment="1">
      <alignment horizontal="center" vertical="center" wrapText="1"/>
    </xf>
    <xf numFmtId="0" fontId="36" fillId="5" borderId="1" xfId="0" applyFont="1" applyFill="1" applyBorder="1" applyAlignment="1">
      <alignment horizontal="left" vertical="top" wrapText="1"/>
    </xf>
    <xf numFmtId="0" fontId="29" fillId="0" borderId="2" xfId="0" applyFont="1" applyBorder="1" applyAlignment="1">
      <alignment horizontal="left" vertical="top" wrapText="1"/>
    </xf>
    <xf numFmtId="0" fontId="29" fillId="0" borderId="44" xfId="0" applyFont="1" applyBorder="1" applyAlignment="1">
      <alignment horizontal="left" vertical="top" wrapText="1"/>
    </xf>
    <xf numFmtId="0" fontId="29" fillId="0" borderId="45" xfId="0" applyFont="1" applyBorder="1" applyAlignment="1">
      <alignment horizontal="left" vertical="top" wrapText="1"/>
    </xf>
    <xf numFmtId="0" fontId="36" fillId="5" borderId="2" xfId="0" applyFont="1" applyFill="1" applyBorder="1" applyAlignment="1">
      <alignment horizontal="left" vertical="top" wrapText="1"/>
    </xf>
    <xf numFmtId="0" fontId="36" fillId="5" borderId="44" xfId="0" applyFont="1" applyFill="1" applyBorder="1" applyAlignment="1">
      <alignment horizontal="left" vertical="top" wrapText="1"/>
    </xf>
    <xf numFmtId="0" fontId="36" fillId="5" borderId="45" xfId="0" applyFont="1" applyFill="1" applyBorder="1" applyAlignment="1">
      <alignment horizontal="left" vertical="top" wrapText="1"/>
    </xf>
    <xf numFmtId="15" fontId="37" fillId="5" borderId="1" xfId="0" applyNumberFormat="1" applyFont="1" applyFill="1" applyBorder="1" applyAlignment="1">
      <alignment horizontal="left" vertical="top" wrapText="1"/>
    </xf>
    <xf numFmtId="0" fontId="37" fillId="5" borderId="1" xfId="0" applyFont="1" applyFill="1" applyBorder="1" applyAlignment="1">
      <alignment horizontal="left" vertical="top" wrapText="1"/>
    </xf>
    <xf numFmtId="0" fontId="29" fillId="13" borderId="2" xfId="0" applyFont="1" applyFill="1" applyBorder="1" applyAlignment="1">
      <alignment horizontal="left" vertical="top" wrapText="1"/>
    </xf>
    <xf numFmtId="0" fontId="29" fillId="13" borderId="44" xfId="0" applyFont="1" applyFill="1" applyBorder="1" applyAlignment="1">
      <alignment horizontal="left" vertical="top" wrapText="1"/>
    </xf>
    <xf numFmtId="0" fontId="29" fillId="13" borderId="45" xfId="0" applyFont="1" applyFill="1" applyBorder="1" applyAlignment="1">
      <alignment horizontal="left" vertical="top" wrapText="1"/>
    </xf>
    <xf numFmtId="0" fontId="30" fillId="13" borderId="2" xfId="0" applyFont="1" applyFill="1" applyBorder="1">
      <alignment vertical="top" wrapText="1"/>
    </xf>
    <xf numFmtId="0" fontId="30" fillId="13" borderId="44" xfId="0" applyFont="1" applyFill="1" applyBorder="1">
      <alignment vertical="top" wrapText="1"/>
    </xf>
    <xf numFmtId="0" fontId="30" fillId="13" borderId="45" xfId="0" applyFont="1" applyFill="1" applyBorder="1">
      <alignment vertical="top" wrapText="1"/>
    </xf>
    <xf numFmtId="0" fontId="32" fillId="0" borderId="7" xfId="0" applyFont="1" applyBorder="1" applyAlignment="1">
      <alignment horizontal="center" vertical="top" wrapText="1"/>
    </xf>
    <xf numFmtId="0" fontId="32" fillId="0" borderId="30" xfId="0" applyFont="1" applyBorder="1" applyAlignment="1">
      <alignment horizontal="center" vertical="top" wrapText="1"/>
    </xf>
    <xf numFmtId="0" fontId="32" fillId="0" borderId="32" xfId="0" applyFont="1" applyBorder="1" applyAlignment="1">
      <alignment horizontal="center" vertical="top" wrapText="1"/>
    </xf>
    <xf numFmtId="0" fontId="29" fillId="0" borderId="8" xfId="0" applyFont="1" applyBorder="1" applyAlignment="1">
      <alignment horizontal="left" vertical="top"/>
    </xf>
    <xf numFmtId="0" fontId="29" fillId="0" borderId="9" xfId="0" applyFont="1" applyBorder="1" applyAlignment="1">
      <alignment horizontal="left" vertical="top"/>
    </xf>
    <xf numFmtId="0" fontId="29" fillId="0" borderId="0" xfId="0" applyFont="1" applyAlignment="1">
      <alignment horizontal="left" vertical="top"/>
    </xf>
    <xf numFmtId="0" fontId="29" fillId="0" borderId="31" xfId="0" applyFont="1" applyBorder="1" applyAlignment="1">
      <alignment horizontal="left" vertical="top"/>
    </xf>
    <xf numFmtId="39" fontId="20" fillId="6" borderId="38" xfId="0" applyNumberFormat="1" applyFont="1" applyFill="1" applyBorder="1" applyAlignment="1">
      <alignment horizontal="center" vertical="top" wrapText="1"/>
    </xf>
    <xf numFmtId="39" fontId="20" fillId="6" borderId="3" xfId="0" applyNumberFormat="1" applyFont="1" applyFill="1" applyBorder="1" applyAlignment="1">
      <alignment horizontal="center" vertical="top" wrapText="1"/>
    </xf>
    <xf numFmtId="39" fontId="20" fillId="6" borderId="39" xfId="0" applyNumberFormat="1" applyFont="1" applyFill="1" applyBorder="1" applyAlignment="1">
      <alignment horizontal="center" vertical="top" wrapText="1"/>
    </xf>
    <xf numFmtId="0" fontId="20" fillId="5" borderId="38" xfId="0" applyFont="1" applyFill="1" applyBorder="1" applyAlignment="1">
      <alignment horizontal="center" vertical="center" wrapText="1"/>
    </xf>
    <xf numFmtId="0" fontId="20" fillId="5" borderId="3" xfId="0" applyFont="1" applyFill="1" applyBorder="1" applyAlignment="1">
      <alignment horizontal="center" vertical="center" wrapText="1"/>
    </xf>
    <xf numFmtId="0" fontId="20" fillId="5" borderId="39" xfId="0" applyFont="1" applyFill="1" applyBorder="1" applyAlignment="1">
      <alignment horizontal="center" vertical="center" wrapText="1"/>
    </xf>
    <xf numFmtId="0" fontId="20" fillId="5" borderId="40" xfId="0" applyFont="1" applyFill="1" applyBorder="1" applyAlignment="1">
      <alignment horizontal="center" vertical="top" wrapText="1"/>
    </xf>
    <xf numFmtId="0" fontId="20" fillId="5" borderId="41" xfId="0" applyFont="1" applyFill="1" applyBorder="1" applyAlignment="1">
      <alignment horizontal="center" vertical="top" wrapText="1"/>
    </xf>
    <xf numFmtId="0" fontId="20" fillId="5" borderId="42" xfId="0" applyFont="1" applyFill="1" applyBorder="1" applyAlignment="1">
      <alignment horizontal="center" vertical="top" wrapText="1"/>
    </xf>
    <xf numFmtId="39" fontId="18" fillId="10" borderId="0" xfId="0" applyNumberFormat="1" applyFont="1" applyFill="1" applyAlignment="1">
      <alignment horizontal="center" vertical="top" wrapText="1"/>
    </xf>
    <xf numFmtId="39" fontId="20" fillId="10" borderId="8" xfId="0" applyNumberFormat="1" applyFont="1" applyFill="1" applyBorder="1" applyAlignment="1">
      <alignment horizontal="center" vertical="top"/>
    </xf>
    <xf numFmtId="39" fontId="20" fillId="6" borderId="1" xfId="0" applyNumberFormat="1" applyFont="1" applyFill="1" applyBorder="1" applyAlignment="1">
      <alignment horizontal="center" vertical="top"/>
    </xf>
  </cellXfs>
  <cellStyles count="4">
    <cellStyle name="Normal" xfId="0" builtinId="0"/>
    <cellStyle name="Normal 2" xfId="2" xr:uid="{00000000-0005-0000-0000-000001000000}"/>
    <cellStyle name="Normal 4" xfId="3" xr:uid="{00000000-0005-0000-0000-000002000000}"/>
    <cellStyle name="Percent" xfId="1" builtinId="5"/>
  </cellStyles>
  <dxfs count="6">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1466850</xdr:colOff>
      <xdr:row>6</xdr:row>
      <xdr:rowOff>38100</xdr:rowOff>
    </xdr:from>
    <xdr:to>
      <xdr:col>4</xdr:col>
      <xdr:colOff>3371850</xdr:colOff>
      <xdr:row>9</xdr:row>
      <xdr:rowOff>114300</xdr:rowOff>
    </xdr:to>
    <xdr:pic>
      <xdr:nvPicPr>
        <xdr:cNvPr id="44561" name="Picture 6">
          <a:extLst>
            <a:ext uri="{FF2B5EF4-FFF2-40B4-BE49-F238E27FC236}">
              <a16:creationId xmlns:a16="http://schemas.microsoft.com/office/drawing/2014/main" id="{00000000-0008-0000-0000-000011A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6850" y="1533525"/>
          <a:ext cx="1905000"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1047750</xdr:colOff>
      <xdr:row>3</xdr:row>
      <xdr:rowOff>28575</xdr:rowOff>
    </xdr:from>
    <xdr:to>
      <xdr:col>14</xdr:col>
      <xdr:colOff>285750</xdr:colOff>
      <xdr:row>10</xdr:row>
      <xdr:rowOff>266700</xdr:rowOff>
    </xdr:to>
    <xdr:sp macro="" textlink="">
      <xdr:nvSpPr>
        <xdr:cNvPr id="44562" name="Rectangle 3">
          <a:extLst>
            <a:ext uri="{FF2B5EF4-FFF2-40B4-BE49-F238E27FC236}">
              <a16:creationId xmlns:a16="http://schemas.microsoft.com/office/drawing/2014/main" id="{00000000-0008-0000-0000-000012AE0000}"/>
            </a:ext>
          </a:extLst>
        </xdr:cNvPr>
        <xdr:cNvSpPr>
          <a:spLocks noChangeArrowheads="1"/>
        </xdr:cNvSpPr>
      </xdr:nvSpPr>
      <xdr:spPr bwMode="auto">
        <a:xfrm>
          <a:off x="1047750" y="609600"/>
          <a:ext cx="11315700" cy="2428875"/>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361950</xdr:colOff>
      <xdr:row>3</xdr:row>
      <xdr:rowOff>47625</xdr:rowOff>
    </xdr:from>
    <xdr:to>
      <xdr:col>12</xdr:col>
      <xdr:colOff>361950</xdr:colOff>
      <xdr:row>10</xdr:row>
      <xdr:rowOff>266700</xdr:rowOff>
    </xdr:to>
    <xdr:cxnSp macro="">
      <xdr:nvCxnSpPr>
        <xdr:cNvPr id="44563" name="Straight Connector 5">
          <a:extLst>
            <a:ext uri="{FF2B5EF4-FFF2-40B4-BE49-F238E27FC236}">
              <a16:creationId xmlns:a16="http://schemas.microsoft.com/office/drawing/2014/main" id="{00000000-0008-0000-0000-000013AE0000}"/>
            </a:ext>
          </a:extLst>
        </xdr:cNvPr>
        <xdr:cNvCxnSpPr>
          <a:cxnSpLocks noChangeShapeType="1"/>
        </xdr:cNvCxnSpPr>
      </xdr:nvCxnSpPr>
      <xdr:spPr bwMode="auto">
        <a:xfrm rot="5400000">
          <a:off x="8215312" y="1833563"/>
          <a:ext cx="2409825"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220436</xdr:colOff>
      <xdr:row>2</xdr:row>
      <xdr:rowOff>61234</xdr:rowOff>
    </xdr:from>
    <xdr:to>
      <xdr:col>3</xdr:col>
      <xdr:colOff>639536</xdr:colOff>
      <xdr:row>2</xdr:row>
      <xdr:rowOff>365812</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686" y="265341"/>
          <a:ext cx="419100" cy="300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0</xdr:row>
      <xdr:rowOff>19050</xdr:rowOff>
    </xdr:from>
    <xdr:to>
      <xdr:col>2</xdr:col>
      <xdr:colOff>28575</xdr:colOff>
      <xdr:row>0</xdr:row>
      <xdr:rowOff>19050</xdr:rowOff>
    </xdr:to>
    <xdr:pic>
      <xdr:nvPicPr>
        <xdr:cNvPr id="237561" name="Picture 7">
          <a:extLst>
            <a:ext uri="{FF2B5EF4-FFF2-40B4-BE49-F238E27FC236}">
              <a16:creationId xmlns:a16="http://schemas.microsoft.com/office/drawing/2014/main" id="{00000000-0008-0000-0200-0000F99F0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1740" r="-2899" b="48305"/>
        <a:stretch>
          <a:fillRect/>
        </a:stretch>
      </xdr:blipFill>
      <xdr:spPr bwMode="auto">
        <a:xfrm>
          <a:off x="676275" y="19050"/>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a:solidFill>
                <a:srgbClr val="000000"/>
              </a:solidFill>
              <a:miter lim="800000"/>
              <a:headEnd type="none" w="sm" len="sm"/>
              <a:tailEnd type="none" w="sm" len="sm"/>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N31"/>
  <sheetViews>
    <sheetView showGridLines="0" showZeros="0" view="pageLayout" topLeftCell="L22" zoomScaleNormal="50" workbookViewId="0">
      <selection activeCell="P23" sqref="P23"/>
    </sheetView>
  </sheetViews>
  <sheetFormatPr defaultColWidth="9.109375" defaultRowHeight="13.2"/>
  <cols>
    <col min="1" max="4" width="9.109375" style="1" hidden="1" customWidth="1"/>
    <col min="5" max="5" width="58.6640625" style="1" customWidth="1"/>
    <col min="6" max="6" width="9.109375" style="1"/>
    <col min="7" max="7" width="3.44140625" style="1" customWidth="1"/>
    <col min="8" max="9" width="9.109375" style="1" hidden="1" customWidth="1"/>
    <col min="10" max="10" width="46.33203125" style="1" customWidth="1"/>
    <col min="11" max="13" width="9.109375" style="1"/>
    <col min="14" max="14" width="36.109375" style="1" customWidth="1"/>
    <col min="15" max="16384" width="9.109375" style="1"/>
  </cols>
  <sheetData>
    <row r="1" spans="1:14" ht="20.399999999999999">
      <c r="A1" s="2"/>
      <c r="B1" s="2"/>
      <c r="C1" s="2"/>
      <c r="D1" s="2"/>
      <c r="E1" s="4"/>
      <c r="F1" s="2"/>
      <c r="G1" s="2"/>
      <c r="H1" s="2"/>
      <c r="I1" s="2"/>
      <c r="J1" s="2"/>
      <c r="K1" s="2"/>
      <c r="L1" s="2"/>
      <c r="M1" s="2"/>
    </row>
    <row r="2" spans="1:14">
      <c r="A2" s="2"/>
      <c r="B2" s="2"/>
      <c r="C2" s="2"/>
      <c r="D2" s="2"/>
      <c r="E2" s="2"/>
      <c r="F2" s="2"/>
      <c r="G2" s="2"/>
      <c r="H2" s="2"/>
      <c r="I2" s="2"/>
      <c r="J2" s="2"/>
      <c r="K2" s="2"/>
      <c r="L2" s="2"/>
      <c r="M2" s="2"/>
    </row>
    <row r="3" spans="1:14">
      <c r="A3" s="2"/>
      <c r="B3" s="2"/>
      <c r="C3" s="2"/>
      <c r="D3" s="2"/>
      <c r="E3" s="2"/>
      <c r="F3" s="2"/>
      <c r="G3" s="2"/>
      <c r="H3" s="2"/>
      <c r="I3" s="2"/>
      <c r="J3" s="2"/>
      <c r="K3" s="2"/>
      <c r="L3" s="2"/>
      <c r="M3" s="2"/>
    </row>
    <row r="4" spans="1:14">
      <c r="A4" s="2"/>
      <c r="B4" s="2"/>
      <c r="C4" s="2"/>
      <c r="D4" s="2"/>
      <c r="E4" s="2"/>
      <c r="F4" s="2"/>
      <c r="G4" s="2"/>
      <c r="H4" s="2"/>
      <c r="I4" s="2"/>
      <c r="J4" s="2"/>
      <c r="K4" s="2"/>
      <c r="L4" s="2"/>
      <c r="M4" s="2"/>
    </row>
    <row r="5" spans="1:14">
      <c r="A5" s="2"/>
      <c r="B5" s="2"/>
      <c r="C5" s="2"/>
      <c r="D5" s="2"/>
      <c r="E5" s="2"/>
      <c r="F5" s="2"/>
      <c r="G5" s="2"/>
      <c r="H5" s="2"/>
      <c r="I5" s="2"/>
      <c r="J5" s="2"/>
      <c r="K5" s="2"/>
      <c r="L5" s="2"/>
      <c r="M5" s="2"/>
    </row>
    <row r="6" spans="1:14" ht="46.5" customHeight="1">
      <c r="A6" s="2"/>
      <c r="B6" s="2"/>
      <c r="C6" s="2"/>
      <c r="D6" s="2"/>
      <c r="E6" s="2"/>
      <c r="F6" s="2"/>
      <c r="G6" s="2"/>
      <c r="H6" s="2"/>
      <c r="I6" s="2"/>
      <c r="K6" s="2"/>
      <c r="L6" s="2"/>
      <c r="M6" s="2"/>
      <c r="N6" s="151" t="s">
        <v>162</v>
      </c>
    </row>
    <row r="7" spans="1:14" ht="27.6">
      <c r="A7" s="2"/>
      <c r="B7" s="2"/>
      <c r="C7" s="2"/>
      <c r="D7" s="2"/>
      <c r="E7" s="2"/>
      <c r="F7" s="2"/>
      <c r="G7" s="2"/>
      <c r="H7" s="2"/>
      <c r="I7" s="2"/>
      <c r="J7" s="17"/>
      <c r="K7" s="2"/>
      <c r="L7" s="2"/>
      <c r="M7" s="2"/>
      <c r="N7" s="18" t="s">
        <v>163</v>
      </c>
    </row>
    <row r="8" spans="1:14" ht="23.25" customHeight="1">
      <c r="A8" s="2"/>
      <c r="B8" s="2"/>
      <c r="C8" s="2"/>
      <c r="D8" s="2"/>
      <c r="E8" s="2"/>
      <c r="F8" s="2"/>
      <c r="G8" s="2"/>
      <c r="H8" s="2"/>
      <c r="I8" s="2"/>
      <c r="J8" s="2"/>
      <c r="K8" s="2"/>
      <c r="L8" s="2"/>
      <c r="M8" s="2"/>
      <c r="N8" s="18"/>
    </row>
    <row r="9" spans="1:14" ht="27.6">
      <c r="A9" s="2"/>
      <c r="B9" s="2"/>
      <c r="C9" s="2"/>
      <c r="D9" s="2"/>
      <c r="E9" s="2"/>
      <c r="F9" s="2"/>
      <c r="G9" s="2"/>
      <c r="H9" s="2"/>
      <c r="I9" s="2"/>
      <c r="J9" s="203" t="s">
        <v>83</v>
      </c>
      <c r="K9" s="203"/>
      <c r="L9" s="203"/>
      <c r="M9" s="2"/>
      <c r="N9" s="152" t="s">
        <v>164</v>
      </c>
    </row>
    <row r="10" spans="1:14" ht="22.8">
      <c r="A10" s="2"/>
      <c r="B10" s="2"/>
      <c r="C10" s="2"/>
      <c r="D10" s="2"/>
      <c r="E10" s="2"/>
      <c r="F10" s="2"/>
      <c r="G10" s="2"/>
      <c r="H10" s="2"/>
      <c r="I10" s="2"/>
      <c r="J10" s="2"/>
      <c r="K10" s="2"/>
      <c r="L10" s="2"/>
      <c r="M10" s="2"/>
      <c r="N10" s="18" t="s">
        <v>85</v>
      </c>
    </row>
    <row r="11" spans="1:14" ht="22.8">
      <c r="A11" s="2"/>
      <c r="B11" s="2"/>
      <c r="C11" s="2"/>
      <c r="D11" s="2"/>
      <c r="E11" s="2"/>
      <c r="F11" s="2"/>
      <c r="G11" s="2"/>
      <c r="H11" s="2"/>
      <c r="I11" s="2"/>
      <c r="J11" s="2"/>
      <c r="K11" s="2"/>
      <c r="L11" s="2"/>
      <c r="M11" s="2"/>
      <c r="N11" s="18"/>
    </row>
    <row r="12" spans="1:14">
      <c r="A12" s="2"/>
      <c r="B12" s="2"/>
      <c r="C12" s="2"/>
      <c r="D12" s="2"/>
      <c r="E12" s="2"/>
      <c r="F12" s="2"/>
      <c r="G12" s="2"/>
      <c r="H12" s="2"/>
      <c r="I12" s="2"/>
      <c r="M12" s="2"/>
    </row>
    <row r="13" spans="1:14">
      <c r="A13" s="2"/>
      <c r="B13" s="2"/>
      <c r="C13" s="2"/>
      <c r="D13" s="2"/>
      <c r="E13" s="2"/>
      <c r="F13" s="2"/>
      <c r="G13" s="2"/>
      <c r="H13" s="2"/>
      <c r="I13" s="2"/>
      <c r="J13" s="2"/>
      <c r="K13" s="2"/>
      <c r="L13" s="2"/>
      <c r="M13" s="2"/>
    </row>
    <row r="14" spans="1:14">
      <c r="A14" s="2"/>
      <c r="B14" s="2"/>
      <c r="C14" s="2"/>
      <c r="D14" s="2"/>
      <c r="E14" s="2"/>
      <c r="F14" s="2"/>
      <c r="G14" s="2"/>
      <c r="H14" s="2"/>
      <c r="I14" s="2"/>
      <c r="J14" s="2"/>
      <c r="K14" s="2"/>
      <c r="L14" s="2"/>
      <c r="M14" s="2"/>
    </row>
    <row r="15" spans="1:14">
      <c r="A15" s="2"/>
      <c r="B15" s="2"/>
      <c r="C15" s="2"/>
      <c r="D15" s="2"/>
      <c r="E15" s="2"/>
      <c r="F15" s="2"/>
      <c r="G15" s="2"/>
      <c r="H15" s="2"/>
      <c r="I15" s="2"/>
      <c r="J15" s="2"/>
      <c r="K15" s="2"/>
      <c r="L15" s="2"/>
      <c r="M15" s="2"/>
    </row>
    <row r="16" spans="1:14" ht="24" customHeight="1">
      <c r="A16" s="2"/>
      <c r="B16" s="2"/>
      <c r="C16" s="2"/>
      <c r="D16" s="2"/>
      <c r="E16" s="2"/>
      <c r="F16" s="2"/>
      <c r="G16" s="2"/>
      <c r="H16" s="2"/>
      <c r="I16" s="2"/>
      <c r="J16" s="2"/>
      <c r="K16" s="2"/>
      <c r="L16" s="2"/>
      <c r="M16" s="2"/>
    </row>
    <row r="17" spans="1:13" ht="12.75" customHeight="1">
      <c r="A17" s="2"/>
      <c r="B17" s="2"/>
      <c r="C17" s="2"/>
      <c r="D17" s="2"/>
      <c r="E17" s="202"/>
      <c r="F17" s="202"/>
      <c r="G17" s="202"/>
      <c r="H17" s="2"/>
      <c r="I17" s="2"/>
      <c r="J17" s="2"/>
      <c r="K17" s="2"/>
      <c r="L17" s="2"/>
      <c r="M17" s="2"/>
    </row>
    <row r="18" spans="1:13" ht="24" customHeight="1">
      <c r="A18" s="2"/>
      <c r="B18" s="2"/>
      <c r="C18" s="2"/>
      <c r="D18" s="2"/>
      <c r="E18" s="2"/>
      <c r="F18" s="2"/>
      <c r="G18" s="2"/>
      <c r="H18" s="2"/>
      <c r="I18" s="2"/>
      <c r="J18" s="2"/>
      <c r="K18" s="2"/>
      <c r="L18" s="2"/>
      <c r="M18" s="2"/>
    </row>
    <row r="19" spans="1:13" ht="12.75" customHeight="1">
      <c r="A19" s="2"/>
      <c r="B19" s="2"/>
      <c r="C19" s="2"/>
      <c r="D19" s="2"/>
      <c r="E19" s="2"/>
      <c r="F19" s="2"/>
      <c r="G19" s="2"/>
      <c r="H19" s="2"/>
      <c r="I19" s="2"/>
      <c r="J19" s="2"/>
      <c r="K19" s="2"/>
      <c r="L19" s="2"/>
      <c r="M19" s="2"/>
    </row>
    <row r="20" spans="1:13">
      <c r="A20" s="2"/>
      <c r="B20" s="2"/>
      <c r="C20" s="2"/>
      <c r="D20" s="2"/>
      <c r="H20" s="2"/>
      <c r="I20" s="2"/>
      <c r="J20" s="2"/>
      <c r="K20" s="2"/>
      <c r="L20" s="2"/>
      <c r="M20" s="2"/>
    </row>
    <row r="21" spans="1:13" ht="12.75" customHeight="1">
      <c r="A21" s="2"/>
      <c r="B21" s="2"/>
      <c r="C21" s="2"/>
      <c r="D21" s="2"/>
      <c r="E21" s="202"/>
      <c r="F21" s="202"/>
      <c r="G21" s="202"/>
      <c r="H21" s="2"/>
      <c r="I21" s="2"/>
      <c r="J21" s="2"/>
      <c r="K21" s="2"/>
      <c r="L21" s="2"/>
      <c r="M21" s="2"/>
    </row>
    <row r="22" spans="1:13">
      <c r="A22" s="2"/>
      <c r="B22" s="2"/>
      <c r="C22" s="2"/>
      <c r="D22" s="2"/>
      <c r="E22" s="2"/>
      <c r="F22" s="2"/>
      <c r="G22" s="2"/>
      <c r="H22" s="2"/>
      <c r="I22" s="2"/>
      <c r="J22" s="2"/>
      <c r="K22" s="2"/>
      <c r="L22" s="2"/>
      <c r="M22" s="2"/>
    </row>
    <row r="23" spans="1:13" ht="12.75" customHeight="1">
      <c r="A23" s="2"/>
      <c r="B23" s="2"/>
      <c r="C23" s="2"/>
      <c r="D23" s="2"/>
      <c r="E23" s="2"/>
      <c r="F23" s="2"/>
      <c r="G23" s="2"/>
      <c r="H23" s="2"/>
      <c r="I23" s="2"/>
      <c r="J23" s="2"/>
      <c r="K23" s="2"/>
      <c r="L23" s="2"/>
      <c r="M23" s="2"/>
    </row>
    <row r="24" spans="1:13" ht="15.6">
      <c r="A24" s="2"/>
      <c r="B24" s="2"/>
      <c r="C24" s="2"/>
      <c r="D24" s="2"/>
      <c r="E24" s="3"/>
      <c r="F24" s="2"/>
      <c r="G24" s="2"/>
      <c r="H24" s="2"/>
      <c r="I24" s="2"/>
      <c r="J24" s="2"/>
      <c r="K24" s="2"/>
      <c r="L24" s="2"/>
      <c r="M24" s="2"/>
    </row>
    <row r="25" spans="1:13" ht="12.75" customHeight="1">
      <c r="A25" s="2"/>
      <c r="B25" s="2"/>
      <c r="C25" s="2"/>
      <c r="D25" s="2"/>
      <c r="E25" s="2"/>
      <c r="F25" s="2"/>
      <c r="G25" s="2"/>
      <c r="H25" s="2"/>
      <c r="I25" s="2"/>
      <c r="J25" s="2"/>
      <c r="K25" s="2"/>
      <c r="L25" s="2"/>
      <c r="M25" s="2"/>
    </row>
    <row r="26" spans="1:13" ht="13.5" customHeight="1">
      <c r="A26" s="2"/>
      <c r="B26" s="2"/>
      <c r="C26" s="2"/>
      <c r="D26" s="2"/>
      <c r="E26" s="2"/>
      <c r="F26" s="2"/>
      <c r="G26" s="2"/>
      <c r="H26" s="2"/>
      <c r="I26" s="2"/>
      <c r="J26" s="2"/>
      <c r="K26" s="2"/>
      <c r="L26" s="2"/>
      <c r="M26" s="2"/>
    </row>
    <row r="27" spans="1:13" ht="12.75" customHeight="1">
      <c r="A27" s="2"/>
      <c r="B27" s="2"/>
      <c r="C27" s="2"/>
      <c r="D27" s="2"/>
      <c r="E27" s="2"/>
      <c r="F27" s="2"/>
      <c r="G27" s="2"/>
      <c r="H27" s="2"/>
      <c r="I27" s="2"/>
      <c r="J27" s="2"/>
      <c r="K27" s="2"/>
      <c r="L27" s="2"/>
      <c r="M27" s="2"/>
    </row>
    <row r="28" spans="1:13" ht="13.5" customHeight="1">
      <c r="A28" s="2"/>
      <c r="B28" s="2"/>
      <c r="C28" s="2"/>
      <c r="D28" s="2"/>
      <c r="E28" s="2"/>
      <c r="F28" s="2"/>
      <c r="G28" s="2"/>
      <c r="H28" s="2"/>
      <c r="I28" s="2"/>
      <c r="J28" s="2"/>
      <c r="K28" s="2"/>
      <c r="L28" s="2"/>
      <c r="M28" s="2"/>
    </row>
    <row r="29" spans="1:13">
      <c r="A29" s="2"/>
      <c r="B29" s="2"/>
      <c r="C29" s="2"/>
      <c r="D29" s="2"/>
      <c r="E29" s="2"/>
      <c r="F29" s="2"/>
      <c r="G29" s="2"/>
      <c r="H29" s="2"/>
      <c r="I29" s="2"/>
      <c r="J29" s="2"/>
      <c r="K29" s="2"/>
      <c r="L29" s="2"/>
      <c r="M29" s="2"/>
    </row>
    <row r="30" spans="1:13">
      <c r="A30" s="2"/>
      <c r="B30" s="2"/>
      <c r="C30" s="2"/>
      <c r="D30" s="2"/>
      <c r="E30" s="2"/>
      <c r="F30" s="2"/>
      <c r="G30" s="2"/>
      <c r="H30" s="2"/>
      <c r="I30" s="2"/>
      <c r="J30" s="2"/>
      <c r="K30" s="2"/>
      <c r="L30" s="2"/>
      <c r="M30" s="2"/>
    </row>
    <row r="31" spans="1:13">
      <c r="A31" s="2"/>
      <c r="B31" s="2"/>
      <c r="C31" s="2"/>
      <c r="D31" s="2"/>
      <c r="E31" s="2"/>
      <c r="F31" s="2"/>
      <c r="G31" s="2"/>
      <c r="H31" s="2"/>
      <c r="I31" s="2"/>
      <c r="J31" s="2"/>
      <c r="K31" s="2"/>
      <c r="L31" s="2"/>
      <c r="M31" s="2"/>
    </row>
  </sheetData>
  <mergeCells count="3">
    <mergeCell ref="E17:G17"/>
    <mergeCell ref="J9:L9"/>
    <mergeCell ref="E21:G21"/>
  </mergeCells>
  <phoneticPr fontId="0" type="noConversion"/>
  <printOptions horizontalCentered="1"/>
  <pageMargins left="0.74803149606299213" right="0.74803149606299213" top="0.98425196850393704" bottom="0.43307086614173229" header="0.51181102362204722" footer="0.19685039370078741"/>
  <pageSetup paperSize="9" orientation="landscape" horizontalDpi="300" verticalDpi="300" r:id="rId1"/>
  <headerFooter alignWithMargins="0">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C57"/>
  <sheetViews>
    <sheetView tabSelected="1" topLeftCell="A36" zoomScale="90" zoomScaleNormal="90" zoomScaleSheetLayoutView="45" zoomScalePageLayoutView="55" workbookViewId="0">
      <selection activeCell="D19" sqref="D19"/>
    </sheetView>
  </sheetViews>
  <sheetFormatPr defaultColWidth="9.109375" defaultRowHeight="11.4"/>
  <cols>
    <col min="1" max="1" width="7.109375" style="8" customWidth="1"/>
    <col min="2" max="2" width="10.6640625" style="8" hidden="1" customWidth="1"/>
    <col min="3" max="3" width="12.109375" style="8" customWidth="1"/>
    <col min="4" max="5" width="15.44140625" style="8" customWidth="1"/>
    <col min="6" max="6" width="14.33203125" style="8" customWidth="1"/>
    <col min="7" max="7" width="10.6640625" style="8" hidden="1" customWidth="1"/>
    <col min="8" max="8" width="21" style="8" customWidth="1"/>
    <col min="9" max="9" width="34.44140625" style="8" hidden="1" customWidth="1"/>
    <col min="10" max="10" width="24.33203125" style="8" hidden="1" customWidth="1"/>
    <col min="11" max="11" width="20.33203125" style="8" hidden="1" customWidth="1"/>
    <col min="12" max="12" width="20.44140625" style="8" hidden="1" customWidth="1"/>
    <col min="13" max="13" width="27.44140625" style="8" hidden="1" customWidth="1"/>
    <col min="14" max="14" width="10.109375" style="8" customWidth="1"/>
    <col min="15" max="15" width="9.44140625" style="8" bestFit="1" customWidth="1"/>
    <col min="16" max="16" width="11.109375" style="8" customWidth="1"/>
    <col min="17" max="17" width="9.44140625" style="8" bestFit="1" customWidth="1"/>
    <col min="18" max="18" width="9.109375" style="8"/>
    <col min="19" max="19" width="9.44140625" style="8" bestFit="1" customWidth="1"/>
    <col min="20" max="20" width="10.44140625" style="8" bestFit="1" customWidth="1"/>
    <col min="21" max="21" width="30.6640625" style="8" customWidth="1"/>
    <col min="22" max="22" width="15.88671875" style="8" customWidth="1"/>
    <col min="23" max="24" width="9.109375" style="8" customWidth="1"/>
    <col min="25" max="25" width="27.88671875" style="8" customWidth="1"/>
    <col min="26" max="27" width="13.88671875" style="8" customWidth="1"/>
    <col min="28" max="28" width="21" style="8" customWidth="1"/>
    <col min="29" max="29" width="20" style="8" hidden="1" customWidth="1"/>
    <col min="30" max="16384" width="9.109375" style="8"/>
  </cols>
  <sheetData>
    <row r="1" spans="1:29" ht="24.9" customHeight="1" thickBot="1"/>
    <row r="2" spans="1:29" ht="38.25" customHeight="1">
      <c r="D2" s="241"/>
      <c r="E2" s="244" t="s">
        <v>202</v>
      </c>
      <c r="F2" s="244"/>
      <c r="G2" s="244"/>
      <c r="H2" s="245"/>
      <c r="U2" s="227" t="s">
        <v>195</v>
      </c>
      <c r="V2" s="228"/>
      <c r="W2" s="229"/>
      <c r="X2" s="226" t="s">
        <v>281</v>
      </c>
      <c r="Y2" s="226"/>
      <c r="Z2" s="226"/>
      <c r="AA2" s="226"/>
      <c r="AB2" s="226"/>
    </row>
    <row r="3" spans="1:29" ht="44.25" customHeight="1">
      <c r="D3" s="242"/>
      <c r="E3" s="246" t="s">
        <v>203</v>
      </c>
      <c r="F3" s="246"/>
      <c r="G3" s="246"/>
      <c r="H3" s="247"/>
      <c r="U3" s="238" t="s">
        <v>196</v>
      </c>
      <c r="V3" s="239"/>
      <c r="W3" s="240"/>
      <c r="X3" s="226" t="s">
        <v>282</v>
      </c>
      <c r="Y3" s="226"/>
      <c r="Z3" s="226"/>
      <c r="AA3" s="226"/>
      <c r="AB3" s="226"/>
    </row>
    <row r="4" spans="1:29" ht="24.9" customHeight="1">
      <c r="D4" s="242"/>
      <c r="E4" s="246" t="s">
        <v>204</v>
      </c>
      <c r="F4" s="246"/>
      <c r="G4" s="246"/>
      <c r="H4" s="247"/>
      <c r="U4" s="235" t="s">
        <v>197</v>
      </c>
      <c r="V4" s="236"/>
      <c r="W4" s="237"/>
      <c r="X4" s="226" t="s">
        <v>262</v>
      </c>
      <c r="Y4" s="226"/>
      <c r="Z4" s="226"/>
      <c r="AA4" s="226"/>
      <c r="AB4" s="226"/>
    </row>
    <row r="5" spans="1:29" ht="24.9" customHeight="1">
      <c r="D5" s="242"/>
      <c r="E5" s="246" t="s">
        <v>205</v>
      </c>
      <c r="F5" s="246"/>
      <c r="G5" s="246"/>
      <c r="H5" s="247"/>
      <c r="U5" s="235" t="s">
        <v>198</v>
      </c>
      <c r="V5" s="236"/>
      <c r="W5" s="237"/>
      <c r="X5" s="226" t="s">
        <v>291</v>
      </c>
      <c r="Y5" s="226"/>
      <c r="Z5" s="226"/>
      <c r="AA5" s="226"/>
      <c r="AB5" s="226"/>
    </row>
    <row r="6" spans="1:29" ht="24.9" customHeight="1">
      <c r="D6" s="242"/>
      <c r="E6" s="165"/>
      <c r="F6" s="166"/>
      <c r="H6" s="167"/>
      <c r="U6" s="235" t="s">
        <v>199</v>
      </c>
      <c r="V6" s="236"/>
      <c r="W6" s="237"/>
      <c r="X6" s="230">
        <v>1</v>
      </c>
      <c r="Y6" s="231"/>
      <c r="Z6" s="231"/>
      <c r="AA6" s="231"/>
      <c r="AB6" s="232"/>
    </row>
    <row r="7" spans="1:29" ht="24.9" customHeight="1" thickBot="1">
      <c r="D7" s="243"/>
      <c r="E7" s="168"/>
      <c r="F7" s="168"/>
      <c r="G7" s="168"/>
      <c r="H7" s="169"/>
      <c r="U7" s="235" t="s">
        <v>279</v>
      </c>
      <c r="V7" s="236"/>
      <c r="W7" s="237"/>
      <c r="X7" s="233">
        <v>45762</v>
      </c>
      <c r="Y7" s="234"/>
      <c r="Z7" s="234"/>
      <c r="AA7" s="234"/>
      <c r="AB7" s="234"/>
    </row>
    <row r="8" spans="1:29" ht="24.9" customHeight="1">
      <c r="D8" s="200"/>
      <c r="E8" s="165"/>
      <c r="F8" s="165"/>
      <c r="G8" s="165"/>
      <c r="H8" s="165"/>
      <c r="U8" s="197" t="s">
        <v>280</v>
      </c>
      <c r="V8" s="198"/>
      <c r="W8" s="199"/>
      <c r="X8" s="233">
        <v>45762</v>
      </c>
      <c r="Y8" s="234"/>
      <c r="Z8" s="234"/>
      <c r="AA8" s="234"/>
      <c r="AB8" s="234"/>
    </row>
    <row r="9" spans="1:29" ht="24.9" customHeight="1">
      <c r="U9" s="227" t="s">
        <v>200</v>
      </c>
      <c r="V9" s="228"/>
      <c r="W9" s="229"/>
      <c r="X9" s="211" t="s">
        <v>261</v>
      </c>
      <c r="Y9" s="212"/>
      <c r="Z9" s="212"/>
      <c r="AA9" s="212"/>
      <c r="AB9" s="213"/>
    </row>
    <row r="10" spans="1:29" ht="24.9" customHeight="1">
      <c r="U10" s="227" t="s">
        <v>263</v>
      </c>
      <c r="V10" s="228"/>
      <c r="W10" s="229"/>
      <c r="X10" s="211" t="s">
        <v>283</v>
      </c>
      <c r="Y10" s="212"/>
      <c r="Z10" s="212"/>
      <c r="AA10" s="212"/>
      <c r="AB10" s="213"/>
    </row>
    <row r="11" spans="1:29" ht="24.9" customHeight="1">
      <c r="U11" s="208" t="s">
        <v>201</v>
      </c>
      <c r="V11" s="209"/>
      <c r="W11" s="210"/>
      <c r="X11" s="230"/>
      <c r="Y11" s="231"/>
      <c r="Z11" s="231"/>
      <c r="AA11" s="231"/>
      <c r="AB11" s="232"/>
    </row>
    <row r="14" spans="1:29" ht="30" customHeight="1">
      <c r="U14" s="182" t="s">
        <v>66</v>
      </c>
      <c r="V14" s="207" t="s">
        <v>68</v>
      </c>
      <c r="W14" s="207"/>
      <c r="X14" s="206" t="s">
        <v>70</v>
      </c>
      <c r="Y14" s="206"/>
      <c r="Z14" s="170"/>
    </row>
    <row r="15" spans="1:29" ht="12" thickBot="1"/>
    <row r="16" spans="1:29" ht="60.75" customHeight="1" thickBot="1">
      <c r="A16" s="204" t="s">
        <v>82</v>
      </c>
      <c r="B16" s="204" t="s">
        <v>170</v>
      </c>
      <c r="C16" s="204" t="s">
        <v>206</v>
      </c>
      <c r="D16" s="204" t="s">
        <v>37</v>
      </c>
      <c r="E16" s="204" t="s">
        <v>166</v>
      </c>
      <c r="F16" s="204" t="s">
        <v>167</v>
      </c>
      <c r="G16" s="216" t="s">
        <v>19</v>
      </c>
      <c r="H16" s="217"/>
      <c r="I16" s="217"/>
      <c r="J16" s="218"/>
      <c r="K16" s="216" t="s">
        <v>20</v>
      </c>
      <c r="L16" s="217"/>
      <c r="M16" s="218"/>
      <c r="N16" s="224" t="s">
        <v>0</v>
      </c>
      <c r="O16" s="225"/>
      <c r="P16" s="224" t="s">
        <v>80</v>
      </c>
      <c r="Q16" s="225"/>
      <c r="R16" s="224" t="s">
        <v>18</v>
      </c>
      <c r="S16" s="225"/>
      <c r="T16" s="148" t="s">
        <v>1</v>
      </c>
      <c r="U16" s="222" t="s">
        <v>191</v>
      </c>
      <c r="V16" s="224" t="s">
        <v>2</v>
      </c>
      <c r="W16" s="225"/>
      <c r="X16" s="149" t="s">
        <v>3</v>
      </c>
      <c r="Y16" s="219" t="s">
        <v>194</v>
      </c>
      <c r="Z16" s="220"/>
      <c r="AA16" s="220"/>
      <c r="AB16" s="221"/>
      <c r="AC16" s="214" t="s">
        <v>192</v>
      </c>
    </row>
    <row r="17" spans="1:29" ht="58.5" customHeight="1" thickBot="1">
      <c r="A17" s="205"/>
      <c r="B17" s="205"/>
      <c r="C17" s="205"/>
      <c r="D17" s="205"/>
      <c r="E17" s="205"/>
      <c r="F17" s="205"/>
      <c r="G17" s="146" t="s">
        <v>84</v>
      </c>
      <c r="H17" s="147" t="s">
        <v>16</v>
      </c>
      <c r="I17" s="147" t="s">
        <v>15</v>
      </c>
      <c r="J17" s="164" t="s">
        <v>193</v>
      </c>
      <c r="K17" s="147" t="s">
        <v>21</v>
      </c>
      <c r="L17" s="147" t="s">
        <v>165</v>
      </c>
      <c r="M17" s="147" t="s">
        <v>17</v>
      </c>
      <c r="N17" s="145" t="s">
        <v>4</v>
      </c>
      <c r="O17" s="148" t="s">
        <v>118</v>
      </c>
      <c r="P17" s="145" t="s">
        <v>4</v>
      </c>
      <c r="Q17" s="150" t="s">
        <v>8</v>
      </c>
      <c r="R17" s="148" t="s">
        <v>4</v>
      </c>
      <c r="S17" s="148" t="s">
        <v>118</v>
      </c>
      <c r="T17" s="148" t="s">
        <v>118</v>
      </c>
      <c r="U17" s="223"/>
      <c r="V17" s="145" t="s">
        <v>4</v>
      </c>
      <c r="W17" s="150" t="s">
        <v>8</v>
      </c>
      <c r="X17" s="148" t="s">
        <v>8</v>
      </c>
      <c r="Y17" s="145" t="s">
        <v>14</v>
      </c>
      <c r="Z17" s="145" t="s">
        <v>22</v>
      </c>
      <c r="AA17" s="145" t="s">
        <v>23</v>
      </c>
      <c r="AB17" s="145" t="s">
        <v>79</v>
      </c>
      <c r="AC17" s="215"/>
    </row>
    <row r="18" spans="1:29" ht="144" hidden="1" customHeight="1">
      <c r="A18" s="153" t="s">
        <v>169</v>
      </c>
      <c r="B18" s="153" t="s">
        <v>171</v>
      </c>
      <c r="C18" s="153"/>
      <c r="D18" s="154" t="s">
        <v>172</v>
      </c>
      <c r="E18" s="154" t="s">
        <v>173</v>
      </c>
      <c r="F18" s="154" t="s">
        <v>174</v>
      </c>
      <c r="G18" s="155" t="s">
        <v>81</v>
      </c>
      <c r="H18" s="155" t="s">
        <v>168</v>
      </c>
      <c r="I18" s="155" t="s">
        <v>39</v>
      </c>
      <c r="J18" s="39" t="s">
        <v>175</v>
      </c>
      <c r="K18" s="39" t="s">
        <v>176</v>
      </c>
      <c r="L18" s="39" t="s">
        <v>177</v>
      </c>
      <c r="M18" s="39" t="s">
        <v>35</v>
      </c>
      <c r="N18" s="39" t="s">
        <v>128</v>
      </c>
      <c r="O18" s="156">
        <f t="shared" ref="O18:O37" si="0">IF(N18="Extreme",100,IF(N18="Major",50,IF(N18="High",25,IF(N18="Moderate",13,IF(N18="Minor",6,IF(N18="Insignificant",3,"  "))))))</f>
        <v>50</v>
      </c>
      <c r="P18" s="155" t="s">
        <v>75</v>
      </c>
      <c r="Q18" s="157">
        <f t="shared" ref="Q18:Q37" si="1">IF(P18="Very High",1,IF(P18="High",0.8,IF(P18="Medium",0.6,IF(P18="Low",0.4,IF(P18="Insignificant",0.2,"  ")))))</f>
        <v>0.6</v>
      </c>
      <c r="R18" s="158" t="s">
        <v>7</v>
      </c>
      <c r="S18" s="159">
        <f t="shared" ref="S18:S37" si="2">IF(R18="Almost Certain",1,IF(R18="Very Likely",0.82,IF(R18="LIkely",0.59,IF(R18="Unlikely",0.42,IF(R18="Very Unlikely",0.18, IF(R18="Almost Impossible",0.01,"  "))))))</f>
        <v>0.59</v>
      </c>
      <c r="T18" s="160">
        <f t="shared" ref="T18:T37" si="3">S18*O18*Q18</f>
        <v>17.7</v>
      </c>
      <c r="U18" s="39" t="s">
        <v>178</v>
      </c>
      <c r="V18" s="161" t="s">
        <v>10</v>
      </c>
      <c r="W18" s="159">
        <f t="shared" ref="W18:W37" si="4">IF(V18="Very good",0.1,IF(V18="Good",0.2,IF(V18="Satisfactory",0.35,IF(V18="Weak",0.6,IF(V18="Unsatisfactory",0.8,"  ")))))</f>
        <v>0.35</v>
      </c>
      <c r="X18" s="160">
        <f t="shared" ref="X18:X37" si="5">W18*T18</f>
        <v>6.1949999999999994</v>
      </c>
      <c r="Y18" s="160"/>
      <c r="Z18" s="162"/>
      <c r="AA18" s="162"/>
      <c r="AB18" s="163"/>
      <c r="AC18" s="39"/>
    </row>
    <row r="19" spans="1:29" ht="313.5" customHeight="1">
      <c r="A19" s="9">
        <v>1</v>
      </c>
      <c r="B19" s="9"/>
      <c r="C19" s="180" t="s">
        <v>284</v>
      </c>
      <c r="D19" s="7" t="s">
        <v>285</v>
      </c>
      <c r="E19" s="174" t="s">
        <v>286</v>
      </c>
      <c r="F19" s="175" t="s">
        <v>228</v>
      </c>
      <c r="G19" s="15" t="s">
        <v>81</v>
      </c>
      <c r="H19" s="15" t="s">
        <v>33</v>
      </c>
      <c r="I19" s="15" t="s">
        <v>40</v>
      </c>
      <c r="J19" s="7"/>
      <c r="K19" s="7"/>
      <c r="L19" s="7"/>
      <c r="M19" s="7"/>
      <c r="N19" s="7" t="s">
        <v>128</v>
      </c>
      <c r="O19" s="21">
        <f t="shared" si="0"/>
        <v>50</v>
      </c>
      <c r="P19" s="15" t="s">
        <v>74</v>
      </c>
      <c r="Q19" s="16">
        <f t="shared" si="1"/>
        <v>0.8</v>
      </c>
      <c r="R19" s="19" t="s">
        <v>7</v>
      </c>
      <c r="S19" s="22">
        <f t="shared" si="2"/>
        <v>0.59</v>
      </c>
      <c r="T19" s="6">
        <f t="shared" si="3"/>
        <v>23.6</v>
      </c>
      <c r="U19" s="173" t="s">
        <v>293</v>
      </c>
      <c r="V19" s="20" t="s">
        <v>10</v>
      </c>
      <c r="W19" s="22">
        <f t="shared" si="4"/>
        <v>0.35</v>
      </c>
      <c r="X19" s="6">
        <f t="shared" si="5"/>
        <v>8.26</v>
      </c>
      <c r="Y19" s="201" t="s">
        <v>292</v>
      </c>
      <c r="Z19" s="201" t="s">
        <v>292</v>
      </c>
      <c r="AA19" s="201" t="s">
        <v>292</v>
      </c>
      <c r="AB19" s="201" t="s">
        <v>292</v>
      </c>
      <c r="AC19" s="7"/>
    </row>
    <row r="20" spans="1:29" ht="256.5" customHeight="1">
      <c r="A20" s="9">
        <v>2</v>
      </c>
      <c r="B20" s="9"/>
      <c r="C20" s="180" t="s">
        <v>284</v>
      </c>
      <c r="D20" s="7" t="s">
        <v>287</v>
      </c>
      <c r="E20" s="174" t="s">
        <v>226</v>
      </c>
      <c r="F20" s="175" t="s">
        <v>227</v>
      </c>
      <c r="G20" s="15"/>
      <c r="H20" s="15" t="s">
        <v>32</v>
      </c>
      <c r="I20" s="15"/>
      <c r="J20" s="7"/>
      <c r="K20" s="7"/>
      <c r="L20" s="7"/>
      <c r="M20" s="7"/>
      <c r="N20" s="7" t="s">
        <v>128</v>
      </c>
      <c r="O20" s="21">
        <f t="shared" si="0"/>
        <v>50</v>
      </c>
      <c r="P20" s="15" t="s">
        <v>74</v>
      </c>
      <c r="Q20" s="16">
        <f t="shared" si="1"/>
        <v>0.8</v>
      </c>
      <c r="R20" s="19" t="s">
        <v>7</v>
      </c>
      <c r="S20" s="22">
        <f t="shared" si="2"/>
        <v>0.59</v>
      </c>
      <c r="T20" s="6">
        <f t="shared" si="3"/>
        <v>23.6</v>
      </c>
      <c r="U20" s="173" t="s">
        <v>276</v>
      </c>
      <c r="V20" s="20" t="s">
        <v>10</v>
      </c>
      <c r="W20" s="22">
        <f t="shared" si="4"/>
        <v>0.35</v>
      </c>
      <c r="X20" s="6">
        <f t="shared" si="5"/>
        <v>8.26</v>
      </c>
      <c r="Y20" s="201" t="s">
        <v>292</v>
      </c>
      <c r="Z20" s="201" t="s">
        <v>292</v>
      </c>
      <c r="AA20" s="201" t="s">
        <v>292</v>
      </c>
      <c r="AB20" s="201" t="s">
        <v>292</v>
      </c>
      <c r="AC20" s="7"/>
    </row>
    <row r="21" spans="1:29" ht="107.25" customHeight="1">
      <c r="A21" s="9">
        <v>3</v>
      </c>
      <c r="B21" s="9"/>
      <c r="C21" s="180" t="s">
        <v>284</v>
      </c>
      <c r="D21" s="7" t="s">
        <v>287</v>
      </c>
      <c r="E21" s="174" t="s">
        <v>274</v>
      </c>
      <c r="F21" s="175" t="s">
        <v>275</v>
      </c>
      <c r="G21" s="15"/>
      <c r="H21" s="15" t="s">
        <v>47</v>
      </c>
      <c r="I21" s="15"/>
      <c r="J21" s="7"/>
      <c r="K21" s="7"/>
      <c r="L21" s="7"/>
      <c r="M21" s="7"/>
      <c r="N21" s="7" t="s">
        <v>128</v>
      </c>
      <c r="O21" s="21">
        <f t="shared" si="0"/>
        <v>50</v>
      </c>
      <c r="P21" s="15" t="s">
        <v>74</v>
      </c>
      <c r="Q21" s="16">
        <f t="shared" si="1"/>
        <v>0.8</v>
      </c>
      <c r="R21" s="19" t="s">
        <v>7</v>
      </c>
      <c r="S21" s="22">
        <f t="shared" si="2"/>
        <v>0.59</v>
      </c>
      <c r="T21" s="6">
        <f t="shared" si="3"/>
        <v>23.6</v>
      </c>
      <c r="U21" s="173" t="s">
        <v>278</v>
      </c>
      <c r="V21" s="20" t="s">
        <v>10</v>
      </c>
      <c r="W21" s="22">
        <f t="shared" si="4"/>
        <v>0.35</v>
      </c>
      <c r="X21" s="6">
        <f t="shared" si="5"/>
        <v>8.26</v>
      </c>
      <c r="Y21" s="201" t="s">
        <v>292</v>
      </c>
      <c r="Z21" s="201" t="s">
        <v>292</v>
      </c>
      <c r="AA21" s="201" t="s">
        <v>292</v>
      </c>
      <c r="AB21" s="201" t="s">
        <v>292</v>
      </c>
      <c r="AC21" s="7"/>
    </row>
    <row r="22" spans="1:29" ht="168" hidden="1" customHeight="1">
      <c r="A22" s="9">
        <v>5</v>
      </c>
      <c r="B22" s="9"/>
      <c r="C22" s="180" t="s">
        <v>284</v>
      </c>
      <c r="D22" s="171" t="s">
        <v>233</v>
      </c>
      <c r="E22" s="172" t="s">
        <v>238</v>
      </c>
      <c r="F22" s="172" t="s">
        <v>239</v>
      </c>
      <c r="G22" s="15" t="s">
        <v>81</v>
      </c>
      <c r="H22" s="15" t="s">
        <v>47</v>
      </c>
      <c r="I22" s="15" t="s">
        <v>40</v>
      </c>
      <c r="J22" s="7"/>
      <c r="K22" s="7"/>
      <c r="L22" s="7"/>
      <c r="M22" s="7"/>
      <c r="N22" s="7" t="s">
        <v>74</v>
      </c>
      <c r="O22" s="21">
        <f t="shared" si="0"/>
        <v>25</v>
      </c>
      <c r="P22" s="15" t="s">
        <v>222</v>
      </c>
      <c r="Q22" s="16">
        <f t="shared" si="1"/>
        <v>1</v>
      </c>
      <c r="R22" s="19" t="s">
        <v>127</v>
      </c>
      <c r="S22" s="22">
        <f t="shared" si="2"/>
        <v>0.82</v>
      </c>
      <c r="T22" s="6">
        <f t="shared" si="3"/>
        <v>20.5</v>
      </c>
      <c r="U22" s="172" t="s">
        <v>264</v>
      </c>
      <c r="V22" s="20" t="s">
        <v>10</v>
      </c>
      <c r="W22" s="22">
        <f t="shared" si="4"/>
        <v>0.35</v>
      </c>
      <c r="X22" s="6">
        <f t="shared" si="5"/>
        <v>7.1749999999999998</v>
      </c>
      <c r="Y22" s="201" t="s">
        <v>292</v>
      </c>
      <c r="Z22" s="201" t="s">
        <v>292</v>
      </c>
      <c r="AA22" s="201" t="s">
        <v>292</v>
      </c>
      <c r="AB22" s="201" t="s">
        <v>292</v>
      </c>
      <c r="AC22" s="7"/>
    </row>
    <row r="23" spans="1:29" ht="131.25" hidden="1" customHeight="1">
      <c r="A23" s="9">
        <v>6</v>
      </c>
      <c r="B23" s="9"/>
      <c r="C23" s="180" t="s">
        <v>284</v>
      </c>
      <c r="D23" s="171" t="s">
        <v>241</v>
      </c>
      <c r="E23" s="172" t="s">
        <v>234</v>
      </c>
      <c r="F23" s="172" t="s">
        <v>240</v>
      </c>
      <c r="G23" s="15"/>
      <c r="H23" s="15" t="s">
        <v>47</v>
      </c>
      <c r="I23" s="15"/>
      <c r="J23" s="7"/>
      <c r="K23" s="7"/>
      <c r="L23" s="7"/>
      <c r="M23" s="7"/>
      <c r="N23" s="7" t="s">
        <v>74</v>
      </c>
      <c r="O23" s="21">
        <f t="shared" si="0"/>
        <v>25</v>
      </c>
      <c r="P23" s="15" t="s">
        <v>222</v>
      </c>
      <c r="Q23" s="16">
        <f t="shared" si="1"/>
        <v>1</v>
      </c>
      <c r="R23" s="19" t="s">
        <v>127</v>
      </c>
      <c r="S23" s="22">
        <f t="shared" si="2"/>
        <v>0.82</v>
      </c>
      <c r="T23" s="6">
        <f t="shared" si="3"/>
        <v>20.5</v>
      </c>
      <c r="U23" s="178" t="s">
        <v>265</v>
      </c>
      <c r="V23" s="20" t="s">
        <v>10</v>
      </c>
      <c r="W23" s="22">
        <f t="shared" si="4"/>
        <v>0.35</v>
      </c>
      <c r="X23" s="6">
        <f t="shared" si="5"/>
        <v>7.1749999999999998</v>
      </c>
      <c r="Y23" s="201" t="s">
        <v>292</v>
      </c>
      <c r="Z23" s="201" t="s">
        <v>292</v>
      </c>
      <c r="AA23" s="201" t="s">
        <v>292</v>
      </c>
      <c r="AB23" s="201" t="s">
        <v>292</v>
      </c>
      <c r="AC23" s="7"/>
    </row>
    <row r="24" spans="1:29" ht="210.75" hidden="1" customHeight="1">
      <c r="A24" s="9">
        <v>7</v>
      </c>
      <c r="B24" s="9"/>
      <c r="C24" s="180" t="s">
        <v>284</v>
      </c>
      <c r="D24" s="177" t="s">
        <v>231</v>
      </c>
      <c r="E24" s="177" t="s">
        <v>232</v>
      </c>
      <c r="F24" s="172" t="s">
        <v>235</v>
      </c>
      <c r="G24" s="15"/>
      <c r="H24" s="15" t="s">
        <v>47</v>
      </c>
      <c r="I24" s="15"/>
      <c r="J24" s="7"/>
      <c r="K24" s="7"/>
      <c r="L24" s="7"/>
      <c r="M24" s="7"/>
      <c r="N24" s="7" t="s">
        <v>74</v>
      </c>
      <c r="O24" s="21">
        <f t="shared" si="0"/>
        <v>25</v>
      </c>
      <c r="P24" s="15" t="s">
        <v>222</v>
      </c>
      <c r="Q24" s="16">
        <f t="shared" si="1"/>
        <v>1</v>
      </c>
      <c r="R24" s="19" t="s">
        <v>127</v>
      </c>
      <c r="S24" s="22">
        <f t="shared" si="2"/>
        <v>0.82</v>
      </c>
      <c r="T24" s="6">
        <f t="shared" si="3"/>
        <v>20.5</v>
      </c>
      <c r="U24" s="196" t="s">
        <v>242</v>
      </c>
      <c r="V24" s="20" t="s">
        <v>9</v>
      </c>
      <c r="W24" s="22">
        <f t="shared" si="4"/>
        <v>0.2</v>
      </c>
      <c r="X24" s="6">
        <f t="shared" si="5"/>
        <v>4.1000000000000005</v>
      </c>
      <c r="Y24" s="201" t="s">
        <v>292</v>
      </c>
      <c r="Z24" s="201" t="s">
        <v>292</v>
      </c>
      <c r="AA24" s="201" t="s">
        <v>292</v>
      </c>
      <c r="AB24" s="201" t="s">
        <v>292</v>
      </c>
      <c r="AC24" s="7"/>
    </row>
    <row r="25" spans="1:29" ht="120.75" hidden="1" customHeight="1">
      <c r="A25" s="9">
        <v>8</v>
      </c>
      <c r="B25" s="9"/>
      <c r="C25" s="180" t="s">
        <v>284</v>
      </c>
      <c r="D25" s="171" t="s">
        <v>236</v>
      </c>
      <c r="E25" s="177" t="s">
        <v>237</v>
      </c>
      <c r="F25" s="172" t="s">
        <v>243</v>
      </c>
      <c r="G25" s="15"/>
      <c r="H25" s="15" t="s">
        <v>47</v>
      </c>
      <c r="I25" s="15"/>
      <c r="J25" s="7"/>
      <c r="K25" s="7"/>
      <c r="L25" s="7"/>
      <c r="M25" s="7"/>
      <c r="N25" s="7" t="s">
        <v>74</v>
      </c>
      <c r="O25" s="21">
        <f t="shared" si="0"/>
        <v>25</v>
      </c>
      <c r="P25" s="15" t="s">
        <v>222</v>
      </c>
      <c r="Q25" s="16">
        <f t="shared" si="1"/>
        <v>1</v>
      </c>
      <c r="R25" s="19" t="s">
        <v>127</v>
      </c>
      <c r="S25" s="22">
        <f t="shared" si="2"/>
        <v>0.82</v>
      </c>
      <c r="T25" s="6">
        <f t="shared" si="3"/>
        <v>20.5</v>
      </c>
      <c r="U25" s="181" t="s">
        <v>244</v>
      </c>
      <c r="V25" s="20" t="s">
        <v>10</v>
      </c>
      <c r="W25" s="22">
        <f t="shared" si="4"/>
        <v>0.35</v>
      </c>
      <c r="X25" s="6">
        <f t="shared" si="5"/>
        <v>7.1749999999999998</v>
      </c>
      <c r="Y25" s="201" t="s">
        <v>292</v>
      </c>
      <c r="Z25" s="201" t="s">
        <v>292</v>
      </c>
      <c r="AA25" s="201" t="s">
        <v>292</v>
      </c>
      <c r="AB25" s="201" t="s">
        <v>292</v>
      </c>
      <c r="AC25" s="7"/>
    </row>
    <row r="26" spans="1:29" ht="112.5" hidden="1" customHeight="1">
      <c r="A26" s="9">
        <v>9</v>
      </c>
      <c r="B26" s="9"/>
      <c r="C26" s="180" t="s">
        <v>284</v>
      </c>
      <c r="D26" s="176" t="s">
        <v>229</v>
      </c>
      <c r="E26" s="177" t="s">
        <v>245</v>
      </c>
      <c r="F26" s="177" t="s">
        <v>246</v>
      </c>
      <c r="G26" s="15"/>
      <c r="H26" s="15" t="s">
        <v>47</v>
      </c>
      <c r="I26" s="15"/>
      <c r="J26" s="7"/>
      <c r="K26" s="7"/>
      <c r="L26" s="7"/>
      <c r="M26" s="7"/>
      <c r="N26" s="7" t="s">
        <v>6</v>
      </c>
      <c r="O26" s="21">
        <f t="shared" si="0"/>
        <v>13</v>
      </c>
      <c r="P26" s="15" t="s">
        <v>222</v>
      </c>
      <c r="Q26" s="16">
        <f t="shared" si="1"/>
        <v>1</v>
      </c>
      <c r="R26" s="19" t="s">
        <v>127</v>
      </c>
      <c r="S26" s="22">
        <f t="shared" si="2"/>
        <v>0.82</v>
      </c>
      <c r="T26" s="6">
        <f t="shared" si="3"/>
        <v>10.66</v>
      </c>
      <c r="U26" s="173" t="s">
        <v>247</v>
      </c>
      <c r="V26" s="20" t="s">
        <v>10</v>
      </c>
      <c r="W26" s="22">
        <f t="shared" si="4"/>
        <v>0.35</v>
      </c>
      <c r="X26" s="6">
        <f t="shared" si="5"/>
        <v>3.7309999999999999</v>
      </c>
      <c r="Y26" s="201" t="s">
        <v>292</v>
      </c>
      <c r="Z26" s="201" t="s">
        <v>292</v>
      </c>
      <c r="AA26" s="201" t="s">
        <v>292</v>
      </c>
      <c r="AB26" s="201" t="s">
        <v>292</v>
      </c>
      <c r="AC26" s="7"/>
    </row>
    <row r="27" spans="1:29" ht="102" hidden="1" customHeight="1">
      <c r="A27" s="9">
        <v>10</v>
      </c>
      <c r="B27" s="9"/>
      <c r="C27" s="180" t="s">
        <v>284</v>
      </c>
      <c r="D27" s="179" t="s">
        <v>230</v>
      </c>
      <c r="E27" s="174" t="s">
        <v>207</v>
      </c>
      <c r="F27" s="175" t="s">
        <v>208</v>
      </c>
      <c r="G27" s="15"/>
      <c r="H27" s="15" t="s">
        <v>47</v>
      </c>
      <c r="I27" s="15"/>
      <c r="J27" s="7"/>
      <c r="K27" s="7"/>
      <c r="L27" s="7"/>
      <c r="M27" s="7"/>
      <c r="N27" s="7" t="s">
        <v>74</v>
      </c>
      <c r="O27" s="21">
        <f t="shared" si="0"/>
        <v>25</v>
      </c>
      <c r="P27" s="15" t="s">
        <v>222</v>
      </c>
      <c r="Q27" s="16">
        <f t="shared" si="1"/>
        <v>1</v>
      </c>
      <c r="R27" s="19" t="s">
        <v>127</v>
      </c>
      <c r="S27" s="22">
        <f t="shared" si="2"/>
        <v>0.82</v>
      </c>
      <c r="T27" s="6">
        <f t="shared" si="3"/>
        <v>20.5</v>
      </c>
      <c r="U27" s="173" t="s">
        <v>225</v>
      </c>
      <c r="V27" s="20" t="s">
        <v>10</v>
      </c>
      <c r="W27" s="22">
        <f t="shared" si="4"/>
        <v>0.35</v>
      </c>
      <c r="X27" s="6">
        <f t="shared" si="5"/>
        <v>7.1749999999999998</v>
      </c>
      <c r="Y27" s="201" t="s">
        <v>292</v>
      </c>
      <c r="Z27" s="201" t="s">
        <v>292</v>
      </c>
      <c r="AA27" s="201" t="s">
        <v>292</v>
      </c>
      <c r="AB27" s="201" t="s">
        <v>292</v>
      </c>
      <c r="AC27" s="7"/>
    </row>
    <row r="28" spans="1:29" ht="125.4">
      <c r="A28" s="9">
        <v>4</v>
      </c>
      <c r="B28" s="9"/>
      <c r="C28" s="180" t="s">
        <v>284</v>
      </c>
      <c r="D28" s="171" t="s">
        <v>288</v>
      </c>
      <c r="E28" s="173" t="s">
        <v>289</v>
      </c>
      <c r="F28" s="173" t="s">
        <v>290</v>
      </c>
      <c r="G28" s="15"/>
      <c r="H28" s="15" t="s">
        <v>46</v>
      </c>
      <c r="I28" s="15"/>
      <c r="J28" s="7"/>
      <c r="K28" s="7"/>
      <c r="L28" s="7"/>
      <c r="M28" s="7"/>
      <c r="N28" s="7" t="s">
        <v>128</v>
      </c>
      <c r="O28" s="21">
        <f t="shared" si="0"/>
        <v>50</v>
      </c>
      <c r="P28" s="15" t="s">
        <v>74</v>
      </c>
      <c r="Q28" s="16">
        <f t="shared" si="1"/>
        <v>0.8</v>
      </c>
      <c r="R28" s="19" t="s">
        <v>7</v>
      </c>
      <c r="S28" s="22">
        <f t="shared" si="2"/>
        <v>0.59</v>
      </c>
      <c r="T28" s="6">
        <f t="shared" si="3"/>
        <v>23.6</v>
      </c>
      <c r="U28" s="173" t="s">
        <v>277</v>
      </c>
      <c r="V28" s="20" t="s">
        <v>10</v>
      </c>
      <c r="W28" s="22">
        <f t="shared" si="4"/>
        <v>0.35</v>
      </c>
      <c r="X28" s="6">
        <f t="shared" si="5"/>
        <v>8.26</v>
      </c>
      <c r="Y28" s="201" t="s">
        <v>292</v>
      </c>
      <c r="Z28" s="201" t="s">
        <v>292</v>
      </c>
      <c r="AA28" s="201" t="s">
        <v>292</v>
      </c>
      <c r="AB28" s="201" t="s">
        <v>292</v>
      </c>
      <c r="AC28" s="7"/>
    </row>
    <row r="29" spans="1:29" ht="160.5" hidden="1" customHeight="1">
      <c r="A29" s="9">
        <v>11</v>
      </c>
      <c r="B29" s="9"/>
      <c r="C29" s="180" t="s">
        <v>284</v>
      </c>
      <c r="D29" s="171" t="s">
        <v>209</v>
      </c>
      <c r="E29" s="177" t="s">
        <v>260</v>
      </c>
      <c r="F29" s="177" t="s">
        <v>210</v>
      </c>
      <c r="G29" s="15" t="s">
        <v>81</v>
      </c>
      <c r="H29" s="15" t="s">
        <v>33</v>
      </c>
      <c r="I29" s="15" t="s">
        <v>40</v>
      </c>
      <c r="J29" s="7"/>
      <c r="K29" s="7"/>
      <c r="L29" s="7"/>
      <c r="M29" s="7"/>
      <c r="N29" s="7" t="s">
        <v>74</v>
      </c>
      <c r="O29" s="21">
        <f t="shared" si="0"/>
        <v>25</v>
      </c>
      <c r="P29" s="15" t="s">
        <v>222</v>
      </c>
      <c r="Q29" s="16">
        <f t="shared" si="1"/>
        <v>1</v>
      </c>
      <c r="R29" s="19" t="s">
        <v>127</v>
      </c>
      <c r="S29" s="22">
        <f t="shared" si="2"/>
        <v>0.82</v>
      </c>
      <c r="T29" s="6">
        <f t="shared" si="3"/>
        <v>20.5</v>
      </c>
      <c r="U29" s="177" t="s">
        <v>248</v>
      </c>
      <c r="V29" s="20" t="s">
        <v>9</v>
      </c>
      <c r="W29" s="22">
        <f t="shared" si="4"/>
        <v>0.2</v>
      </c>
      <c r="X29" s="6">
        <f t="shared" si="5"/>
        <v>4.1000000000000005</v>
      </c>
      <c r="Y29" s="201" t="s">
        <v>292</v>
      </c>
      <c r="Z29" s="201" t="s">
        <v>292</v>
      </c>
      <c r="AA29" s="201" t="s">
        <v>292</v>
      </c>
      <c r="AB29" s="201" t="s">
        <v>292</v>
      </c>
      <c r="AC29" s="7"/>
    </row>
    <row r="30" spans="1:29" ht="105" customHeight="1">
      <c r="A30" s="9">
        <v>5</v>
      </c>
      <c r="B30" s="9"/>
      <c r="C30" s="180" t="s">
        <v>284</v>
      </c>
      <c r="D30" s="177" t="s">
        <v>211</v>
      </c>
      <c r="E30" s="177" t="s">
        <v>223</v>
      </c>
      <c r="F30" s="177" t="s">
        <v>224</v>
      </c>
      <c r="G30" s="15" t="s">
        <v>81</v>
      </c>
      <c r="H30" s="15" t="s">
        <v>32</v>
      </c>
      <c r="I30" s="15" t="s">
        <v>40</v>
      </c>
      <c r="J30" s="7"/>
      <c r="K30" s="7"/>
      <c r="L30" s="7"/>
      <c r="M30" s="7"/>
      <c r="N30" s="7" t="s">
        <v>74</v>
      </c>
      <c r="O30" s="21">
        <f t="shared" si="0"/>
        <v>25</v>
      </c>
      <c r="P30" s="15" t="s">
        <v>222</v>
      </c>
      <c r="Q30" s="16">
        <f t="shared" si="1"/>
        <v>1</v>
      </c>
      <c r="R30" s="19" t="s">
        <v>127</v>
      </c>
      <c r="S30" s="22">
        <f t="shared" si="2"/>
        <v>0.82</v>
      </c>
      <c r="T30" s="6">
        <f t="shared" si="3"/>
        <v>20.5</v>
      </c>
      <c r="U30" s="177" t="s">
        <v>268</v>
      </c>
      <c r="V30" s="20" t="s">
        <v>9</v>
      </c>
      <c r="W30" s="22">
        <f t="shared" si="4"/>
        <v>0.2</v>
      </c>
      <c r="X30" s="6">
        <f t="shared" si="5"/>
        <v>4.1000000000000005</v>
      </c>
      <c r="Y30" s="201" t="s">
        <v>292</v>
      </c>
      <c r="Z30" s="201" t="s">
        <v>292</v>
      </c>
      <c r="AA30" s="201" t="s">
        <v>292</v>
      </c>
      <c r="AB30" s="201" t="s">
        <v>292</v>
      </c>
      <c r="AC30" s="7"/>
    </row>
    <row r="31" spans="1:29" ht="209.25" hidden="1" customHeight="1">
      <c r="A31" s="9">
        <v>13</v>
      </c>
      <c r="B31" s="9"/>
      <c r="C31" s="180" t="s">
        <v>284</v>
      </c>
      <c r="D31" s="177" t="s">
        <v>258</v>
      </c>
      <c r="E31" s="177" t="s">
        <v>266</v>
      </c>
      <c r="F31" s="177" t="s">
        <v>257</v>
      </c>
      <c r="G31" s="15"/>
      <c r="H31" s="15" t="s">
        <v>46</v>
      </c>
      <c r="I31" s="15"/>
      <c r="J31" s="7"/>
      <c r="K31" s="7"/>
      <c r="L31" s="7"/>
      <c r="M31" s="7"/>
      <c r="N31" s="7" t="s">
        <v>74</v>
      </c>
      <c r="O31" s="21">
        <f t="shared" si="0"/>
        <v>25</v>
      </c>
      <c r="P31" s="15" t="s">
        <v>222</v>
      </c>
      <c r="Q31" s="16">
        <f t="shared" si="1"/>
        <v>1</v>
      </c>
      <c r="R31" s="19" t="s">
        <v>127</v>
      </c>
      <c r="S31" s="22">
        <f t="shared" si="2"/>
        <v>0.82</v>
      </c>
      <c r="T31" s="6">
        <f t="shared" si="3"/>
        <v>20.5</v>
      </c>
      <c r="U31" s="177" t="s">
        <v>267</v>
      </c>
      <c r="V31" s="20" t="s">
        <v>10</v>
      </c>
      <c r="W31" s="22">
        <f t="shared" si="4"/>
        <v>0.35</v>
      </c>
      <c r="X31" s="6">
        <f t="shared" si="5"/>
        <v>7.1749999999999998</v>
      </c>
      <c r="Y31" s="201" t="s">
        <v>292</v>
      </c>
      <c r="Z31" s="201" t="s">
        <v>292</v>
      </c>
      <c r="AA31" s="201" t="s">
        <v>292</v>
      </c>
      <c r="AB31" s="201" t="s">
        <v>292</v>
      </c>
      <c r="AC31" s="7"/>
    </row>
    <row r="32" spans="1:29" ht="167.25" customHeight="1">
      <c r="A32" s="9">
        <v>6</v>
      </c>
      <c r="B32" s="9"/>
      <c r="C32" s="180" t="s">
        <v>284</v>
      </c>
      <c r="D32" s="154" t="s">
        <v>250</v>
      </c>
      <c r="E32" s="174" t="s">
        <v>249</v>
      </c>
      <c r="F32" s="175" t="s">
        <v>269</v>
      </c>
      <c r="G32" s="15"/>
      <c r="H32" s="15" t="s">
        <v>33</v>
      </c>
      <c r="I32" s="15"/>
      <c r="J32" s="7"/>
      <c r="K32" s="7"/>
      <c r="L32" s="7"/>
      <c r="M32" s="7"/>
      <c r="N32" s="7" t="s">
        <v>74</v>
      </c>
      <c r="O32" s="21">
        <f t="shared" si="0"/>
        <v>25</v>
      </c>
      <c r="P32" s="15" t="s">
        <v>222</v>
      </c>
      <c r="Q32" s="16">
        <f t="shared" si="1"/>
        <v>1</v>
      </c>
      <c r="R32" s="19" t="s">
        <v>127</v>
      </c>
      <c r="S32" s="22">
        <f t="shared" si="2"/>
        <v>0.82</v>
      </c>
      <c r="T32" s="6">
        <f t="shared" si="3"/>
        <v>20.5</v>
      </c>
      <c r="U32" s="173" t="s">
        <v>270</v>
      </c>
      <c r="V32" s="20" t="s">
        <v>10</v>
      </c>
      <c r="W32" s="22">
        <f t="shared" si="4"/>
        <v>0.35</v>
      </c>
      <c r="X32" s="6">
        <f t="shared" si="5"/>
        <v>7.1749999999999998</v>
      </c>
      <c r="Y32" s="201" t="s">
        <v>292</v>
      </c>
      <c r="Z32" s="201" t="s">
        <v>292</v>
      </c>
      <c r="AA32" s="201" t="s">
        <v>292</v>
      </c>
      <c r="AB32" s="201" t="s">
        <v>292</v>
      </c>
      <c r="AC32" s="7"/>
    </row>
    <row r="33" spans="1:29" s="195" customFormat="1" ht="114.75" hidden="1" customHeight="1">
      <c r="A33" s="184">
        <v>15</v>
      </c>
      <c r="B33" s="184"/>
      <c r="C33" s="180" t="s">
        <v>284</v>
      </c>
      <c r="D33" s="185" t="s">
        <v>253</v>
      </c>
      <c r="E33" s="186" t="s">
        <v>259</v>
      </c>
      <c r="F33" s="187" t="s">
        <v>255</v>
      </c>
      <c r="G33" s="188"/>
      <c r="H33" s="188" t="s">
        <v>47</v>
      </c>
      <c r="I33" s="188"/>
      <c r="J33" s="188"/>
      <c r="K33" s="188"/>
      <c r="L33" s="188"/>
      <c r="M33" s="188"/>
      <c r="N33" s="188" t="s">
        <v>74</v>
      </c>
      <c r="O33" s="189">
        <f t="shared" si="0"/>
        <v>25</v>
      </c>
      <c r="P33" s="188" t="s">
        <v>222</v>
      </c>
      <c r="Q33" s="190">
        <f t="shared" si="1"/>
        <v>1</v>
      </c>
      <c r="R33" s="191" t="s">
        <v>127</v>
      </c>
      <c r="S33" s="190">
        <f t="shared" si="2"/>
        <v>0.82</v>
      </c>
      <c r="T33" s="192">
        <f t="shared" si="3"/>
        <v>20.5</v>
      </c>
      <c r="U33" s="193" t="s">
        <v>254</v>
      </c>
      <c r="V33" s="194" t="s">
        <v>10</v>
      </c>
      <c r="W33" s="190">
        <f t="shared" si="4"/>
        <v>0.35</v>
      </c>
      <c r="X33" s="192">
        <f t="shared" si="5"/>
        <v>7.1749999999999998</v>
      </c>
      <c r="Y33" s="201" t="s">
        <v>292</v>
      </c>
      <c r="Z33" s="201" t="s">
        <v>292</v>
      </c>
      <c r="AA33" s="201" t="s">
        <v>292</v>
      </c>
      <c r="AB33" s="201" t="s">
        <v>292</v>
      </c>
      <c r="AC33" s="188"/>
    </row>
    <row r="34" spans="1:29" ht="111" hidden="1" customHeight="1">
      <c r="A34" s="9">
        <v>16</v>
      </c>
      <c r="B34" s="9"/>
      <c r="C34" s="180" t="s">
        <v>284</v>
      </c>
      <c r="D34" s="177" t="s">
        <v>251</v>
      </c>
      <c r="E34" s="183" t="s">
        <v>256</v>
      </c>
      <c r="F34" s="175" t="s">
        <v>252</v>
      </c>
      <c r="G34" s="15"/>
      <c r="H34" s="15" t="s">
        <v>32</v>
      </c>
      <c r="I34" s="15"/>
      <c r="J34" s="7"/>
      <c r="K34" s="7"/>
      <c r="L34" s="7"/>
      <c r="M34" s="7"/>
      <c r="N34" s="7" t="s">
        <v>74</v>
      </c>
      <c r="O34" s="21">
        <f t="shared" si="0"/>
        <v>25</v>
      </c>
      <c r="P34" s="15" t="s">
        <v>222</v>
      </c>
      <c r="Q34" s="16">
        <f t="shared" si="1"/>
        <v>1</v>
      </c>
      <c r="R34" s="19" t="s">
        <v>127</v>
      </c>
      <c r="S34" s="22">
        <f t="shared" si="2"/>
        <v>0.82</v>
      </c>
      <c r="T34" s="6">
        <f t="shared" si="3"/>
        <v>20.5</v>
      </c>
      <c r="U34" s="173" t="s">
        <v>271</v>
      </c>
      <c r="V34" s="20" t="s">
        <v>10</v>
      </c>
      <c r="W34" s="22">
        <f t="shared" si="4"/>
        <v>0.35</v>
      </c>
      <c r="X34" s="6">
        <f t="shared" si="5"/>
        <v>7.1749999999999998</v>
      </c>
      <c r="Y34" s="201" t="s">
        <v>292</v>
      </c>
      <c r="Z34" s="201" t="s">
        <v>292</v>
      </c>
      <c r="AA34" s="201" t="s">
        <v>292</v>
      </c>
      <c r="AB34" s="201" t="s">
        <v>292</v>
      </c>
      <c r="AC34" s="7"/>
    </row>
    <row r="35" spans="1:29" ht="88.5" customHeight="1">
      <c r="A35" s="9">
        <v>7</v>
      </c>
      <c r="B35" s="9"/>
      <c r="C35" s="180" t="s">
        <v>284</v>
      </c>
      <c r="D35" s="177" t="s">
        <v>212</v>
      </c>
      <c r="E35" s="177" t="s">
        <v>213</v>
      </c>
      <c r="F35" s="177" t="s">
        <v>214</v>
      </c>
      <c r="G35" s="15"/>
      <c r="H35" s="15" t="s">
        <v>33</v>
      </c>
      <c r="I35" s="15"/>
      <c r="J35" s="7"/>
      <c r="K35" s="7"/>
      <c r="L35" s="7"/>
      <c r="M35" s="7"/>
      <c r="N35" s="7" t="s">
        <v>74</v>
      </c>
      <c r="O35" s="21">
        <f t="shared" si="0"/>
        <v>25</v>
      </c>
      <c r="P35" s="15" t="s">
        <v>222</v>
      </c>
      <c r="Q35" s="16">
        <f t="shared" si="1"/>
        <v>1</v>
      </c>
      <c r="R35" s="19" t="s">
        <v>127</v>
      </c>
      <c r="S35" s="22">
        <f t="shared" si="2"/>
        <v>0.82</v>
      </c>
      <c r="T35" s="6">
        <f t="shared" si="3"/>
        <v>20.5</v>
      </c>
      <c r="U35" s="177" t="s">
        <v>272</v>
      </c>
      <c r="V35" s="20" t="s">
        <v>10</v>
      </c>
      <c r="W35" s="22">
        <f t="shared" si="4"/>
        <v>0.35</v>
      </c>
      <c r="X35" s="6">
        <f t="shared" si="5"/>
        <v>7.1749999999999998</v>
      </c>
      <c r="Y35" s="201" t="s">
        <v>292</v>
      </c>
      <c r="Z35" s="201" t="s">
        <v>292</v>
      </c>
      <c r="AA35" s="201" t="s">
        <v>292</v>
      </c>
      <c r="AB35" s="201" t="s">
        <v>292</v>
      </c>
      <c r="AC35" s="7"/>
    </row>
    <row r="36" spans="1:29" ht="124.5" customHeight="1">
      <c r="A36" s="9">
        <v>8</v>
      </c>
      <c r="B36" s="9"/>
      <c r="C36" s="180" t="s">
        <v>284</v>
      </c>
      <c r="D36" s="177" t="s">
        <v>215</v>
      </c>
      <c r="E36" s="177" t="s">
        <v>216</v>
      </c>
      <c r="F36" s="177" t="s">
        <v>217</v>
      </c>
      <c r="G36" s="15"/>
      <c r="H36" s="15" t="s">
        <v>47</v>
      </c>
      <c r="I36" s="15"/>
      <c r="J36" s="7"/>
      <c r="K36" s="7"/>
      <c r="L36" s="7"/>
      <c r="M36" s="7"/>
      <c r="N36" s="7" t="s">
        <v>74</v>
      </c>
      <c r="O36" s="21">
        <f t="shared" si="0"/>
        <v>25</v>
      </c>
      <c r="P36" s="15" t="s">
        <v>222</v>
      </c>
      <c r="Q36" s="16">
        <f t="shared" si="1"/>
        <v>1</v>
      </c>
      <c r="R36" s="19" t="s">
        <v>127</v>
      </c>
      <c r="S36" s="22">
        <f t="shared" si="2"/>
        <v>0.82</v>
      </c>
      <c r="T36" s="6">
        <f t="shared" si="3"/>
        <v>20.5</v>
      </c>
      <c r="U36" s="177" t="s">
        <v>273</v>
      </c>
      <c r="V36" s="20" t="s">
        <v>10</v>
      </c>
      <c r="W36" s="22">
        <f t="shared" si="4"/>
        <v>0.35</v>
      </c>
      <c r="X36" s="6">
        <f t="shared" si="5"/>
        <v>7.1749999999999998</v>
      </c>
      <c r="Y36" s="201" t="s">
        <v>292</v>
      </c>
      <c r="Z36" s="201" t="s">
        <v>292</v>
      </c>
      <c r="AA36" s="201" t="s">
        <v>292</v>
      </c>
      <c r="AB36" s="201" t="s">
        <v>292</v>
      </c>
      <c r="AC36" s="7"/>
    </row>
    <row r="37" spans="1:29" ht="91.2">
      <c r="A37" s="9">
        <v>9</v>
      </c>
      <c r="B37" s="9"/>
      <c r="C37" s="180" t="s">
        <v>284</v>
      </c>
      <c r="D37" s="177" t="s">
        <v>218</v>
      </c>
      <c r="E37" s="177" t="s">
        <v>219</v>
      </c>
      <c r="F37" s="177" t="s">
        <v>220</v>
      </c>
      <c r="G37" s="15" t="s">
        <v>81</v>
      </c>
      <c r="H37" s="15" t="s">
        <v>33</v>
      </c>
      <c r="I37" s="15" t="s">
        <v>40</v>
      </c>
      <c r="J37" s="7"/>
      <c r="K37" s="7"/>
      <c r="L37" s="7"/>
      <c r="M37" s="7"/>
      <c r="N37" s="7" t="s">
        <v>74</v>
      </c>
      <c r="O37" s="21">
        <f t="shared" si="0"/>
        <v>25</v>
      </c>
      <c r="P37" s="15" t="s">
        <v>222</v>
      </c>
      <c r="Q37" s="16">
        <f t="shared" si="1"/>
        <v>1</v>
      </c>
      <c r="R37" s="19" t="s">
        <v>127</v>
      </c>
      <c r="S37" s="22">
        <f t="shared" si="2"/>
        <v>0.82</v>
      </c>
      <c r="T37" s="6">
        <f t="shared" si="3"/>
        <v>20.5</v>
      </c>
      <c r="U37" s="177" t="s">
        <v>221</v>
      </c>
      <c r="V37" s="20" t="s">
        <v>9</v>
      </c>
      <c r="W37" s="22">
        <f t="shared" si="4"/>
        <v>0.2</v>
      </c>
      <c r="X37" s="6">
        <f t="shared" si="5"/>
        <v>4.1000000000000005</v>
      </c>
      <c r="Y37" s="201" t="s">
        <v>292</v>
      </c>
      <c r="Z37" s="201" t="s">
        <v>292</v>
      </c>
      <c r="AA37" s="201" t="s">
        <v>292</v>
      </c>
      <c r="AB37" s="201" t="s">
        <v>292</v>
      </c>
      <c r="AC37" s="7"/>
    </row>
    <row r="43" spans="1:29">
      <c r="H43" s="8" t="s">
        <v>36</v>
      </c>
      <c r="I43" s="23" t="s">
        <v>38</v>
      </c>
    </row>
    <row r="44" spans="1:29" ht="22.8">
      <c r="H44" s="8" t="s">
        <v>25</v>
      </c>
      <c r="I44" s="23" t="s">
        <v>42</v>
      </c>
    </row>
    <row r="45" spans="1:29">
      <c r="H45" s="8" t="s">
        <v>26</v>
      </c>
      <c r="I45" s="23" t="s">
        <v>39</v>
      </c>
    </row>
    <row r="46" spans="1:29">
      <c r="H46" s="8" t="s">
        <v>27</v>
      </c>
      <c r="I46" s="23" t="s">
        <v>41</v>
      </c>
      <c r="J46" s="23"/>
    </row>
    <row r="47" spans="1:29">
      <c r="H47" s="8" t="s">
        <v>28</v>
      </c>
      <c r="I47" s="23" t="s">
        <v>40</v>
      </c>
    </row>
    <row r="48" spans="1:29">
      <c r="H48" s="8" t="s">
        <v>24</v>
      </c>
    </row>
    <row r="49" spans="8:8">
      <c r="H49" s="8" t="s">
        <v>29</v>
      </c>
    </row>
    <row r="50" spans="8:8">
      <c r="H50" s="8" t="s">
        <v>30</v>
      </c>
    </row>
    <row r="51" spans="8:8">
      <c r="H51" s="8" t="s">
        <v>31</v>
      </c>
    </row>
    <row r="52" spans="8:8">
      <c r="H52" s="8" t="s">
        <v>32</v>
      </c>
    </row>
    <row r="53" spans="8:8">
      <c r="H53" s="8" t="s">
        <v>47</v>
      </c>
    </row>
    <row r="54" spans="8:8">
      <c r="H54" s="8" t="s">
        <v>34</v>
      </c>
    </row>
    <row r="55" spans="8:8">
      <c r="H55" s="8" t="s">
        <v>35</v>
      </c>
    </row>
    <row r="56" spans="8:8">
      <c r="H56" s="8" t="s">
        <v>168</v>
      </c>
    </row>
    <row r="57" spans="8:8">
      <c r="H57" s="8" t="s">
        <v>46</v>
      </c>
    </row>
  </sheetData>
  <sheetProtection formatCells="0" formatColumns="0" formatRows="0" insertColumns="0" insertRows="0" deleteColumns="0" deleteRows="0" selectLockedCells="1" sort="0" autoFilter="0" pivotTables="0"/>
  <protectedRanges>
    <protectedRange sqref="A18:AB18 A38:AB512 A19:B37 G19:T21 V29:X37 G29:T37 G22:G27 I22:T27 H22:H28 V19:AB19 V20:X27 Y20:AB37" name="Range1"/>
    <protectedRange sqref="D30 D22:D24" name="Range1_2_4"/>
    <protectedRange sqref="D37:F37" name="Range1_7_2"/>
    <protectedRange sqref="D26" name="Range1_4_2"/>
    <protectedRange sqref="D36" name="Range1_2_3_1_2"/>
    <protectedRange sqref="E36:F36" name="Range1_7_4_1_2"/>
    <protectedRange sqref="D35" name="Range1_2_2_2_2"/>
    <protectedRange sqref="E35:F35" name="Range1_7_3_1_2"/>
    <protectedRange sqref="D29" name="Range1_2_10_2"/>
    <protectedRange sqref="E29" name="Range1_7_8_4"/>
    <protectedRange sqref="F29" name="Range1_7_8_1_2"/>
    <protectedRange sqref="D25" name="Range1_2_11_2"/>
    <protectedRange sqref="F23" name="Range1_6_1_3"/>
    <protectedRange sqref="E21:F21" name="Range1_3_1_1_2"/>
    <protectedRange sqref="E30:F30" name="Range1_7_4_3_2"/>
    <protectedRange sqref="F24:F25" name="Range1_6_1_1_2"/>
    <protectedRange sqref="E24:E25" name="Range1_7_6_1_1_2"/>
    <protectedRange sqref="F22 E23" name="Range1_3_2_1_3_2"/>
    <protectedRange sqref="U37" name="Range1_24"/>
    <protectedRange sqref="U26" name="Range1_24_1"/>
    <protectedRange sqref="U36" name="Range1_24_4_2"/>
    <protectedRange sqref="U35" name="Range1_24_3_1"/>
    <protectedRange sqref="U29" name="Range1_24_13"/>
    <protectedRange sqref="U23" name="Range1_24_9"/>
    <protectedRange sqref="U21" name="Range1_24_1_4"/>
    <protectedRange sqref="U30" name="Range1_24_4_5"/>
    <protectedRange sqref="C19:C37" name="Range1_2_1"/>
    <protectedRange sqref="E22" name="Range1_3_2_1_3"/>
    <protectedRange sqref="U22" name="Range1_24_6_2"/>
    <protectedRange sqref="D27" name="Range1_4_9"/>
    <protectedRange sqref="D20:D21" name="Range1_2_4_4"/>
    <protectedRange sqref="E20:F20" name="Range1_3_1_1_2_3"/>
    <protectedRange sqref="U20" name="Range1_24_1_4_4"/>
    <protectedRange sqref="D19" name="Range1_2_4_2_1"/>
    <protectedRange sqref="E19:F19" name="Range1_3_1_1_2_1_1"/>
    <protectedRange sqref="U19" name="Range1_24_1_4_1"/>
    <protectedRange sqref="E27:F27" name="Range1_3_1_4_2"/>
    <protectedRange sqref="U27" name="Range1_24_1_9"/>
    <protectedRange sqref="E26:F26" name="Range1_7_2_1"/>
    <protectedRange sqref="U24:U25" name="Range1_24_16"/>
    <protectedRange sqref="D32:D33" name="Range1_1"/>
    <protectedRange sqref="E32:F33" name="Range1_3_1_4_3"/>
    <protectedRange sqref="U32" name="Range1_24_1_3"/>
    <protectedRange sqref="D34" name="Range1_2_9"/>
    <protectedRange sqref="E34:F34" name="Range1_3_1_6"/>
    <protectedRange sqref="U34" name="Range1_24_1_5_1_1"/>
    <protectedRange sqref="U33" name="Range1_24_2_1"/>
    <protectedRange sqref="D31" name="Range1_2_3_1_2_1"/>
    <protectedRange sqref="E31:F31" name="Range1_7_4_1_2_1"/>
    <protectedRange sqref="U31" name="Range1_24_4_2_1"/>
    <protectedRange sqref="V28:X28 G28 I28:T28" name="Range1_3"/>
    <protectedRange sqref="D28" name="Range1_2_5_2"/>
    <protectedRange sqref="U28" name="Range1_24_7"/>
  </protectedRanges>
  <mergeCells count="41">
    <mergeCell ref="U3:W3"/>
    <mergeCell ref="D2:D7"/>
    <mergeCell ref="E2:H2"/>
    <mergeCell ref="E3:H3"/>
    <mergeCell ref="E4:H4"/>
    <mergeCell ref="E5:H5"/>
    <mergeCell ref="X2:AB2"/>
    <mergeCell ref="U2:W2"/>
    <mergeCell ref="X9:AB9"/>
    <mergeCell ref="U10:W10"/>
    <mergeCell ref="X11:AB11"/>
    <mergeCell ref="U9:W9"/>
    <mergeCell ref="X8:AB8"/>
    <mergeCell ref="X7:AB7"/>
    <mergeCell ref="U7:W7"/>
    <mergeCell ref="X6:AB6"/>
    <mergeCell ref="U6:W6"/>
    <mergeCell ref="X5:AB5"/>
    <mergeCell ref="U5:W5"/>
    <mergeCell ref="X4:AB4"/>
    <mergeCell ref="U4:W4"/>
    <mergeCell ref="X3:AB3"/>
    <mergeCell ref="G16:J16"/>
    <mergeCell ref="Y16:AB16"/>
    <mergeCell ref="U16:U17"/>
    <mergeCell ref="R16:S16"/>
    <mergeCell ref="K16:M16"/>
    <mergeCell ref="V16:W16"/>
    <mergeCell ref="P16:Q16"/>
    <mergeCell ref="N16:O16"/>
    <mergeCell ref="X14:Y14"/>
    <mergeCell ref="V14:W14"/>
    <mergeCell ref="U11:W11"/>
    <mergeCell ref="X10:AB10"/>
    <mergeCell ref="AC16:AC17"/>
    <mergeCell ref="A16:A17"/>
    <mergeCell ref="B16:B17"/>
    <mergeCell ref="D16:D17"/>
    <mergeCell ref="E16:E17"/>
    <mergeCell ref="F16:F17"/>
    <mergeCell ref="C16:C17"/>
  </mergeCells>
  <phoneticPr fontId="11" type="noConversion"/>
  <conditionalFormatting sqref="T18:T37">
    <cfRule type="cellIs" dxfId="5" priority="4" stopIfTrue="1" operator="lessThanOrEqual">
      <formula>3</formula>
    </cfRule>
    <cfRule type="cellIs" dxfId="4" priority="5" stopIfTrue="1" operator="between">
      <formula>3.1</formula>
      <formula>24.9</formula>
    </cfRule>
    <cfRule type="cellIs" dxfId="3" priority="6" stopIfTrue="1" operator="between">
      <formula>25</formula>
      <formula>100</formula>
    </cfRule>
  </conditionalFormatting>
  <conditionalFormatting sqref="X18:X37">
    <cfRule type="cellIs" dxfId="2" priority="13" stopIfTrue="1" operator="lessThanOrEqual">
      <formula>3</formula>
    </cfRule>
    <cfRule type="cellIs" dxfId="1" priority="14" stopIfTrue="1" operator="between">
      <formula>3.1</formula>
      <formula>24.9</formula>
    </cfRule>
    <cfRule type="cellIs" dxfId="0" priority="15" stopIfTrue="1" operator="between">
      <formula>25</formula>
      <formula>100</formula>
    </cfRule>
  </conditionalFormatting>
  <dataValidations count="8">
    <dataValidation type="list" allowBlank="1" showInputMessage="1" showErrorMessage="1" sqref="I29:I37 I18:I27" xr:uid="{00000000-0002-0000-0100-000002000000}">
      <formula1>$I$43:$I$47</formula1>
    </dataValidation>
    <dataValidation type="list" allowBlank="1" showInputMessage="1" showErrorMessage="1" sqref="H18:H37" xr:uid="{00000000-0002-0000-0100-000006000000}">
      <formula1>$H$43:$H$59</formula1>
    </dataValidation>
    <dataValidation type="list" allowBlank="1" showInputMessage="1" showErrorMessage="1" sqref="I28" xr:uid="{00000000-0002-0000-0100-00000A000000}">
      <formula1>$I$60:$I$64</formula1>
    </dataValidation>
    <dataValidation type="list" allowBlank="1" showInputMessage="1" showErrorMessage="1" sqref="V18:V37" xr:uid="{00000000-0002-0000-0100-000000000000}">
      <formula1>"Very good, Good, Satisfactory, Weak, Unsatisfactory"</formula1>
    </dataValidation>
    <dataValidation type="list" allowBlank="1" showInputMessage="1" showErrorMessage="1" sqref="G18:G37" xr:uid="{00000000-0002-0000-0100-000001000000}">
      <formula1>"Normal, Abnormal,Emergency"</formula1>
    </dataValidation>
    <dataValidation type="list" allowBlank="1" showInputMessage="1" showErrorMessage="1" sqref="P18:P37" xr:uid="{00000000-0002-0000-0100-000003000000}">
      <formula1>"Very High, High, Medium, Low, Insignificant"</formula1>
    </dataValidation>
    <dataValidation type="list" allowBlank="1" showInputMessage="1" showErrorMessage="1" sqref="N18:N37" xr:uid="{00000000-0002-0000-0100-000004000000}">
      <formula1>"Extreme, Major, High, Moderate, Minor, Insignificant"</formula1>
    </dataValidation>
    <dataValidation type="list" allowBlank="1" showInputMessage="1" showErrorMessage="1" sqref="R18:R37" xr:uid="{00000000-0002-0000-0100-000005000000}">
      <formula1>"Almost Certain, Very Likely, Likely, Unlikely, Very Unlikely, Almost Impossible"</formula1>
    </dataValidation>
  </dataValidations>
  <pageMargins left="0.23622047244094491" right="0.23622047244094491" top="0.94488188976377963" bottom="0.74803149606299213" header="0.31496062992125984" footer="0.31496062992125984"/>
  <pageSetup paperSize="8" scale="70" orientation="landscape" r:id="rId1"/>
  <headerFooter alignWithMargins="0">
    <oddHeader xml:space="preserve">&amp;L&amp;G&amp;Cbbbbb&amp;RDoc Number : RW SHEQ 00611F   
Effective date: Oct 2017   
Rev No.: 01   
</oddHeader>
    <oddFooter>&amp;LDoc Number : RW SHEQ 00611 F&amp;CPage &amp;P of &amp;N&amp;RRev No: 01</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64"/>
  <sheetViews>
    <sheetView topLeftCell="A6" workbookViewId="0">
      <selection activeCell="D7" sqref="D7"/>
    </sheetView>
  </sheetViews>
  <sheetFormatPr defaultRowHeight="12.6"/>
  <cols>
    <col min="2" max="2" width="13.6640625" customWidth="1"/>
    <col min="3" max="3" width="12.33203125" customWidth="1"/>
    <col min="4" max="4" width="17.44140625" customWidth="1"/>
    <col min="5" max="5" width="15.88671875" customWidth="1"/>
    <col min="6" max="6" width="14.33203125" customWidth="1"/>
    <col min="7" max="7" width="12" customWidth="1"/>
    <col min="8" max="8" width="14.88671875" customWidth="1"/>
    <col min="9" max="9" width="12.33203125" customWidth="1"/>
  </cols>
  <sheetData>
    <row r="1" spans="1:20" ht="15.6">
      <c r="A1" s="133"/>
      <c r="B1" s="258" t="s">
        <v>43</v>
      </c>
      <c r="C1" s="258"/>
      <c r="D1" s="258"/>
      <c r="E1" s="258"/>
      <c r="F1" s="258"/>
      <c r="G1" s="258"/>
      <c r="H1" s="258"/>
      <c r="I1" s="258"/>
      <c r="J1" s="134"/>
      <c r="K1" s="90"/>
      <c r="L1" s="36"/>
      <c r="M1" s="36"/>
      <c r="N1" s="36"/>
      <c r="O1" s="36"/>
      <c r="P1" s="36"/>
      <c r="Q1" s="36"/>
    </row>
    <row r="2" spans="1:20" ht="32.25" customHeight="1">
      <c r="A2" s="135"/>
      <c r="B2" s="257" t="s">
        <v>44</v>
      </c>
      <c r="C2" s="257"/>
      <c r="D2" s="257"/>
      <c r="E2" s="257"/>
      <c r="F2" s="257"/>
      <c r="G2" s="257"/>
      <c r="H2" s="257"/>
      <c r="I2" s="257"/>
      <c r="J2" s="136"/>
      <c r="K2" s="90"/>
      <c r="L2" s="36"/>
      <c r="M2" s="36"/>
      <c r="N2" s="36"/>
      <c r="O2" s="36"/>
      <c r="P2" s="36"/>
      <c r="Q2" s="36"/>
    </row>
    <row r="3" spans="1:20" ht="15.6">
      <c r="A3" s="135"/>
      <c r="B3" s="90"/>
      <c r="C3" s="129"/>
      <c r="D3" s="130"/>
      <c r="E3" s="130"/>
      <c r="F3" s="90"/>
      <c r="G3" s="90"/>
      <c r="H3" s="90"/>
      <c r="I3" s="90"/>
      <c r="J3" s="136"/>
      <c r="K3" s="90"/>
      <c r="L3" s="36"/>
      <c r="M3" s="36"/>
      <c r="N3" s="36"/>
      <c r="O3" s="36"/>
      <c r="P3" s="36"/>
      <c r="Q3" s="36"/>
    </row>
    <row r="4" spans="1:20" ht="15.6">
      <c r="A4" s="135"/>
      <c r="B4" s="259" t="s">
        <v>135</v>
      </c>
      <c r="C4" s="259"/>
      <c r="D4" s="259"/>
      <c r="E4" s="259"/>
      <c r="F4" s="259"/>
      <c r="G4" s="259"/>
      <c r="H4" s="259"/>
      <c r="I4" s="259"/>
      <c r="J4" s="136"/>
      <c r="K4" s="90"/>
      <c r="L4" s="36"/>
      <c r="M4" s="36"/>
      <c r="N4" s="36"/>
      <c r="O4" s="36"/>
      <c r="P4" s="36"/>
      <c r="Q4" s="36"/>
    </row>
    <row r="5" spans="1:20" ht="46.5" customHeight="1">
      <c r="A5" s="135"/>
      <c r="B5" s="50"/>
      <c r="C5" s="75" t="s">
        <v>45</v>
      </c>
      <c r="D5" s="42" t="s">
        <v>186</v>
      </c>
      <c r="E5" s="42" t="s">
        <v>180</v>
      </c>
      <c r="F5" s="42" t="s">
        <v>46</v>
      </c>
      <c r="G5" s="42" t="s">
        <v>47</v>
      </c>
      <c r="H5" s="42" t="s">
        <v>48</v>
      </c>
      <c r="I5" s="52" t="s">
        <v>179</v>
      </c>
      <c r="J5" s="137"/>
      <c r="K5" s="126"/>
      <c r="L5" s="36"/>
      <c r="M5" s="36"/>
      <c r="N5" s="36"/>
      <c r="O5" s="36"/>
      <c r="P5" s="36"/>
      <c r="Q5" s="36"/>
    </row>
    <row r="6" spans="1:20" ht="153.75" customHeight="1">
      <c r="A6" s="135"/>
      <c r="B6" s="43">
        <v>1</v>
      </c>
      <c r="C6" s="44" t="s">
        <v>116</v>
      </c>
      <c r="D6" s="45" t="s">
        <v>136</v>
      </c>
      <c r="E6" s="46">
        <v>100</v>
      </c>
      <c r="F6" s="47" t="s">
        <v>78</v>
      </c>
      <c r="G6" s="46" t="s">
        <v>49</v>
      </c>
      <c r="H6" s="48" t="s">
        <v>50</v>
      </c>
      <c r="I6" s="53" t="s">
        <v>181</v>
      </c>
      <c r="J6" s="136"/>
      <c r="K6" s="36"/>
      <c r="L6" s="36"/>
      <c r="M6" s="36"/>
      <c r="N6" s="36"/>
      <c r="O6" s="36"/>
      <c r="P6" s="36"/>
      <c r="Q6" s="36"/>
    </row>
    <row r="7" spans="1:20" ht="118.8">
      <c r="A7" s="135"/>
      <c r="B7" s="49">
        <v>2</v>
      </c>
      <c r="C7" s="44" t="s">
        <v>128</v>
      </c>
      <c r="D7" s="45" t="s">
        <v>51</v>
      </c>
      <c r="E7" s="46">
        <v>50</v>
      </c>
      <c r="F7" s="46" t="s">
        <v>187</v>
      </c>
      <c r="G7" s="46" t="s">
        <v>52</v>
      </c>
      <c r="H7" s="48" t="s">
        <v>53</v>
      </c>
      <c r="I7" s="53" t="s">
        <v>188</v>
      </c>
      <c r="J7" s="136"/>
      <c r="K7" s="36"/>
      <c r="L7" s="36"/>
      <c r="M7" s="36"/>
      <c r="N7" s="36"/>
      <c r="O7" s="36"/>
      <c r="P7" s="36"/>
      <c r="Q7" s="36"/>
    </row>
    <row r="8" spans="1:20" ht="160.5" customHeight="1">
      <c r="A8" s="138"/>
      <c r="B8" s="49">
        <v>3</v>
      </c>
      <c r="C8" s="44" t="s">
        <v>74</v>
      </c>
      <c r="D8" s="45" t="s">
        <v>137</v>
      </c>
      <c r="E8" s="46">
        <v>25</v>
      </c>
      <c r="F8" s="46" t="s">
        <v>54</v>
      </c>
      <c r="G8" s="46" t="s">
        <v>55</v>
      </c>
      <c r="H8" s="48" t="s">
        <v>56</v>
      </c>
      <c r="I8" s="53" t="s">
        <v>182</v>
      </c>
      <c r="J8" s="136"/>
      <c r="K8" s="36"/>
      <c r="L8" s="36"/>
      <c r="M8" s="36"/>
      <c r="N8" s="36"/>
      <c r="O8" s="36"/>
      <c r="P8" s="36"/>
      <c r="Q8" s="36"/>
    </row>
    <row r="9" spans="1:20" ht="158.4">
      <c r="A9" s="138"/>
      <c r="B9" s="49">
        <v>4</v>
      </c>
      <c r="C9" s="44" t="s">
        <v>6</v>
      </c>
      <c r="D9" s="45" t="s">
        <v>57</v>
      </c>
      <c r="E9" s="46">
        <v>13</v>
      </c>
      <c r="F9" s="46" t="s">
        <v>58</v>
      </c>
      <c r="G9" s="46" t="s">
        <v>59</v>
      </c>
      <c r="H9" s="48" t="s">
        <v>60</v>
      </c>
      <c r="I9" s="53" t="s">
        <v>183</v>
      </c>
      <c r="J9" s="136"/>
      <c r="K9" s="36"/>
      <c r="L9" s="36"/>
      <c r="M9" s="36"/>
      <c r="N9" s="36"/>
      <c r="O9" s="36"/>
      <c r="P9" s="36"/>
      <c r="Q9" s="36"/>
    </row>
    <row r="10" spans="1:20" ht="80.25" customHeight="1">
      <c r="A10" s="138"/>
      <c r="B10" s="49">
        <v>5</v>
      </c>
      <c r="C10" s="44" t="s">
        <v>61</v>
      </c>
      <c r="D10" s="45" t="s">
        <v>138</v>
      </c>
      <c r="E10" s="46">
        <v>6</v>
      </c>
      <c r="F10" s="46" t="s">
        <v>62</v>
      </c>
      <c r="G10" s="46" t="s">
        <v>63</v>
      </c>
      <c r="H10" s="48" t="s">
        <v>64</v>
      </c>
      <c r="I10" s="53" t="s">
        <v>189</v>
      </c>
      <c r="J10" s="136"/>
      <c r="K10" s="114"/>
      <c r="L10" s="114"/>
      <c r="M10" s="114"/>
      <c r="N10" s="114"/>
      <c r="O10" s="114"/>
      <c r="P10" s="114"/>
      <c r="Q10" s="36"/>
    </row>
    <row r="11" spans="1:20" ht="84.75" customHeight="1">
      <c r="A11" s="135"/>
      <c r="B11" s="43">
        <v>6</v>
      </c>
      <c r="C11" s="48" t="s">
        <v>117</v>
      </c>
      <c r="D11" s="48" t="s">
        <v>184</v>
      </c>
      <c r="E11" s="50">
        <v>3</v>
      </c>
      <c r="F11" s="50" t="s">
        <v>161</v>
      </c>
      <c r="G11" s="50" t="s">
        <v>111</v>
      </c>
      <c r="H11" s="48" t="s">
        <v>111</v>
      </c>
      <c r="I11" s="53" t="s">
        <v>185</v>
      </c>
      <c r="J11" s="136"/>
      <c r="K11" s="114"/>
      <c r="L11" s="114"/>
      <c r="M11" s="114"/>
      <c r="N11" s="114"/>
      <c r="O11" s="114"/>
      <c r="P11" s="114"/>
      <c r="Q11" s="36"/>
    </row>
    <row r="12" spans="1:20" ht="14.4" thickBot="1">
      <c r="A12" s="135"/>
      <c r="B12" s="51"/>
      <c r="C12" s="131"/>
      <c r="D12" s="131"/>
      <c r="E12" s="132"/>
      <c r="F12" s="132"/>
      <c r="G12" s="132"/>
      <c r="H12" s="131"/>
      <c r="I12" s="131"/>
      <c r="J12" s="136"/>
      <c r="K12" s="114"/>
      <c r="L12" s="114"/>
      <c r="M12" s="114"/>
      <c r="N12" s="114"/>
      <c r="O12" s="114"/>
      <c r="P12" s="114"/>
      <c r="Q12" s="36"/>
    </row>
    <row r="13" spans="1:20" ht="48" customHeight="1">
      <c r="A13" s="135"/>
      <c r="B13" s="76"/>
      <c r="C13" s="248" t="s">
        <v>190</v>
      </c>
      <c r="D13" s="249"/>
      <c r="E13" s="250"/>
      <c r="F13" s="76"/>
      <c r="G13" s="254" t="s">
        <v>154</v>
      </c>
      <c r="H13" s="255"/>
      <c r="I13" s="256"/>
      <c r="J13" s="136"/>
      <c r="K13" s="114"/>
      <c r="L13" s="114"/>
      <c r="M13" s="114"/>
      <c r="N13" s="114"/>
      <c r="O13" s="114"/>
      <c r="P13" s="114"/>
      <c r="Q13" s="36"/>
    </row>
    <row r="14" spans="1:20" ht="44.25" customHeight="1">
      <c r="A14" s="135"/>
      <c r="B14" s="127"/>
      <c r="C14" s="72" t="s">
        <v>139</v>
      </c>
      <c r="D14" s="41" t="s">
        <v>14</v>
      </c>
      <c r="E14" s="73" t="s">
        <v>140</v>
      </c>
      <c r="F14" s="127"/>
      <c r="G14" s="77" t="s">
        <v>45</v>
      </c>
      <c r="H14" s="78" t="s">
        <v>14</v>
      </c>
      <c r="I14" s="79" t="s">
        <v>8</v>
      </c>
      <c r="J14" s="139"/>
      <c r="K14" s="114"/>
      <c r="L14" s="114"/>
      <c r="M14" s="114"/>
      <c r="N14" s="114"/>
      <c r="O14" s="114"/>
      <c r="P14" s="114"/>
      <c r="Q14" s="36"/>
      <c r="R14" s="114"/>
      <c r="S14" s="114"/>
      <c r="T14" s="114"/>
    </row>
    <row r="15" spans="1:20" ht="59.25" customHeight="1">
      <c r="A15" s="135"/>
      <c r="B15" s="87"/>
      <c r="C15" s="92" t="s">
        <v>65</v>
      </c>
      <c r="D15" s="40" t="s">
        <v>141</v>
      </c>
      <c r="E15" s="93">
        <v>1</v>
      </c>
      <c r="F15" s="90"/>
      <c r="G15" s="80" t="s">
        <v>67</v>
      </c>
      <c r="H15" s="81" t="s">
        <v>155</v>
      </c>
      <c r="I15" s="82" t="s">
        <v>156</v>
      </c>
      <c r="J15" s="139"/>
      <c r="K15" s="114"/>
      <c r="L15" s="114"/>
      <c r="M15" s="114"/>
      <c r="N15" s="114"/>
      <c r="O15" s="114"/>
      <c r="P15" s="114"/>
      <c r="Q15" s="36"/>
      <c r="R15" s="114"/>
      <c r="S15" s="114"/>
      <c r="T15" s="114"/>
    </row>
    <row r="16" spans="1:20" ht="55.5" customHeight="1">
      <c r="A16" s="135"/>
      <c r="B16" s="87"/>
      <c r="C16" s="92" t="s">
        <v>142</v>
      </c>
      <c r="D16" s="40" t="s">
        <v>143</v>
      </c>
      <c r="E16" s="94" t="s">
        <v>144</v>
      </c>
      <c r="F16" s="90"/>
      <c r="G16" s="80" t="s">
        <v>9</v>
      </c>
      <c r="H16" s="81" t="s">
        <v>69</v>
      </c>
      <c r="I16" s="82" t="s">
        <v>157</v>
      </c>
      <c r="J16" s="139"/>
      <c r="K16" s="114"/>
      <c r="L16" s="114"/>
      <c r="M16" s="114"/>
      <c r="N16" s="114"/>
      <c r="O16" s="114"/>
      <c r="P16" s="114"/>
      <c r="Q16" s="36"/>
      <c r="R16" s="114"/>
      <c r="S16" s="114"/>
      <c r="T16" s="114"/>
    </row>
    <row r="17" spans="1:20" ht="43.5" customHeight="1">
      <c r="A17" s="135"/>
      <c r="B17" s="87"/>
      <c r="C17" s="92" t="s">
        <v>7</v>
      </c>
      <c r="D17" s="40" t="s">
        <v>145</v>
      </c>
      <c r="E17" s="94" t="s">
        <v>146</v>
      </c>
      <c r="F17" s="90"/>
      <c r="G17" s="80" t="s">
        <v>10</v>
      </c>
      <c r="H17" s="81" t="s">
        <v>71</v>
      </c>
      <c r="I17" s="82" t="s">
        <v>158</v>
      </c>
      <c r="J17" s="139"/>
      <c r="K17" s="114"/>
      <c r="L17" s="114"/>
      <c r="M17" s="114"/>
      <c r="N17" s="114"/>
      <c r="O17" s="114"/>
      <c r="P17" s="114"/>
      <c r="Q17" s="36"/>
      <c r="R17" s="114"/>
      <c r="S17" s="114"/>
      <c r="T17" s="114"/>
    </row>
    <row r="18" spans="1:20" ht="39" customHeight="1">
      <c r="A18" s="135"/>
      <c r="B18" s="87"/>
      <c r="C18" s="92" t="s">
        <v>5</v>
      </c>
      <c r="D18" s="40" t="s">
        <v>147</v>
      </c>
      <c r="E18" s="94" t="s">
        <v>148</v>
      </c>
      <c r="F18" s="90"/>
      <c r="G18" s="80" t="s">
        <v>11</v>
      </c>
      <c r="H18" s="81" t="s">
        <v>72</v>
      </c>
      <c r="I18" s="82" t="s">
        <v>159</v>
      </c>
      <c r="J18" s="139"/>
      <c r="K18" s="114"/>
      <c r="L18" s="114"/>
      <c r="M18" s="114"/>
      <c r="N18" s="114"/>
      <c r="O18" s="114"/>
      <c r="P18" s="114"/>
      <c r="Q18" s="36"/>
      <c r="R18" s="114"/>
      <c r="S18" s="114"/>
      <c r="T18" s="114"/>
    </row>
    <row r="19" spans="1:20" ht="68.25" customHeight="1" thickBot="1">
      <c r="A19" s="135"/>
      <c r="B19" s="87"/>
      <c r="C19" s="95" t="s">
        <v>149</v>
      </c>
      <c r="D19" s="86" t="s">
        <v>150</v>
      </c>
      <c r="E19" s="96" t="s">
        <v>151</v>
      </c>
      <c r="F19" s="90"/>
      <c r="G19" s="83" t="s">
        <v>12</v>
      </c>
      <c r="H19" s="84" t="s">
        <v>73</v>
      </c>
      <c r="I19" s="85" t="s">
        <v>160</v>
      </c>
      <c r="J19" s="139"/>
      <c r="K19" s="114"/>
      <c r="L19" s="114"/>
      <c r="M19" s="114"/>
      <c r="N19" s="114"/>
      <c r="O19" s="114"/>
      <c r="P19" s="114"/>
      <c r="Q19" s="36"/>
      <c r="R19" s="114"/>
      <c r="S19" s="114"/>
      <c r="T19" s="114"/>
    </row>
    <row r="20" spans="1:20" ht="49.5" customHeight="1" thickBot="1">
      <c r="A20" s="135"/>
      <c r="C20" s="97" t="s">
        <v>152</v>
      </c>
      <c r="D20" s="98" t="s">
        <v>153</v>
      </c>
      <c r="E20" s="99">
        <v>0.01</v>
      </c>
      <c r="F20" s="5"/>
      <c r="G20" s="90"/>
      <c r="H20" s="36"/>
      <c r="J20" s="139"/>
      <c r="K20" s="114"/>
      <c r="L20" s="114"/>
      <c r="M20" s="114"/>
      <c r="N20" s="114"/>
      <c r="O20" s="114"/>
      <c r="P20" s="114"/>
      <c r="Q20" s="36"/>
      <c r="R20" s="114"/>
      <c r="S20" s="114"/>
      <c r="T20" s="114"/>
    </row>
    <row r="21" spans="1:20" ht="13.8">
      <c r="A21" s="135"/>
      <c r="B21" s="87"/>
      <c r="C21" s="88"/>
      <c r="D21" s="89"/>
      <c r="E21" s="89"/>
      <c r="F21" s="90"/>
      <c r="G21" s="90"/>
      <c r="H21" s="36"/>
      <c r="I21" s="33"/>
      <c r="J21" s="140"/>
      <c r="K21" s="114"/>
      <c r="L21" s="114"/>
      <c r="M21" s="114"/>
      <c r="N21" s="114"/>
      <c r="O21" s="114"/>
      <c r="P21" s="114"/>
      <c r="Q21" s="36"/>
      <c r="R21" s="114"/>
      <c r="S21" s="114"/>
      <c r="T21" s="114"/>
    </row>
    <row r="22" spans="1:20" ht="11.25" customHeight="1" thickBot="1">
      <c r="A22" s="135"/>
      <c r="B22" s="87"/>
      <c r="C22" s="91"/>
      <c r="D22" s="90"/>
      <c r="E22" s="90"/>
      <c r="F22" s="90"/>
      <c r="G22" s="90"/>
      <c r="H22" s="36"/>
      <c r="I22" s="33"/>
      <c r="J22" s="140"/>
      <c r="K22" s="34"/>
      <c r="L22" s="34"/>
      <c r="M22" s="34"/>
      <c r="N22" s="35"/>
      <c r="O22" s="35"/>
      <c r="P22" s="35"/>
      <c r="Q22" s="36"/>
      <c r="R22" s="114"/>
      <c r="S22" s="114"/>
      <c r="T22" s="114"/>
    </row>
    <row r="23" spans="1:20" ht="19.5" customHeight="1">
      <c r="A23" s="135"/>
      <c r="B23" s="114"/>
      <c r="C23" s="114"/>
      <c r="D23" s="251" t="s">
        <v>77</v>
      </c>
      <c r="E23" s="252"/>
      <c r="F23" s="252"/>
      <c r="G23" s="252"/>
      <c r="H23" s="252"/>
      <c r="I23" s="253"/>
      <c r="J23" s="140"/>
      <c r="K23" s="34"/>
      <c r="L23" s="34"/>
      <c r="M23" s="34"/>
      <c r="N23" s="35"/>
      <c r="O23" s="35"/>
      <c r="P23" s="35"/>
      <c r="Q23" s="36"/>
      <c r="R23" s="114"/>
      <c r="S23" s="114"/>
      <c r="T23" s="114"/>
    </row>
    <row r="24" spans="1:20" ht="22.5" customHeight="1">
      <c r="A24" s="135"/>
      <c r="B24" s="114"/>
      <c r="C24" s="114"/>
      <c r="D24" s="100">
        <v>0.01</v>
      </c>
      <c r="E24" s="74" t="s">
        <v>120</v>
      </c>
      <c r="F24" s="74" t="s">
        <v>121</v>
      </c>
      <c r="G24" s="74" t="s">
        <v>122</v>
      </c>
      <c r="H24" s="74" t="s">
        <v>123</v>
      </c>
      <c r="I24" s="101" t="s">
        <v>124</v>
      </c>
      <c r="J24" s="140"/>
      <c r="K24" s="34"/>
      <c r="L24" s="34"/>
      <c r="M24" s="34"/>
      <c r="N24" s="35"/>
      <c r="O24" s="35"/>
      <c r="P24" s="35"/>
      <c r="Q24" s="36"/>
      <c r="R24" s="114"/>
      <c r="S24" s="114"/>
      <c r="T24" s="114"/>
    </row>
    <row r="25" spans="1:20" ht="34.5" customHeight="1" thickBot="1">
      <c r="A25" s="135"/>
      <c r="B25" s="114"/>
      <c r="C25" s="114"/>
      <c r="D25" s="102" t="s">
        <v>125</v>
      </c>
      <c r="E25" s="25" t="s">
        <v>126</v>
      </c>
      <c r="F25" s="25" t="s">
        <v>5</v>
      </c>
      <c r="G25" s="24" t="s">
        <v>7</v>
      </c>
      <c r="H25" s="24" t="s">
        <v>127</v>
      </c>
      <c r="I25" s="103" t="s">
        <v>119</v>
      </c>
      <c r="J25" s="140"/>
      <c r="K25" s="34"/>
      <c r="L25" s="34"/>
      <c r="M25" s="34"/>
      <c r="N25" s="35"/>
      <c r="O25" s="35"/>
      <c r="P25" s="35"/>
      <c r="Q25" s="36"/>
      <c r="R25" s="114"/>
      <c r="S25" s="114"/>
      <c r="T25" s="114"/>
    </row>
    <row r="26" spans="1:20" ht="25.5" customHeight="1">
      <c r="A26" s="135"/>
      <c r="B26" s="128"/>
      <c r="C26" s="109" t="s">
        <v>118</v>
      </c>
      <c r="D26" s="104">
        <v>0.01</v>
      </c>
      <c r="E26" s="26">
        <f>(2+33)/2/100</f>
        <v>0.17499999999999999</v>
      </c>
      <c r="F26" s="26">
        <f>(34+50)/2/100</f>
        <v>0.42</v>
      </c>
      <c r="G26" s="27">
        <f>(51+66)/2/100</f>
        <v>0.58499999999999996</v>
      </c>
      <c r="H26" s="27">
        <f>(67+96)/2/100</f>
        <v>0.81499999999999995</v>
      </c>
      <c r="I26" s="105">
        <v>1</v>
      </c>
      <c r="J26" s="140"/>
      <c r="K26" s="34"/>
      <c r="L26" s="34"/>
      <c r="M26" s="34"/>
      <c r="N26" s="35"/>
      <c r="O26" s="35"/>
      <c r="P26" s="35"/>
      <c r="Q26" s="36"/>
      <c r="R26" s="114"/>
      <c r="S26" s="114"/>
      <c r="T26" s="114"/>
    </row>
    <row r="27" spans="1:20" ht="25.5" customHeight="1">
      <c r="A27" s="138"/>
      <c r="B27" s="111" t="s">
        <v>116</v>
      </c>
      <c r="C27" s="110">
        <v>100</v>
      </c>
      <c r="D27" s="106" t="e">
        <f ca="1">#REF!*$E27</f>
        <v>#REF!</v>
      </c>
      <c r="E27" s="29" t="e">
        <f ca="1">#REF!*$E27</f>
        <v>#REF!</v>
      </c>
      <c r="F27" s="30" t="e">
        <f ca="1">#REF!*$E27</f>
        <v>#REF!</v>
      </c>
      <c r="G27" s="31" t="e">
        <f ca="1">#REF!*$E27</f>
        <v>#REF!</v>
      </c>
      <c r="H27" s="31" t="e">
        <f ca="1">#REF!*$E27</f>
        <v>#REF!</v>
      </c>
      <c r="I27" s="107" t="e">
        <f ca="1">#REF!*$E27</f>
        <v>#REF!</v>
      </c>
      <c r="J27" s="139"/>
      <c r="K27" s="114"/>
      <c r="L27" s="126"/>
      <c r="M27" s="36"/>
      <c r="N27" s="36"/>
      <c r="O27" s="36"/>
      <c r="P27" s="36"/>
      <c r="Q27" s="36"/>
      <c r="R27" s="114"/>
      <c r="S27" s="114"/>
      <c r="T27" s="114"/>
    </row>
    <row r="28" spans="1:20" ht="25.5" customHeight="1">
      <c r="A28" s="135"/>
      <c r="B28" s="111" t="s">
        <v>128</v>
      </c>
      <c r="C28" s="110">
        <v>50</v>
      </c>
      <c r="D28" s="106" t="e">
        <f ca="1">#REF!*$E28</f>
        <v>#REF!</v>
      </c>
      <c r="E28" s="29" t="e">
        <f ca="1">#REF!*$E28</f>
        <v>#REF!</v>
      </c>
      <c r="F28" s="29" t="e">
        <f ca="1">#REF!*$E28</f>
        <v>#REF!</v>
      </c>
      <c r="G28" s="31" t="e">
        <f ca="1">#REF!*$E28</f>
        <v>#REF!</v>
      </c>
      <c r="H28" s="31" t="e">
        <f ca="1">#REF!*$E28</f>
        <v>#REF!</v>
      </c>
      <c r="I28" s="107" t="e">
        <f ca="1">#REF!*$E28</f>
        <v>#REF!</v>
      </c>
      <c r="J28" s="139"/>
      <c r="K28" s="114"/>
      <c r="L28" s="126"/>
      <c r="M28" s="36"/>
      <c r="N28" s="36"/>
      <c r="O28" s="36"/>
      <c r="P28" s="36"/>
      <c r="Q28" s="36"/>
      <c r="R28" s="114"/>
      <c r="S28" s="114"/>
      <c r="T28" s="114"/>
    </row>
    <row r="29" spans="1:20" ht="25.5" customHeight="1">
      <c r="A29" s="135"/>
      <c r="B29" s="111" t="s">
        <v>74</v>
      </c>
      <c r="C29" s="110">
        <v>25</v>
      </c>
      <c r="D29" s="106" t="e">
        <f ca="1">#REF!*$E29</f>
        <v>#REF!</v>
      </c>
      <c r="E29" s="29" t="e">
        <f ca="1">#REF!*$E29</f>
        <v>#REF!</v>
      </c>
      <c r="F29" s="29" t="e">
        <f ca="1">#REF!*$E29</f>
        <v>#REF!</v>
      </c>
      <c r="G29" s="32" t="e">
        <f ca="1">#REF!*$E29</f>
        <v>#REF!</v>
      </c>
      <c r="H29" s="32" t="e">
        <f ca="1">#REF!*$E29</f>
        <v>#REF!</v>
      </c>
      <c r="I29" s="107" t="e">
        <f ca="1">#REF!*$E29</f>
        <v>#REF!</v>
      </c>
      <c r="J29" s="139"/>
      <c r="K29" s="114"/>
      <c r="L29" s="36"/>
      <c r="M29" s="36"/>
      <c r="N29" s="36"/>
      <c r="O29" s="36"/>
      <c r="P29" s="36"/>
      <c r="Q29" s="36"/>
      <c r="R29" s="114"/>
      <c r="S29" s="114"/>
      <c r="T29" s="114"/>
    </row>
    <row r="30" spans="1:20" ht="25.5" customHeight="1">
      <c r="A30" s="135"/>
      <c r="B30" s="111" t="s">
        <v>6</v>
      </c>
      <c r="C30" s="110">
        <v>13</v>
      </c>
      <c r="D30" s="106" t="e">
        <f ca="1">#REF!*$E30</f>
        <v>#REF!</v>
      </c>
      <c r="E30" s="28" t="e">
        <f ca="1">#REF!*$E30</f>
        <v>#REF!</v>
      </c>
      <c r="F30" s="29" t="e">
        <f ca="1">#REF!*$E30</f>
        <v>#REF!</v>
      </c>
      <c r="G30" s="32" t="e">
        <f ca="1">#REF!*$E30</f>
        <v>#REF!</v>
      </c>
      <c r="H30" s="32" t="e">
        <f ca="1">#REF!*$E30</f>
        <v>#REF!</v>
      </c>
      <c r="I30" s="108" t="e">
        <f ca="1">#REF!*$E30</f>
        <v>#REF!</v>
      </c>
      <c r="J30" s="139"/>
      <c r="K30" s="114"/>
      <c r="L30" s="36"/>
      <c r="M30" s="36"/>
      <c r="N30" s="114"/>
      <c r="O30" s="114"/>
      <c r="P30" s="36"/>
      <c r="Q30" s="36"/>
      <c r="R30" s="114"/>
      <c r="S30" s="114"/>
      <c r="T30" s="114"/>
    </row>
    <row r="31" spans="1:20" ht="25.5" customHeight="1" thickBot="1">
      <c r="A31" s="135"/>
      <c r="B31" s="116" t="s">
        <v>61</v>
      </c>
      <c r="C31" s="117">
        <v>6</v>
      </c>
      <c r="D31" s="112" t="e">
        <f ca="1">#REF!*$E31</f>
        <v>#REF!</v>
      </c>
      <c r="E31" s="113" t="e">
        <f ca="1">#REF!*$E31</f>
        <v>#REF!</v>
      </c>
      <c r="F31" s="113" t="e">
        <f ca="1">#REF!*$E31</f>
        <v>#REF!</v>
      </c>
      <c r="G31" s="118" t="e">
        <f ca="1">#REF!*$E31</f>
        <v>#REF!</v>
      </c>
      <c r="H31" s="118" t="e">
        <f ca="1">#REF!*$E31</f>
        <v>#REF!</v>
      </c>
      <c r="I31" s="119" t="e">
        <f ca="1">#REF!*$E31</f>
        <v>#REF!</v>
      </c>
      <c r="J31" s="139"/>
      <c r="K31" s="114"/>
      <c r="L31" s="36"/>
      <c r="M31" s="36"/>
      <c r="N31" s="114"/>
      <c r="O31" s="114"/>
      <c r="P31" s="36"/>
      <c r="Q31" s="36"/>
      <c r="R31" s="114"/>
      <c r="S31" s="114"/>
      <c r="T31" s="114"/>
    </row>
    <row r="32" spans="1:20" ht="25.5" customHeight="1" thickBot="1">
      <c r="A32" s="135"/>
      <c r="B32" s="120" t="s">
        <v>117</v>
      </c>
      <c r="C32" s="121">
        <v>3</v>
      </c>
      <c r="D32" s="122" t="e">
        <f ca="1">#REF!*$E32</f>
        <v>#REF!</v>
      </c>
      <c r="E32" s="123" t="e">
        <f ca="1">#REF!*$E32</f>
        <v>#REF!</v>
      </c>
      <c r="F32" s="123" t="e">
        <f ca="1">#REF!*$E32</f>
        <v>#REF!</v>
      </c>
      <c r="G32" s="124" t="e">
        <f ca="1">#REF!*$E32</f>
        <v>#REF!</v>
      </c>
      <c r="H32" s="124" t="e">
        <f ca="1">#REF!*$E32</f>
        <v>#REF!</v>
      </c>
      <c r="I32" s="125" t="e">
        <f ca="1">#REF!*$E32</f>
        <v>#REF!</v>
      </c>
      <c r="J32" s="139"/>
      <c r="K32" s="114"/>
      <c r="L32" s="36"/>
      <c r="M32" s="36"/>
      <c r="N32" s="114"/>
      <c r="O32" s="114"/>
      <c r="P32" s="36"/>
      <c r="Q32" s="36"/>
      <c r="R32" s="114"/>
      <c r="S32" s="114"/>
      <c r="T32" s="114"/>
    </row>
    <row r="33" spans="1:20" ht="14.25" customHeight="1">
      <c r="A33" s="135"/>
      <c r="B33" s="90"/>
      <c r="C33" s="114"/>
      <c r="D33" s="114"/>
      <c r="E33" s="114"/>
      <c r="F33" s="90"/>
      <c r="G33" s="90"/>
      <c r="H33" s="115"/>
      <c r="I33" s="90"/>
      <c r="J33" s="136"/>
      <c r="K33" s="90"/>
      <c r="L33" s="36"/>
      <c r="M33" s="36"/>
      <c r="N33" s="114"/>
      <c r="O33" s="114"/>
      <c r="P33" s="36"/>
      <c r="Q33" s="36"/>
      <c r="R33" s="114"/>
      <c r="S33" s="114"/>
      <c r="T33" s="114"/>
    </row>
    <row r="34" spans="1:20" ht="13.2" thickBot="1">
      <c r="A34" s="138"/>
      <c r="B34" s="114"/>
      <c r="C34" s="114"/>
      <c r="D34" s="114"/>
      <c r="E34" s="114"/>
      <c r="F34" s="114"/>
      <c r="G34" s="114"/>
      <c r="H34" s="114"/>
      <c r="I34" s="114"/>
      <c r="J34" s="139"/>
      <c r="K34" s="114"/>
      <c r="L34" s="114"/>
      <c r="M34" s="114"/>
      <c r="N34" s="114"/>
      <c r="O34" s="114"/>
      <c r="P34" s="114"/>
      <c r="Q34" s="114"/>
      <c r="R34" s="114"/>
      <c r="S34" s="114"/>
      <c r="T34" s="114"/>
    </row>
    <row r="35" spans="1:20" ht="15.6">
      <c r="A35" s="135"/>
      <c r="B35" s="60"/>
      <c r="C35" s="61"/>
      <c r="D35" s="61"/>
      <c r="E35" s="62" t="s">
        <v>80</v>
      </c>
      <c r="F35" s="61"/>
      <c r="G35" s="61"/>
      <c r="H35" s="63"/>
      <c r="I35" s="64"/>
      <c r="J35" s="139"/>
      <c r="K35" s="114"/>
      <c r="L35" s="114"/>
      <c r="M35" s="114"/>
      <c r="N35" s="114"/>
      <c r="O35" s="114"/>
      <c r="P35" s="114"/>
      <c r="Q35" s="114"/>
      <c r="R35" s="114"/>
      <c r="S35" s="114"/>
      <c r="T35" s="114"/>
    </row>
    <row r="36" spans="1:20" ht="27.6">
      <c r="A36" s="135"/>
      <c r="B36" s="65" t="s">
        <v>8</v>
      </c>
      <c r="C36" s="54" t="s">
        <v>4</v>
      </c>
      <c r="D36" s="55" t="s">
        <v>88</v>
      </c>
      <c r="E36" s="55" t="s">
        <v>89</v>
      </c>
      <c r="F36" s="55" t="s">
        <v>90</v>
      </c>
      <c r="G36" s="56" t="s">
        <v>115</v>
      </c>
      <c r="H36" s="56" t="s">
        <v>48</v>
      </c>
      <c r="I36" s="66" t="s">
        <v>168</v>
      </c>
      <c r="J36" s="139"/>
      <c r="K36" s="114"/>
      <c r="L36" s="114"/>
      <c r="M36" s="114"/>
      <c r="N36" s="114"/>
      <c r="O36" s="114"/>
      <c r="P36" s="114"/>
      <c r="Q36" s="114"/>
      <c r="R36" s="114"/>
      <c r="S36" s="114"/>
      <c r="T36" s="114"/>
    </row>
    <row r="37" spans="1:20" ht="13.8">
      <c r="A37" s="135"/>
      <c r="B37" s="67">
        <v>1</v>
      </c>
      <c r="C37" s="57" t="s">
        <v>86</v>
      </c>
      <c r="D37" s="58" t="s">
        <v>102</v>
      </c>
      <c r="E37" s="58" t="s">
        <v>104</v>
      </c>
      <c r="F37" s="58" t="s">
        <v>103</v>
      </c>
      <c r="G37" s="58" t="s">
        <v>110</v>
      </c>
      <c r="H37" s="58" t="s">
        <v>114</v>
      </c>
      <c r="I37" s="68" t="s">
        <v>114</v>
      </c>
      <c r="J37" s="139"/>
      <c r="K37" s="114"/>
      <c r="L37" s="114"/>
      <c r="M37" s="114"/>
      <c r="N37" s="114"/>
      <c r="O37" s="114"/>
      <c r="P37" s="114"/>
      <c r="Q37" s="114"/>
      <c r="R37" s="114"/>
      <c r="S37" s="114"/>
      <c r="T37" s="114"/>
    </row>
    <row r="38" spans="1:20" ht="13.8">
      <c r="A38" s="135"/>
      <c r="B38" s="67">
        <v>0.8</v>
      </c>
      <c r="C38" s="58" t="s">
        <v>74</v>
      </c>
      <c r="D38" s="59" t="s">
        <v>100</v>
      </c>
      <c r="E38" s="59" t="s">
        <v>105</v>
      </c>
      <c r="F38" s="59" t="s">
        <v>101</v>
      </c>
      <c r="G38" s="58" t="s">
        <v>109</v>
      </c>
      <c r="H38" s="58" t="s">
        <v>113</v>
      </c>
      <c r="I38" s="68" t="s">
        <v>113</v>
      </c>
      <c r="J38" s="139"/>
      <c r="K38" s="114"/>
      <c r="L38" s="114"/>
      <c r="M38" s="114"/>
      <c r="N38" s="114"/>
      <c r="O38" s="114"/>
      <c r="P38" s="114"/>
      <c r="Q38" s="114"/>
      <c r="R38" s="114"/>
      <c r="S38" s="114"/>
      <c r="T38" s="114"/>
    </row>
    <row r="39" spans="1:20" ht="13.8">
      <c r="A39" s="135"/>
      <c r="B39" s="67">
        <v>0.6</v>
      </c>
      <c r="C39" s="58" t="s">
        <v>75</v>
      </c>
      <c r="D39" s="58" t="s">
        <v>97</v>
      </c>
      <c r="E39" s="58" t="s">
        <v>98</v>
      </c>
      <c r="F39" s="58" t="s">
        <v>99</v>
      </c>
      <c r="G39" s="58" t="s">
        <v>108</v>
      </c>
      <c r="H39" s="58" t="s">
        <v>13</v>
      </c>
      <c r="I39" s="68" t="s">
        <v>13</v>
      </c>
      <c r="J39" s="139"/>
      <c r="K39" s="114"/>
      <c r="L39" s="114"/>
      <c r="M39" s="114"/>
      <c r="N39" s="114"/>
      <c r="O39" s="114"/>
      <c r="P39" s="114"/>
      <c r="Q39" s="114"/>
      <c r="R39" s="114"/>
      <c r="S39" s="114"/>
      <c r="T39" s="114"/>
    </row>
    <row r="40" spans="1:20" ht="13.8">
      <c r="A40" s="135"/>
      <c r="B40" s="67">
        <v>0.4</v>
      </c>
      <c r="C40" s="58" t="s">
        <v>76</v>
      </c>
      <c r="D40" s="58" t="s">
        <v>94</v>
      </c>
      <c r="E40" s="58" t="s">
        <v>95</v>
      </c>
      <c r="F40" s="58" t="s">
        <v>96</v>
      </c>
      <c r="G40" s="58" t="s">
        <v>107</v>
      </c>
      <c r="H40" s="58" t="s">
        <v>112</v>
      </c>
      <c r="I40" s="68" t="s">
        <v>112</v>
      </c>
      <c r="J40" s="139"/>
      <c r="K40" s="114"/>
      <c r="L40" s="114"/>
      <c r="M40" s="114"/>
      <c r="N40" s="114"/>
      <c r="O40" s="114"/>
      <c r="P40" s="114"/>
      <c r="Q40" s="114"/>
      <c r="R40" s="114"/>
      <c r="S40" s="114"/>
      <c r="T40" s="114"/>
    </row>
    <row r="41" spans="1:20" ht="14.4" thickBot="1">
      <c r="A41" s="135"/>
      <c r="B41" s="69">
        <v>0.2</v>
      </c>
      <c r="C41" s="70" t="s">
        <v>87</v>
      </c>
      <c r="D41" s="70" t="s">
        <v>91</v>
      </c>
      <c r="E41" s="70" t="s">
        <v>92</v>
      </c>
      <c r="F41" s="70" t="s">
        <v>93</v>
      </c>
      <c r="G41" s="70" t="s">
        <v>106</v>
      </c>
      <c r="H41" s="70" t="s">
        <v>111</v>
      </c>
      <c r="I41" s="71" t="s">
        <v>111</v>
      </c>
      <c r="J41" s="139"/>
      <c r="K41" s="114"/>
      <c r="L41" s="114"/>
      <c r="M41" s="114"/>
      <c r="N41" s="114"/>
      <c r="O41" s="114"/>
      <c r="P41" s="114"/>
      <c r="Q41" s="114"/>
      <c r="R41" s="114"/>
      <c r="S41" s="114"/>
      <c r="T41" s="114"/>
    </row>
    <row r="42" spans="1:20" ht="18" customHeight="1">
      <c r="A42" s="135"/>
      <c r="B42" s="114"/>
      <c r="C42" s="114"/>
      <c r="D42" s="114"/>
      <c r="E42" s="114"/>
      <c r="F42" s="114"/>
      <c r="G42" s="114"/>
      <c r="H42" s="114"/>
      <c r="I42" s="114"/>
      <c r="J42" s="139"/>
      <c r="K42" s="114"/>
      <c r="L42" s="114"/>
      <c r="M42" s="114"/>
      <c r="N42" s="114"/>
      <c r="O42" s="114"/>
      <c r="P42" s="114"/>
      <c r="Q42" s="114"/>
      <c r="R42" s="114"/>
      <c r="S42" s="114"/>
      <c r="T42" s="114"/>
    </row>
    <row r="43" spans="1:20" ht="27.6">
      <c r="A43" s="135"/>
      <c r="C43" s="37" t="s">
        <v>129</v>
      </c>
      <c r="D43" s="37" t="s">
        <v>130</v>
      </c>
      <c r="E43" s="38" t="s">
        <v>131</v>
      </c>
      <c r="F43" s="114"/>
      <c r="G43" s="114"/>
      <c r="H43" s="114"/>
      <c r="I43" s="114"/>
      <c r="J43" s="139"/>
      <c r="K43" s="114"/>
      <c r="L43" s="114"/>
      <c r="M43" s="114"/>
      <c r="N43" s="114"/>
      <c r="O43" s="114"/>
      <c r="P43" s="114"/>
      <c r="Q43" s="114"/>
      <c r="R43" s="114"/>
      <c r="S43" s="114"/>
      <c r="T43" s="114"/>
    </row>
    <row r="44" spans="1:20" ht="13.8">
      <c r="A44" s="135"/>
      <c r="B44" s="114"/>
      <c r="C44" s="12"/>
      <c r="D44" s="10" t="s">
        <v>66</v>
      </c>
      <c r="E44" s="11" t="s">
        <v>132</v>
      </c>
      <c r="F44" s="114"/>
      <c r="G44" s="114"/>
      <c r="H44" s="114"/>
      <c r="I44" s="114"/>
      <c r="J44" s="139"/>
      <c r="K44" s="114"/>
      <c r="L44" s="114"/>
      <c r="M44" s="114"/>
      <c r="N44" s="114"/>
      <c r="O44" s="114"/>
      <c r="P44" s="114"/>
      <c r="Q44" s="114"/>
      <c r="R44" s="114"/>
      <c r="S44" s="114"/>
      <c r="T44" s="114"/>
    </row>
    <row r="45" spans="1:20" ht="13.8">
      <c r="A45" s="135"/>
      <c r="B45" s="114"/>
      <c r="C45" s="14"/>
      <c r="D45" s="10" t="s">
        <v>68</v>
      </c>
      <c r="E45" s="11" t="s">
        <v>133</v>
      </c>
      <c r="F45" s="114"/>
      <c r="G45" s="114"/>
      <c r="H45" s="114"/>
      <c r="I45" s="114"/>
      <c r="J45" s="139"/>
      <c r="K45" s="114"/>
      <c r="L45" s="114"/>
      <c r="M45" s="114"/>
      <c r="N45" s="114"/>
      <c r="O45" s="114"/>
      <c r="P45" s="114"/>
      <c r="Q45" s="114"/>
      <c r="R45" s="114"/>
      <c r="S45" s="114"/>
      <c r="T45" s="114"/>
    </row>
    <row r="46" spans="1:20" ht="13.8">
      <c r="A46" s="135"/>
      <c r="B46" s="114"/>
      <c r="C46" s="13"/>
      <c r="D46" s="10" t="s">
        <v>70</v>
      </c>
      <c r="E46" s="11" t="s">
        <v>134</v>
      </c>
      <c r="F46" s="114"/>
      <c r="G46" s="114"/>
      <c r="H46" s="114"/>
      <c r="I46" s="114"/>
      <c r="J46" s="139"/>
      <c r="K46" s="114"/>
      <c r="L46" s="114"/>
      <c r="M46" s="114"/>
      <c r="N46" s="114"/>
      <c r="O46" s="114"/>
      <c r="P46" s="114"/>
      <c r="Q46" s="114"/>
      <c r="R46" s="114"/>
      <c r="S46" s="114"/>
      <c r="T46" s="114"/>
    </row>
    <row r="47" spans="1:20">
      <c r="A47" s="135"/>
      <c r="B47" s="114"/>
      <c r="C47" s="114"/>
      <c r="D47" s="114"/>
      <c r="E47" s="114"/>
      <c r="F47" s="114"/>
      <c r="G47" s="114"/>
      <c r="H47" s="114"/>
      <c r="I47" s="114"/>
      <c r="J47" s="139"/>
      <c r="K47" s="114"/>
      <c r="L47" s="114"/>
      <c r="M47" s="114"/>
      <c r="N47" s="114"/>
      <c r="O47" s="114"/>
      <c r="P47" s="114"/>
      <c r="Q47" s="114"/>
      <c r="R47" s="114"/>
      <c r="S47" s="114"/>
      <c r="T47" s="114"/>
    </row>
    <row r="48" spans="1:20" ht="13.2" thickBot="1">
      <c r="A48" s="141"/>
      <c r="B48" s="142"/>
      <c r="C48" s="143"/>
      <c r="D48" s="143"/>
      <c r="E48" s="143"/>
      <c r="F48" s="143"/>
      <c r="G48" s="143"/>
      <c r="H48" s="143"/>
      <c r="I48" s="143"/>
      <c r="J48" s="144"/>
      <c r="K48" s="114"/>
      <c r="L48" s="114"/>
      <c r="M48" s="114"/>
      <c r="N48" s="114"/>
      <c r="O48" s="114"/>
      <c r="P48" s="114"/>
      <c r="Q48" s="114"/>
      <c r="R48" s="114"/>
      <c r="S48" s="114"/>
      <c r="T48" s="114"/>
    </row>
    <row r="49" spans="1:20">
      <c r="A49" s="114"/>
      <c r="B49" s="114"/>
      <c r="C49" s="114"/>
      <c r="D49" s="114"/>
      <c r="E49" s="114"/>
      <c r="F49" s="114"/>
      <c r="G49" s="114"/>
      <c r="H49" s="114"/>
      <c r="I49" s="114"/>
      <c r="J49" s="114"/>
      <c r="K49" s="114"/>
      <c r="L49" s="114"/>
      <c r="M49" s="114"/>
      <c r="N49" s="114"/>
      <c r="O49" s="114"/>
      <c r="P49" s="114"/>
      <c r="Q49" s="114"/>
      <c r="R49" s="114"/>
      <c r="S49" s="114"/>
      <c r="T49" s="114"/>
    </row>
    <row r="50" spans="1:20">
      <c r="A50" s="114"/>
      <c r="C50" s="114"/>
      <c r="D50" s="114"/>
      <c r="E50" s="114"/>
      <c r="F50" s="114"/>
      <c r="G50" s="114"/>
      <c r="H50" s="114"/>
      <c r="I50" s="114"/>
      <c r="J50" s="114"/>
      <c r="K50" s="114"/>
      <c r="L50" s="114"/>
      <c r="M50" s="114"/>
      <c r="N50" s="114"/>
      <c r="O50" s="114"/>
      <c r="P50" s="114"/>
      <c r="Q50" s="114"/>
      <c r="R50" s="114"/>
      <c r="S50" s="114"/>
      <c r="T50" s="114"/>
    </row>
    <row r="51" spans="1:20">
      <c r="A51" s="114"/>
      <c r="B51" s="114"/>
      <c r="C51" s="114"/>
      <c r="D51" s="114"/>
      <c r="E51" s="114"/>
      <c r="F51" s="114"/>
      <c r="G51" s="114"/>
      <c r="H51" s="114"/>
      <c r="I51" s="114"/>
      <c r="J51" s="114"/>
      <c r="K51" s="114"/>
      <c r="L51" s="114"/>
      <c r="M51" s="114"/>
      <c r="N51" s="114"/>
      <c r="O51" s="114"/>
      <c r="P51" s="114"/>
      <c r="Q51" s="114"/>
      <c r="R51" s="114"/>
      <c r="S51" s="114"/>
      <c r="T51" s="114"/>
    </row>
    <row r="52" spans="1:20">
      <c r="A52" s="114"/>
      <c r="B52" s="114"/>
      <c r="C52" s="114"/>
      <c r="D52" s="114"/>
      <c r="E52" s="114"/>
      <c r="F52" s="114"/>
      <c r="G52" s="114"/>
      <c r="H52" s="114"/>
      <c r="I52" s="114"/>
      <c r="J52" s="114"/>
      <c r="K52" s="114"/>
      <c r="L52" s="114"/>
      <c r="M52" s="114"/>
      <c r="N52" s="114"/>
      <c r="O52" s="114"/>
      <c r="P52" s="114"/>
      <c r="Q52" s="114"/>
    </row>
    <row r="53" spans="1:20">
      <c r="A53" s="114"/>
      <c r="B53" s="114"/>
      <c r="C53" s="114"/>
      <c r="D53" s="114"/>
      <c r="E53" s="114"/>
      <c r="F53" s="114"/>
      <c r="G53" s="114"/>
      <c r="H53" s="114"/>
      <c r="I53" s="114"/>
      <c r="J53" s="114"/>
      <c r="K53" s="114"/>
      <c r="L53" s="114"/>
      <c r="M53" s="114"/>
      <c r="N53" s="114"/>
      <c r="O53" s="114"/>
      <c r="P53" s="114"/>
      <c r="Q53" s="114"/>
    </row>
    <row r="54" spans="1:20">
      <c r="A54" s="114"/>
      <c r="B54" s="114"/>
      <c r="C54" s="114"/>
      <c r="D54" s="114"/>
      <c r="E54" s="114"/>
      <c r="F54" s="114"/>
      <c r="G54" s="114"/>
      <c r="H54" s="114"/>
      <c r="I54" s="114"/>
      <c r="J54" s="114"/>
      <c r="K54" s="114"/>
      <c r="L54" s="114"/>
      <c r="M54" s="114"/>
      <c r="N54" s="114"/>
      <c r="O54" s="114"/>
      <c r="P54" s="114"/>
      <c r="Q54" s="114"/>
    </row>
    <row r="55" spans="1:20">
      <c r="A55" s="114"/>
      <c r="B55" s="114"/>
      <c r="C55" s="114"/>
      <c r="D55" s="114"/>
      <c r="E55" s="114"/>
      <c r="F55" s="114"/>
      <c r="G55" s="114"/>
      <c r="H55" s="114"/>
      <c r="I55" s="114"/>
      <c r="J55" s="114"/>
      <c r="K55" s="114"/>
      <c r="L55" s="114"/>
      <c r="M55" s="114"/>
      <c r="N55" s="114"/>
      <c r="O55" s="114"/>
      <c r="P55" s="114"/>
      <c r="Q55" s="114"/>
    </row>
    <row r="56" spans="1:20">
      <c r="A56" s="114"/>
      <c r="B56" s="114"/>
      <c r="C56" s="114"/>
      <c r="D56" s="114"/>
      <c r="E56" s="114"/>
      <c r="F56" s="114"/>
      <c r="G56" s="114"/>
      <c r="H56" s="114"/>
      <c r="I56" s="114"/>
      <c r="J56" s="114"/>
      <c r="K56" s="114"/>
      <c r="L56" s="114"/>
      <c r="M56" s="114"/>
      <c r="N56" s="114"/>
      <c r="O56" s="114"/>
      <c r="P56" s="114"/>
      <c r="Q56" s="114"/>
    </row>
    <row r="57" spans="1:20">
      <c r="A57" s="114"/>
      <c r="B57" s="114"/>
      <c r="C57" s="114"/>
      <c r="D57" s="114"/>
      <c r="E57" s="114"/>
      <c r="F57" s="114"/>
      <c r="G57" s="114"/>
      <c r="H57" s="114"/>
      <c r="I57" s="114"/>
      <c r="J57" s="114"/>
      <c r="K57" s="114"/>
      <c r="L57" s="114"/>
      <c r="M57" s="114"/>
      <c r="N57" s="114"/>
      <c r="O57" s="114"/>
      <c r="P57" s="114"/>
      <c r="Q57" s="114"/>
    </row>
    <row r="58" spans="1:20">
      <c r="A58" s="114"/>
      <c r="B58" s="114"/>
      <c r="C58" s="114"/>
      <c r="D58" s="114"/>
      <c r="E58" s="114"/>
      <c r="F58" s="114"/>
      <c r="G58" s="114"/>
      <c r="H58" s="114"/>
      <c r="I58" s="114"/>
      <c r="J58" s="114"/>
      <c r="K58" s="114"/>
      <c r="L58" s="114"/>
      <c r="M58" s="114"/>
      <c r="N58" s="114"/>
      <c r="O58" s="114"/>
      <c r="P58" s="114"/>
      <c r="Q58" s="114"/>
    </row>
    <row r="59" spans="1:20">
      <c r="A59" s="114"/>
      <c r="B59" s="114"/>
      <c r="C59" s="114"/>
      <c r="D59" s="114"/>
      <c r="E59" s="114"/>
      <c r="F59" s="114"/>
      <c r="G59" s="114"/>
      <c r="H59" s="114"/>
      <c r="I59" s="114"/>
      <c r="J59" s="114"/>
      <c r="K59" s="114"/>
      <c r="L59" s="114"/>
      <c r="M59" s="114"/>
      <c r="N59" s="114"/>
      <c r="O59" s="114"/>
      <c r="P59" s="114"/>
      <c r="Q59" s="114"/>
    </row>
    <row r="60" spans="1:20">
      <c r="A60" s="114"/>
      <c r="B60" s="114"/>
      <c r="C60" s="114"/>
      <c r="D60" s="114"/>
      <c r="E60" s="114"/>
      <c r="F60" s="114"/>
      <c r="G60" s="114"/>
      <c r="H60" s="114"/>
      <c r="I60" s="114"/>
      <c r="J60" s="114"/>
      <c r="K60" s="114"/>
      <c r="L60" s="114"/>
      <c r="M60" s="114"/>
      <c r="N60" s="114"/>
      <c r="O60" s="114"/>
      <c r="P60" s="114"/>
      <c r="Q60" s="114"/>
    </row>
    <row r="61" spans="1:20">
      <c r="B61" s="114"/>
      <c r="C61" s="114"/>
      <c r="D61" s="114"/>
      <c r="E61" s="114"/>
      <c r="F61" s="114"/>
      <c r="G61" s="114"/>
      <c r="H61" s="114"/>
      <c r="I61" s="114"/>
      <c r="J61" s="114"/>
      <c r="K61" s="114"/>
      <c r="L61" s="114"/>
      <c r="M61" s="114"/>
      <c r="N61" s="114"/>
      <c r="O61" s="114"/>
      <c r="P61" s="114"/>
      <c r="Q61" s="114"/>
    </row>
    <row r="62" spans="1:20">
      <c r="B62" s="114"/>
      <c r="C62" s="114"/>
      <c r="D62" s="114"/>
      <c r="E62" s="114"/>
      <c r="F62" s="114"/>
      <c r="G62" s="114"/>
      <c r="H62" s="114"/>
      <c r="I62" s="114"/>
      <c r="J62" s="114"/>
      <c r="K62" s="114"/>
      <c r="L62" s="114"/>
      <c r="M62" s="114"/>
      <c r="N62" s="114"/>
      <c r="O62" s="114"/>
      <c r="P62" s="114"/>
      <c r="Q62" s="114"/>
    </row>
    <row r="63" spans="1:20">
      <c r="B63" s="114"/>
      <c r="C63" s="114"/>
      <c r="D63" s="114"/>
      <c r="E63" s="114"/>
      <c r="F63" s="114"/>
      <c r="G63" s="114"/>
      <c r="H63" s="114"/>
      <c r="I63" s="114"/>
      <c r="J63" s="114"/>
      <c r="K63" s="114"/>
      <c r="L63" s="114"/>
      <c r="M63" s="114"/>
      <c r="N63" s="114"/>
      <c r="O63" s="114"/>
      <c r="P63" s="114"/>
      <c r="Q63" s="114"/>
    </row>
    <row r="64" spans="1:20">
      <c r="B64" s="114"/>
      <c r="C64" s="114"/>
      <c r="D64" s="114"/>
      <c r="E64" s="114"/>
      <c r="F64" s="114"/>
      <c r="G64" s="114"/>
      <c r="H64" s="114"/>
      <c r="I64" s="114"/>
      <c r="J64" s="114"/>
      <c r="K64" s="114"/>
      <c r="L64" s="114"/>
      <c r="M64" s="114"/>
      <c r="N64" s="114"/>
      <c r="O64" s="114"/>
      <c r="P64" s="114"/>
      <c r="Q64" s="114"/>
    </row>
  </sheetData>
  <mergeCells count="6">
    <mergeCell ref="C13:E13"/>
    <mergeCell ref="D23:I23"/>
    <mergeCell ref="G13:I13"/>
    <mergeCell ref="B2:I2"/>
    <mergeCell ref="B1:I1"/>
    <mergeCell ref="B4:I4"/>
  </mergeCells>
  <pageMargins left="0.7" right="0.7" top="0.75" bottom="0.75" header="0.3" footer="0.3"/>
  <pageSetup paperSize="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6"/>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vt:lpstr>
      <vt:lpstr>Risk Register</vt:lpstr>
      <vt:lpstr>New Risk Definitions</vt:lpstr>
      <vt:lpstr>Sheet1</vt:lpstr>
      <vt:lpstr>A</vt:lpstr>
      <vt:lpstr>Cover!Print_Area</vt:lpstr>
      <vt:lpstr>'Risk Register'!Print_Area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SHEQ Officer</dc:creator>
  <cp:lastModifiedBy>Rashnee Naidoo</cp:lastModifiedBy>
  <cp:lastPrinted>2018-05-14T10:00:53Z</cp:lastPrinted>
  <dcterms:created xsi:type="dcterms:W3CDTF">1999-03-30T12:10:07Z</dcterms:created>
  <dcterms:modified xsi:type="dcterms:W3CDTF">2025-04-23T11:14:17Z</dcterms:modified>
</cp:coreProperties>
</file>