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4"/>
  <workbookPr/>
  <mc:AlternateContent xmlns:mc="http://schemas.openxmlformats.org/markup-compatibility/2006">
    <mc:Choice Requires="x15">
      <x15ac:absPath xmlns:x15ac="http://schemas.microsoft.com/office/spreadsheetml/2010/11/ac" url="C:\Users\KwenaR\Desktop\Business Cases\Modernization\Upgrade Projects\Low Voltage Distribution Boards\RFB 2745_2023\Revised\"/>
    </mc:Choice>
  </mc:AlternateContent>
  <xr:revisionPtr revIDLastSave="0" documentId="13_ncr:1_{D43B12EE-8D31-4D77-ABA7-229CF9A734E6}" xr6:coauthVersionLast="36" xr6:coauthVersionMax="36" xr10:uidLastSave="{00000000-0000-0000-0000-000000000000}"/>
  <bookViews>
    <workbookView xWindow="0" yWindow="0" windowWidth="23040" windowHeight="8136" xr2:uid="{00000000-000D-0000-FFFF-FFFF00000000}"/>
  </bookViews>
  <sheets>
    <sheet name="PRICING SCHEDULE" sheetId="6" r:id="rId1"/>
  </sheets>
  <definedNames>
    <definedName name="_xlnm.Print_Area" localSheetId="0">'PRICING SCHEDULE'!$A$1:$H$181</definedName>
    <definedName name="_xlnm.Print_Titles" localSheetId="0">'PRICING SCHEDULE'!$1:$5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4" i="6" l="1"/>
  <c r="F70" i="6"/>
  <c r="F69" i="6"/>
  <c r="F68" i="6"/>
  <c r="F66" i="6"/>
  <c r="F65" i="6"/>
  <c r="F109" i="6" l="1"/>
  <c r="F97" i="6"/>
  <c r="F85" i="6"/>
  <c r="D96" i="6" l="1"/>
  <c r="F50" i="6"/>
  <c r="F49" i="6"/>
  <c r="F48" i="6"/>
  <c r="F47" i="6"/>
  <c r="F46" i="6"/>
  <c r="F45" i="6"/>
  <c r="F44" i="6"/>
  <c r="F43" i="6"/>
  <c r="F42" i="6"/>
  <c r="F41" i="6"/>
  <c r="F40" i="6"/>
  <c r="F39" i="6"/>
  <c r="F62" i="6"/>
  <c r="F58" i="6"/>
  <c r="F54" i="6"/>
  <c r="F38" i="6" l="1"/>
  <c r="D98" i="6"/>
  <c r="D99" i="6"/>
  <c r="F99" i="6" s="1"/>
  <c r="D100" i="6"/>
  <c r="F100" i="6" s="1"/>
  <c r="D101" i="6"/>
  <c r="F101" i="6" s="1"/>
  <c r="D102" i="6"/>
  <c r="F114" i="6" s="1"/>
  <c r="D103" i="6"/>
  <c r="F103" i="6" s="1"/>
  <c r="D104" i="6"/>
  <c r="F104" i="6" s="1"/>
  <c r="D105" i="6"/>
  <c r="F105" i="6" s="1"/>
  <c r="F89" i="6"/>
  <c r="F91" i="6"/>
  <c r="F90" i="6"/>
  <c r="F92" i="6"/>
  <c r="F108" i="6"/>
  <c r="F110" i="6"/>
  <c r="F111" i="6"/>
  <c r="F112" i="6"/>
  <c r="F84" i="6"/>
  <c r="F86" i="6"/>
  <c r="F87" i="6"/>
  <c r="F88" i="6"/>
  <c r="F93" i="6"/>
  <c r="F102" i="6" l="1"/>
  <c r="F116" i="6"/>
  <c r="F113" i="6"/>
  <c r="F117" i="6"/>
  <c r="F115" i="6"/>
  <c r="F153" i="6" l="1"/>
  <c r="F96" i="6"/>
  <c r="F98" i="6"/>
  <c r="F63" i="6" l="1"/>
  <c r="F61" i="6"/>
  <c r="F60" i="6"/>
  <c r="F59" i="6"/>
  <c r="F57" i="6"/>
  <c r="F56" i="6"/>
  <c r="F55" i="6"/>
  <c r="F53" i="6"/>
  <c r="F52" i="6"/>
  <c r="F51" i="6" l="1"/>
  <c r="D95" i="6"/>
  <c r="F154" i="6" l="1"/>
  <c r="F152" i="6"/>
  <c r="F81" i="6"/>
  <c r="F79" i="6"/>
  <c r="F78" i="6" s="1"/>
  <c r="F37" i="6"/>
  <c r="F30" i="6"/>
  <c r="F80" i="6" l="1"/>
  <c r="F19" i="6" l="1"/>
  <c r="F151" i="6"/>
  <c r="F150" i="6"/>
  <c r="F149" i="6"/>
  <c r="F148" i="6"/>
  <c r="F147" i="6"/>
  <c r="F172" i="6"/>
  <c r="F170" i="6"/>
  <c r="F168" i="6"/>
  <c r="F167" i="6"/>
  <c r="F166" i="6"/>
  <c r="F165" i="6"/>
  <c r="F164" i="6"/>
  <c r="F162" i="6"/>
  <c r="F160" i="6"/>
  <c r="F159" i="6"/>
  <c r="F156" i="6"/>
  <c r="F145" i="6"/>
  <c r="F144" i="6" s="1"/>
  <c r="F143" i="6"/>
  <c r="F142" i="6"/>
  <c r="F141" i="6"/>
  <c r="F139" i="6"/>
  <c r="F138" i="6"/>
  <c r="F137" i="6"/>
  <c r="F135" i="6"/>
  <c r="F134" i="6"/>
  <c r="F133" i="6"/>
  <c r="F132" i="6"/>
  <c r="F131" i="6"/>
  <c r="F130" i="6"/>
  <c r="F128" i="6"/>
  <c r="F127" i="6"/>
  <c r="F126" i="6"/>
  <c r="F125" i="6"/>
  <c r="F124" i="6"/>
  <c r="F123" i="6"/>
  <c r="F121" i="6"/>
  <c r="F119" i="6"/>
  <c r="F107" i="6"/>
  <c r="F106" i="6" s="1"/>
  <c r="F95" i="6"/>
  <c r="F94" i="6" s="1"/>
  <c r="F83" i="6"/>
  <c r="F82" i="6" s="1"/>
  <c r="F129" i="6" l="1"/>
  <c r="F146" i="6"/>
  <c r="F140" i="6"/>
  <c r="F118" i="6"/>
  <c r="F161" i="6"/>
  <c r="F120" i="6"/>
  <c r="F122" i="6"/>
  <c r="F158" i="6"/>
  <c r="F136" i="6"/>
  <c r="F155" i="6"/>
  <c r="F169" i="6"/>
  <c r="F163" i="6"/>
  <c r="F171" i="6"/>
  <c r="F77" i="6"/>
  <c r="F36" i="6"/>
  <c r="F29" i="6"/>
  <c r="F76" i="6" l="1"/>
  <c r="F75" i="6"/>
  <c r="F71" i="6"/>
  <c r="F67" i="6"/>
  <c r="F35" i="6"/>
  <c r="F32" i="6"/>
  <c r="F33" i="6"/>
  <c r="F34" i="6"/>
  <c r="F28" i="6"/>
  <c r="F25" i="6"/>
  <c r="F22" i="6"/>
  <c r="F31" i="6" l="1"/>
  <c r="F74" i="6" l="1"/>
  <c r="F73" i="6"/>
  <c r="F72" i="6" s="1"/>
  <c r="F27" i="6" l="1"/>
  <c r="F26" i="6"/>
  <c r="F24" i="6" l="1"/>
  <c r="F23" i="6" l="1"/>
  <c r="F21" i="6" s="1"/>
  <c r="F17" i="6"/>
  <c r="F18" i="6"/>
  <c r="F20" i="6"/>
  <c r="F16" i="6"/>
  <c r="F15" i="6" l="1"/>
  <c r="F173" i="6" l="1"/>
  <c r="F174" i="6" l="1"/>
  <c r="F175" i="6" s="1"/>
</calcChain>
</file>

<file path=xl/sharedStrings.xml><?xml version="1.0" encoding="utf-8"?>
<sst xmlns="http://schemas.openxmlformats.org/spreadsheetml/2006/main" count="442" uniqueCount="261">
  <si>
    <t>SUPPLY CHAIN MANAGEMENT</t>
  </si>
  <si>
    <t>Pricing schedule</t>
  </si>
  <si>
    <t xml:space="preserve">Bidder Name </t>
  </si>
  <si>
    <t>1. INSTRUCTION FOR COMPLETING THE 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</si>
  <si>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</si>
  <si>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</si>
  <si>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TOTAL</t>
  </si>
  <si>
    <t>Item No</t>
  </si>
  <si>
    <t>Goods/Service description</t>
  </si>
  <si>
    <t>Unit of measure</t>
  </si>
  <si>
    <t xml:space="preserve">Qty </t>
  </si>
  <si>
    <t>Unit Cost</t>
  </si>
  <si>
    <t>BRAND / MODEL</t>
  </si>
  <si>
    <t>Price clarification comment</t>
  </si>
  <si>
    <t>PRELIMINARY AND GENERAL</t>
  </si>
  <si>
    <t>1.1</t>
  </si>
  <si>
    <t>Preliminary and General work, services
meetings and inspections for which no 
specific items are listed in the price
schedule.</t>
  </si>
  <si>
    <t>Lump Sum</t>
  </si>
  <si>
    <t>1.2</t>
  </si>
  <si>
    <t>1.4</t>
  </si>
  <si>
    <t>Documents and drawings</t>
  </si>
  <si>
    <t>1.5</t>
  </si>
  <si>
    <t>Provide "as-built" drawings</t>
  </si>
  <si>
    <t>Provide and maintain a quality system</t>
  </si>
  <si>
    <r>
      <t xml:space="preserve">CONTRACTORS SITE ESTABLISHMENT                                                                                                                                                                                                                                                                                                                                                                                                                                                                                                             </t>
    </r>
    <r>
      <rPr>
        <sz val="12"/>
        <color theme="1"/>
        <rFont val="Calibri"/>
        <family val="2"/>
        <scheme val="minor"/>
      </rPr>
      <t>The supplier will allow for all equipment and cost related to FAT as well as support to the electrical contractor for installation and on site commissioning and documentation as specified and required.</t>
    </r>
  </si>
  <si>
    <t>Fixed charges</t>
  </si>
  <si>
    <t xml:space="preserve">LV-A
</t>
  </si>
  <si>
    <t>Each</t>
  </si>
  <si>
    <t>3.2</t>
  </si>
  <si>
    <t xml:space="preserve">LV-B
</t>
  </si>
  <si>
    <t>3.3</t>
  </si>
  <si>
    <t xml:space="preserve">LV-C
</t>
  </si>
  <si>
    <t>3.4</t>
  </si>
  <si>
    <t xml:space="preserve">LV-D
</t>
  </si>
  <si>
    <t>4.1</t>
  </si>
  <si>
    <t>4.2</t>
  </si>
  <si>
    <t>4.3</t>
  </si>
  <si>
    <t>4.4</t>
  </si>
  <si>
    <t>5.1</t>
  </si>
  <si>
    <t>metres</t>
  </si>
  <si>
    <t>5.2</t>
  </si>
  <si>
    <t>5.3</t>
  </si>
  <si>
    <t>5.4</t>
  </si>
  <si>
    <t>7.1</t>
  </si>
  <si>
    <t>Sum</t>
  </si>
  <si>
    <t>7.2</t>
  </si>
  <si>
    <r>
      <t xml:space="preserve">LV SWITCHBOARS- CABLES &amp; BUSBAR RE-INSTALL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</si>
  <si>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t>8.1</t>
  </si>
  <si>
    <t>8.2</t>
  </si>
  <si>
    <t>8.3</t>
  </si>
  <si>
    <t>8.4</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</si>
  <si>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</si>
  <si>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</si>
  <si>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</si>
  <si>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</si>
  <si>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</si>
  <si>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Signature (above)</t>
  </si>
  <si>
    <t>(c) The price must include all cost to deliver the goods or render the service, including all applicable taxes, duty fees, logistics/delivery, storage, labour, overtime and subsistence and travel</t>
  </si>
  <si>
    <t>Line Price Term 
(Excel VAT)</t>
  </si>
  <si>
    <t>FAT attendance, measurement and other equipment required.</t>
  </si>
  <si>
    <t>3.5</t>
  </si>
  <si>
    <t xml:space="preserve">DB-G5
</t>
  </si>
  <si>
    <r>
      <t xml:space="preserve">TESTING &amp; COMMISSIONING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</si>
  <si>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t>10.1</t>
  </si>
  <si>
    <r>
      <t xml:space="preserve">CABLING - SUPPLY, DELIVERY AND OFF-LOADING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</si>
  <si>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t xml:space="preserve">240mm2 LV Cu CABLE : 4-Core 
</t>
  </si>
  <si>
    <t>metre</t>
  </si>
  <si>
    <t xml:space="preserve">185mm2 LV Cu CABLE : 4-Core 
</t>
  </si>
  <si>
    <r>
      <t xml:space="preserve">CABLING - INSTALL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</si>
  <si>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t>8.5</t>
  </si>
  <si>
    <r>
      <t xml:space="preserve">CABLING - TERMINATIONS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
    </r>
    <r>
      <rPr>
        <b/>
        <sz val="12"/>
        <rFont val="Calibri"/>
        <family val="2"/>
        <scheme val="minor"/>
      </rPr>
      <t xml:space="preserve">                                                             </t>
    </r>
    <r>
      <rPr>
        <sz val="12"/>
        <rFont val="Calibri"/>
        <family val="2"/>
        <scheme val="minor"/>
      </rPr>
      <t xml:space="preserve">                                                                                                                                                                                                                                                                                                                                                                                   </t>
    </r>
  </si>
  <si>
    <r>
      <t xml:space="preserve">LINE TAP - SUPPLY, DELIVERY, OFF-LOADING AND INSTALL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</si>
  <si>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 xml:space="preserve">70mm2 LINE TAP 
</t>
  </si>
  <si>
    <r>
      <t xml:space="preserve">LINE TAP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r>
      <rPr>
        <sz val="12"/>
        <rFont val="Calibri"/>
        <family val="2"/>
        <scheme val="minor"/>
      </rPr>
      <t xml:space="preserve">                                                                                                                                                                                                                                                                                                                                                                                   </t>
    </r>
  </si>
  <si>
    <t>11.1</t>
  </si>
  <si>
    <r>
      <t xml:space="preserve">CABLE LADDER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</si>
  <si>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12.1</t>
  </si>
  <si>
    <t xml:space="preserve">400W - Straight
</t>
  </si>
  <si>
    <t>12.2</t>
  </si>
  <si>
    <t xml:space="preserve">400W - Bend
</t>
  </si>
  <si>
    <t>12.3</t>
  </si>
  <si>
    <t xml:space="preserve">300W - Straight
</t>
  </si>
  <si>
    <t xml:space="preserve">300W - Bend
</t>
  </si>
  <si>
    <t>400W - T Piece</t>
  </si>
  <si>
    <t>300W - T Piece</t>
  </si>
  <si>
    <t>13.1</t>
  </si>
  <si>
    <t>13.2</t>
  </si>
  <si>
    <t>13.3</t>
  </si>
  <si>
    <r>
      <t xml:space="preserve">PERFORATED TRAYS :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</si>
  <si>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14.1</t>
  </si>
  <si>
    <t xml:space="preserve">200W - Straight
</t>
  </si>
  <si>
    <t xml:space="preserve">200W - Bends
</t>
  </si>
  <si>
    <t>200W - T Piece</t>
  </si>
  <si>
    <t>15.1</t>
  </si>
  <si>
    <t>16.1</t>
  </si>
  <si>
    <t>16.2</t>
  </si>
  <si>
    <t>17.1</t>
  </si>
  <si>
    <t>17.2</t>
  </si>
  <si>
    <t>18.1</t>
  </si>
  <si>
    <t>19.1</t>
  </si>
  <si>
    <t>20.1</t>
  </si>
  <si>
    <r>
      <t>m</t>
    </r>
    <r>
      <rPr>
        <vertAlign val="superscript"/>
        <sz val="11"/>
        <color theme="1"/>
        <rFont val="Calibri"/>
        <family val="2"/>
        <scheme val="minor"/>
      </rPr>
      <t>2</t>
    </r>
  </si>
  <si>
    <t xml:space="preserve">SMOKE DETECTION
</t>
  </si>
  <si>
    <t xml:space="preserve">SUNDRIES
</t>
  </si>
  <si>
    <t xml:space="preserve">Vacuum cleaning the floor void after installation of services
</t>
  </si>
  <si>
    <t>25.1</t>
  </si>
  <si>
    <t>25.2</t>
  </si>
  <si>
    <r>
      <t xml:space="preserve">REMOVAL EXISTING DISTRIBUTION BOARDS
</t>
    </r>
    <r>
      <rPr>
        <sz val="12"/>
        <rFont val="Calibri"/>
        <family val="2"/>
        <scheme val="minor"/>
      </rPr>
      <t>All costs for preparing support frames for moving  from works to site to the dedicated storage area at Centurion Data Centre.</t>
    </r>
  </si>
  <si>
    <t>26.1</t>
  </si>
  <si>
    <t>Cabling and Busbar Trunking</t>
  </si>
  <si>
    <t>27.1</t>
  </si>
  <si>
    <t>CREATE OPENING IN EXISTING WALL</t>
  </si>
  <si>
    <t xml:space="preserve">Brick, 400mm thick, 0.5m x 0.3m
</t>
  </si>
  <si>
    <t xml:space="preserve">Concrete, 400mm thick, 0.5m x 0.3m
</t>
  </si>
  <si>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t>
    </r>
  </si>
  <si>
    <t>SkilledLabour</t>
  </si>
  <si>
    <t>Unit rate per hour</t>
  </si>
  <si>
    <t>Unskilled labourers</t>
  </si>
  <si>
    <t>Semi - skilled labourers</t>
  </si>
  <si>
    <t>Artisans</t>
  </si>
  <si>
    <t xml:space="preserve">Foreman/supervision </t>
  </si>
  <si>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</si>
  <si>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t>Plant</t>
  </si>
  <si>
    <t>Unit rate per day</t>
  </si>
  <si>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</si>
  <si>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t>Transport - specify</t>
  </si>
  <si>
    <t>Unit rate per km</t>
  </si>
  <si>
    <t xml:space="preserve">All existing Low Voltage DB's inside existing LV Room
</t>
  </si>
  <si>
    <t>Provide commissioning data books</t>
  </si>
  <si>
    <t>1.3</t>
  </si>
  <si>
    <r>
      <t xml:space="preserve">LV SWITCHBOARDS - SUPPLY, DELIVERY AND OFF-LOADING                                                                                                                                                                                                                                                                                                                                                                                                                                   </t>
    </r>
    <r>
      <rPr>
        <sz val="12"/>
        <rFont val="Calibri"/>
        <family val="2"/>
        <scheme val="minor"/>
      </rPr>
      <t>All costs for preparing distribution boards for shipping loading at works, transportation from works to site. Cost for packing material, wrapping or crating of distribution boards to be included. Cost for off loading on site and placing distribution boards in designated laydown area including required barricading and protection on site.</t>
    </r>
  </si>
  <si>
    <r>
      <t xml:space="preserve">LV SWITCHBOARDS - INSTALL
</t>
    </r>
    <r>
      <rPr>
        <sz val="12"/>
        <rFont val="Calibri"/>
        <family val="2"/>
        <scheme val="minor"/>
      </rPr>
      <t>All cost for moving of the distribution boards from designated storage area into the room to be included. Removal of package materials, placing distribution boards in position, installation of busbars as well as bolting down to floor.</t>
    </r>
  </si>
  <si>
    <t>PANEL SP3-4 Extension Panel</t>
  </si>
  <si>
    <t>3.6</t>
  </si>
  <si>
    <t xml:space="preserve">Disable 4000A C/B supply and make safe
</t>
  </si>
  <si>
    <t xml:space="preserve">Re-program to suit new changes - PANEL SP1-2 &amp; SP3-4
</t>
  </si>
  <si>
    <t>11.2</t>
  </si>
  <si>
    <t>11.3</t>
  </si>
  <si>
    <t>16.3</t>
  </si>
  <si>
    <t>16.4</t>
  </si>
  <si>
    <t>16.5</t>
  </si>
  <si>
    <t>16.6</t>
  </si>
  <si>
    <t>17.3</t>
  </si>
  <si>
    <t>17.4</t>
  </si>
  <si>
    <t>17.5</t>
  </si>
  <si>
    <t>17.6</t>
  </si>
  <si>
    <t>18.2</t>
  </si>
  <si>
    <t>18.3</t>
  </si>
  <si>
    <t>19.2</t>
  </si>
  <si>
    <t>19.3</t>
  </si>
  <si>
    <t>21.1</t>
  </si>
  <si>
    <t>21.2</t>
  </si>
  <si>
    <t>21.3</t>
  </si>
  <si>
    <t>21.4</t>
  </si>
  <si>
    <t>21.5</t>
  </si>
  <si>
    <t>21.6</t>
  </si>
  <si>
    <t>21.7</t>
  </si>
  <si>
    <t>22.1</t>
  </si>
  <si>
    <t>22.2</t>
  </si>
  <si>
    <t>23.1</t>
  </si>
  <si>
    <t>23.2</t>
  </si>
  <si>
    <t>24.1</t>
  </si>
  <si>
    <t>25.3</t>
  </si>
  <si>
    <t>25.4</t>
  </si>
  <si>
    <t>25.5</t>
  </si>
  <si>
    <t>RFB  No</t>
  </si>
  <si>
    <t>RFB Title</t>
  </si>
  <si>
    <t xml:space="preserve">Straight length - 3600A TP 3PH + N+E (AL)
</t>
  </si>
  <si>
    <t xml:space="preserve">Elbow - 3600A TP 3PH + N+E (AL)
</t>
  </si>
  <si>
    <t xml:space="preserve">Straight length - 2000A TP 3PH + N+E (AL)
</t>
  </si>
  <si>
    <t xml:space="preserve">Elbow - 2000A TP 3PH + N+E (AL)
</t>
  </si>
  <si>
    <t xml:space="preserve">Straight length - 1000A TP 3PH + N+E (AL)
</t>
  </si>
  <si>
    <t xml:space="preserve">Elbow - 1000A TP 3PH + N+E (AL)
</t>
  </si>
  <si>
    <t>6.2</t>
  </si>
  <si>
    <t>6.1</t>
  </si>
  <si>
    <t>6.3</t>
  </si>
  <si>
    <t>6.4</t>
  </si>
  <si>
    <t>6.5</t>
  </si>
  <si>
    <t>6.6</t>
  </si>
  <si>
    <t>6.7</t>
  </si>
  <si>
    <t>6.8</t>
  </si>
  <si>
    <t>6.9</t>
  </si>
  <si>
    <t>5.5</t>
  </si>
  <si>
    <t>5.6</t>
  </si>
  <si>
    <t>5.7</t>
  </si>
  <si>
    <t>5.8</t>
  </si>
  <si>
    <t>5.9</t>
  </si>
  <si>
    <t xml:space="preserve">70mm2 LV CABLES : Kwena Cable
</t>
  </si>
  <si>
    <t>13.4</t>
  </si>
  <si>
    <t>12.4</t>
  </si>
  <si>
    <t>11.4</t>
  </si>
  <si>
    <t>21.8</t>
  </si>
  <si>
    <t xml:space="preserve">Re-program Generator 5 to suit new for DB-G5
</t>
  </si>
  <si>
    <t>1.5mm2 LV 7 Core Cable Armoured</t>
  </si>
  <si>
    <t xml:space="preserve">CAT 6 Communication Cable
</t>
  </si>
  <si>
    <t>11.5</t>
  </si>
  <si>
    <t>11.6</t>
  </si>
  <si>
    <t>12.5</t>
  </si>
  <si>
    <t>12.6</t>
  </si>
  <si>
    <t>13.5</t>
  </si>
  <si>
    <t>13.6</t>
  </si>
  <si>
    <t xml:space="preserve">50mm2 LV CABLES : Kwena Cable
</t>
  </si>
  <si>
    <t xml:space="preserve">25mm2 LV CABLES : Kwena Cable
</t>
  </si>
  <si>
    <t xml:space="preserve">6mm2 LV Cu CABLES: Insulated E/W 
</t>
  </si>
  <si>
    <t xml:space="preserve">95mm2 LV CABLES : Kwena Cable
</t>
  </si>
  <si>
    <t>11.7</t>
  </si>
  <si>
    <t>11.8</t>
  </si>
  <si>
    <t>11.9</t>
  </si>
  <si>
    <t>11.10</t>
  </si>
  <si>
    <t>12.7</t>
  </si>
  <si>
    <t>12.8</t>
  </si>
  <si>
    <t>12.9</t>
  </si>
  <si>
    <t>12.10</t>
  </si>
  <si>
    <t>13.7</t>
  </si>
  <si>
    <t>13.8</t>
  </si>
  <si>
    <t>13.9</t>
  </si>
  <si>
    <t>13.10</t>
  </si>
  <si>
    <t xml:space="preserve">10mm2 LV Cu CABLE : 4-Core 
</t>
  </si>
  <si>
    <t>Supply, Installation and Commissioning of Low Voltage Distribution Boards at Centurion Data Centre</t>
  </si>
  <si>
    <t xml:space="preserve">6mm2 LV CABLES: Insulated E/W 
</t>
  </si>
  <si>
    <t>Busbar End Connections to Distrubution Boards (Prismaset)  - 3600A TP 3PH + N+E (AL)</t>
  </si>
  <si>
    <t>Busbar End Connections to Distrubution Boards (Prismaset - 2000A TP 3PH + N+E (AL)</t>
  </si>
  <si>
    <t>Busbar End Connections to Distrubution Boards (Prismaset - 1000A TP 3PH + N+E (AL)</t>
  </si>
  <si>
    <t xml:space="preserve">Bends - 3600A TP 3PH + N+E (AL)
</t>
  </si>
  <si>
    <t xml:space="preserve">Bends- 2000A TP 3PH + N+E (AL)
</t>
  </si>
  <si>
    <t xml:space="preserve">Bends - 1000A TP 3PH + N+E (AL)
</t>
  </si>
  <si>
    <t>6.10</t>
  </si>
  <si>
    <t>6.11</t>
  </si>
  <si>
    <t>6.12</t>
  </si>
  <si>
    <t>5.10</t>
  </si>
  <si>
    <t>5.11</t>
  </si>
  <si>
    <t>5.12</t>
  </si>
  <si>
    <t>RFB 2745/2023</t>
  </si>
  <si>
    <r>
      <t xml:space="preserve">BUSBAR TRUNKING SYSTEM -SUPPLY, DELIVERY AND OFF-LOADING
</t>
    </r>
    <r>
      <rPr>
        <sz val="12"/>
        <rFont val="Calibri"/>
        <family val="2"/>
        <scheme val="minor"/>
      </rPr>
      <t>All costs for preparing distribution boards for shipping loading at works, transportation from works to site. Cost for packing material, wrapping or crating of distribution boards to be included. Costs for off loading on site and placing distribution boards in designated laydown area including required barricading and protection on site.</t>
    </r>
    <r>
      <rPr>
        <b/>
        <sz val="12"/>
        <rFont val="Calibri"/>
        <family val="2"/>
        <scheme val="minor"/>
      </rPr>
      <t xml:space="preserve"> </t>
    </r>
  </si>
  <si>
    <r>
      <t xml:space="preserve">PANEL SP1-2 BUS COUPLER (Provision)
</t>
    </r>
    <r>
      <rPr>
        <sz val="12"/>
        <rFont val="Calibri"/>
        <family val="2"/>
        <scheme val="minor"/>
      </rPr>
      <t>All costs for equipment, labour and other expenses shall be included in the tendered rates.</t>
    </r>
  </si>
  <si>
    <r>
      <t xml:space="preserve">HVAC PANEL (Provision)
</t>
    </r>
    <r>
      <rPr>
        <sz val="12"/>
        <rFont val="Calibri"/>
        <family val="2"/>
        <scheme val="minor"/>
      </rPr>
      <t>All costs for equipment, labour and other expenses shall be included in the tendered rates.</t>
    </r>
  </si>
  <si>
    <r>
      <t xml:space="preserve">CABLE LADDER :HD - INSTALL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</si>
  <si>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r>
      <t xml:space="preserve">BUSBAR TRUNKING SYSTEM - INSTALL
</t>
    </r>
    <r>
      <rPr>
        <sz val="12"/>
        <rFont val="Calibri"/>
        <family val="2"/>
        <scheme val="minor"/>
      </rPr>
      <t>All cost for moving of the busbar trunking system from designated storage area into the rooms to be included. Removal of package materials, placing busbar trunking in position with final installation inclusive of HD bolts, support hangers, floor fixing and supports, and wall penetrations.</t>
    </r>
  </si>
  <si>
    <r>
      <t xml:space="preserve">PERFORATED TRAYS : HD - INSTALL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</si>
  <si>
    <t>1.5mm2 LV 7 Core Control Cable Armoured</t>
  </si>
  <si>
    <t xml:space="preserve">Extend existing smoke and aspiration detection to space aroung new distribution boards. 
</t>
  </si>
  <si>
    <t xml:space="preserve">Remove and decommission 6000A Bus section switch
</t>
  </si>
  <si>
    <t xml:space="preserve">150mm2 LV Cu CABLE : 4-Core 
</t>
  </si>
  <si>
    <t>12.11</t>
  </si>
  <si>
    <t>11.11</t>
  </si>
  <si>
    <t>13.11</t>
  </si>
  <si>
    <t>7.3</t>
  </si>
  <si>
    <t>7.4</t>
  </si>
  <si>
    <r>
      <t xml:space="preserve">DISCONNECTION AND RECONNECTION OF EXISTING CABLING AND BUSBARS
</t>
    </r>
    <r>
      <rPr>
        <sz val="12"/>
        <rFont val="Calibri"/>
        <family val="2"/>
        <scheme val="minor"/>
      </rPr>
      <t>All costs for equipment, labour and other expenses shall be included in the tendered rates inclusive of terminations and modifications.</t>
    </r>
  </si>
  <si>
    <t xml:space="preserve">Disconnect and Reconnect existing busbars terminations 3600A TP 3ph N+E (Cu) (Total Qty: 12)
</t>
  </si>
  <si>
    <r>
      <t>Disconnect and Reconnect existing cables terminations 150mm</t>
    </r>
    <r>
      <rPr>
        <vertAlign val="superscript"/>
        <sz val="12"/>
        <color theme="1"/>
        <rFont val="Calibri"/>
        <family val="2"/>
        <scheme val="minor"/>
      </rPr>
      <t>2</t>
    </r>
    <r>
      <rPr>
        <sz val="12"/>
        <color theme="1"/>
        <rFont val="Calibri"/>
        <family val="2"/>
        <scheme val="minor"/>
      </rPr>
      <t xml:space="preserve"> 4C Cu
</t>
    </r>
  </si>
  <si>
    <r>
      <t>Disconnect and Reconnect existing cables terminations 95mm</t>
    </r>
    <r>
      <rPr>
        <vertAlign val="superscript"/>
        <sz val="12"/>
        <color theme="1"/>
        <rFont val="Calibri"/>
        <family val="2"/>
        <scheme val="minor"/>
      </rPr>
      <t>2</t>
    </r>
    <r>
      <rPr>
        <sz val="12"/>
        <color theme="1"/>
        <rFont val="Calibri"/>
        <family val="2"/>
        <scheme val="minor"/>
      </rPr>
      <t xml:space="preserve"> 4C Cu
</t>
    </r>
  </si>
  <si>
    <r>
      <t>Disconnect and Reconnect existing cables terminations 70mm</t>
    </r>
    <r>
      <rPr>
        <vertAlign val="superscript"/>
        <sz val="12"/>
        <color theme="1"/>
        <rFont val="Calibri"/>
        <family val="2"/>
        <scheme val="minor"/>
      </rPr>
      <t>2</t>
    </r>
    <r>
      <rPr>
        <sz val="12"/>
        <color theme="1"/>
        <rFont val="Calibri"/>
        <family val="2"/>
        <scheme val="minor"/>
      </rPr>
      <t xml:space="preserve"> 4C Cu
</t>
    </r>
  </si>
  <si>
    <r>
      <t>Disconnect and Reconnect existing cables terminations 50mm</t>
    </r>
    <r>
      <rPr>
        <vertAlign val="superscript"/>
        <sz val="12"/>
        <color theme="1"/>
        <rFont val="Calibri"/>
        <family val="2"/>
        <scheme val="minor"/>
      </rPr>
      <t>2</t>
    </r>
    <r>
      <rPr>
        <sz val="12"/>
        <color theme="1"/>
        <rFont val="Calibri"/>
        <family val="2"/>
        <scheme val="minor"/>
      </rPr>
      <t xml:space="preserve"> 4C Cu
</t>
    </r>
  </si>
  <si>
    <r>
      <t>Disconnect and Reconnect existing cables terminations 25mm</t>
    </r>
    <r>
      <rPr>
        <vertAlign val="superscript"/>
        <sz val="12"/>
        <color theme="1"/>
        <rFont val="Calibri"/>
        <family val="2"/>
        <scheme val="minor"/>
      </rPr>
      <t>2</t>
    </r>
    <r>
      <rPr>
        <sz val="12"/>
        <color theme="1"/>
        <rFont val="Calibri"/>
        <family val="2"/>
        <scheme val="minor"/>
      </rPr>
      <t xml:space="preserve"> 4C Cu
</t>
    </r>
  </si>
  <si>
    <r>
      <t>Disconnect and Reconnect existing cables terminations 95mm</t>
    </r>
    <r>
      <rPr>
        <vertAlign val="superscript"/>
        <sz val="12"/>
        <color theme="1"/>
        <rFont val="Calibri"/>
        <family val="2"/>
        <scheme val="minor"/>
      </rPr>
      <t>2</t>
    </r>
    <r>
      <rPr>
        <sz val="12"/>
        <color theme="1"/>
        <rFont val="Calibri"/>
        <family val="2"/>
        <scheme val="minor"/>
      </rPr>
      <t xml:space="preserve"> 1C Cu (Container Generator)
</t>
    </r>
  </si>
  <si>
    <t>7.5</t>
  </si>
  <si>
    <t>7.6</t>
  </si>
  <si>
    <t>7.7</t>
  </si>
  <si>
    <t>4.5</t>
  </si>
  <si>
    <t>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</si>
</sst>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43" formatCode="_-* #,##0.00_-;\-* #,##0.00_-;_-* &quot;-&quot;??_-;_-@_-"/>
    <numFmt numFmtId="164" formatCode="_-[$R-1C09]* #,##0.00_-;\-[$R-1C09]* #,##0.00_-;_-[$R-1C09]* &quot;-&quot;??_-;_-@_-"/>
  </numFmts>
  <fonts count="33"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b/>
      <sz val="10"/>
      <color theme="1"/>
      <name val="Calibri"/>
      <family val="2"/>
      <scheme val="minor"/>
    </font>
    <font>
      <sz val="10"/>
      <name val="Calibri"/>
      <family val="2"/>
      <scheme val="minor"/>
    </font>
    <font>
      <u/>
      <sz val="10"/>
      <color theme="10"/>
      <name val="Calibri"/>
      <family val="2"/>
      <scheme val="minor"/>
    </font>
    <font>
      <b/>
      <sz val="10"/>
      <name val="Calibri"/>
      <family val="2"/>
      <scheme val="minor"/>
    </font>
    <font>
      <vertAlign val="superscript"/>
      <sz val="12"/>
      <color theme="1"/>
      <name val="Calibri"/>
      <family val="2"/>
      <scheme val="minor"/>
    </font>
    <font>
      <vertAlign val="superscript"/>
      <sz val="11"/>
      <color theme="1"/>
      <name val="Calibri"/>
      <family val="2"/>
      <scheme val="minor"/>
    </font>
    <font>
      <b/>
      <sz val="16"/>
      <color rgb="FFFF0000"/>
      <name val="Calibri"/>
      <family val="2"/>
      <scheme val="minor"/>
    </font>
    <font>
      <b/>
      <sz val="16"/>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20">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thin">
        <color theme="8"/>
      </left>
      <right style="thin">
        <color theme="8"/>
      </right>
      <top style="thin">
        <color theme="8"/>
      </top>
      <bottom/>
      <diagonal/>
    </border>
  </borders>
  <cellStyleXfs count="17">
    <xf numFmtId="0" fontId="0" fillId="0" borderId="0"/>
    <xf numFmtId="43" fontId="14" fillId="0" borderId="0" applyFont="0" applyFill="0" applyBorder="0" applyAlignment="0" applyProtection="0"/>
    <xf numFmtId="9" fontId="14" fillId="0" borderId="0" applyFont="0" applyFill="0" applyBorder="0" applyAlignment="0" applyProtection="0"/>
    <xf numFmtId="0" fontId="18" fillId="0" borderId="0"/>
    <xf numFmtId="43" fontId="20" fillId="0" borderId="0" applyFont="0" applyFill="0" applyBorder="0" applyAlignment="0" applyProtection="0"/>
    <xf numFmtId="3" fontId="20" fillId="0" borderId="0" applyFont="0" applyFill="0" applyBorder="0" applyAlignment="0" applyProtection="0"/>
    <xf numFmtId="0" fontId="21" fillId="0" borderId="0"/>
    <xf numFmtId="0" fontId="22" fillId="0" borderId="0"/>
    <xf numFmtId="0" fontId="20" fillId="0" borderId="0"/>
    <xf numFmtId="0" fontId="23" fillId="0" borderId="0"/>
    <xf numFmtId="43" fontId="20" fillId="0" borderId="0" applyFont="0" applyFill="0" applyBorder="0" applyAlignment="0" applyProtection="0"/>
    <xf numFmtId="0" fontId="20" fillId="0" borderId="0"/>
    <xf numFmtId="0" fontId="24" fillId="0" borderId="0" applyNumberFormat="0" applyFill="0" applyBorder="0" applyAlignment="0" applyProtection="0"/>
    <xf numFmtId="0" fontId="26" fillId="0" borderId="0"/>
    <xf numFmtId="0" fontId="19" fillId="0" borderId="0"/>
    <xf numFmtId="0" fontId="27" fillId="0" borderId="0" applyNumberFormat="0" applyFill="0" applyBorder="0" applyAlignment="0" applyProtection="0"/>
    <xf numFmtId="0" fontId="14" fillId="0" borderId="0"/>
  </cellStyleXfs>
  <cellXfs count="126">
    <xf numFmtId="0" fontId="0" fillId="0" borderId="0" xfId="0"/>
    <xf numFmtId="0" fontId="4" fillId="0" borderId="0" xfId="0" applyFont="1" applyAlignment="1">
      <alignment vertical="top"/>
    </xf>
    <xf numFmtId="0" fontId="10" fillId="2" borderId="0" xfId="0" applyFont="1" applyFill="1"/>
    <xf numFmtId="0" fontId="11" fillId="2" borderId="0" xfId="0" applyFont="1" applyFill="1" applyAlignment="1">
      <alignment horizontal="left" vertical="top"/>
    </xf>
    <xf numFmtId="0" fontId="11" fillId="2" borderId="0" xfId="0" applyFont="1" applyFill="1" applyAlignment="1">
      <alignment horizontal="center" vertical="top"/>
    </xf>
    <xf numFmtId="0" fontId="12" fillId="2" borderId="0" xfId="0" applyFont="1" applyFill="1" applyAlignment="1">
      <alignment horizontal="center" vertical="top"/>
    </xf>
    <xf numFmtId="0" fontId="5" fillId="3" borderId="0" xfId="0" applyFont="1" applyFill="1"/>
    <xf numFmtId="0" fontId="8" fillId="2" borderId="1" xfId="0" applyFont="1" applyFill="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horizontal="center" vertical="top" wrapText="1"/>
    </xf>
    <xf numFmtId="0" fontId="8" fillId="3" borderId="0" xfId="0" applyFont="1" applyFill="1"/>
    <xf numFmtId="0" fontId="5" fillId="3" borderId="0" xfId="0" applyFont="1" applyFill="1" applyAlignment="1">
      <alignment horizontal="left" vertical="center" wrapText="1"/>
    </xf>
    <xf numFmtId="0" fontId="9" fillId="3" borderId="0" xfId="0" applyFont="1" applyFill="1"/>
    <xf numFmtId="0" fontId="8" fillId="3" borderId="0" xfId="0" applyFont="1" applyFill="1" applyAlignment="1">
      <alignment vertical="top"/>
    </xf>
    <xf numFmtId="0" fontId="8" fillId="3" borderId="0" xfId="0" applyFont="1" applyFill="1" applyAlignment="1">
      <alignment horizontal="center" vertical="top" wrapText="1"/>
    </xf>
    <xf numFmtId="0" fontId="12" fillId="2" borderId="0" xfId="0" applyFont="1" applyFill="1" applyAlignment="1">
      <alignment horizontal="left" vertical="top" wrapText="1"/>
    </xf>
    <xf numFmtId="0" fontId="8" fillId="3" borderId="0" xfId="0" applyFont="1" applyFill="1" applyAlignment="1">
      <alignment vertical="top" wrapText="1"/>
    </xf>
    <xf numFmtId="9" fontId="8" fillId="4" borderId="1" xfId="2" applyFont="1" applyFill="1" applyBorder="1" applyAlignment="1">
      <alignment horizontal="center" vertical="top"/>
    </xf>
    <xf numFmtId="0" fontId="8" fillId="4" borderId="1" xfId="0" applyFont="1" applyFill="1" applyBorder="1" applyAlignment="1">
      <alignment horizontal="center" vertical="top"/>
    </xf>
    <xf numFmtId="0" fontId="10"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8" fillId="0" borderId="0" xfId="0" applyFont="1" applyAlignment="1">
      <alignment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8" fillId="2" borderId="1" xfId="0" applyFont="1" applyFill="1" applyBorder="1" applyAlignment="1">
      <alignment horizontal="center" vertical="top" wrapText="1"/>
    </xf>
    <xf numFmtId="1" fontId="10" fillId="2" borderId="0" xfId="0" applyNumberFormat="1" applyFont="1" applyFill="1" applyAlignment="1">
      <alignment horizontal="right"/>
    </xf>
    <xf numFmtId="1" fontId="0" fillId="2" borderId="0" xfId="0" applyNumberFormat="1" applyFill="1" applyAlignment="1">
      <alignment horizontal="right"/>
    </xf>
    <xf numFmtId="1" fontId="8" fillId="3" borderId="0" xfId="0" applyNumberFormat="1" applyFont="1" applyFill="1" applyAlignment="1">
      <alignment horizontal="right" vertical="top"/>
    </xf>
    <xf numFmtId="1" fontId="8" fillId="3" borderId="0" xfId="0" applyNumberFormat="1" applyFont="1" applyFill="1" applyAlignment="1">
      <alignment horizontal="right" vertical="top" wrapText="1"/>
    </xf>
    <xf numFmtId="1" fontId="8"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5" fillId="3" borderId="0" xfId="0" applyFont="1" applyFill="1" applyAlignment="1">
      <alignment horizontal="center" vertical="center" wrapText="1"/>
    </xf>
    <xf numFmtId="0" fontId="5" fillId="3" borderId="0" xfId="0" applyFont="1" applyFill="1" applyAlignment="1">
      <alignment horizontal="center"/>
    </xf>
    <xf numFmtId="0" fontId="9" fillId="3" borderId="0" xfId="0" applyFont="1" applyFill="1" applyAlignment="1">
      <alignment horizontal="center" vertical="top"/>
    </xf>
    <xf numFmtId="0" fontId="8" fillId="4" borderId="1" xfId="0" applyFont="1" applyFill="1" applyBorder="1" applyAlignment="1">
      <alignment vertical="top"/>
    </xf>
    <xf numFmtId="0" fontId="0" fillId="3" borderId="0" xfId="0" applyFill="1" applyAlignment="1">
      <alignment horizontal="center"/>
    </xf>
    <xf numFmtId="0" fontId="0" fillId="0" borderId="0" xfId="0" applyAlignment="1">
      <alignment horizontal="center"/>
    </xf>
    <xf numFmtId="1" fontId="8" fillId="2" borderId="1" xfId="0" applyNumberFormat="1" applyFont="1" applyFill="1" applyBorder="1" applyAlignment="1">
      <alignment horizontal="center" vertical="top" wrapText="1"/>
    </xf>
    <xf numFmtId="1" fontId="8" fillId="4" borderId="1" xfId="0" applyNumberFormat="1" applyFont="1" applyFill="1" applyBorder="1" applyAlignment="1">
      <alignment horizontal="center" vertical="top"/>
    </xf>
    <xf numFmtId="0" fontId="17" fillId="6" borderId="1" xfId="0" applyFont="1" applyFill="1" applyBorder="1" applyAlignment="1">
      <alignment horizontal="center" vertical="center" wrapText="1"/>
    </xf>
    <xf numFmtId="0" fontId="16" fillId="6" borderId="16"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6" fillId="4" borderId="3" xfId="0" applyFont="1" applyFill="1" applyBorder="1" applyAlignment="1">
      <alignment vertical="top" wrapText="1"/>
    </xf>
    <xf numFmtId="9" fontId="8" fillId="4" borderId="3" xfId="2" applyFont="1" applyFill="1" applyBorder="1" applyAlignment="1">
      <alignment horizontal="center" vertical="top"/>
    </xf>
    <xf numFmtId="0" fontId="8" fillId="4" borderId="1" xfId="0" applyFont="1" applyFill="1" applyBorder="1" applyAlignment="1">
      <alignment vertical="top" wrapText="1"/>
    </xf>
    <xf numFmtId="0" fontId="0" fillId="0" borderId="1" xfId="0" applyBorder="1" applyAlignment="1">
      <alignment horizontal="center" vertical="top"/>
    </xf>
    <xf numFmtId="0" fontId="16" fillId="0" borderId="1" xfId="0" applyFont="1" applyBorder="1" applyAlignment="1">
      <alignment horizontal="center" vertical="top"/>
    </xf>
    <xf numFmtId="0" fontId="16" fillId="0" borderId="0" xfId="0" applyFont="1" applyAlignment="1">
      <alignment vertical="top"/>
    </xf>
    <xf numFmtId="0" fontId="26" fillId="6" borderId="4" xfId="0" applyFont="1" applyFill="1" applyBorder="1" applyAlignment="1">
      <alignment horizontal="center" vertical="center" wrapText="1"/>
    </xf>
    <xf numFmtId="0" fontId="26" fillId="6" borderId="16" xfId="0" applyFont="1" applyFill="1" applyBorder="1" applyAlignment="1">
      <alignment horizontal="center" vertical="center" wrapText="1"/>
    </xf>
    <xf numFmtId="0" fontId="19" fillId="0" borderId="0" xfId="0" applyFont="1" applyAlignment="1">
      <alignment vertical="top"/>
    </xf>
    <xf numFmtId="0" fontId="8" fillId="2" borderId="19" xfId="0" applyFont="1" applyFill="1" applyBorder="1" applyAlignment="1">
      <alignment horizontal="center" vertical="top" wrapText="1"/>
    </xf>
    <xf numFmtId="164" fontId="8" fillId="2" borderId="1" xfId="0" applyNumberFormat="1" applyFont="1" applyFill="1" applyBorder="1" applyAlignment="1">
      <alignment horizontal="center" vertical="top" wrapText="1"/>
    </xf>
    <xf numFmtId="0" fontId="10" fillId="2" borderId="0" xfId="0" applyFont="1" applyFill="1" applyAlignment="1">
      <alignment horizontal="center" vertical="top"/>
    </xf>
    <xf numFmtId="0" fontId="0" fillId="2" borderId="0" xfId="0" applyFill="1" applyAlignment="1">
      <alignment horizontal="center" vertical="top"/>
    </xf>
    <xf numFmtId="0" fontId="9" fillId="5" borderId="1" xfId="0" applyFont="1" applyFill="1" applyBorder="1" applyAlignment="1">
      <alignment horizontal="center" vertical="top"/>
    </xf>
    <xf numFmtId="0" fontId="9" fillId="5" borderId="3" xfId="0" applyFont="1" applyFill="1" applyBorder="1" applyAlignment="1">
      <alignment horizontal="center" vertical="top"/>
    </xf>
    <xf numFmtId="0" fontId="9" fillId="5" borderId="5" xfId="0" applyFont="1" applyFill="1" applyBorder="1" applyAlignment="1">
      <alignment horizontal="center" vertical="top" wrapText="1"/>
    </xf>
    <xf numFmtId="0" fontId="8" fillId="4" borderId="1" xfId="0" applyFont="1" applyFill="1" applyBorder="1" applyAlignment="1">
      <alignment horizontal="center" vertical="top" wrapText="1"/>
    </xf>
    <xf numFmtId="0" fontId="5" fillId="0" borderId="1" xfId="0" quotePrefix="1" applyFont="1" applyBorder="1" applyAlignment="1">
      <alignment horizontal="center" vertical="top" wrapText="1"/>
    </xf>
    <xf numFmtId="0" fontId="6" fillId="4" borderId="1" xfId="0" applyFont="1" applyFill="1" applyBorder="1" applyAlignment="1">
      <alignment horizontal="center" vertical="top" wrapText="1"/>
    </xf>
    <xf numFmtId="0" fontId="5" fillId="0" borderId="2" xfId="0" quotePrefix="1" applyFont="1" applyBorder="1" applyAlignment="1">
      <alignment horizontal="center" vertical="top" wrapText="1"/>
    </xf>
    <xf numFmtId="0" fontId="9" fillId="0" borderId="1" xfId="0" quotePrefix="1" applyFont="1" applyBorder="1" applyAlignment="1">
      <alignment horizontal="center" vertical="top" wrapText="1"/>
    </xf>
    <xf numFmtId="164" fontId="7" fillId="4" borderId="1" xfId="0" applyNumberFormat="1" applyFont="1" applyFill="1" applyBorder="1" applyAlignment="1">
      <alignment horizontal="center" vertical="top" wrapText="1"/>
    </xf>
    <xf numFmtId="164" fontId="8" fillId="4" borderId="1" xfId="0" applyNumberFormat="1" applyFont="1" applyFill="1" applyBorder="1" applyAlignment="1">
      <alignment horizontal="center" vertical="top" wrapText="1"/>
    </xf>
    <xf numFmtId="9" fontId="5" fillId="6" borderId="1" xfId="2" applyFont="1" applyFill="1" applyBorder="1" applyAlignment="1">
      <alignment horizontal="center" vertical="top" wrapText="1"/>
    </xf>
    <xf numFmtId="1" fontId="5" fillId="0" borderId="1" xfId="0" applyNumberFormat="1" applyFont="1" applyBorder="1" applyAlignment="1">
      <alignment horizontal="center" vertical="top" wrapText="1"/>
    </xf>
    <xf numFmtId="164" fontId="5" fillId="6" borderId="1" xfId="0" applyNumberFormat="1" applyFont="1" applyFill="1" applyBorder="1" applyAlignment="1">
      <alignment horizontal="center" vertical="top" wrapText="1"/>
    </xf>
    <xf numFmtId="44" fontId="6" fillId="5" borderId="2" xfId="0" applyNumberFormat="1" applyFont="1" applyFill="1" applyBorder="1" applyAlignment="1">
      <alignment horizontal="center" vertical="top" wrapText="1"/>
    </xf>
    <xf numFmtId="1" fontId="5" fillId="0" borderId="1" xfId="1" applyNumberFormat="1" applyFont="1" applyFill="1" applyBorder="1" applyAlignment="1">
      <alignment horizontal="center" vertical="top" wrapText="1"/>
    </xf>
    <xf numFmtId="1" fontId="7" fillId="4" borderId="1" xfId="0" applyNumberFormat="1" applyFont="1" applyFill="1" applyBorder="1" applyAlignment="1">
      <alignment horizontal="center" vertical="top" wrapText="1"/>
    </xf>
    <xf numFmtId="0" fontId="5" fillId="0" borderId="1" xfId="0" applyFont="1" applyBorder="1" applyAlignment="1">
      <alignment horizontal="left" vertical="top" wrapText="1"/>
    </xf>
    <xf numFmtId="1" fontId="9" fillId="0" borderId="1" xfId="1" applyNumberFormat="1" applyFont="1" applyFill="1" applyBorder="1" applyAlignment="1">
      <alignment horizontal="center" vertical="top" wrapText="1"/>
    </xf>
    <xf numFmtId="1" fontId="8" fillId="4" borderId="1" xfId="2" applyNumberFormat="1" applyFont="1" applyFill="1" applyBorder="1" applyAlignment="1">
      <alignment horizontal="center" vertical="top"/>
    </xf>
    <xf numFmtId="44" fontId="6" fillId="3" borderId="2" xfId="0" applyNumberFormat="1" applyFont="1" applyFill="1" applyBorder="1" applyAlignment="1">
      <alignment horizontal="center" vertical="top" wrapText="1"/>
    </xf>
    <xf numFmtId="44" fontId="25" fillId="7" borderId="1" xfId="0" applyNumberFormat="1" applyFont="1" applyFill="1" applyBorder="1" applyAlignment="1">
      <alignment horizontal="left" vertical="top" wrapText="1"/>
    </xf>
    <xf numFmtId="164" fontId="28" fillId="7" borderId="1" xfId="0" applyNumberFormat="1" applyFont="1" applyFill="1" applyBorder="1" applyAlignment="1">
      <alignment horizontal="left" vertical="top" wrapText="1"/>
    </xf>
    <xf numFmtId="164" fontId="9" fillId="6" borderId="1" xfId="0" applyNumberFormat="1" applyFont="1" applyFill="1" applyBorder="1" applyAlignment="1">
      <alignment horizontal="center" vertical="top" wrapText="1"/>
    </xf>
    <xf numFmtId="0" fontId="18" fillId="0" borderId="1" xfId="0" applyFont="1" applyBorder="1" applyAlignment="1">
      <alignment vertical="top"/>
    </xf>
    <xf numFmtId="44" fontId="8" fillId="5" borderId="1" xfId="0" applyNumberFormat="1" applyFont="1" applyFill="1" applyBorder="1" applyAlignment="1">
      <alignment horizontal="center" vertical="top" wrapText="1"/>
    </xf>
    <xf numFmtId="0" fontId="9" fillId="0" borderId="0" xfId="0" applyFont="1" applyAlignment="1">
      <alignment horizontal="left" vertical="top"/>
    </xf>
    <xf numFmtId="0" fontId="13" fillId="3" borderId="0" xfId="0" applyFont="1" applyFill="1" applyAlignment="1">
      <alignment horizontal="left" vertical="center"/>
    </xf>
    <xf numFmtId="0" fontId="5" fillId="3" borderId="0" xfId="0" applyFont="1" applyFill="1" applyAlignment="1">
      <alignment horizontal="left" vertical="top"/>
    </xf>
    <xf numFmtId="0" fontId="5" fillId="3" borderId="0" xfId="0" applyFont="1" applyFill="1" applyAlignment="1">
      <alignment horizontal="left" vertical="center"/>
    </xf>
    <xf numFmtId="0" fontId="16" fillId="6" borderId="4" xfId="0" applyFont="1" applyFill="1" applyBorder="1" applyAlignment="1">
      <alignment horizontal="center" vertical="center" wrapText="1"/>
    </xf>
    <xf numFmtId="0" fontId="5" fillId="3" borderId="1" xfId="0" applyFont="1" applyFill="1" applyBorder="1" applyAlignment="1">
      <alignment vertical="top" wrapText="1"/>
    </xf>
    <xf numFmtId="0" fontId="0" fillId="3" borderId="1" xfId="0" applyFill="1" applyBorder="1" applyAlignment="1">
      <alignment horizontal="center" vertical="top"/>
    </xf>
    <xf numFmtId="1" fontId="5" fillId="3" borderId="1" xfId="0" applyNumberFormat="1" applyFont="1" applyFill="1" applyBorder="1" applyAlignment="1">
      <alignment horizontal="center" vertical="top" wrapText="1"/>
    </xf>
    <xf numFmtId="0" fontId="5" fillId="3" borderId="1" xfId="0" quotePrefix="1" applyFont="1" applyFill="1" applyBorder="1" applyAlignment="1">
      <alignment horizontal="center" vertical="top" wrapText="1"/>
    </xf>
    <xf numFmtId="0" fontId="8" fillId="3" borderId="1" xfId="0" applyFont="1" applyFill="1" applyBorder="1" applyAlignment="1">
      <alignment vertical="top" wrapText="1"/>
    </xf>
    <xf numFmtId="1" fontId="9" fillId="0" borderId="16" xfId="1" applyNumberFormat="1" applyFont="1" applyFill="1" applyBorder="1" applyAlignment="1">
      <alignment horizontal="center" vertical="top" wrapText="1"/>
    </xf>
    <xf numFmtId="164" fontId="9" fillId="6" borderId="16" xfId="0" applyNumberFormat="1" applyFont="1" applyFill="1" applyBorder="1" applyAlignment="1">
      <alignment horizontal="center" vertical="top" wrapText="1"/>
    </xf>
    <xf numFmtId="44" fontId="8" fillId="5" borderId="2" xfId="0" applyNumberFormat="1" applyFont="1" applyFill="1" applyBorder="1" applyAlignment="1">
      <alignment horizontal="center" vertical="top" wrapText="1"/>
    </xf>
    <xf numFmtId="0" fontId="3" fillId="0" borderId="1" xfId="0" applyFont="1" applyBorder="1" applyAlignment="1">
      <alignment vertical="top" wrapText="1"/>
    </xf>
    <xf numFmtId="0" fontId="3" fillId="0" borderId="1" xfId="0" quotePrefix="1" applyFont="1" applyBorder="1" applyAlignment="1">
      <alignment horizontal="center" vertical="top" wrapText="1"/>
    </xf>
    <xf numFmtId="0" fontId="2" fillId="3" borderId="1" xfId="0" applyFont="1" applyFill="1" applyBorder="1" applyAlignment="1">
      <alignment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 fontId="2" fillId="3" borderId="1" xfId="0" applyNumberFormat="1" applyFont="1" applyFill="1" applyBorder="1" applyAlignment="1">
      <alignment horizontal="center" vertical="top" wrapText="1"/>
    </xf>
    <xf numFmtId="1" fontId="2" fillId="0" borderId="1" xfId="0" applyNumberFormat="1" applyFont="1" applyBorder="1" applyAlignment="1">
      <alignment horizontal="center" vertical="top" wrapText="1"/>
    </xf>
    <xf numFmtId="0" fontId="2" fillId="0" borderId="1" xfId="0" quotePrefix="1" applyFont="1" applyBorder="1" applyAlignment="1">
      <alignment horizontal="center" vertical="top" wrapText="1"/>
    </xf>
    <xf numFmtId="0" fontId="8" fillId="0" borderId="3" xfId="0" applyFont="1" applyBorder="1" applyAlignment="1">
      <alignment horizontal="left" vertical="top" wrapText="1"/>
    </xf>
    <xf numFmtId="0" fontId="31" fillId="0" borderId="3" xfId="0" applyFont="1" applyBorder="1" applyAlignment="1">
      <alignment horizontal="left" vertical="top" wrapText="1"/>
    </xf>
    <xf numFmtId="0" fontId="32" fillId="6" borderId="5" xfId="0" applyFont="1" applyFill="1" applyBorder="1" applyAlignment="1">
      <alignment horizontal="left" vertical="top" wrapText="1"/>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3" borderId="1" xfId="0" applyFont="1" applyFill="1" applyBorder="1" applyAlignment="1">
      <alignment vertical="top" wrapText="1"/>
    </xf>
    <xf numFmtId="0" fontId="6" fillId="7" borderId="1" xfId="0" applyFont="1" applyFill="1" applyBorder="1" applyAlignment="1">
      <alignment horizontal="center" vertical="top" wrapText="1"/>
    </xf>
    <xf numFmtId="0" fontId="5" fillId="3" borderId="13"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15" xfId="0" applyFont="1" applyFill="1" applyBorder="1" applyAlignment="1">
      <alignment horizontal="left" vertical="top"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6" xfId="0" applyFont="1" applyFill="1" applyBorder="1" applyAlignment="1">
      <alignment horizontal="center" vertical="top"/>
    </xf>
    <xf numFmtId="0" fontId="4" fillId="3" borderId="17" xfId="0" applyFont="1" applyFill="1" applyBorder="1" applyAlignment="1">
      <alignment horizontal="center" vertical="top"/>
    </xf>
    <xf numFmtId="0" fontId="4" fillId="3" borderId="11" xfId="0" applyFont="1" applyFill="1" applyBorder="1" applyAlignment="1">
      <alignment horizontal="center" vertical="top"/>
    </xf>
    <xf numFmtId="0" fontId="4" fillId="3" borderId="10" xfId="0" applyFont="1" applyFill="1" applyBorder="1" applyAlignment="1">
      <alignment horizontal="center" vertical="top"/>
    </xf>
    <xf numFmtId="0" fontId="4" fillId="3" borderId="18" xfId="0" applyFont="1" applyFill="1" applyBorder="1" applyAlignment="1">
      <alignment horizontal="center" vertical="top"/>
    </xf>
    <xf numFmtId="0" fontId="4" fillId="3" borderId="7" xfId="0" applyFont="1" applyFill="1" applyBorder="1" applyAlignment="1">
      <alignment horizontal="center" vertical="top"/>
    </xf>
    <xf numFmtId="0" fontId="1" fillId="0" borderId="1" xfId="0" quotePrefix="1" applyFont="1" applyBorder="1" applyAlignment="1">
      <alignment horizontal="center" vertical="top" wrapText="1"/>
    </xf>
  </cellXfs>
  <cellStyles count="17">
    <cellStyle name="Comma" xfId="1" builtinId="3"/>
    <cellStyle name="Comma 2" xfId="10" xr:uid="{00000000-0005-0000-0000-000001000000}"/>
    <cellStyle name="Comma 3" xfId="4" xr:uid="{00000000-0005-0000-0000-000002000000}"/>
    <cellStyle name="Comma0" xfId="5" xr:uid="{00000000-0005-0000-0000-000003000000}"/>
    <cellStyle name="Explanatory Text 2" xfId="12" xr:uid="{00000000-0005-0000-0000-000004000000}"/>
    <cellStyle name="Hyperlink 2" xfId="15" xr:uid="{00000000-0005-0000-0000-000005000000}"/>
    <cellStyle name="Normal" xfId="0" builtinId="0"/>
    <cellStyle name="Normal 2" xfId="9" xr:uid="{00000000-0005-0000-0000-000007000000}"/>
    <cellStyle name="Normal 2 2" xfId="13" xr:uid="{00000000-0005-0000-0000-000008000000}"/>
    <cellStyle name="Normal 3" xfId="8" xr:uid="{00000000-0005-0000-0000-000009000000}"/>
    <cellStyle name="Normal 4" xfId="11" xr:uid="{00000000-0005-0000-0000-00000A000000}"/>
    <cellStyle name="Normal 5" xfId="14" xr:uid="{00000000-0005-0000-0000-00000B000000}"/>
    <cellStyle name="Normal 6" xfId="3" xr:uid="{00000000-0005-0000-0000-00000C000000}"/>
    <cellStyle name="Normal 7 10" xfId="16" xr:uid="{00000000-0005-0000-0000-00000D000000}"/>
    <cellStyle name="OPSKRIF" xfId="6" xr:uid="{00000000-0005-0000-0000-00000E000000}"/>
    <cellStyle name="OPSKRIFTE" xfId="7" xr:uid="{00000000-0005-0000-0000-00000F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12" Type="http://schemas.openxmlformats.org/officeDocument/2006/relationships/customXml" Target="../customXml/item7.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11" Type="http://schemas.openxmlformats.org/officeDocument/2006/relationships/customXml" Target="../customXml/item6.xml"/><Relationship Id="rId5" Type="http://schemas.openxmlformats.org/officeDocument/2006/relationships/calcChain" Target="calcChain.xml"/><Relationship Id="rId10" Type="http://schemas.openxmlformats.org/officeDocument/2006/relationships/customXml" Target="../customXml/item5.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282562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83"/>
  <sheetViews>
    <sheetView showGridLines="0" tabSelected="1" topLeftCell="A17" zoomScale="90" zoomScaleNormal="90" workbookViewId="0">
      <selection activeCell="F31" sqref="F31"/>
    </sheetView>
  </sheetViews>
  <sheetFormatPr defaultColWidth="9.109375" defaultRowHeight="14.4" x14ac:dyDescent="0.3"/>
  <cols>
    <col min="1" max="1" width="13.44140625" style="23" customWidth="1"/>
    <col min="2" max="2" width="69.77734375" style="22" customWidth="1"/>
    <col min="3" max="3" width="18.33203125" style="23" customWidth="1"/>
    <col min="4" max="4" width="7.44140625" style="35" customWidth="1"/>
    <col min="5" max="6" width="40.6640625" style="22" customWidth="1"/>
    <col min="7" max="7" width="32.6640625" style="22" customWidth="1"/>
    <col min="8" max="8" width="36.6640625" style="22" customWidth="1"/>
    <col min="9" max="16384" width="9.109375" style="22"/>
  </cols>
  <sheetData>
    <row r="1" spans="1:13" s="19" customFormat="1" ht="31.2" x14ac:dyDescent="0.6">
      <c r="A1" s="58"/>
      <c r="B1" s="3" t="s">
        <v>0</v>
      </c>
      <c r="C1" s="4"/>
      <c r="D1" s="29"/>
      <c r="E1" s="2"/>
      <c r="F1" s="2"/>
      <c r="G1" s="2"/>
      <c r="H1" s="2"/>
    </row>
    <row r="2" spans="1:13" customFormat="1" ht="28.95" customHeight="1" x14ac:dyDescent="0.3">
      <c r="A2" s="59"/>
      <c r="B2" s="15" t="s">
        <v>1</v>
      </c>
      <c r="C2" s="5"/>
      <c r="D2" s="30"/>
      <c r="E2" s="20"/>
      <c r="F2" s="20"/>
      <c r="G2" s="20"/>
      <c r="H2" s="20"/>
    </row>
    <row r="3" spans="1:13" customFormat="1" ht="21" x14ac:dyDescent="0.3">
      <c r="A3" s="60" t="s">
        <v>165</v>
      </c>
      <c r="B3" s="107" t="s">
        <v>232</v>
      </c>
      <c r="C3" s="14"/>
      <c r="D3" s="31"/>
      <c r="E3" s="13"/>
      <c r="F3" s="21"/>
      <c r="G3" s="21"/>
      <c r="H3" s="21"/>
      <c r="I3" s="21"/>
      <c r="J3" s="21"/>
      <c r="K3" s="21"/>
      <c r="L3" s="21"/>
      <c r="M3" s="21"/>
    </row>
    <row r="4" spans="1:13" customFormat="1" ht="38.549999999999997" customHeight="1" x14ac:dyDescent="0.3">
      <c r="A4" s="61" t="s">
        <v>166</v>
      </c>
      <c r="B4" s="106" t="s">
        <v>218</v>
      </c>
      <c r="C4" s="14"/>
      <c r="D4" s="32"/>
      <c r="E4" s="16"/>
      <c r="F4" s="21"/>
      <c r="G4" s="21"/>
      <c r="H4" s="21"/>
      <c r="I4" s="21"/>
      <c r="J4" s="21"/>
      <c r="K4" s="21"/>
      <c r="L4" s="21"/>
      <c r="M4" s="21"/>
    </row>
    <row r="5" spans="1:13" customFormat="1" ht="21" x14ac:dyDescent="0.3">
      <c r="A5" s="62" t="s">
        <v>2</v>
      </c>
      <c r="B5" s="108"/>
      <c r="C5" s="14"/>
      <c r="D5" s="33"/>
      <c r="E5" s="10"/>
      <c r="F5" s="21"/>
      <c r="G5" s="21"/>
      <c r="H5" s="21"/>
      <c r="I5" s="21"/>
      <c r="J5" s="21"/>
      <c r="K5" s="21"/>
      <c r="L5" s="21"/>
      <c r="M5" s="21"/>
    </row>
    <row r="6" spans="1:13" customFormat="1" ht="15.6" x14ac:dyDescent="0.3">
      <c r="A6" s="85"/>
      <c r="B6" s="24"/>
      <c r="C6" s="14"/>
      <c r="D6" s="33"/>
      <c r="E6" s="10"/>
      <c r="F6" s="21"/>
      <c r="G6" s="21"/>
      <c r="H6" s="21"/>
      <c r="I6" s="21"/>
      <c r="J6" s="21"/>
      <c r="K6" s="21"/>
      <c r="L6" s="21"/>
      <c r="M6" s="21"/>
    </row>
    <row r="7" spans="1:13" s="21" customFormat="1" ht="15.6" x14ac:dyDescent="0.3">
      <c r="A7" s="86" t="s">
        <v>3</v>
      </c>
      <c r="B7" s="11"/>
      <c r="C7" s="36"/>
      <c r="D7" s="33"/>
      <c r="E7" s="10"/>
    </row>
    <row r="8" spans="1:13" s="21" customFormat="1" ht="15.6" x14ac:dyDescent="0.3">
      <c r="A8" s="87" t="s">
        <v>4</v>
      </c>
      <c r="B8" s="12"/>
      <c r="C8" s="38"/>
      <c r="D8" s="33"/>
      <c r="E8" s="10"/>
    </row>
    <row r="9" spans="1:13" s="21" customFormat="1" ht="15.6" x14ac:dyDescent="0.3">
      <c r="A9" s="88" t="s">
        <v>5</v>
      </c>
      <c r="B9" s="6"/>
      <c r="C9" s="37"/>
      <c r="D9" s="33"/>
      <c r="E9" s="10"/>
    </row>
    <row r="10" spans="1:13" s="21" customFormat="1" ht="15.6" x14ac:dyDescent="0.3">
      <c r="A10" s="88" t="s">
        <v>57</v>
      </c>
      <c r="B10" s="6"/>
      <c r="C10" s="37"/>
      <c r="D10" s="33"/>
      <c r="E10" s="10"/>
    </row>
    <row r="11" spans="1:13" s="21" customFormat="1" ht="15.6" x14ac:dyDescent="0.3">
      <c r="A11" s="88"/>
      <c r="B11" s="6"/>
      <c r="C11" s="37"/>
      <c r="D11" s="33"/>
      <c r="E11" s="10"/>
    </row>
    <row r="12" spans="1:13" customFormat="1" ht="15.6" x14ac:dyDescent="0.3">
      <c r="A12" s="28"/>
      <c r="B12" s="7"/>
      <c r="C12" s="28"/>
      <c r="F12" s="56" t="s">
        <v>6</v>
      </c>
      <c r="G12" s="40"/>
      <c r="H12" s="41"/>
    </row>
    <row r="13" spans="1:13" ht="31.2" x14ac:dyDescent="0.3">
      <c r="A13" s="28" t="s">
        <v>7</v>
      </c>
      <c r="B13" s="7" t="s">
        <v>8</v>
      </c>
      <c r="C13" s="28" t="s">
        <v>9</v>
      </c>
      <c r="D13" s="42" t="s">
        <v>10</v>
      </c>
      <c r="E13" s="7" t="s">
        <v>11</v>
      </c>
      <c r="F13" s="57" t="s">
        <v>58</v>
      </c>
      <c r="G13" s="57" t="s">
        <v>12</v>
      </c>
      <c r="H13" s="57" t="s">
        <v>13</v>
      </c>
    </row>
    <row r="14" spans="1:13" ht="15.6" x14ac:dyDescent="0.3">
      <c r="A14" s="28"/>
      <c r="B14" s="7"/>
      <c r="C14" s="28"/>
      <c r="D14" s="42"/>
      <c r="E14" s="7"/>
      <c r="F14" s="57"/>
      <c r="G14" s="57"/>
      <c r="H14" s="57"/>
    </row>
    <row r="15" spans="1:13" s="1" customFormat="1" ht="35.549999999999997" customHeight="1" x14ac:dyDescent="0.3">
      <c r="A15" s="63">
        <v>1</v>
      </c>
      <c r="B15" s="39" t="s">
        <v>14</v>
      </c>
      <c r="C15" s="17"/>
      <c r="D15" s="43"/>
      <c r="E15" s="68"/>
      <c r="F15" s="69">
        <f>SUBTOTAL(9, F16:F20)</f>
        <v>0</v>
      </c>
      <c r="G15" s="44"/>
      <c r="H15" s="45"/>
    </row>
    <row r="16" spans="1:13" s="1" customFormat="1" ht="69.45" customHeight="1" x14ac:dyDescent="0.3">
      <c r="A16" s="64" t="s">
        <v>15</v>
      </c>
      <c r="B16" s="8" t="s">
        <v>16</v>
      </c>
      <c r="C16" s="9" t="s">
        <v>17</v>
      </c>
      <c r="D16" s="71">
        <v>1</v>
      </c>
      <c r="E16" s="72"/>
      <c r="F16" s="73">
        <f>E16*D16</f>
        <v>0</v>
      </c>
      <c r="G16" s="44"/>
      <c r="H16" s="45"/>
    </row>
    <row r="17" spans="1:8" s="1" customFormat="1" ht="15.6" x14ac:dyDescent="0.3">
      <c r="A17" s="64" t="s">
        <v>18</v>
      </c>
      <c r="B17" s="8" t="s">
        <v>20</v>
      </c>
      <c r="C17" s="9" t="s">
        <v>17</v>
      </c>
      <c r="D17" s="71">
        <v>1</v>
      </c>
      <c r="E17" s="72"/>
      <c r="F17" s="73">
        <f t="shared" ref="F17:F20" si="0">E17*D17</f>
        <v>0</v>
      </c>
      <c r="G17" s="44"/>
      <c r="H17" s="45"/>
    </row>
    <row r="18" spans="1:8" s="1" customFormat="1" ht="15.6" x14ac:dyDescent="0.3">
      <c r="A18" s="64" t="s">
        <v>129</v>
      </c>
      <c r="B18" s="8" t="s">
        <v>22</v>
      </c>
      <c r="C18" s="9" t="s">
        <v>17</v>
      </c>
      <c r="D18" s="71">
        <v>1</v>
      </c>
      <c r="E18" s="72"/>
      <c r="F18" s="73">
        <f t="shared" si="0"/>
        <v>0</v>
      </c>
      <c r="G18" s="44"/>
      <c r="H18" s="45"/>
    </row>
    <row r="19" spans="1:8" s="1" customFormat="1" ht="15.6" x14ac:dyDescent="0.3">
      <c r="A19" s="64" t="s">
        <v>19</v>
      </c>
      <c r="B19" s="8" t="s">
        <v>128</v>
      </c>
      <c r="C19" s="9" t="s">
        <v>17</v>
      </c>
      <c r="D19" s="71">
        <v>1</v>
      </c>
      <c r="E19" s="72"/>
      <c r="F19" s="73">
        <f t="shared" ref="F19" si="1">E19*D19</f>
        <v>0</v>
      </c>
      <c r="G19" s="44"/>
      <c r="H19" s="45"/>
    </row>
    <row r="20" spans="1:8" s="1" customFormat="1" ht="15.6" x14ac:dyDescent="0.3">
      <c r="A20" s="64" t="s">
        <v>21</v>
      </c>
      <c r="B20" s="8" t="s">
        <v>23</v>
      </c>
      <c r="C20" s="9" t="s">
        <v>17</v>
      </c>
      <c r="D20" s="71">
        <v>1</v>
      </c>
      <c r="E20" s="72"/>
      <c r="F20" s="73">
        <f t="shared" si="0"/>
        <v>0</v>
      </c>
      <c r="G20" s="44"/>
      <c r="H20" s="45"/>
    </row>
    <row r="21" spans="1:8" ht="89.55" customHeight="1" x14ac:dyDescent="0.3">
      <c r="A21" s="65">
        <v>2</v>
      </c>
      <c r="B21" s="47" t="s">
        <v>24</v>
      </c>
      <c r="C21" s="48"/>
      <c r="D21" s="43"/>
      <c r="E21" s="43"/>
      <c r="F21" s="69">
        <f>SUBTOTAL(9, F22:F23)</f>
        <v>0</v>
      </c>
      <c r="G21" s="46"/>
      <c r="H21" s="45"/>
    </row>
    <row r="22" spans="1:8" s="1" customFormat="1" ht="17.55" customHeight="1" x14ac:dyDescent="0.3">
      <c r="A22" s="66">
        <v>2.1</v>
      </c>
      <c r="B22" s="8" t="s">
        <v>59</v>
      </c>
      <c r="C22" s="9" t="s">
        <v>17</v>
      </c>
      <c r="D22" s="74">
        <v>1</v>
      </c>
      <c r="E22" s="72"/>
      <c r="F22" s="73">
        <f t="shared" ref="F22" si="2">E22*D22</f>
        <v>0</v>
      </c>
      <c r="G22" s="46"/>
      <c r="H22" s="45"/>
    </row>
    <row r="23" spans="1:8" ht="15.6" x14ac:dyDescent="0.3">
      <c r="A23" s="66">
        <v>2.2000000000000002</v>
      </c>
      <c r="B23" s="8" t="s">
        <v>25</v>
      </c>
      <c r="C23" s="9" t="s">
        <v>17</v>
      </c>
      <c r="D23" s="74">
        <v>1</v>
      </c>
      <c r="E23" s="72"/>
      <c r="F23" s="73">
        <f t="shared" ref="F23" si="3">E23*D23</f>
        <v>0</v>
      </c>
      <c r="G23" s="46"/>
      <c r="H23" s="45"/>
    </row>
    <row r="24" spans="1:8" ht="116.55" customHeight="1" x14ac:dyDescent="0.3">
      <c r="A24" s="63">
        <v>3</v>
      </c>
      <c r="B24" s="49" t="s">
        <v>130</v>
      </c>
      <c r="C24" s="18"/>
      <c r="D24" s="75"/>
      <c r="E24" s="75"/>
      <c r="F24" s="69">
        <f>SUBTOTAL(9,F25:F30)</f>
        <v>0</v>
      </c>
      <c r="G24" s="45"/>
      <c r="H24" s="45"/>
    </row>
    <row r="25" spans="1:8" ht="31.2" x14ac:dyDescent="0.3">
      <c r="A25" s="64">
        <v>3.1</v>
      </c>
      <c r="B25" s="76" t="s">
        <v>26</v>
      </c>
      <c r="C25" s="50" t="s">
        <v>27</v>
      </c>
      <c r="D25" s="71">
        <v>1</v>
      </c>
      <c r="E25" s="72"/>
      <c r="F25" s="73">
        <f t="shared" ref="F25:F27" si="4">E25*D25</f>
        <v>0</v>
      </c>
      <c r="G25" s="46"/>
      <c r="H25" s="45"/>
    </row>
    <row r="26" spans="1:8" ht="31.2" x14ac:dyDescent="0.3">
      <c r="A26" s="64" t="s">
        <v>28</v>
      </c>
      <c r="B26" s="8" t="s">
        <v>29</v>
      </c>
      <c r="C26" s="50" t="s">
        <v>27</v>
      </c>
      <c r="D26" s="71">
        <v>1</v>
      </c>
      <c r="E26" s="72"/>
      <c r="F26" s="73">
        <f t="shared" si="4"/>
        <v>0</v>
      </c>
      <c r="G26" s="46"/>
      <c r="H26" s="45"/>
    </row>
    <row r="27" spans="1:8" ht="31.2" x14ac:dyDescent="0.3">
      <c r="A27" s="64" t="s">
        <v>30</v>
      </c>
      <c r="B27" s="8" t="s">
        <v>31</v>
      </c>
      <c r="C27" s="50" t="s">
        <v>27</v>
      </c>
      <c r="D27" s="71">
        <v>1</v>
      </c>
      <c r="E27" s="72"/>
      <c r="F27" s="73">
        <f t="shared" si="4"/>
        <v>0</v>
      </c>
      <c r="G27" s="46"/>
      <c r="H27" s="45"/>
    </row>
    <row r="28" spans="1:8" ht="31.2" x14ac:dyDescent="0.3">
      <c r="A28" s="64" t="s">
        <v>32</v>
      </c>
      <c r="B28" s="8" t="s">
        <v>33</v>
      </c>
      <c r="C28" s="50" t="s">
        <v>27</v>
      </c>
      <c r="D28" s="71">
        <v>1</v>
      </c>
      <c r="E28" s="72"/>
      <c r="F28" s="73">
        <f t="shared" ref="F28" si="5">E28*D28</f>
        <v>0</v>
      </c>
      <c r="G28" s="46"/>
      <c r="H28" s="45"/>
    </row>
    <row r="29" spans="1:8" ht="31.2" x14ac:dyDescent="0.3">
      <c r="A29" s="64" t="s">
        <v>60</v>
      </c>
      <c r="B29" s="8" t="s">
        <v>61</v>
      </c>
      <c r="C29" s="50" t="s">
        <v>27</v>
      </c>
      <c r="D29" s="71">
        <v>1</v>
      </c>
      <c r="E29" s="72"/>
      <c r="F29" s="73">
        <f t="shared" ref="F29" si="6">E29*D29</f>
        <v>0</v>
      </c>
      <c r="G29" s="46"/>
      <c r="H29" s="45"/>
    </row>
    <row r="30" spans="1:8" ht="33.450000000000003" customHeight="1" x14ac:dyDescent="0.3">
      <c r="A30" s="64" t="s">
        <v>133</v>
      </c>
      <c r="B30" s="8" t="s">
        <v>132</v>
      </c>
      <c r="C30" s="50" t="s">
        <v>27</v>
      </c>
      <c r="D30" s="71">
        <v>1</v>
      </c>
      <c r="E30" s="72"/>
      <c r="F30" s="73">
        <f t="shared" ref="F30" si="7">E30*D30</f>
        <v>0</v>
      </c>
      <c r="G30" s="46"/>
      <c r="H30" s="45"/>
    </row>
    <row r="31" spans="1:8" ht="95.55" customHeight="1" x14ac:dyDescent="0.3">
      <c r="A31" s="63">
        <v>4</v>
      </c>
      <c r="B31" s="49" t="s">
        <v>131</v>
      </c>
      <c r="C31" s="18"/>
      <c r="D31" s="75"/>
      <c r="E31" s="75"/>
      <c r="F31" s="69">
        <f>SUBTOTAL(9,F32:F37)</f>
        <v>0</v>
      </c>
      <c r="G31" s="45"/>
      <c r="H31" s="45"/>
    </row>
    <row r="32" spans="1:8" ht="31.2" x14ac:dyDescent="0.3">
      <c r="A32" s="64" t="s">
        <v>34</v>
      </c>
      <c r="B32" s="76" t="s">
        <v>26</v>
      </c>
      <c r="C32" s="50" t="s">
        <v>27</v>
      </c>
      <c r="D32" s="71">
        <v>1</v>
      </c>
      <c r="E32" s="72"/>
      <c r="F32" s="73">
        <f t="shared" ref="F32:F35" si="8">E32*D32</f>
        <v>0</v>
      </c>
      <c r="G32" s="46"/>
      <c r="H32" s="45"/>
    </row>
    <row r="33" spans="1:8" ht="31.2" x14ac:dyDescent="0.3">
      <c r="A33" s="64" t="s">
        <v>35</v>
      </c>
      <c r="B33" s="8" t="s">
        <v>29</v>
      </c>
      <c r="C33" s="50" t="s">
        <v>27</v>
      </c>
      <c r="D33" s="71">
        <v>1</v>
      </c>
      <c r="E33" s="72"/>
      <c r="F33" s="73">
        <f t="shared" si="8"/>
        <v>0</v>
      </c>
      <c r="G33" s="46"/>
      <c r="H33" s="45"/>
    </row>
    <row r="34" spans="1:8" ht="28.2" customHeight="1" x14ac:dyDescent="0.3">
      <c r="A34" s="64" t="s">
        <v>36</v>
      </c>
      <c r="B34" s="8" t="s">
        <v>31</v>
      </c>
      <c r="C34" s="50" t="s">
        <v>27</v>
      </c>
      <c r="D34" s="71">
        <v>1</v>
      </c>
      <c r="E34" s="72"/>
      <c r="F34" s="73">
        <f t="shared" si="8"/>
        <v>0</v>
      </c>
      <c r="G34" s="46"/>
      <c r="H34" s="45"/>
    </row>
    <row r="35" spans="1:8" ht="31.2" x14ac:dyDescent="0.3">
      <c r="A35" s="64" t="s">
        <v>37</v>
      </c>
      <c r="B35" s="8" t="s">
        <v>33</v>
      </c>
      <c r="C35" s="50" t="s">
        <v>27</v>
      </c>
      <c r="D35" s="71">
        <v>1</v>
      </c>
      <c r="E35" s="72"/>
      <c r="F35" s="73">
        <f t="shared" si="8"/>
        <v>0</v>
      </c>
      <c r="G35" s="46"/>
      <c r="H35" s="45"/>
    </row>
    <row r="36" spans="1:8" ht="31.2" x14ac:dyDescent="0.3">
      <c r="A36" s="64" t="s">
        <v>259</v>
      </c>
      <c r="B36" s="8" t="s">
        <v>61</v>
      </c>
      <c r="C36" s="50" t="s">
        <v>27</v>
      </c>
      <c r="D36" s="71">
        <v>1</v>
      </c>
      <c r="E36" s="72"/>
      <c r="F36" s="73">
        <f t="shared" ref="F36:F37" si="9">E36*D36</f>
        <v>0</v>
      </c>
      <c r="G36" s="46"/>
      <c r="H36" s="45"/>
    </row>
    <row r="37" spans="1:8" ht="33.450000000000003" customHeight="1" x14ac:dyDescent="0.3">
      <c r="A37" s="64" t="s">
        <v>260</v>
      </c>
      <c r="B37" s="8" t="s">
        <v>132</v>
      </c>
      <c r="C37" s="50" t="s">
        <v>27</v>
      </c>
      <c r="D37" s="71">
        <v>1</v>
      </c>
      <c r="E37" s="72"/>
      <c r="F37" s="73">
        <f t="shared" si="9"/>
        <v>0</v>
      </c>
      <c r="G37" s="46"/>
      <c r="H37" s="45"/>
    </row>
    <row r="38" spans="1:8" ht="111" customHeight="1" x14ac:dyDescent="0.3">
      <c r="A38" s="63">
        <v>5</v>
      </c>
      <c r="B38" s="49" t="s">
        <v>233</v>
      </c>
      <c r="C38" s="18"/>
      <c r="D38" s="75"/>
      <c r="E38" s="75"/>
      <c r="F38" s="69">
        <f>SUBTOTAL(9,F39:F50)</f>
        <v>0</v>
      </c>
      <c r="G38" s="45"/>
      <c r="H38" s="45"/>
    </row>
    <row r="39" spans="1:8" ht="31.2" x14ac:dyDescent="0.3">
      <c r="A39" s="105" t="s">
        <v>38</v>
      </c>
      <c r="B39" s="98" t="s">
        <v>167</v>
      </c>
      <c r="C39" s="50" t="s">
        <v>39</v>
      </c>
      <c r="D39" s="71">
        <v>500</v>
      </c>
      <c r="E39" s="72"/>
      <c r="F39" s="73">
        <f t="shared" ref="F39:F50" si="10">E39*D39</f>
        <v>0</v>
      </c>
      <c r="G39" s="46"/>
      <c r="H39" s="45"/>
    </row>
    <row r="40" spans="1:8" ht="31.2" x14ac:dyDescent="0.3">
      <c r="A40" s="105" t="s">
        <v>40</v>
      </c>
      <c r="B40" s="98" t="s">
        <v>168</v>
      </c>
      <c r="C40" s="50" t="s">
        <v>27</v>
      </c>
      <c r="D40" s="71">
        <v>12</v>
      </c>
      <c r="E40" s="72"/>
      <c r="F40" s="73">
        <f t="shared" si="10"/>
        <v>0</v>
      </c>
      <c r="G40" s="46"/>
      <c r="H40" s="45"/>
    </row>
    <row r="41" spans="1:8" ht="31.2" x14ac:dyDescent="0.3">
      <c r="A41" s="105" t="s">
        <v>41</v>
      </c>
      <c r="B41" s="101" t="s">
        <v>223</v>
      </c>
      <c r="C41" s="50" t="s">
        <v>27</v>
      </c>
      <c r="D41" s="71">
        <v>12</v>
      </c>
      <c r="E41" s="72"/>
      <c r="F41" s="73">
        <f t="shared" si="10"/>
        <v>0</v>
      </c>
      <c r="G41" s="46"/>
      <c r="H41" s="45"/>
    </row>
    <row r="42" spans="1:8" ht="31.2" x14ac:dyDescent="0.3">
      <c r="A42" s="105" t="s">
        <v>42</v>
      </c>
      <c r="B42" s="101" t="s">
        <v>220</v>
      </c>
      <c r="C42" s="50" t="s">
        <v>27</v>
      </c>
      <c r="D42" s="71">
        <v>22</v>
      </c>
      <c r="E42" s="72"/>
      <c r="F42" s="73">
        <f t="shared" si="10"/>
        <v>0</v>
      </c>
      <c r="G42" s="46"/>
      <c r="H42" s="45"/>
    </row>
    <row r="43" spans="1:8" ht="31.2" x14ac:dyDescent="0.3">
      <c r="A43" s="105" t="s">
        <v>182</v>
      </c>
      <c r="B43" s="98" t="s">
        <v>169</v>
      </c>
      <c r="C43" s="50" t="s">
        <v>39</v>
      </c>
      <c r="D43" s="71">
        <v>250</v>
      </c>
      <c r="E43" s="72"/>
      <c r="F43" s="73">
        <f t="shared" si="10"/>
        <v>0</v>
      </c>
      <c r="G43" s="46"/>
      <c r="H43" s="45"/>
    </row>
    <row r="44" spans="1:8" ht="31.2" x14ac:dyDescent="0.3">
      <c r="A44" s="105" t="s">
        <v>183</v>
      </c>
      <c r="B44" s="98" t="s">
        <v>170</v>
      </c>
      <c r="C44" s="50" t="s">
        <v>27</v>
      </c>
      <c r="D44" s="71">
        <v>12</v>
      </c>
      <c r="E44" s="72"/>
      <c r="F44" s="73">
        <f t="shared" si="10"/>
        <v>0</v>
      </c>
      <c r="G44" s="46"/>
      <c r="H44" s="45"/>
    </row>
    <row r="45" spans="1:8" ht="31.2" x14ac:dyDescent="0.3">
      <c r="A45" s="105" t="s">
        <v>184</v>
      </c>
      <c r="B45" s="101" t="s">
        <v>224</v>
      </c>
      <c r="C45" s="50" t="s">
        <v>27</v>
      </c>
      <c r="D45" s="71">
        <v>12</v>
      </c>
      <c r="E45" s="72"/>
      <c r="F45" s="73">
        <f t="shared" si="10"/>
        <v>0</v>
      </c>
      <c r="G45" s="46"/>
      <c r="H45" s="45"/>
    </row>
    <row r="46" spans="1:8" ht="31.2" x14ac:dyDescent="0.3">
      <c r="A46" s="105" t="s">
        <v>185</v>
      </c>
      <c r="B46" s="101" t="s">
        <v>221</v>
      </c>
      <c r="C46" s="50" t="s">
        <v>27</v>
      </c>
      <c r="D46" s="71">
        <v>8</v>
      </c>
      <c r="E46" s="72"/>
      <c r="F46" s="73">
        <f t="shared" si="10"/>
        <v>0</v>
      </c>
      <c r="G46" s="46"/>
      <c r="H46" s="45"/>
    </row>
    <row r="47" spans="1:8" ht="31.2" x14ac:dyDescent="0.3">
      <c r="A47" s="105" t="s">
        <v>186</v>
      </c>
      <c r="B47" s="98" t="s">
        <v>171</v>
      </c>
      <c r="C47" s="50" t="s">
        <v>39</v>
      </c>
      <c r="D47" s="71">
        <v>200</v>
      </c>
      <c r="E47" s="72"/>
      <c r="F47" s="73">
        <f t="shared" si="10"/>
        <v>0</v>
      </c>
      <c r="G47" s="46"/>
      <c r="H47" s="45"/>
    </row>
    <row r="48" spans="1:8" ht="31.2" x14ac:dyDescent="0.3">
      <c r="A48" s="105" t="s">
        <v>229</v>
      </c>
      <c r="B48" s="98" t="s">
        <v>172</v>
      </c>
      <c r="C48" s="50" t="s">
        <v>27</v>
      </c>
      <c r="D48" s="71">
        <v>12</v>
      </c>
      <c r="E48" s="72"/>
      <c r="F48" s="73">
        <f t="shared" si="10"/>
        <v>0</v>
      </c>
      <c r="G48" s="46"/>
      <c r="H48" s="45"/>
    </row>
    <row r="49" spans="1:8" ht="31.2" x14ac:dyDescent="0.3">
      <c r="A49" s="105" t="s">
        <v>230</v>
      </c>
      <c r="B49" s="101" t="s">
        <v>225</v>
      </c>
      <c r="C49" s="50" t="s">
        <v>27</v>
      </c>
      <c r="D49" s="71">
        <v>12</v>
      </c>
      <c r="E49" s="72"/>
      <c r="F49" s="73">
        <f t="shared" si="10"/>
        <v>0</v>
      </c>
      <c r="G49" s="46"/>
      <c r="H49" s="45"/>
    </row>
    <row r="50" spans="1:8" ht="37.200000000000003" customHeight="1" x14ac:dyDescent="0.3">
      <c r="A50" s="105" t="s">
        <v>231</v>
      </c>
      <c r="B50" s="101" t="s">
        <v>222</v>
      </c>
      <c r="C50" s="50" t="s">
        <v>27</v>
      </c>
      <c r="D50" s="71">
        <v>24</v>
      </c>
      <c r="E50" s="72"/>
      <c r="F50" s="73">
        <f t="shared" si="10"/>
        <v>0</v>
      </c>
      <c r="G50" s="46"/>
      <c r="H50" s="45"/>
    </row>
    <row r="51" spans="1:8" ht="102.45" customHeight="1" x14ac:dyDescent="0.3">
      <c r="A51" s="63">
        <v>6</v>
      </c>
      <c r="B51" s="49" t="s">
        <v>237</v>
      </c>
      <c r="C51" s="18"/>
      <c r="D51" s="75"/>
      <c r="E51" s="75"/>
      <c r="F51" s="69">
        <f>SUBTOTAL(9,F52:F63)</f>
        <v>0</v>
      </c>
      <c r="G51" s="45"/>
      <c r="H51" s="45"/>
    </row>
    <row r="52" spans="1:8" ht="31.2" x14ac:dyDescent="0.3">
      <c r="A52" s="99" t="s">
        <v>174</v>
      </c>
      <c r="B52" s="109" t="s">
        <v>167</v>
      </c>
      <c r="C52" s="50" t="s">
        <v>39</v>
      </c>
      <c r="D52" s="71">
        <v>500</v>
      </c>
      <c r="E52" s="72"/>
      <c r="F52" s="73">
        <f t="shared" ref="F52:F63" si="11">E52*D52</f>
        <v>0</v>
      </c>
      <c r="G52" s="46"/>
      <c r="H52" s="45"/>
    </row>
    <row r="53" spans="1:8" ht="31.2" x14ac:dyDescent="0.3">
      <c r="A53" s="99" t="s">
        <v>173</v>
      </c>
      <c r="B53" s="98" t="s">
        <v>168</v>
      </c>
      <c r="C53" s="50" t="s">
        <v>27</v>
      </c>
      <c r="D53" s="71">
        <v>12</v>
      </c>
      <c r="E53" s="72"/>
      <c r="F53" s="73">
        <f t="shared" si="11"/>
        <v>0</v>
      </c>
      <c r="G53" s="46"/>
      <c r="H53" s="45"/>
    </row>
    <row r="54" spans="1:8" ht="31.2" x14ac:dyDescent="0.3">
      <c r="A54" s="99" t="s">
        <v>175</v>
      </c>
      <c r="B54" s="101" t="s">
        <v>223</v>
      </c>
      <c r="C54" s="50" t="s">
        <v>27</v>
      </c>
      <c r="D54" s="71">
        <v>12</v>
      </c>
      <c r="E54" s="72"/>
      <c r="F54" s="73">
        <f t="shared" ref="F54" si="12">E54*D54</f>
        <v>0</v>
      </c>
      <c r="G54" s="46"/>
      <c r="H54" s="45"/>
    </row>
    <row r="55" spans="1:8" ht="32.549999999999997" customHeight="1" x14ac:dyDescent="0.3">
      <c r="A55" s="99" t="s">
        <v>176</v>
      </c>
      <c r="B55" s="101" t="s">
        <v>220</v>
      </c>
      <c r="C55" s="50" t="s">
        <v>27</v>
      </c>
      <c r="D55" s="71">
        <v>22</v>
      </c>
      <c r="E55" s="72"/>
      <c r="F55" s="73">
        <f t="shared" si="11"/>
        <v>0</v>
      </c>
      <c r="G55" s="46"/>
      <c r="H55" s="45"/>
    </row>
    <row r="56" spans="1:8" ht="31.2" x14ac:dyDescent="0.3">
      <c r="A56" s="99" t="s">
        <v>177</v>
      </c>
      <c r="B56" s="98" t="s">
        <v>169</v>
      </c>
      <c r="C56" s="50" t="s">
        <v>39</v>
      </c>
      <c r="D56" s="71">
        <v>250</v>
      </c>
      <c r="E56" s="72"/>
      <c r="F56" s="73">
        <f t="shared" si="11"/>
        <v>0</v>
      </c>
      <c r="G56" s="46"/>
      <c r="H56" s="45"/>
    </row>
    <row r="57" spans="1:8" ht="31.2" x14ac:dyDescent="0.3">
      <c r="A57" s="99" t="s">
        <v>178</v>
      </c>
      <c r="B57" s="98" t="s">
        <v>170</v>
      </c>
      <c r="C57" s="50" t="s">
        <v>27</v>
      </c>
      <c r="D57" s="71">
        <v>12</v>
      </c>
      <c r="E57" s="72"/>
      <c r="F57" s="73">
        <f t="shared" si="11"/>
        <v>0</v>
      </c>
      <c r="G57" s="46"/>
      <c r="H57" s="45"/>
    </row>
    <row r="58" spans="1:8" ht="31.2" x14ac:dyDescent="0.3">
      <c r="A58" s="99" t="s">
        <v>179</v>
      </c>
      <c r="B58" s="101" t="s">
        <v>224</v>
      </c>
      <c r="C58" s="50" t="s">
        <v>27</v>
      </c>
      <c r="D58" s="71">
        <v>12</v>
      </c>
      <c r="E58" s="72"/>
      <c r="F58" s="73">
        <f t="shared" ref="F58" si="13">E58*D58</f>
        <v>0</v>
      </c>
      <c r="G58" s="46"/>
      <c r="H58" s="45"/>
    </row>
    <row r="59" spans="1:8" ht="31.2" x14ac:dyDescent="0.3">
      <c r="A59" s="99" t="s">
        <v>180</v>
      </c>
      <c r="B59" s="101" t="s">
        <v>221</v>
      </c>
      <c r="C59" s="50" t="s">
        <v>27</v>
      </c>
      <c r="D59" s="71">
        <v>8</v>
      </c>
      <c r="E59" s="72"/>
      <c r="F59" s="73">
        <f t="shared" si="11"/>
        <v>0</v>
      </c>
      <c r="G59" s="46"/>
      <c r="H59" s="45"/>
    </row>
    <row r="60" spans="1:8" ht="31.2" x14ac:dyDescent="0.3">
      <c r="A60" s="99" t="s">
        <v>181</v>
      </c>
      <c r="B60" s="98" t="s">
        <v>171</v>
      </c>
      <c r="C60" s="50" t="s">
        <v>39</v>
      </c>
      <c r="D60" s="71">
        <v>200</v>
      </c>
      <c r="E60" s="72"/>
      <c r="F60" s="73">
        <f t="shared" si="11"/>
        <v>0</v>
      </c>
      <c r="G60" s="46"/>
      <c r="H60" s="45"/>
    </row>
    <row r="61" spans="1:8" ht="31.2" x14ac:dyDescent="0.3">
      <c r="A61" s="99" t="s">
        <v>226</v>
      </c>
      <c r="B61" s="98" t="s">
        <v>172</v>
      </c>
      <c r="C61" s="50" t="s">
        <v>27</v>
      </c>
      <c r="D61" s="71">
        <v>12</v>
      </c>
      <c r="E61" s="72"/>
      <c r="F61" s="73">
        <f t="shared" si="11"/>
        <v>0</v>
      </c>
      <c r="G61" s="46"/>
      <c r="H61" s="45"/>
    </row>
    <row r="62" spans="1:8" ht="31.2" x14ac:dyDescent="0.3">
      <c r="A62" s="99" t="s">
        <v>227</v>
      </c>
      <c r="B62" s="101" t="s">
        <v>225</v>
      </c>
      <c r="C62" s="50" t="s">
        <v>27</v>
      </c>
      <c r="D62" s="71">
        <v>12</v>
      </c>
      <c r="E62" s="72"/>
      <c r="F62" s="73">
        <f t="shared" ref="F62" si="14">E62*D62</f>
        <v>0</v>
      </c>
      <c r="G62" s="46"/>
      <c r="H62" s="45"/>
    </row>
    <row r="63" spans="1:8" ht="37.200000000000003" customHeight="1" x14ac:dyDescent="0.3">
      <c r="A63" s="99" t="s">
        <v>228</v>
      </c>
      <c r="B63" s="101" t="s">
        <v>222</v>
      </c>
      <c r="C63" s="50" t="s">
        <v>27</v>
      </c>
      <c r="D63" s="71">
        <v>24</v>
      </c>
      <c r="E63" s="72"/>
      <c r="F63" s="73">
        <f t="shared" si="11"/>
        <v>0</v>
      </c>
      <c r="G63" s="46"/>
      <c r="H63" s="45"/>
    </row>
    <row r="64" spans="1:8" ht="73.2" customHeight="1" x14ac:dyDescent="0.3">
      <c r="A64" s="63">
        <v>7</v>
      </c>
      <c r="B64" s="49" t="s">
        <v>248</v>
      </c>
      <c r="C64" s="18"/>
      <c r="D64" s="75"/>
      <c r="E64" s="75"/>
      <c r="F64" s="69">
        <f>SUBTOTAL(9,F65:F71)</f>
        <v>0</v>
      </c>
      <c r="G64" s="45"/>
      <c r="H64" s="45"/>
    </row>
    <row r="65" spans="1:8" ht="37.799999999999997" customHeight="1" x14ac:dyDescent="0.3">
      <c r="A65" s="125" t="s">
        <v>43</v>
      </c>
      <c r="B65" s="110" t="s">
        <v>250</v>
      </c>
      <c r="C65" s="50" t="s">
        <v>27</v>
      </c>
      <c r="D65" s="71">
        <v>25</v>
      </c>
      <c r="E65" s="72"/>
      <c r="F65" s="73">
        <f t="shared" ref="F65:F66" si="15">E65*D65</f>
        <v>0</v>
      </c>
      <c r="G65" s="46"/>
      <c r="H65" s="45"/>
    </row>
    <row r="66" spans="1:8" ht="34.799999999999997" x14ac:dyDescent="0.3">
      <c r="A66" s="125" t="s">
        <v>45</v>
      </c>
      <c r="B66" s="110" t="s">
        <v>251</v>
      </c>
      <c r="C66" s="50" t="s">
        <v>27</v>
      </c>
      <c r="D66" s="71">
        <v>25</v>
      </c>
      <c r="E66" s="72"/>
      <c r="F66" s="73">
        <f t="shared" si="15"/>
        <v>0</v>
      </c>
      <c r="G66" s="46"/>
      <c r="H66" s="45"/>
    </row>
    <row r="67" spans="1:8" ht="34.799999999999997" x14ac:dyDescent="0.3">
      <c r="A67" s="125" t="s">
        <v>246</v>
      </c>
      <c r="B67" s="110" t="s">
        <v>252</v>
      </c>
      <c r="C67" s="50" t="s">
        <v>27</v>
      </c>
      <c r="D67" s="71">
        <v>45</v>
      </c>
      <c r="E67" s="72"/>
      <c r="F67" s="73">
        <f t="shared" ref="F67:F71" si="16">E67*D67</f>
        <v>0</v>
      </c>
      <c r="G67" s="46"/>
      <c r="H67" s="45"/>
    </row>
    <row r="68" spans="1:8" ht="34.799999999999997" x14ac:dyDescent="0.3">
      <c r="A68" s="125" t="s">
        <v>247</v>
      </c>
      <c r="B68" s="110" t="s">
        <v>253</v>
      </c>
      <c r="C68" s="50" t="s">
        <v>27</v>
      </c>
      <c r="D68" s="71">
        <v>32</v>
      </c>
      <c r="E68" s="72"/>
      <c r="F68" s="73">
        <f t="shared" ref="F68" si="17">E68*D68</f>
        <v>0</v>
      </c>
      <c r="G68" s="46"/>
      <c r="H68" s="45"/>
    </row>
    <row r="69" spans="1:8" ht="34.799999999999997" x14ac:dyDescent="0.3">
      <c r="A69" s="125" t="s">
        <v>256</v>
      </c>
      <c r="B69" s="110" t="s">
        <v>254</v>
      </c>
      <c r="C69" s="50" t="s">
        <v>27</v>
      </c>
      <c r="D69" s="71">
        <v>32</v>
      </c>
      <c r="E69" s="72"/>
      <c r="F69" s="73">
        <f t="shared" ref="F69" si="18">E69*D69</f>
        <v>0</v>
      </c>
      <c r="G69" s="46"/>
      <c r="H69" s="45"/>
    </row>
    <row r="70" spans="1:8" ht="42" customHeight="1" x14ac:dyDescent="0.3">
      <c r="A70" s="125" t="s">
        <v>257</v>
      </c>
      <c r="B70" s="110" t="s">
        <v>255</v>
      </c>
      <c r="C70" s="50" t="s">
        <v>27</v>
      </c>
      <c r="D70" s="71">
        <v>80</v>
      </c>
      <c r="E70" s="72"/>
      <c r="F70" s="73">
        <f t="shared" ref="F70" si="19">E70*D70</f>
        <v>0</v>
      </c>
      <c r="G70" s="46"/>
      <c r="H70" s="45"/>
    </row>
    <row r="71" spans="1:8" ht="35.4" customHeight="1" x14ac:dyDescent="0.3">
      <c r="A71" s="125" t="s">
        <v>258</v>
      </c>
      <c r="B71" s="110" t="s">
        <v>249</v>
      </c>
      <c r="C71" s="50" t="s">
        <v>44</v>
      </c>
      <c r="D71" s="71">
        <v>1</v>
      </c>
      <c r="E71" s="72"/>
      <c r="F71" s="73">
        <f t="shared" si="16"/>
        <v>0</v>
      </c>
      <c r="G71" s="46"/>
      <c r="H71" s="45"/>
    </row>
    <row r="72" spans="1:8" ht="133.19999999999999" customHeight="1" x14ac:dyDescent="0.3">
      <c r="A72" s="63">
        <v>8</v>
      </c>
      <c r="B72" s="49" t="s">
        <v>46</v>
      </c>
      <c r="C72" s="18"/>
      <c r="D72" s="75"/>
      <c r="E72" s="75"/>
      <c r="F72" s="69">
        <f>SUBTOTAL(9,F73:F77)</f>
        <v>0</v>
      </c>
      <c r="G72" s="45"/>
      <c r="H72" s="45"/>
    </row>
    <row r="73" spans="1:8" ht="20.55" customHeight="1" x14ac:dyDescent="0.3">
      <c r="A73" s="64" t="s">
        <v>47</v>
      </c>
      <c r="B73" s="8" t="s">
        <v>26</v>
      </c>
      <c r="C73" s="50" t="s">
        <v>27</v>
      </c>
      <c r="D73" s="71">
        <v>1</v>
      </c>
      <c r="E73" s="72"/>
      <c r="F73" s="73">
        <f t="shared" ref="F73:F74" si="20">E73*D73</f>
        <v>0</v>
      </c>
      <c r="G73" s="46"/>
      <c r="H73" s="45"/>
    </row>
    <row r="74" spans="1:8" ht="21.45" customHeight="1" x14ac:dyDescent="0.3">
      <c r="A74" s="64" t="s">
        <v>48</v>
      </c>
      <c r="B74" s="8" t="s">
        <v>29</v>
      </c>
      <c r="C74" s="50" t="s">
        <v>27</v>
      </c>
      <c r="D74" s="71">
        <v>1</v>
      </c>
      <c r="E74" s="72"/>
      <c r="F74" s="73">
        <f t="shared" si="20"/>
        <v>0</v>
      </c>
      <c r="G74" s="46"/>
      <c r="H74" s="45"/>
    </row>
    <row r="75" spans="1:8" ht="20.55" customHeight="1" x14ac:dyDescent="0.3">
      <c r="A75" s="64" t="s">
        <v>49</v>
      </c>
      <c r="B75" s="8" t="s">
        <v>31</v>
      </c>
      <c r="C75" s="50" t="s">
        <v>27</v>
      </c>
      <c r="D75" s="71">
        <v>1</v>
      </c>
      <c r="E75" s="72"/>
      <c r="F75" s="73">
        <f t="shared" ref="F75:F76" si="21">E75*D75</f>
        <v>0</v>
      </c>
      <c r="G75" s="46"/>
      <c r="H75" s="45"/>
    </row>
    <row r="76" spans="1:8" ht="21.45" customHeight="1" x14ac:dyDescent="0.3">
      <c r="A76" s="64" t="s">
        <v>50</v>
      </c>
      <c r="B76" s="8" t="s">
        <v>33</v>
      </c>
      <c r="C76" s="50" t="s">
        <v>27</v>
      </c>
      <c r="D76" s="71">
        <v>1</v>
      </c>
      <c r="E76" s="72"/>
      <c r="F76" s="73">
        <f t="shared" si="21"/>
        <v>0</v>
      </c>
      <c r="G76" s="46"/>
      <c r="H76" s="45"/>
    </row>
    <row r="77" spans="1:8" ht="21.45" customHeight="1" x14ac:dyDescent="0.3">
      <c r="A77" s="64" t="s">
        <v>69</v>
      </c>
      <c r="B77" s="8" t="s">
        <v>61</v>
      </c>
      <c r="C77" s="50" t="s">
        <v>27</v>
      </c>
      <c r="D77" s="71">
        <v>1</v>
      </c>
      <c r="E77" s="72"/>
      <c r="F77" s="73">
        <f t="shared" ref="F77" si="22">E77*D77</f>
        <v>0</v>
      </c>
      <c r="G77" s="46"/>
      <c r="H77" s="45"/>
    </row>
    <row r="78" spans="1:8" ht="46.8" x14ac:dyDescent="0.3">
      <c r="A78" s="63">
        <v>9</v>
      </c>
      <c r="B78" s="49" t="s">
        <v>234</v>
      </c>
      <c r="C78" s="18"/>
      <c r="D78" s="75"/>
      <c r="E78" s="75"/>
      <c r="F78" s="69">
        <f>SUBTOTAL(9,F79)</f>
        <v>0</v>
      </c>
      <c r="G78" s="46"/>
      <c r="H78" s="45"/>
    </row>
    <row r="79" spans="1:8" s="55" customFormat="1" ht="31.2" x14ac:dyDescent="0.3">
      <c r="A79" s="64">
        <v>9.1</v>
      </c>
      <c r="B79" s="109" t="s">
        <v>241</v>
      </c>
      <c r="C79" s="50" t="s">
        <v>44</v>
      </c>
      <c r="D79" s="71">
        <v>1</v>
      </c>
      <c r="E79" s="72"/>
      <c r="F79" s="73">
        <f t="shared" ref="F79" si="23">E79*D79</f>
        <v>0</v>
      </c>
      <c r="G79" s="53"/>
      <c r="H79" s="54"/>
    </row>
    <row r="80" spans="1:8" ht="51.75" customHeight="1" x14ac:dyDescent="0.3">
      <c r="A80" s="63">
        <v>10</v>
      </c>
      <c r="B80" s="49" t="s">
        <v>235</v>
      </c>
      <c r="C80" s="18"/>
      <c r="D80" s="75"/>
      <c r="E80" s="75"/>
      <c r="F80" s="69">
        <f>SUBTOTAL(9,F81)</f>
        <v>0</v>
      </c>
      <c r="G80" s="46"/>
      <c r="H80" s="45"/>
    </row>
    <row r="81" spans="1:8" s="55" customFormat="1" ht="31.2" x14ac:dyDescent="0.3">
      <c r="A81" s="64" t="s">
        <v>63</v>
      </c>
      <c r="B81" s="8" t="s">
        <v>134</v>
      </c>
      <c r="C81" s="50" t="s">
        <v>44</v>
      </c>
      <c r="D81" s="71">
        <v>1</v>
      </c>
      <c r="E81" s="72"/>
      <c r="F81" s="73">
        <f t="shared" ref="F81" si="24">E81*D81</f>
        <v>0</v>
      </c>
      <c r="G81" s="53"/>
      <c r="H81" s="54"/>
    </row>
    <row r="82" spans="1:8" ht="93.6" x14ac:dyDescent="0.3">
      <c r="A82" s="63">
        <v>11</v>
      </c>
      <c r="B82" s="49" t="s">
        <v>64</v>
      </c>
      <c r="C82" s="18"/>
      <c r="D82" s="75"/>
      <c r="E82" s="75"/>
      <c r="F82" s="69">
        <f>SUBTOTAL(9,F83:F93)</f>
        <v>0</v>
      </c>
      <c r="G82" s="45"/>
      <c r="H82" s="45"/>
    </row>
    <row r="83" spans="1:8" s="27" customFormat="1" ht="31.2" x14ac:dyDescent="0.3">
      <c r="A83" s="64" t="s">
        <v>74</v>
      </c>
      <c r="B83" s="90" t="s">
        <v>65</v>
      </c>
      <c r="C83" s="91" t="s">
        <v>66</v>
      </c>
      <c r="D83" s="92">
        <v>3860</v>
      </c>
      <c r="E83" s="72"/>
      <c r="F83" s="79">
        <f t="shared" ref="F83:F93" si="25">E83*D83</f>
        <v>0</v>
      </c>
      <c r="G83" s="45"/>
      <c r="H83" s="45"/>
    </row>
    <row r="84" spans="1:8" s="27" customFormat="1" ht="31.2" x14ac:dyDescent="0.3">
      <c r="A84" s="64" t="s">
        <v>136</v>
      </c>
      <c r="B84" s="90" t="s">
        <v>67</v>
      </c>
      <c r="C84" s="91" t="s">
        <v>66</v>
      </c>
      <c r="D84" s="92">
        <v>800</v>
      </c>
      <c r="E84" s="72"/>
      <c r="F84" s="79">
        <f t="shared" si="25"/>
        <v>0</v>
      </c>
      <c r="G84" s="45"/>
      <c r="H84" s="45"/>
    </row>
    <row r="85" spans="1:8" s="27" customFormat="1" ht="31.2" x14ac:dyDescent="0.3">
      <c r="A85" s="64" t="s">
        <v>137</v>
      </c>
      <c r="B85" s="111" t="s">
        <v>242</v>
      </c>
      <c r="C85" s="91" t="s">
        <v>66</v>
      </c>
      <c r="D85" s="92">
        <v>1200</v>
      </c>
      <c r="E85" s="72"/>
      <c r="F85" s="79">
        <f t="shared" ref="F85" si="26">E85*D85</f>
        <v>0</v>
      </c>
      <c r="G85" s="45"/>
      <c r="H85" s="45"/>
    </row>
    <row r="86" spans="1:8" s="27" customFormat="1" ht="23.55" customHeight="1" x14ac:dyDescent="0.3">
      <c r="A86" s="64" t="s">
        <v>190</v>
      </c>
      <c r="B86" s="100" t="s">
        <v>217</v>
      </c>
      <c r="C86" s="91" t="s">
        <v>66</v>
      </c>
      <c r="D86" s="92">
        <v>400</v>
      </c>
      <c r="E86" s="72"/>
      <c r="F86" s="79">
        <f t="shared" si="25"/>
        <v>0</v>
      </c>
      <c r="G86" s="45"/>
      <c r="H86" s="45"/>
    </row>
    <row r="87" spans="1:8" s="27" customFormat="1" ht="33" customHeight="1" x14ac:dyDescent="0.3">
      <c r="A87" s="64" t="s">
        <v>195</v>
      </c>
      <c r="B87" s="102" t="s">
        <v>193</v>
      </c>
      <c r="C87" s="91" t="s">
        <v>66</v>
      </c>
      <c r="D87" s="103">
        <v>500</v>
      </c>
      <c r="E87" s="72"/>
      <c r="F87" s="79">
        <f t="shared" si="25"/>
        <v>0</v>
      </c>
      <c r="G87" s="45"/>
      <c r="H87" s="45"/>
    </row>
    <row r="88" spans="1:8" s="27" customFormat="1" ht="31.2" x14ac:dyDescent="0.3">
      <c r="A88" s="64" t="s">
        <v>196</v>
      </c>
      <c r="B88" s="102" t="s">
        <v>194</v>
      </c>
      <c r="C88" s="91" t="s">
        <v>66</v>
      </c>
      <c r="D88" s="103">
        <v>500</v>
      </c>
      <c r="E88" s="72"/>
      <c r="F88" s="79">
        <f t="shared" si="25"/>
        <v>0</v>
      </c>
      <c r="G88" s="45"/>
      <c r="H88" s="45"/>
    </row>
    <row r="89" spans="1:8" s="27" customFormat="1" ht="31.2" x14ac:dyDescent="0.3">
      <c r="A89" s="64" t="s">
        <v>205</v>
      </c>
      <c r="B89" s="100" t="s">
        <v>204</v>
      </c>
      <c r="C89" s="91" t="s">
        <v>66</v>
      </c>
      <c r="D89" s="103">
        <v>2850</v>
      </c>
      <c r="E89" s="72"/>
      <c r="F89" s="79">
        <f t="shared" ref="F89" si="27">E89*D89</f>
        <v>0</v>
      </c>
      <c r="G89" s="45"/>
      <c r="H89" s="45"/>
    </row>
    <row r="90" spans="1:8" s="27" customFormat="1" ht="31.2" x14ac:dyDescent="0.3">
      <c r="A90" s="64" t="s">
        <v>206</v>
      </c>
      <c r="B90" s="100" t="s">
        <v>187</v>
      </c>
      <c r="C90" s="91" t="s">
        <v>66</v>
      </c>
      <c r="D90" s="103">
        <v>1300</v>
      </c>
      <c r="E90" s="72"/>
      <c r="F90" s="79">
        <f t="shared" si="25"/>
        <v>0</v>
      </c>
      <c r="G90" s="45"/>
      <c r="H90" s="45"/>
    </row>
    <row r="91" spans="1:8" s="27" customFormat="1" ht="31.2" x14ac:dyDescent="0.3">
      <c r="A91" s="64" t="s">
        <v>207</v>
      </c>
      <c r="B91" s="100" t="s">
        <v>201</v>
      </c>
      <c r="C91" s="91" t="s">
        <v>66</v>
      </c>
      <c r="D91" s="103">
        <v>400</v>
      </c>
      <c r="E91" s="72"/>
      <c r="F91" s="79">
        <f t="shared" ref="F91" si="28">E91*D91</f>
        <v>0</v>
      </c>
      <c r="G91" s="45"/>
      <c r="H91" s="45"/>
    </row>
    <row r="92" spans="1:8" s="27" customFormat="1" ht="31.2" x14ac:dyDescent="0.3">
      <c r="A92" s="64" t="s">
        <v>208</v>
      </c>
      <c r="B92" s="100" t="s">
        <v>202</v>
      </c>
      <c r="C92" s="91" t="s">
        <v>66</v>
      </c>
      <c r="D92" s="103">
        <v>270</v>
      </c>
      <c r="E92" s="72"/>
      <c r="F92" s="79">
        <f t="shared" ref="F92" si="29">E92*D92</f>
        <v>0</v>
      </c>
      <c r="G92" s="45"/>
      <c r="H92" s="45"/>
    </row>
    <row r="93" spans="1:8" s="27" customFormat="1" ht="31.2" x14ac:dyDescent="0.3">
      <c r="A93" s="64" t="s">
        <v>244</v>
      </c>
      <c r="B93" s="100" t="s">
        <v>203</v>
      </c>
      <c r="C93" s="91" t="s">
        <v>66</v>
      </c>
      <c r="D93" s="104">
        <v>1000</v>
      </c>
      <c r="E93" s="72"/>
      <c r="F93" s="79">
        <f t="shared" si="25"/>
        <v>0</v>
      </c>
      <c r="G93" s="45"/>
      <c r="H93" s="45"/>
    </row>
    <row r="94" spans="1:8" ht="98.55" customHeight="1" x14ac:dyDescent="0.3">
      <c r="A94" s="63">
        <v>12</v>
      </c>
      <c r="B94" s="49" t="s">
        <v>68</v>
      </c>
      <c r="C94" s="18"/>
      <c r="D94" s="75"/>
      <c r="E94" s="75"/>
      <c r="F94" s="69">
        <f>SUBTOTAL(9,F95:F105)</f>
        <v>0</v>
      </c>
      <c r="G94" s="45"/>
      <c r="H94" s="45"/>
    </row>
    <row r="95" spans="1:8" s="27" customFormat="1" ht="31.2" x14ac:dyDescent="0.3">
      <c r="A95" s="93" t="s">
        <v>76</v>
      </c>
      <c r="B95" s="90" t="s">
        <v>65</v>
      </c>
      <c r="C95" s="91" t="s">
        <v>66</v>
      </c>
      <c r="D95" s="92">
        <f>D83</f>
        <v>3860</v>
      </c>
      <c r="E95" s="72"/>
      <c r="F95" s="79">
        <f t="shared" ref="F95:F105" si="30">E95*D95</f>
        <v>0</v>
      </c>
      <c r="G95" s="45"/>
      <c r="H95" s="45"/>
    </row>
    <row r="96" spans="1:8" s="27" customFormat="1" ht="31.2" x14ac:dyDescent="0.3">
      <c r="A96" s="93" t="s">
        <v>78</v>
      </c>
      <c r="B96" s="90" t="s">
        <v>67</v>
      </c>
      <c r="C96" s="91" t="s">
        <v>66</v>
      </c>
      <c r="D96" s="92">
        <f>D84</f>
        <v>800</v>
      </c>
      <c r="E96" s="72"/>
      <c r="F96" s="79">
        <f t="shared" si="30"/>
        <v>0</v>
      </c>
      <c r="G96" s="45"/>
      <c r="H96" s="45"/>
    </row>
    <row r="97" spans="1:8" s="27" customFormat="1" ht="31.2" x14ac:dyDescent="0.3">
      <c r="A97" s="93" t="s">
        <v>80</v>
      </c>
      <c r="B97" s="111" t="s">
        <v>242</v>
      </c>
      <c r="C97" s="91" t="s">
        <v>66</v>
      </c>
      <c r="D97" s="92">
        <v>1200</v>
      </c>
      <c r="E97" s="72"/>
      <c r="F97" s="79">
        <f t="shared" si="30"/>
        <v>0</v>
      </c>
      <c r="G97" s="45"/>
      <c r="H97" s="45"/>
    </row>
    <row r="98" spans="1:8" s="27" customFormat="1" ht="23.55" customHeight="1" x14ac:dyDescent="0.3">
      <c r="A98" s="93" t="s">
        <v>189</v>
      </c>
      <c r="B98" s="100" t="s">
        <v>217</v>
      </c>
      <c r="C98" s="91" t="s">
        <v>66</v>
      </c>
      <c r="D98" s="92">
        <f t="shared" ref="D98:D105" si="31">D86</f>
        <v>400</v>
      </c>
      <c r="E98" s="72"/>
      <c r="F98" s="79">
        <f t="shared" si="30"/>
        <v>0</v>
      </c>
      <c r="G98" s="45"/>
      <c r="H98" s="45"/>
    </row>
    <row r="99" spans="1:8" s="27" customFormat="1" ht="33" customHeight="1" x14ac:dyDescent="0.3">
      <c r="A99" s="93" t="s">
        <v>197</v>
      </c>
      <c r="B99" s="102" t="s">
        <v>193</v>
      </c>
      <c r="C99" s="91" t="s">
        <v>66</v>
      </c>
      <c r="D99" s="92">
        <f t="shared" si="31"/>
        <v>500</v>
      </c>
      <c r="E99" s="72"/>
      <c r="F99" s="79">
        <f t="shared" si="30"/>
        <v>0</v>
      </c>
      <c r="G99" s="45"/>
      <c r="H99" s="45"/>
    </row>
    <row r="100" spans="1:8" s="27" customFormat="1" ht="31.2" x14ac:dyDescent="0.3">
      <c r="A100" s="93" t="s">
        <v>198</v>
      </c>
      <c r="B100" s="102" t="s">
        <v>194</v>
      </c>
      <c r="C100" s="91" t="s">
        <v>66</v>
      </c>
      <c r="D100" s="92">
        <f t="shared" si="31"/>
        <v>500</v>
      </c>
      <c r="E100" s="72"/>
      <c r="F100" s="79">
        <f t="shared" si="30"/>
        <v>0</v>
      </c>
      <c r="G100" s="45"/>
      <c r="H100" s="45"/>
    </row>
    <row r="101" spans="1:8" s="27" customFormat="1" ht="31.2" x14ac:dyDescent="0.3">
      <c r="A101" s="93" t="s">
        <v>209</v>
      </c>
      <c r="B101" s="100" t="s">
        <v>204</v>
      </c>
      <c r="C101" s="91" t="s">
        <v>66</v>
      </c>
      <c r="D101" s="92">
        <f t="shared" si="31"/>
        <v>2850</v>
      </c>
      <c r="E101" s="72"/>
      <c r="F101" s="79">
        <f t="shared" si="30"/>
        <v>0</v>
      </c>
      <c r="G101" s="45"/>
      <c r="H101" s="45"/>
    </row>
    <row r="102" spans="1:8" s="27" customFormat="1" ht="31.2" x14ac:dyDescent="0.3">
      <c r="A102" s="93" t="s">
        <v>210</v>
      </c>
      <c r="B102" s="100" t="s">
        <v>187</v>
      </c>
      <c r="C102" s="91" t="s">
        <v>66</v>
      </c>
      <c r="D102" s="92">
        <f t="shared" si="31"/>
        <v>1300</v>
      </c>
      <c r="E102" s="72"/>
      <c r="F102" s="79">
        <f t="shared" si="30"/>
        <v>0</v>
      </c>
      <c r="G102" s="45"/>
      <c r="H102" s="45"/>
    </row>
    <row r="103" spans="1:8" s="27" customFormat="1" ht="31.2" x14ac:dyDescent="0.3">
      <c r="A103" s="93" t="s">
        <v>211</v>
      </c>
      <c r="B103" s="100" t="s">
        <v>201</v>
      </c>
      <c r="C103" s="91" t="s">
        <v>66</v>
      </c>
      <c r="D103" s="92">
        <f t="shared" si="31"/>
        <v>400</v>
      </c>
      <c r="E103" s="72"/>
      <c r="F103" s="79">
        <f t="shared" si="30"/>
        <v>0</v>
      </c>
      <c r="G103" s="45"/>
      <c r="H103" s="45"/>
    </row>
    <row r="104" spans="1:8" s="27" customFormat="1" ht="31.2" x14ac:dyDescent="0.3">
      <c r="A104" s="93" t="s">
        <v>212</v>
      </c>
      <c r="B104" s="100" t="s">
        <v>202</v>
      </c>
      <c r="C104" s="91" t="s">
        <v>66</v>
      </c>
      <c r="D104" s="92">
        <f t="shared" si="31"/>
        <v>270</v>
      </c>
      <c r="E104" s="72"/>
      <c r="F104" s="79">
        <f t="shared" si="30"/>
        <v>0</v>
      </c>
      <c r="G104" s="45"/>
      <c r="H104" s="45"/>
    </row>
    <row r="105" spans="1:8" s="27" customFormat="1" ht="31.2" x14ac:dyDescent="0.3">
      <c r="A105" s="93" t="s">
        <v>243</v>
      </c>
      <c r="B105" s="100" t="s">
        <v>203</v>
      </c>
      <c r="C105" s="91" t="s">
        <v>66</v>
      </c>
      <c r="D105" s="92">
        <f t="shared" si="31"/>
        <v>1000</v>
      </c>
      <c r="E105" s="72"/>
      <c r="F105" s="79">
        <f t="shared" si="30"/>
        <v>0</v>
      </c>
      <c r="G105" s="45"/>
      <c r="H105" s="45"/>
    </row>
    <row r="106" spans="1:8" ht="78" x14ac:dyDescent="0.3">
      <c r="A106" s="63">
        <v>13</v>
      </c>
      <c r="B106" s="49" t="s">
        <v>70</v>
      </c>
      <c r="C106" s="18"/>
      <c r="D106" s="75"/>
      <c r="E106" s="75"/>
      <c r="F106" s="69">
        <f>SUBTOTAL(9,F107:F117)</f>
        <v>0</v>
      </c>
      <c r="G106" s="45"/>
      <c r="H106" s="45"/>
    </row>
    <row r="107" spans="1:8" ht="31.2" x14ac:dyDescent="0.3">
      <c r="A107" s="64" t="s">
        <v>85</v>
      </c>
      <c r="B107" s="90" t="s">
        <v>65</v>
      </c>
      <c r="C107" s="50" t="s">
        <v>27</v>
      </c>
      <c r="D107" s="71">
        <v>120</v>
      </c>
      <c r="E107" s="72"/>
      <c r="F107" s="79">
        <f>E107*D107</f>
        <v>0</v>
      </c>
      <c r="G107" s="46"/>
      <c r="H107" s="45"/>
    </row>
    <row r="108" spans="1:8" ht="31.2" x14ac:dyDescent="0.3">
      <c r="A108" s="64" t="s">
        <v>86</v>
      </c>
      <c r="B108" s="90" t="s">
        <v>67</v>
      </c>
      <c r="C108" s="50" t="s">
        <v>27</v>
      </c>
      <c r="D108" s="71">
        <v>64</v>
      </c>
      <c r="E108" s="72"/>
      <c r="F108" s="79">
        <f t="shared" ref="F108:F117" si="32">E108*D108</f>
        <v>0</v>
      </c>
      <c r="G108" s="46"/>
      <c r="H108" s="45"/>
    </row>
    <row r="109" spans="1:8" ht="31.2" x14ac:dyDescent="0.3">
      <c r="A109" s="64" t="s">
        <v>87</v>
      </c>
      <c r="B109" s="111" t="s">
        <v>242</v>
      </c>
      <c r="C109" s="50" t="s">
        <v>27</v>
      </c>
      <c r="D109" s="71">
        <v>64</v>
      </c>
      <c r="E109" s="72"/>
      <c r="F109" s="79">
        <f t="shared" ref="F109" si="33">E109*D109</f>
        <v>0</v>
      </c>
      <c r="G109" s="46"/>
      <c r="H109" s="45"/>
    </row>
    <row r="110" spans="1:8" ht="31.2" x14ac:dyDescent="0.3">
      <c r="A110" s="64" t="s">
        <v>188</v>
      </c>
      <c r="B110" s="100" t="s">
        <v>217</v>
      </c>
      <c r="C110" s="50" t="s">
        <v>27</v>
      </c>
      <c r="D110" s="71">
        <v>48</v>
      </c>
      <c r="E110" s="72"/>
      <c r="F110" s="79">
        <f t="shared" si="32"/>
        <v>0</v>
      </c>
      <c r="G110" s="46"/>
      <c r="H110" s="45"/>
    </row>
    <row r="111" spans="1:8" s="27" customFormat="1" ht="33" customHeight="1" x14ac:dyDescent="0.3">
      <c r="A111" s="64" t="s">
        <v>199</v>
      </c>
      <c r="B111" s="110" t="s">
        <v>239</v>
      </c>
      <c r="C111" s="50" t="s">
        <v>27</v>
      </c>
      <c r="D111" s="103">
        <v>48</v>
      </c>
      <c r="E111" s="72"/>
      <c r="F111" s="79">
        <f t="shared" si="32"/>
        <v>0</v>
      </c>
      <c r="G111" s="45"/>
      <c r="H111" s="45"/>
    </row>
    <row r="112" spans="1:8" s="27" customFormat="1" ht="31.2" x14ac:dyDescent="0.3">
      <c r="A112" s="64" t="s">
        <v>200</v>
      </c>
      <c r="B112" s="102" t="s">
        <v>194</v>
      </c>
      <c r="C112" s="50" t="s">
        <v>27</v>
      </c>
      <c r="D112" s="103">
        <v>48</v>
      </c>
      <c r="E112" s="72"/>
      <c r="F112" s="79">
        <f t="shared" si="32"/>
        <v>0</v>
      </c>
      <c r="G112" s="45"/>
      <c r="H112" s="45"/>
    </row>
    <row r="113" spans="1:8" s="27" customFormat="1" ht="31.2" x14ac:dyDescent="0.3">
      <c r="A113" s="64" t="s">
        <v>213</v>
      </c>
      <c r="B113" s="100" t="s">
        <v>204</v>
      </c>
      <c r="C113" s="50" t="s">
        <v>27</v>
      </c>
      <c r="D113" s="92">
        <v>48</v>
      </c>
      <c r="E113" s="72"/>
      <c r="F113" s="79">
        <f t="shared" si="32"/>
        <v>0</v>
      </c>
      <c r="G113" s="45"/>
      <c r="H113" s="45"/>
    </row>
    <row r="114" spans="1:8" s="27" customFormat="1" ht="31.2" x14ac:dyDescent="0.3">
      <c r="A114" s="64" t="s">
        <v>214</v>
      </c>
      <c r="B114" s="100" t="s">
        <v>187</v>
      </c>
      <c r="C114" s="50" t="s">
        <v>27</v>
      </c>
      <c r="D114" s="92">
        <v>48</v>
      </c>
      <c r="E114" s="72"/>
      <c r="F114" s="79">
        <f t="shared" si="32"/>
        <v>0</v>
      </c>
      <c r="G114" s="45"/>
      <c r="H114" s="45"/>
    </row>
    <row r="115" spans="1:8" s="27" customFormat="1" ht="31.2" x14ac:dyDescent="0.3">
      <c r="A115" s="64" t="s">
        <v>215</v>
      </c>
      <c r="B115" s="100" t="s">
        <v>201</v>
      </c>
      <c r="C115" s="50" t="s">
        <v>27</v>
      </c>
      <c r="D115" s="92">
        <v>48</v>
      </c>
      <c r="E115" s="72"/>
      <c r="F115" s="79">
        <f t="shared" si="32"/>
        <v>0</v>
      </c>
      <c r="G115" s="45"/>
      <c r="H115" s="45"/>
    </row>
    <row r="116" spans="1:8" s="27" customFormat="1" ht="31.2" x14ac:dyDescent="0.3">
      <c r="A116" s="64" t="s">
        <v>216</v>
      </c>
      <c r="B116" s="100" t="s">
        <v>202</v>
      </c>
      <c r="C116" s="50" t="s">
        <v>27</v>
      </c>
      <c r="D116" s="92">
        <v>48</v>
      </c>
      <c r="E116" s="72"/>
      <c r="F116" s="79">
        <f t="shared" si="32"/>
        <v>0</v>
      </c>
      <c r="G116" s="45"/>
      <c r="H116" s="45"/>
    </row>
    <row r="117" spans="1:8" s="27" customFormat="1" ht="31.2" x14ac:dyDescent="0.3">
      <c r="A117" s="64" t="s">
        <v>245</v>
      </c>
      <c r="B117" s="100" t="s">
        <v>219</v>
      </c>
      <c r="C117" s="50" t="s">
        <v>27</v>
      </c>
      <c r="D117" s="92">
        <v>48</v>
      </c>
      <c r="E117" s="72"/>
      <c r="F117" s="79">
        <f t="shared" si="32"/>
        <v>0</v>
      </c>
      <c r="G117" s="45"/>
      <c r="H117" s="45"/>
    </row>
    <row r="118" spans="1:8" ht="93.6" x14ac:dyDescent="0.3">
      <c r="A118" s="63">
        <v>14</v>
      </c>
      <c r="B118" s="49" t="s">
        <v>71</v>
      </c>
      <c r="C118" s="18"/>
      <c r="D118" s="75"/>
      <c r="E118" s="75"/>
      <c r="F118" s="69">
        <f>SUBTOTAL(9,F119)</f>
        <v>0</v>
      </c>
      <c r="G118" s="45"/>
      <c r="H118" s="45"/>
    </row>
    <row r="119" spans="1:8" ht="28.2" customHeight="1" x14ac:dyDescent="0.3">
      <c r="A119" s="64" t="s">
        <v>89</v>
      </c>
      <c r="B119" s="8" t="s">
        <v>72</v>
      </c>
      <c r="C119" s="50" t="s">
        <v>66</v>
      </c>
      <c r="D119" s="71">
        <v>1200</v>
      </c>
      <c r="E119" s="72"/>
      <c r="F119" s="73">
        <f t="shared" ref="F119" si="34">E119*D119</f>
        <v>0</v>
      </c>
      <c r="G119" s="46"/>
      <c r="H119" s="45"/>
    </row>
    <row r="120" spans="1:8" ht="93.6" x14ac:dyDescent="0.3">
      <c r="A120" s="63">
        <v>15</v>
      </c>
      <c r="B120" s="49" t="s">
        <v>73</v>
      </c>
      <c r="C120" s="18"/>
      <c r="D120" s="75"/>
      <c r="E120" s="75"/>
      <c r="F120" s="69">
        <f>SUBTOTAL(9,F121)</f>
        <v>0</v>
      </c>
      <c r="G120" s="45"/>
      <c r="H120" s="45"/>
    </row>
    <row r="121" spans="1:8" s="27" customFormat="1" ht="31.2" x14ac:dyDescent="0.3">
      <c r="A121" s="93" t="s">
        <v>93</v>
      </c>
      <c r="B121" s="90" t="s">
        <v>72</v>
      </c>
      <c r="C121" s="91" t="s">
        <v>66</v>
      </c>
      <c r="D121" s="92">
        <v>1200</v>
      </c>
      <c r="E121" s="70"/>
      <c r="F121" s="79">
        <f t="shared" ref="F121" si="35">E121*D121</f>
        <v>0</v>
      </c>
      <c r="G121" s="45"/>
      <c r="H121" s="45"/>
    </row>
    <row r="122" spans="1:8" ht="93.6" x14ac:dyDescent="0.3">
      <c r="A122" s="63">
        <v>16</v>
      </c>
      <c r="B122" s="49" t="s">
        <v>75</v>
      </c>
      <c r="C122" s="18"/>
      <c r="D122" s="75"/>
      <c r="E122" s="75"/>
      <c r="F122" s="69">
        <f>SUBTOTAL(9,F123:F128)</f>
        <v>0</v>
      </c>
      <c r="G122" s="45"/>
      <c r="H122" s="45"/>
    </row>
    <row r="123" spans="1:8" ht="31.2" x14ac:dyDescent="0.3">
      <c r="A123" s="64" t="s">
        <v>94</v>
      </c>
      <c r="B123" s="94" t="s">
        <v>77</v>
      </c>
      <c r="C123" s="50" t="s">
        <v>66</v>
      </c>
      <c r="D123" s="71">
        <v>600</v>
      </c>
      <c r="E123" s="72"/>
      <c r="F123" s="73">
        <f t="shared" ref="F123:F128" si="36">E123*D123</f>
        <v>0</v>
      </c>
      <c r="G123" s="46"/>
      <c r="H123" s="45"/>
    </row>
    <row r="124" spans="1:8" ht="31.2" x14ac:dyDescent="0.3">
      <c r="A124" s="64" t="s">
        <v>95</v>
      </c>
      <c r="B124" s="76" t="s">
        <v>79</v>
      </c>
      <c r="C124" s="50" t="s">
        <v>27</v>
      </c>
      <c r="D124" s="71">
        <v>60</v>
      </c>
      <c r="E124" s="72"/>
      <c r="F124" s="73">
        <f t="shared" si="36"/>
        <v>0</v>
      </c>
      <c r="G124" s="46"/>
      <c r="H124" s="45"/>
    </row>
    <row r="125" spans="1:8" ht="31.2" x14ac:dyDescent="0.3">
      <c r="A125" s="64" t="s">
        <v>138</v>
      </c>
      <c r="B125" s="8" t="s">
        <v>81</v>
      </c>
      <c r="C125" s="50" t="s">
        <v>66</v>
      </c>
      <c r="D125" s="71">
        <v>250</v>
      </c>
      <c r="E125" s="72"/>
      <c r="F125" s="73">
        <f t="shared" si="36"/>
        <v>0</v>
      </c>
      <c r="G125" s="46"/>
      <c r="H125" s="45"/>
    </row>
    <row r="126" spans="1:8" ht="31.2" x14ac:dyDescent="0.3">
      <c r="A126" s="64" t="s">
        <v>139</v>
      </c>
      <c r="B126" s="8" t="s">
        <v>82</v>
      </c>
      <c r="C126" s="50" t="s">
        <v>27</v>
      </c>
      <c r="D126" s="71">
        <v>30</v>
      </c>
      <c r="E126" s="72"/>
      <c r="F126" s="73">
        <f t="shared" si="36"/>
        <v>0</v>
      </c>
      <c r="G126" s="46"/>
      <c r="H126" s="45"/>
    </row>
    <row r="127" spans="1:8" ht="36.450000000000003" customHeight="1" x14ac:dyDescent="0.3">
      <c r="A127" s="64" t="s">
        <v>140</v>
      </c>
      <c r="B127" s="8" t="s">
        <v>83</v>
      </c>
      <c r="C127" s="50" t="s">
        <v>27</v>
      </c>
      <c r="D127" s="71">
        <v>100</v>
      </c>
      <c r="E127" s="72"/>
      <c r="F127" s="73">
        <f t="shared" si="36"/>
        <v>0</v>
      </c>
      <c r="G127" s="45"/>
      <c r="H127" s="45"/>
    </row>
    <row r="128" spans="1:8" ht="36.450000000000003" customHeight="1" x14ac:dyDescent="0.3">
      <c r="A128" s="64" t="s">
        <v>141</v>
      </c>
      <c r="B128" s="8" t="s">
        <v>84</v>
      </c>
      <c r="C128" s="50" t="s">
        <v>27</v>
      </c>
      <c r="D128" s="71">
        <v>100</v>
      </c>
      <c r="E128" s="72"/>
      <c r="F128" s="73">
        <f t="shared" si="36"/>
        <v>0</v>
      </c>
      <c r="G128" s="45"/>
      <c r="H128" s="45"/>
    </row>
    <row r="129" spans="1:8" ht="109.2" x14ac:dyDescent="0.3">
      <c r="A129" s="63">
        <v>17</v>
      </c>
      <c r="B129" s="49" t="s">
        <v>236</v>
      </c>
      <c r="C129" s="18"/>
      <c r="D129" s="75"/>
      <c r="E129" s="75"/>
      <c r="F129" s="69">
        <f>SUBTOTAL(9,F130:F135)</f>
        <v>0</v>
      </c>
      <c r="G129" s="45"/>
      <c r="H129" s="45"/>
    </row>
    <row r="130" spans="1:8" ht="31.2" x14ac:dyDescent="0.3">
      <c r="A130" s="64" t="s">
        <v>96</v>
      </c>
      <c r="B130" s="94" t="s">
        <v>77</v>
      </c>
      <c r="C130" s="50" t="s">
        <v>66</v>
      </c>
      <c r="D130" s="71">
        <v>600</v>
      </c>
      <c r="E130" s="72"/>
      <c r="F130" s="73">
        <f t="shared" ref="F130:F135" si="37">E130*D130</f>
        <v>0</v>
      </c>
      <c r="G130" s="46"/>
      <c r="H130" s="45"/>
    </row>
    <row r="131" spans="1:8" ht="31.2" x14ac:dyDescent="0.3">
      <c r="A131" s="64" t="s">
        <v>97</v>
      </c>
      <c r="B131" s="76" t="s">
        <v>79</v>
      </c>
      <c r="C131" s="50" t="s">
        <v>27</v>
      </c>
      <c r="D131" s="71">
        <v>60</v>
      </c>
      <c r="E131" s="72"/>
      <c r="F131" s="73">
        <f t="shared" si="37"/>
        <v>0</v>
      </c>
      <c r="G131" s="46"/>
      <c r="H131" s="45"/>
    </row>
    <row r="132" spans="1:8" ht="31.2" x14ac:dyDescent="0.3">
      <c r="A132" s="64" t="s">
        <v>142</v>
      </c>
      <c r="B132" s="8" t="s">
        <v>81</v>
      </c>
      <c r="C132" s="50" t="s">
        <v>66</v>
      </c>
      <c r="D132" s="71">
        <v>250</v>
      </c>
      <c r="E132" s="72"/>
      <c r="F132" s="73">
        <f t="shared" si="37"/>
        <v>0</v>
      </c>
      <c r="G132" s="46"/>
      <c r="H132" s="45"/>
    </row>
    <row r="133" spans="1:8" ht="31.2" x14ac:dyDescent="0.3">
      <c r="A133" s="64" t="s">
        <v>143</v>
      </c>
      <c r="B133" s="8" t="s">
        <v>82</v>
      </c>
      <c r="C133" s="50" t="s">
        <v>27</v>
      </c>
      <c r="D133" s="71">
        <v>30</v>
      </c>
      <c r="E133" s="72"/>
      <c r="F133" s="73">
        <f t="shared" si="37"/>
        <v>0</v>
      </c>
      <c r="G133" s="46"/>
      <c r="H133" s="45"/>
    </row>
    <row r="134" spans="1:8" ht="36.450000000000003" customHeight="1" x14ac:dyDescent="0.3">
      <c r="A134" s="64" t="s">
        <v>144</v>
      </c>
      <c r="B134" s="8" t="s">
        <v>83</v>
      </c>
      <c r="C134" s="50" t="s">
        <v>27</v>
      </c>
      <c r="D134" s="71">
        <v>100</v>
      </c>
      <c r="E134" s="72"/>
      <c r="F134" s="73">
        <f t="shared" si="37"/>
        <v>0</v>
      </c>
      <c r="G134" s="45"/>
      <c r="H134" s="45"/>
    </row>
    <row r="135" spans="1:8" ht="36.450000000000003" customHeight="1" x14ac:dyDescent="0.3">
      <c r="A135" s="64" t="s">
        <v>145</v>
      </c>
      <c r="B135" s="8" t="s">
        <v>84</v>
      </c>
      <c r="C135" s="50" t="s">
        <v>27</v>
      </c>
      <c r="D135" s="71">
        <v>100</v>
      </c>
      <c r="E135" s="72"/>
      <c r="F135" s="73">
        <f t="shared" si="37"/>
        <v>0</v>
      </c>
      <c r="G135" s="45"/>
      <c r="H135" s="45"/>
    </row>
    <row r="136" spans="1:8" ht="93.6" x14ac:dyDescent="0.3">
      <c r="A136" s="63">
        <v>18</v>
      </c>
      <c r="B136" s="49" t="s">
        <v>88</v>
      </c>
      <c r="C136" s="18"/>
      <c r="D136" s="75"/>
      <c r="E136" s="75"/>
      <c r="F136" s="69">
        <f>SUBTOTAL(9,F137:F139)</f>
        <v>0</v>
      </c>
      <c r="G136" s="45"/>
      <c r="H136" s="45"/>
    </row>
    <row r="137" spans="1:8" ht="31.2" x14ac:dyDescent="0.3">
      <c r="A137" s="64" t="s">
        <v>98</v>
      </c>
      <c r="B137" s="76" t="s">
        <v>90</v>
      </c>
      <c r="C137" s="50" t="s">
        <v>66</v>
      </c>
      <c r="D137" s="71">
        <v>4800</v>
      </c>
      <c r="E137" s="72"/>
      <c r="F137" s="73">
        <f t="shared" ref="F137:F139" si="38">E137*D137</f>
        <v>0</v>
      </c>
      <c r="G137" s="46"/>
      <c r="H137" s="45"/>
    </row>
    <row r="138" spans="1:8" ht="31.2" x14ac:dyDescent="0.3">
      <c r="A138" s="64" t="s">
        <v>146</v>
      </c>
      <c r="B138" s="76" t="s">
        <v>91</v>
      </c>
      <c r="C138" s="50" t="s">
        <v>27</v>
      </c>
      <c r="D138" s="71">
        <v>80</v>
      </c>
      <c r="E138" s="72"/>
      <c r="F138" s="73">
        <f t="shared" si="38"/>
        <v>0</v>
      </c>
      <c r="G138" s="46"/>
      <c r="H138" s="45"/>
    </row>
    <row r="139" spans="1:8" ht="34.799999999999997" customHeight="1" x14ac:dyDescent="0.3">
      <c r="A139" s="64" t="s">
        <v>147</v>
      </c>
      <c r="B139" s="76" t="s">
        <v>92</v>
      </c>
      <c r="C139" s="50" t="s">
        <v>27</v>
      </c>
      <c r="D139" s="71">
        <v>100</v>
      </c>
      <c r="E139" s="72"/>
      <c r="F139" s="73">
        <f t="shared" si="38"/>
        <v>0</v>
      </c>
      <c r="G139" s="45"/>
      <c r="H139" s="45"/>
    </row>
    <row r="140" spans="1:8" ht="119.55" customHeight="1" x14ac:dyDescent="0.3">
      <c r="A140" s="63">
        <v>19</v>
      </c>
      <c r="B140" s="49" t="s">
        <v>238</v>
      </c>
      <c r="C140" s="18"/>
      <c r="D140" s="75"/>
      <c r="E140" s="75"/>
      <c r="F140" s="69">
        <f>SUBTOTAL(9,F141:F143)</f>
        <v>0</v>
      </c>
      <c r="G140" s="45"/>
      <c r="H140" s="45"/>
    </row>
    <row r="141" spans="1:8" ht="31.2" x14ac:dyDescent="0.3">
      <c r="A141" s="64" t="s">
        <v>99</v>
      </c>
      <c r="B141" s="76" t="s">
        <v>90</v>
      </c>
      <c r="C141" s="50" t="s">
        <v>66</v>
      </c>
      <c r="D141" s="71">
        <v>4800</v>
      </c>
      <c r="E141" s="72"/>
      <c r="F141" s="73">
        <f t="shared" ref="F141:F143" si="39">E141*D141</f>
        <v>0</v>
      </c>
      <c r="G141" s="46"/>
      <c r="H141" s="45"/>
    </row>
    <row r="142" spans="1:8" ht="31.2" x14ac:dyDescent="0.3">
      <c r="A142" s="64" t="s">
        <v>148</v>
      </c>
      <c r="B142" s="76" t="s">
        <v>91</v>
      </c>
      <c r="C142" s="50" t="s">
        <v>27</v>
      </c>
      <c r="D142" s="71">
        <v>80</v>
      </c>
      <c r="E142" s="72"/>
      <c r="F142" s="73">
        <f t="shared" si="39"/>
        <v>0</v>
      </c>
      <c r="G142" s="46"/>
      <c r="H142" s="45"/>
    </row>
    <row r="143" spans="1:8" ht="40.799999999999997" customHeight="1" x14ac:dyDescent="0.3">
      <c r="A143" s="64" t="s">
        <v>149</v>
      </c>
      <c r="B143" s="76" t="s">
        <v>92</v>
      </c>
      <c r="C143" s="50" t="s">
        <v>27</v>
      </c>
      <c r="D143" s="71">
        <v>100</v>
      </c>
      <c r="E143" s="72"/>
      <c r="F143" s="73">
        <f t="shared" si="39"/>
        <v>0</v>
      </c>
      <c r="G143" s="45"/>
      <c r="H143" s="45"/>
    </row>
    <row r="144" spans="1:8" ht="31.2" x14ac:dyDescent="0.3">
      <c r="A144" s="63">
        <v>20</v>
      </c>
      <c r="B144" s="49" t="s">
        <v>103</v>
      </c>
      <c r="C144" s="18"/>
      <c r="D144" s="75"/>
      <c r="E144" s="75"/>
      <c r="F144" s="69">
        <f>SUBTOTAL(9,F145)</f>
        <v>0</v>
      </c>
      <c r="G144" s="46"/>
      <c r="H144" s="45"/>
    </row>
    <row r="145" spans="1:8" s="55" customFormat="1" ht="31.2" x14ac:dyDescent="0.3">
      <c r="A145" s="64" t="s">
        <v>100</v>
      </c>
      <c r="B145" s="8" t="s">
        <v>104</v>
      </c>
      <c r="C145" s="50" t="s">
        <v>101</v>
      </c>
      <c r="D145" s="71">
        <v>3000</v>
      </c>
      <c r="E145" s="72"/>
      <c r="F145" s="73">
        <f t="shared" ref="F145" si="40">E145*D145</f>
        <v>0</v>
      </c>
      <c r="G145" s="53"/>
      <c r="H145" s="54"/>
    </row>
    <row r="146" spans="1:8" ht="124.8" x14ac:dyDescent="0.3">
      <c r="A146" s="63">
        <v>21</v>
      </c>
      <c r="B146" s="49" t="s">
        <v>62</v>
      </c>
      <c r="C146" s="18"/>
      <c r="D146" s="75"/>
      <c r="E146" s="75"/>
      <c r="F146" s="69">
        <f>SUBTOTAL(9,F147:F154)</f>
        <v>0</v>
      </c>
      <c r="G146" s="45"/>
      <c r="H146" s="45"/>
    </row>
    <row r="147" spans="1:8" ht="20.55" customHeight="1" x14ac:dyDescent="0.3">
      <c r="A147" s="64" t="s">
        <v>150</v>
      </c>
      <c r="B147" s="8" t="s">
        <v>26</v>
      </c>
      <c r="C147" s="50" t="s">
        <v>27</v>
      </c>
      <c r="D147" s="71">
        <v>1</v>
      </c>
      <c r="E147" s="72"/>
      <c r="F147" s="73">
        <f t="shared" ref="F147:F151" si="41">E147*D147</f>
        <v>0</v>
      </c>
      <c r="G147" s="46"/>
      <c r="H147" s="45"/>
    </row>
    <row r="148" spans="1:8" ht="21.45" customHeight="1" x14ac:dyDescent="0.3">
      <c r="A148" s="64" t="s">
        <v>151</v>
      </c>
      <c r="B148" s="8" t="s">
        <v>29</v>
      </c>
      <c r="C148" s="50" t="s">
        <v>27</v>
      </c>
      <c r="D148" s="71">
        <v>1</v>
      </c>
      <c r="E148" s="72"/>
      <c r="F148" s="73">
        <f t="shared" si="41"/>
        <v>0</v>
      </c>
      <c r="G148" s="46"/>
      <c r="H148" s="45"/>
    </row>
    <row r="149" spans="1:8" ht="20.55" customHeight="1" x14ac:dyDescent="0.3">
      <c r="A149" s="64" t="s">
        <v>152</v>
      </c>
      <c r="B149" s="8" t="s">
        <v>31</v>
      </c>
      <c r="C149" s="50" t="s">
        <v>27</v>
      </c>
      <c r="D149" s="71">
        <v>1</v>
      </c>
      <c r="E149" s="72"/>
      <c r="F149" s="73">
        <f t="shared" si="41"/>
        <v>0</v>
      </c>
      <c r="G149" s="46"/>
      <c r="H149" s="45"/>
    </row>
    <row r="150" spans="1:8" ht="21.45" customHeight="1" x14ac:dyDescent="0.3">
      <c r="A150" s="64" t="s">
        <v>153</v>
      </c>
      <c r="B150" s="8" t="s">
        <v>33</v>
      </c>
      <c r="C150" s="50" t="s">
        <v>27</v>
      </c>
      <c r="D150" s="71">
        <v>1</v>
      </c>
      <c r="E150" s="72"/>
      <c r="F150" s="73">
        <f t="shared" si="41"/>
        <v>0</v>
      </c>
      <c r="G150" s="46"/>
      <c r="H150" s="45"/>
    </row>
    <row r="151" spans="1:8" ht="21.45" customHeight="1" x14ac:dyDescent="0.3">
      <c r="A151" s="64" t="s">
        <v>154</v>
      </c>
      <c r="B151" s="8" t="s">
        <v>61</v>
      </c>
      <c r="C151" s="50" t="s">
        <v>27</v>
      </c>
      <c r="D151" s="71">
        <v>1</v>
      </c>
      <c r="E151" s="72"/>
      <c r="F151" s="73">
        <f t="shared" si="41"/>
        <v>0</v>
      </c>
      <c r="G151" s="46"/>
      <c r="H151" s="45"/>
    </row>
    <row r="152" spans="1:8" ht="33.450000000000003" customHeight="1" x14ac:dyDescent="0.3">
      <c r="A152" s="64" t="s">
        <v>155</v>
      </c>
      <c r="B152" s="8" t="s">
        <v>132</v>
      </c>
      <c r="C152" s="50" t="s">
        <v>27</v>
      </c>
      <c r="D152" s="71">
        <v>1</v>
      </c>
      <c r="E152" s="72"/>
      <c r="F152" s="73">
        <f t="shared" ref="F152:F154" si="42">E152*D152</f>
        <v>0</v>
      </c>
      <c r="G152" s="46"/>
      <c r="H152" s="45"/>
    </row>
    <row r="153" spans="1:8" s="55" customFormat="1" ht="31.2" x14ac:dyDescent="0.3">
      <c r="A153" s="64" t="s">
        <v>156</v>
      </c>
      <c r="B153" s="101" t="s">
        <v>192</v>
      </c>
      <c r="C153" s="50" t="s">
        <v>44</v>
      </c>
      <c r="D153" s="71">
        <v>1</v>
      </c>
      <c r="E153" s="72"/>
      <c r="F153" s="73">
        <f t="shared" ref="F153" si="43">E153*D153</f>
        <v>0</v>
      </c>
      <c r="G153" s="53"/>
      <c r="H153" s="54"/>
    </row>
    <row r="154" spans="1:8" s="55" customFormat="1" ht="31.2" x14ac:dyDescent="0.3">
      <c r="A154" s="64" t="s">
        <v>191</v>
      </c>
      <c r="B154" s="8" t="s">
        <v>135</v>
      </c>
      <c r="C154" s="50" t="s">
        <v>44</v>
      </c>
      <c r="D154" s="71">
        <v>1</v>
      </c>
      <c r="E154" s="72"/>
      <c r="F154" s="73">
        <f t="shared" si="42"/>
        <v>0</v>
      </c>
      <c r="G154" s="53"/>
      <c r="H154" s="54"/>
    </row>
    <row r="155" spans="1:8" s="52" customFormat="1" ht="46.8" x14ac:dyDescent="0.3">
      <c r="A155" s="18">
        <v>22</v>
      </c>
      <c r="B155" s="49" t="s">
        <v>107</v>
      </c>
      <c r="C155" s="17"/>
      <c r="D155" s="78"/>
      <c r="E155" s="78"/>
      <c r="F155" s="69">
        <f>SUBTOTAL(9,F156:F157)</f>
        <v>0</v>
      </c>
      <c r="G155" s="46"/>
      <c r="H155" s="46"/>
    </row>
    <row r="156" spans="1:8" s="52" customFormat="1" ht="31.2" x14ac:dyDescent="0.3">
      <c r="A156" s="64" t="s">
        <v>157</v>
      </c>
      <c r="B156" s="8" t="s">
        <v>127</v>
      </c>
      <c r="C156" s="50" t="s">
        <v>44</v>
      </c>
      <c r="D156" s="71">
        <v>1</v>
      </c>
      <c r="E156" s="72"/>
      <c r="F156" s="73">
        <f t="shared" ref="F156" si="44">E156*D156</f>
        <v>0</v>
      </c>
      <c r="G156" s="46"/>
      <c r="H156" s="45"/>
    </row>
    <row r="157" spans="1:8" s="52" customFormat="1" ht="21.45" customHeight="1" x14ac:dyDescent="0.3">
      <c r="A157" s="64" t="s">
        <v>158</v>
      </c>
      <c r="B157" s="8" t="s">
        <v>109</v>
      </c>
      <c r="C157" s="50" t="s">
        <v>44</v>
      </c>
      <c r="D157" s="71">
        <v>1</v>
      </c>
      <c r="E157" s="72"/>
      <c r="F157" s="73"/>
      <c r="G157" s="46"/>
      <c r="H157" s="45"/>
    </row>
    <row r="158" spans="1:8" ht="15.6" x14ac:dyDescent="0.3">
      <c r="A158" s="63">
        <v>23</v>
      </c>
      <c r="B158" s="49" t="s">
        <v>111</v>
      </c>
      <c r="C158" s="18"/>
      <c r="D158" s="75"/>
      <c r="E158" s="75"/>
      <c r="F158" s="69">
        <f>SUBTOTAL(9,F159:F160)</f>
        <v>0</v>
      </c>
      <c r="G158" s="46"/>
      <c r="H158" s="45"/>
    </row>
    <row r="159" spans="1:8" s="55" customFormat="1" ht="31.2" x14ac:dyDescent="0.3">
      <c r="A159" s="64" t="s">
        <v>159</v>
      </c>
      <c r="B159" s="8" t="s">
        <v>112</v>
      </c>
      <c r="C159" s="50" t="s">
        <v>27</v>
      </c>
      <c r="D159" s="71">
        <v>32</v>
      </c>
      <c r="E159" s="72"/>
      <c r="F159" s="73">
        <f t="shared" ref="F159:F160" si="45">E159*D159</f>
        <v>0</v>
      </c>
      <c r="G159" s="53"/>
      <c r="H159" s="54"/>
    </row>
    <row r="160" spans="1:8" s="55" customFormat="1" ht="31.2" x14ac:dyDescent="0.3">
      <c r="A160" s="64" t="s">
        <v>160</v>
      </c>
      <c r="B160" s="8" t="s">
        <v>113</v>
      </c>
      <c r="C160" s="50" t="s">
        <v>27</v>
      </c>
      <c r="D160" s="71">
        <v>32</v>
      </c>
      <c r="E160" s="72"/>
      <c r="F160" s="73">
        <f t="shared" si="45"/>
        <v>0</v>
      </c>
      <c r="G160" s="53"/>
      <c r="H160" s="54"/>
    </row>
    <row r="161" spans="1:8" ht="31.2" x14ac:dyDescent="0.3">
      <c r="A161" s="63">
        <v>24</v>
      </c>
      <c r="B161" s="49" t="s">
        <v>102</v>
      </c>
      <c r="C161" s="18"/>
      <c r="D161" s="75"/>
      <c r="E161" s="75"/>
      <c r="F161" s="69">
        <f>SUBTOTAL(9,F162)</f>
        <v>0</v>
      </c>
      <c r="G161" s="46"/>
      <c r="H161" s="45"/>
    </row>
    <row r="162" spans="1:8" s="55" customFormat="1" ht="46.8" x14ac:dyDescent="0.3">
      <c r="A162" s="64" t="s">
        <v>161</v>
      </c>
      <c r="B162" s="109" t="s">
        <v>240</v>
      </c>
      <c r="C162" s="50" t="s">
        <v>44</v>
      </c>
      <c r="D162" s="71">
        <v>1</v>
      </c>
      <c r="E162" s="72"/>
      <c r="F162" s="73">
        <f t="shared" ref="F162" si="46">E162*D162</f>
        <v>0</v>
      </c>
      <c r="G162" s="53"/>
      <c r="H162" s="54"/>
    </row>
    <row r="163" spans="1:8" s="52" customFormat="1" ht="62.4" x14ac:dyDescent="0.3">
      <c r="A163" s="18">
        <v>25</v>
      </c>
      <c r="B163" s="49" t="s">
        <v>114</v>
      </c>
      <c r="C163" s="17"/>
      <c r="D163" s="78"/>
      <c r="E163" s="78"/>
      <c r="F163" s="69">
        <f>SUBTOTAL(9, F164:F168)</f>
        <v>0</v>
      </c>
      <c r="G163" s="46"/>
      <c r="H163" s="45"/>
    </row>
    <row r="164" spans="1:8" s="52" customFormat="1" ht="15.6" x14ac:dyDescent="0.3">
      <c r="A164" s="67" t="s">
        <v>105</v>
      </c>
      <c r="B164" s="83" t="s">
        <v>115</v>
      </c>
      <c r="C164" s="51" t="s">
        <v>116</v>
      </c>
      <c r="D164" s="95">
        <v>600</v>
      </c>
      <c r="E164" s="96"/>
      <c r="F164" s="97">
        <f t="shared" ref="F164:F168" si="47">E164*D164</f>
        <v>0</v>
      </c>
      <c r="G164" s="46"/>
      <c r="H164" s="45"/>
    </row>
    <row r="165" spans="1:8" s="52" customFormat="1" ht="15.6" x14ac:dyDescent="0.3">
      <c r="A165" s="67" t="s">
        <v>106</v>
      </c>
      <c r="B165" s="83" t="s">
        <v>117</v>
      </c>
      <c r="C165" s="51" t="s">
        <v>116</v>
      </c>
      <c r="D165" s="95">
        <v>600</v>
      </c>
      <c r="E165" s="96"/>
      <c r="F165" s="97">
        <f t="shared" si="47"/>
        <v>0</v>
      </c>
      <c r="G165" s="46"/>
      <c r="H165" s="45"/>
    </row>
    <row r="166" spans="1:8" s="52" customFormat="1" ht="15.6" x14ac:dyDescent="0.3">
      <c r="A166" s="67" t="s">
        <v>162</v>
      </c>
      <c r="B166" s="83" t="s">
        <v>118</v>
      </c>
      <c r="C166" s="51" t="s">
        <v>116</v>
      </c>
      <c r="D166" s="95">
        <v>600</v>
      </c>
      <c r="E166" s="96"/>
      <c r="F166" s="97">
        <f t="shared" si="47"/>
        <v>0</v>
      </c>
      <c r="G166" s="46"/>
      <c r="H166" s="45"/>
    </row>
    <row r="167" spans="1:8" s="52" customFormat="1" ht="15.6" x14ac:dyDescent="0.3">
      <c r="A167" s="67" t="s">
        <v>163</v>
      </c>
      <c r="B167" s="83" t="s">
        <v>119</v>
      </c>
      <c r="C167" s="51" t="s">
        <v>116</v>
      </c>
      <c r="D167" s="95">
        <v>600</v>
      </c>
      <c r="E167" s="96"/>
      <c r="F167" s="97">
        <f t="shared" si="47"/>
        <v>0</v>
      </c>
      <c r="G167" s="46"/>
      <c r="H167" s="45"/>
    </row>
    <row r="168" spans="1:8" s="52" customFormat="1" ht="15.6" x14ac:dyDescent="0.3">
      <c r="A168" s="67" t="s">
        <v>164</v>
      </c>
      <c r="B168" s="83" t="s">
        <v>120</v>
      </c>
      <c r="C168" s="51" t="s">
        <v>116</v>
      </c>
      <c r="D168" s="95">
        <v>600</v>
      </c>
      <c r="E168" s="96"/>
      <c r="F168" s="97">
        <f t="shared" si="47"/>
        <v>0</v>
      </c>
      <c r="G168" s="46"/>
      <c r="H168" s="45"/>
    </row>
    <row r="169" spans="1:8" s="52" customFormat="1" ht="62.4" x14ac:dyDescent="0.3">
      <c r="A169" s="18">
        <v>26</v>
      </c>
      <c r="B169" s="49" t="s">
        <v>121</v>
      </c>
      <c r="C169" s="17"/>
      <c r="D169" s="78"/>
      <c r="E169" s="78"/>
      <c r="F169" s="69">
        <f>SUBTOTAL(9, F170)</f>
        <v>0</v>
      </c>
      <c r="G169" s="46"/>
      <c r="H169" s="45"/>
    </row>
    <row r="170" spans="1:8" s="52" customFormat="1" ht="15.6" x14ac:dyDescent="0.3">
      <c r="A170" s="67" t="s">
        <v>108</v>
      </c>
      <c r="B170" s="83" t="s">
        <v>122</v>
      </c>
      <c r="C170" s="51" t="s">
        <v>123</v>
      </c>
      <c r="D170" s="95">
        <v>40</v>
      </c>
      <c r="E170" s="96"/>
      <c r="F170" s="97">
        <f t="shared" ref="F170" si="48">E170*D170</f>
        <v>0</v>
      </c>
      <c r="G170" s="46"/>
      <c r="H170" s="45"/>
    </row>
    <row r="171" spans="1:8" s="52" customFormat="1" ht="62.4" x14ac:dyDescent="0.3">
      <c r="A171" s="18">
        <v>27</v>
      </c>
      <c r="B171" s="49" t="s">
        <v>124</v>
      </c>
      <c r="C171" s="17"/>
      <c r="D171" s="78"/>
      <c r="E171" s="78"/>
      <c r="F171" s="69">
        <f>SUBTOTAL(9, F172)</f>
        <v>0</v>
      </c>
      <c r="G171" s="46"/>
      <c r="H171" s="45"/>
    </row>
    <row r="172" spans="1:8" s="52" customFormat="1" ht="15.6" x14ac:dyDescent="0.3">
      <c r="A172" s="67" t="s">
        <v>110</v>
      </c>
      <c r="B172" s="83" t="s">
        <v>125</v>
      </c>
      <c r="C172" s="51" t="s">
        <v>126</v>
      </c>
      <c r="D172" s="77">
        <v>6000</v>
      </c>
      <c r="E172" s="82"/>
      <c r="F172" s="84">
        <f t="shared" ref="F172" si="49">E172*D172</f>
        <v>0</v>
      </c>
      <c r="G172" s="89"/>
      <c r="H172" s="45"/>
    </row>
    <row r="173" spans="1:8" ht="15.45" customHeight="1" x14ac:dyDescent="0.3">
      <c r="A173" s="112" t="s">
        <v>51</v>
      </c>
      <c r="B173" s="112"/>
      <c r="C173" s="112"/>
      <c r="D173" s="112"/>
      <c r="E173" s="112"/>
      <c r="F173" s="80">
        <f>+SUBTOTAL(9,F15:F172)</f>
        <v>0</v>
      </c>
      <c r="G173" s="46"/>
      <c r="H173" s="46"/>
    </row>
    <row r="174" spans="1:8" ht="15.6" x14ac:dyDescent="0.3">
      <c r="A174" s="112" t="s">
        <v>52</v>
      </c>
      <c r="B174" s="112"/>
      <c r="C174" s="112"/>
      <c r="D174" s="112"/>
      <c r="E174" s="112"/>
      <c r="F174" s="81">
        <f>F173*0.15</f>
        <v>0</v>
      </c>
      <c r="G174" s="46"/>
      <c r="H174" s="46"/>
    </row>
    <row r="175" spans="1:8" ht="16.2" customHeight="1" x14ac:dyDescent="0.3">
      <c r="A175" s="112" t="s">
        <v>53</v>
      </c>
      <c r="B175" s="112"/>
      <c r="C175" s="112"/>
      <c r="D175" s="112"/>
      <c r="E175" s="112"/>
      <c r="F175" s="81">
        <f>F173+F174</f>
        <v>0</v>
      </c>
      <c r="G175" s="46"/>
      <c r="H175" s="46"/>
    </row>
    <row r="176" spans="1:8" x14ac:dyDescent="0.3">
      <c r="A176" s="26"/>
      <c r="B176" s="25"/>
      <c r="C176" s="26"/>
      <c r="D176" s="34"/>
      <c r="E176" s="27"/>
      <c r="F176" s="27"/>
      <c r="G176" s="27"/>
      <c r="H176" s="27"/>
    </row>
    <row r="177" spans="1:8" ht="15" thickBot="1" x14ac:dyDescent="0.35">
      <c r="A177" s="26"/>
      <c r="B177" s="27"/>
      <c r="C177" s="26"/>
      <c r="D177" s="34"/>
      <c r="E177" s="27"/>
      <c r="F177" s="27"/>
      <c r="G177" s="27"/>
      <c r="H177" s="27"/>
    </row>
    <row r="178" spans="1:8" ht="36.450000000000003" customHeight="1" x14ac:dyDescent="0.3">
      <c r="A178" s="26"/>
      <c r="B178" s="113" t="s">
        <v>54</v>
      </c>
      <c r="C178" s="116"/>
      <c r="D178" s="117"/>
      <c r="E178" s="118"/>
      <c r="F178" s="27"/>
      <c r="G178" s="27"/>
      <c r="H178" s="27"/>
    </row>
    <row r="179" spans="1:8" ht="27.45" customHeight="1" x14ac:dyDescent="0.3">
      <c r="A179" s="26"/>
      <c r="B179" s="114"/>
      <c r="C179" s="119" t="s">
        <v>55</v>
      </c>
      <c r="D179" s="120"/>
      <c r="E179" s="121"/>
      <c r="F179" s="27"/>
      <c r="G179" s="27"/>
      <c r="H179" s="27"/>
    </row>
    <row r="180" spans="1:8" ht="34.950000000000003" customHeight="1" x14ac:dyDescent="0.3">
      <c r="A180" s="26"/>
      <c r="B180" s="114"/>
      <c r="C180" s="119"/>
      <c r="D180" s="120"/>
      <c r="E180" s="121"/>
      <c r="F180" s="27"/>
      <c r="G180" s="27"/>
      <c r="H180" s="27"/>
    </row>
    <row r="181" spans="1:8" ht="36" customHeight="1" thickBot="1" x14ac:dyDescent="0.35">
      <c r="A181" s="26"/>
      <c r="B181" s="115"/>
      <c r="C181" s="122" t="s">
        <v>56</v>
      </c>
      <c r="D181" s="123"/>
      <c r="E181" s="124"/>
      <c r="F181" s="27"/>
      <c r="G181" s="27"/>
      <c r="H181" s="27"/>
    </row>
    <row r="182" spans="1:8" x14ac:dyDescent="0.3">
      <c r="A182" s="26"/>
      <c r="B182" s="27"/>
      <c r="C182" s="26"/>
      <c r="D182" s="34"/>
      <c r="E182" s="27"/>
      <c r="F182" s="27"/>
      <c r="G182" s="27"/>
      <c r="H182" s="27"/>
    </row>
    <row r="183" spans="1:8" x14ac:dyDescent="0.3">
      <c r="A183" s="26"/>
      <c r="B183" s="27"/>
      <c r="C183" s="26"/>
      <c r="D183" s="34"/>
      <c r="E183" s="27"/>
      <c r="F183" s="27"/>
      <c r="G183" s="27"/>
      <c r="H183" s="27"/>
    </row>
  </sheetData>
  <sheetProtection formatCells="0" formatColumns="0" formatRows="0" insertRows="0" deleteRows="0"/>
  <protectedRanges>
    <protectedRange sqref="C178:E180" name="Range7"/>
    <protectedRange sqref="G173:H175 G151:H152 G15:H77" name="Range6"/>
    <protectedRange sqref="D73:E77 D151:E152 D25:E30 D32:E37 B147:B152 A73:B77 D22:E23 A16:B20 D16:E20 D52:E63 D39:E50 A72:E72 C24:E24 C31:E31 C64:E64 C51:E51 A21:E21 C38:E38 A15:E15 D65:E71 A22:B71" name="Range3"/>
    <protectedRange sqref="B5" name="Range1"/>
    <protectedRange sqref="G147:H150" name="Range6_2"/>
    <protectedRange sqref="D147:E150 A147:A154" name="Range3_2"/>
    <protectedRange sqref="G146:H146 G155:H157" name="Range6_3"/>
    <protectedRange sqref="D156:E157 A156:B157 A155:E155 A146:E146 A83:A93" name="Range3_3"/>
    <protectedRange sqref="G113:H143 G82:H86 G89:H98 G101:H110" name="Range6_1_1"/>
    <protectedRange sqref="D130:E135 D119:E119 D137:E139 D141:E143 D121:E121 D123:E128 A121:B143 A95:B95 B89:B93 E89:E93 B101:B105 D107:E109 A118:B119 B113:B117 A107:B108 D113:D117 A120:E120 A94:E94 A82:E82 C140:E140 C129:E129 C118:E118 C136:E136 C122:E122 A106:E106 D83:E86 B83:B86 D95:E105 B96:B98 A96:A105 D110 E110:E117 B109:B110 A109:A117" name="Range3_1_1"/>
    <protectedRange sqref="G144:H145" name="Range6_2_1"/>
    <protectedRange sqref="D145:E145 A145:B145 A144:E144" name="Range3_2_1"/>
    <protectedRange sqref="G158:H160" name="Range6_4"/>
    <protectedRange sqref="D159:E160 A159:B160 A158:E158" name="Range3_4"/>
    <protectedRange sqref="G161:H162" name="Range6_5"/>
    <protectedRange sqref="A162:B162 D162:E162 A161:E161" name="Range3_5"/>
    <protectedRange sqref="G163:H172" name="Range6_1_1_1"/>
    <protectedRange sqref="D170:E170 A170:B170 A172:B172 D172:E172 A164:B168 A171:E171 A169:E169 A163:E163 D164:E168" name="Range3_1_1_1"/>
    <protectedRange sqref="G78:H81 G153:H154" name="Range6_6"/>
    <protectedRange sqref="A79:B79 D79:E79 A81:B81 D81:E81 B153:B154 D153:E154 A78:E78 A80:E80" name="Range3_6"/>
    <protectedRange sqref="G87:H88 G99:H100 G111:H112" name="Range6_1_1_2"/>
    <protectedRange sqref="D87:D88 D111:D112" name="Range3_1_1_2"/>
    <protectedRange sqref="B87:B88 B99:B100 B111:B112" name="Range3_11"/>
    <protectedRange sqref="D89:D92" name="Range3_1_1_3"/>
    <protectedRange sqref="D93" name="Range3_1_2"/>
    <protectedRange sqref="B3:B4" name="Range1_2"/>
  </protectedRanges>
  <mergeCells count="8">
    <mergeCell ref="A173:E173"/>
    <mergeCell ref="A174:E174"/>
    <mergeCell ref="A175:E175"/>
    <mergeCell ref="B178:B181"/>
    <mergeCell ref="C178:E178"/>
    <mergeCell ref="C179:E179"/>
    <mergeCell ref="C181:E181"/>
    <mergeCell ref="C180:E180"/>
  </mergeCells>
  <phoneticPr fontId="15" type="noConversion"/>
  <dataValidations count="1">
    <dataValidation type="decimal" operator="greaterThanOrEqual" allowBlank="1" showInputMessage="1" showErrorMessage="1" sqref="D145 D119 D121 D123:D128 D137:D139 D159:D160 D155:E157 D130:D135 D141:D143 E158:E172 D25:D30 D32:D37 D73:D77 D81 D79 D15:E23 D107:D117 D147:D154 D52:D63 D39:D50 D83:D93 D95:D105 D162:D172 D65:D71 E24:E154" xr:uid="{00000000-0002-0000-0000-000000000000}">
      <formula1>0</formula1>
    </dataValidation>
  </dataValidations>
  <pageMargins left="0.70866141732283472" right="0.70866141732283472" top="0.74803149606299213" bottom="0.74803149606299213" header="0.31496062992125984" footer="0.31496062992125984"/>
  <pageSetup paperSize="8" scale="74" fitToHeight="0" orientation="landscape" r:id="rId1"/>
  <ignoredErrors>
    <ignoredError sqref="F170 F79" 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2.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3.xml><?xml version="1.0" encoding="utf-8"?>
<?mso-contentType ?>
<PolicyDirtyBag xmlns="microsoft.office.server.policy.changes">
  <Microsoft.Office.RecordsManagement.PolicyFeatures.PolicyAudit op="Change"/>
</PolicyDirtyBag>
</file>

<file path=customXml/item4.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5.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6.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E9F305B105747F4380309369DB696ED5" ma:contentTypeVersion="5" ma:contentTypeDescription="Base content type for Project Documents" ma:contentTypeScope="" ma:versionID="7d118e7c2a2af90b1d2403ad0503b327">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22f4e72a1b557c69721947378a8d33a7"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010e606d-fe88-46aa-a9c2-80f74f81831c}" ma:internalName="TaxCatchAll" ma:showField="CatchAllData"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010e606d-fe88-46aa-a9c2-80f74f81831c}" ma:internalName="TaxCatchAllLabel" ma:readOnly="true" ma:showField="CatchAllDataLabel"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7.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17C978-B1CC-4BD4-AED0-6C5DC18EFD89}">
  <ds:schemaRefs>
    <ds:schemaRef ds:uri="office.server.policy"/>
  </ds:schemaRefs>
</ds:datastoreItem>
</file>

<file path=customXml/itemProps2.xml><?xml version="1.0" encoding="utf-8"?>
<ds:datastoreItem xmlns:ds="http://schemas.openxmlformats.org/officeDocument/2006/customXml" ds:itemID="{E3A1BDCE-E5D1-4AD8-848E-D54A9AF47EE0}">
  <ds:schemaRefs>
    <ds:schemaRef ds:uri="Microsoft.SharePoint.Taxonomy.ContentTypeSync"/>
  </ds:schemaRefs>
</ds:datastoreItem>
</file>

<file path=customXml/itemProps3.xml><?xml version="1.0" encoding="utf-8"?>
<ds:datastoreItem xmlns:ds="http://schemas.openxmlformats.org/officeDocument/2006/customXml" ds:itemID="{4087AF63-21B5-42AF-9FC6-5D3009CC9C5C}">
  <ds:schemaRefs>
    <ds:schemaRef ds:uri="microsoft.office.server.policy.changes"/>
  </ds:schemaRefs>
</ds:datastoreItem>
</file>

<file path=customXml/itemProps4.xml><?xml version="1.0" encoding="utf-8"?>
<ds:datastoreItem xmlns:ds="http://schemas.openxmlformats.org/officeDocument/2006/customXml" ds:itemID="{38F72EC0-9E14-42A0-BA3C-F65E4951EB47}">
  <ds:schemaRefs>
    <ds:schemaRef ds:uri="http://schemas.microsoft.com/sharepoint/events"/>
  </ds:schemaRefs>
</ds:datastoreItem>
</file>

<file path=customXml/itemProps5.xml><?xml version="1.0" encoding="utf-8"?>
<ds:datastoreItem xmlns:ds="http://schemas.openxmlformats.org/officeDocument/2006/customXml" ds:itemID="{82B578D1-3E35-489E-AEC2-5ADC6C8B1A6A}">
  <ds:schemaRefs>
    <ds:schemaRef ds:uri="http://schemas.microsoft.com/office/2006/metadata/properties"/>
    <ds:schemaRef ds:uri="http://purl.org/dc/terms/"/>
    <ds:schemaRef ds:uri="b587f270-5343-468f-874f-e7b5a707415b"/>
    <ds:schemaRef ds:uri="http://schemas.microsoft.com/sharepoint/v3"/>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schemas.microsoft.com/sharepoint/v3/fields"/>
    <ds:schemaRef ds:uri="http://www.w3.org/XML/1998/namespace"/>
    <ds:schemaRef ds:uri="http://purl.org/dc/dcmitype/"/>
  </ds:schemaRefs>
</ds:datastoreItem>
</file>

<file path=customXml/itemProps6.xml><?xml version="1.0" encoding="utf-8"?>
<ds:datastoreItem xmlns:ds="http://schemas.openxmlformats.org/officeDocument/2006/customXml" ds:itemID="{E7BA234F-8BF9-418B-8368-ADD24AFE71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7.xml><?xml version="1.0" encoding="utf-8"?>
<ds:datastoreItem xmlns:ds="http://schemas.openxmlformats.org/officeDocument/2006/customXml" ds:itemID="{1FB95932-B095-4B6A-B449-FA3B435ED4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vt:lpstr>
      <vt:lpstr>'PRICING SCHEDULE'!Print_Area</vt:lpstr>
      <vt:lpstr>'PRICING SCHEDULE'!Print_Titles</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Willie Needham</dc:creator>
  <cp:keywords/>
  <dc:description/>
  <cp:lastModifiedBy>Kwena Ramasenya</cp:lastModifiedBy>
  <cp:revision/>
  <cp:lastPrinted>2023-04-25T17:06:15Z</cp:lastPrinted>
  <dcterms:created xsi:type="dcterms:W3CDTF">2017-06-15T23:28:53Z</dcterms:created>
  <dcterms:modified xsi:type="dcterms:W3CDTF">2023-04-25T17:07:08Z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0x010100D15AA5D796C2E24885854C77671F680400E9F305B105747F4380309369DB696ED5</vt:lpwstr>
  </property>
  <property fmtid="{D5CDD505-2E9C-101B-9397-08002B2CF9AE}" pid="3" name="ZutariDocumentType">
    <vt:lpwstr/>
  </property>
  <property fmtid="{D5CDD505-2E9C-101B-9397-08002B2CF9AE}" pid="4" name="ZutariDiscipline">
    <vt:lpwstr/>
  </property>
</Properties>
</file>