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airports.sharepoint.com/sites/CUPPSandCUSSTender2025/Shared Documents/CUPPS and CUSS/Tender Documents/"/>
    </mc:Choice>
  </mc:AlternateContent>
  <xr:revisionPtr revIDLastSave="1452" documentId="8_{3844D8A8-CFD6-4F2B-8DFB-9AED5A3F993B}" xr6:coauthVersionLast="47" xr6:coauthVersionMax="47" xr10:uidLastSave="{BE6D47B0-4B55-4656-8186-4CFD19140BD8}"/>
  <bookViews>
    <workbookView xWindow="29580" yWindow="-21600" windowWidth="38610" windowHeight="20985" activeTab="1" xr2:uid="{E68C4797-8E1C-4F98-AB62-8E6EF371CBA3}"/>
  </bookViews>
  <sheets>
    <sheet name="Summary" sheetId="6" r:id="rId1"/>
    <sheet name="Form" sheetId="5" r:id="rId2"/>
  </sheets>
  <definedNames>
    <definedName name="_Toc209430128" localSheetId="1">Form!$B$260</definedName>
    <definedName name="_Toc209430129" localSheetId="1">Form!$B$266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 i="6" l="1"/>
  <c r="C4" i="6"/>
  <c r="C5" i="6"/>
  <c r="C6" i="6"/>
  <c r="C7" i="6"/>
  <c r="C8" i="6"/>
  <c r="C9" i="6"/>
  <c r="C10" i="6"/>
  <c r="C11" i="6"/>
  <c r="C12" i="6"/>
  <c r="C13" i="6"/>
  <c r="C14" i="6"/>
  <c r="C15" i="6"/>
  <c r="C16" i="6"/>
  <c r="C17" i="6"/>
  <c r="C18" i="6"/>
  <c r="C19" i="6"/>
  <c r="C20" i="6"/>
  <c r="C21" i="6"/>
  <c r="C22" i="6"/>
  <c r="C23" i="6"/>
  <c r="C24" i="6"/>
  <c r="C25" i="6"/>
  <c r="C26" i="6"/>
  <c r="C27" i="6"/>
  <c r="C28" i="6"/>
  <c r="C29" i="6"/>
  <c r="C30" i="6"/>
  <c r="C31" i="6"/>
  <c r="C32" i="6"/>
  <c r="C33" i="6"/>
  <c r="C34" i="6"/>
  <c r="C35" i="6"/>
  <c r="C36" i="6"/>
  <c r="C37" i="6"/>
  <c r="C38" i="6"/>
  <c r="C39" i="6"/>
  <c r="C40" i="6"/>
  <c r="C41" i="6"/>
  <c r="C42" i="6"/>
  <c r="C43" i="6"/>
  <c r="C44" i="6"/>
  <c r="C45" i="6"/>
  <c r="C46" i="6"/>
  <c r="C47" i="6"/>
  <c r="C48" i="6"/>
  <c r="C49" i="6"/>
  <c r="C50" i="6"/>
  <c r="C51" i="6"/>
  <c r="C52" i="6"/>
  <c r="C53" i="6"/>
  <c r="C54" i="6"/>
  <c r="C55" i="6"/>
  <c r="C56" i="6"/>
  <c r="C57" i="6"/>
  <c r="C58" i="6"/>
  <c r="C59" i="6"/>
  <c r="C60" i="6"/>
  <c r="C61" i="6"/>
  <c r="C62" i="6"/>
  <c r="C63" i="6"/>
  <c r="C64" i="6"/>
  <c r="C65" i="6"/>
  <c r="C66" i="6"/>
  <c r="C67" i="6"/>
  <c r="C68" i="6"/>
  <c r="C69" i="6"/>
  <c r="C70" i="6"/>
  <c r="C71" i="6"/>
  <c r="C72" i="6"/>
  <c r="C73" i="6"/>
  <c r="C74" i="6"/>
  <c r="C75" i="6"/>
  <c r="C76" i="6"/>
  <c r="C77" i="6"/>
  <c r="C78" i="6"/>
  <c r="C79" i="6"/>
  <c r="C80" i="6"/>
  <c r="C81" i="6"/>
  <c r="C82" i="6"/>
  <c r="C83" i="6"/>
  <c r="C84" i="6"/>
  <c r="C85" i="6"/>
  <c r="C86" i="6"/>
  <c r="C87" i="6"/>
  <c r="C88" i="6"/>
  <c r="C89" i="6"/>
  <c r="C90" i="6"/>
  <c r="C91" i="6"/>
  <c r="C92" i="6"/>
  <c r="C93" i="6"/>
  <c r="C94" i="6"/>
  <c r="C95" i="6"/>
  <c r="C96" i="6"/>
  <c r="C97" i="6"/>
  <c r="C98" i="6"/>
  <c r="C99" i="6"/>
  <c r="C100" i="6"/>
  <c r="C101" i="6"/>
  <c r="C102" i="6"/>
  <c r="C103" i="6"/>
  <c r="C104" i="6"/>
  <c r="C105" i="6"/>
  <c r="C106" i="6"/>
  <c r="C107" i="6"/>
  <c r="C108" i="6"/>
  <c r="C109" i="6"/>
  <c r="C110" i="6"/>
  <c r="C111" i="6"/>
  <c r="C112" i="6"/>
  <c r="C113" i="6"/>
  <c r="C114" i="6"/>
  <c r="C115" i="6"/>
  <c r="C116" i="6"/>
  <c r="C117" i="6"/>
  <c r="C118" i="6"/>
  <c r="C119" i="6"/>
  <c r="C120" i="6"/>
  <c r="C121" i="6"/>
  <c r="C122" i="6"/>
  <c r="C123" i="6"/>
  <c r="C124" i="6"/>
  <c r="C125" i="6"/>
  <c r="C126" i="6"/>
  <c r="C127" i="6"/>
  <c r="C128" i="6"/>
  <c r="C129" i="6"/>
  <c r="C130" i="6"/>
  <c r="C131" i="6"/>
  <c r="C132" i="6"/>
  <c r="C133" i="6"/>
  <c r="C134" i="6"/>
  <c r="C135" i="6"/>
  <c r="C136" i="6"/>
  <c r="C137" i="6"/>
  <c r="C138" i="6"/>
  <c r="C139" i="6"/>
  <c r="C140" i="6"/>
  <c r="C141" i="6"/>
  <c r="C142" i="6"/>
  <c r="C143" i="6"/>
  <c r="C144" i="6"/>
  <c r="C145" i="6"/>
  <c r="C146" i="6"/>
  <c r="C147" i="6"/>
  <c r="C148" i="6"/>
  <c r="C149" i="6"/>
  <c r="C150" i="6"/>
  <c r="C151" i="6"/>
  <c r="C152" i="6"/>
  <c r="C153" i="6"/>
  <c r="C154" i="6"/>
  <c r="C155" i="6"/>
  <c r="C156" i="6"/>
  <c r="C157" i="6"/>
  <c r="C158" i="6"/>
  <c r="C159" i="6"/>
  <c r="C160" i="6"/>
  <c r="C161" i="6"/>
  <c r="C162" i="6"/>
  <c r="C163" i="6"/>
  <c r="C164" i="6"/>
  <c r="C165" i="6"/>
  <c r="C166" i="6"/>
  <c r="C167" i="6"/>
  <c r="C168" i="6"/>
  <c r="C169" i="6"/>
  <c r="C170" i="6"/>
  <c r="C171" i="6"/>
  <c r="C172" i="6"/>
  <c r="C173" i="6"/>
  <c r="C174" i="6"/>
  <c r="C175" i="6"/>
  <c r="C176" i="6"/>
  <c r="C177" i="6"/>
  <c r="C178" i="6"/>
  <c r="C179" i="6"/>
  <c r="C180" i="6"/>
  <c r="C181" i="6"/>
  <c r="C182" i="6"/>
  <c r="C183" i="6"/>
  <c r="C184" i="6"/>
  <c r="C185" i="6"/>
  <c r="C186" i="6"/>
  <c r="C187" i="6"/>
  <c r="C188" i="6"/>
  <c r="C189" i="6"/>
  <c r="C190" i="6"/>
  <c r="C191" i="6"/>
  <c r="C192" i="6"/>
  <c r="C193" i="6"/>
  <c r="C194" i="6"/>
  <c r="C195" i="6"/>
  <c r="C196" i="6"/>
  <c r="C197" i="6"/>
  <c r="C198" i="6"/>
  <c r="C199" i="6"/>
  <c r="C200" i="6"/>
  <c r="C201" i="6"/>
  <c r="C202" i="6"/>
  <c r="C203" i="6"/>
  <c r="C204" i="6"/>
  <c r="C205" i="6"/>
  <c r="C206" i="6"/>
  <c r="C207" i="6"/>
  <c r="C208" i="6"/>
  <c r="C209" i="6"/>
  <c r="C210" i="6"/>
  <c r="C211" i="6"/>
  <c r="C212" i="6"/>
  <c r="C213" i="6"/>
  <c r="C214" i="6"/>
  <c r="C215" i="6"/>
  <c r="C216" i="6"/>
  <c r="C217" i="6"/>
  <c r="C218" i="6"/>
  <c r="C219" i="6"/>
  <c r="C220" i="6"/>
  <c r="C221" i="6"/>
  <c r="C222" i="6"/>
  <c r="C223" i="6"/>
  <c r="C224" i="6"/>
  <c r="C225" i="6"/>
  <c r="C226" i="6"/>
  <c r="C227" i="6"/>
  <c r="C228" i="6"/>
  <c r="C229" i="6"/>
  <c r="C230" i="6"/>
  <c r="C231" i="6"/>
  <c r="C232" i="6"/>
  <c r="C233" i="6"/>
  <c r="C234" i="6"/>
  <c r="C235" i="6"/>
  <c r="C236" i="6"/>
  <c r="C237" i="6"/>
  <c r="C238" i="6"/>
  <c r="C239" i="6"/>
  <c r="C240" i="6"/>
  <c r="C241" i="6"/>
  <c r="C242" i="6"/>
  <c r="C243" i="6"/>
  <c r="C244" i="6"/>
  <c r="C245" i="6"/>
  <c r="C246" i="6"/>
  <c r="C247" i="6"/>
  <c r="C248" i="6"/>
  <c r="C249" i="6"/>
  <c r="C250" i="6"/>
  <c r="C251" i="6"/>
  <c r="C252" i="6"/>
  <c r="C253" i="6"/>
  <c r="C254" i="6"/>
  <c r="C255" i="6"/>
  <c r="C256" i="6"/>
  <c r="C257" i="6"/>
  <c r="C258" i="6"/>
  <c r="C259" i="6"/>
  <c r="C260" i="6"/>
  <c r="C261" i="6"/>
  <c r="C262" i="6"/>
  <c r="C263" i="6"/>
  <c r="C264" i="6"/>
  <c r="C265" i="6"/>
  <c r="C266" i="6"/>
  <c r="C267" i="6"/>
  <c r="C268" i="6"/>
  <c r="C269" i="6"/>
  <c r="C270" i="6"/>
  <c r="C271" i="6"/>
  <c r="C272" i="6"/>
  <c r="C273" i="6"/>
  <c r="C274" i="6"/>
  <c r="C275" i="6"/>
  <c r="C276" i="6"/>
  <c r="C277" i="6"/>
  <c r="C278" i="6"/>
  <c r="C279" i="6"/>
  <c r="C280" i="6"/>
  <c r="C281" i="6"/>
  <c r="C282" i="6"/>
  <c r="C283" i="6"/>
  <c r="C284" i="6"/>
  <c r="C285" i="6"/>
  <c r="C286" i="6"/>
  <c r="C287" i="6"/>
  <c r="C288" i="6"/>
  <c r="C289" i="6"/>
  <c r="C290" i="6"/>
  <c r="C291" i="6"/>
  <c r="C292" i="6"/>
  <c r="C293" i="6"/>
  <c r="C294" i="6"/>
  <c r="C295" i="6"/>
  <c r="C296" i="6"/>
  <c r="C297" i="6"/>
  <c r="C298" i="6"/>
  <c r="C299" i="6"/>
  <c r="C300" i="6"/>
  <c r="C301" i="6"/>
  <c r="C302" i="6"/>
  <c r="C303" i="6"/>
  <c r="C304" i="6"/>
  <c r="C305" i="6"/>
  <c r="C306" i="6"/>
  <c r="C307" i="6"/>
  <c r="D307" i="6" s="1"/>
  <c r="C308" i="6"/>
  <c r="D308" i="6" s="1"/>
  <c r="C309" i="6"/>
  <c r="D309" i="6" s="1"/>
  <c r="C310" i="6"/>
  <c r="D310" i="6" s="1"/>
  <c r="C311" i="6"/>
  <c r="D311" i="6" s="1"/>
  <c r="C312" i="6"/>
  <c r="D312" i="6" s="1"/>
  <c r="C313" i="6"/>
  <c r="D313" i="6" s="1"/>
  <c r="C314" i="6"/>
  <c r="E314" i="6" s="1"/>
  <c r="C315" i="6"/>
  <c r="E315" i="6" s="1"/>
  <c r="C316" i="6"/>
  <c r="E316" i="6" s="1"/>
  <c r="C317" i="6"/>
  <c r="D317" i="6" s="1"/>
  <c r="C318" i="6"/>
  <c r="D318" i="6" s="1"/>
  <c r="C319" i="6"/>
  <c r="D319" i="6" s="1"/>
  <c r="C2" i="6"/>
  <c r="A307" i="5"/>
  <c r="A308" i="5"/>
  <c r="A2" i="5"/>
  <c r="A3" i="5"/>
  <c r="A4" i="5"/>
  <c r="A5" i="5"/>
  <c r="A6" i="5"/>
  <c r="A7" i="5"/>
  <c r="A8" i="5"/>
  <c r="A9" i="5"/>
  <c r="A10" i="5"/>
  <c r="A11" i="5"/>
  <c r="A12" i="5"/>
  <c r="A13" i="5"/>
  <c r="A14" i="5"/>
  <c r="A15" i="5"/>
  <c r="A16" i="5"/>
  <c r="A17" i="5"/>
  <c r="A18" i="5"/>
  <c r="A19" i="5"/>
  <c r="A20" i="5"/>
  <c r="A21" i="5"/>
  <c r="A22" i="5"/>
  <c r="A23" i="5"/>
  <c r="A24" i="5"/>
  <c r="A25" i="5"/>
  <c r="A26" i="5"/>
  <c r="A27" i="5"/>
  <c r="A28" i="5"/>
  <c r="A29" i="5"/>
  <c r="A30" i="5"/>
  <c r="A31" i="5"/>
  <c r="A32" i="5"/>
  <c r="A33" i="5"/>
  <c r="A34" i="5"/>
  <c r="A35" i="5"/>
  <c r="A36" i="5"/>
  <c r="A37" i="5"/>
  <c r="A38" i="5"/>
  <c r="A39" i="5"/>
  <c r="A40" i="5"/>
  <c r="A41" i="5"/>
  <c r="A42" i="5"/>
  <c r="A43" i="5"/>
  <c r="A44" i="5"/>
  <c r="A45" i="5"/>
  <c r="A46" i="5"/>
  <c r="A47" i="5"/>
  <c r="A48" i="5"/>
  <c r="A49" i="5"/>
  <c r="A50" i="5"/>
  <c r="A51" i="5"/>
  <c r="A52" i="5"/>
  <c r="A53" i="5"/>
  <c r="A54" i="5"/>
  <c r="A55" i="5"/>
  <c r="A56" i="5"/>
  <c r="A57" i="5"/>
  <c r="A58" i="5"/>
  <c r="A59" i="5"/>
  <c r="A60" i="5"/>
  <c r="A61" i="5"/>
  <c r="A62" i="5"/>
  <c r="A63" i="5"/>
  <c r="A64" i="5"/>
  <c r="A65" i="5"/>
  <c r="A66" i="5"/>
  <c r="A67" i="5"/>
  <c r="A68" i="5"/>
  <c r="A69" i="5"/>
  <c r="A70" i="5"/>
  <c r="A71" i="5"/>
  <c r="A72" i="5"/>
  <c r="A73" i="5"/>
  <c r="A74" i="5"/>
  <c r="A75" i="5"/>
  <c r="A76" i="5"/>
  <c r="A77" i="5"/>
  <c r="A78" i="5"/>
  <c r="A79" i="5"/>
  <c r="A80" i="5"/>
  <c r="A81" i="5"/>
  <c r="A82" i="5"/>
  <c r="A83" i="5"/>
  <c r="A84" i="5"/>
  <c r="A85" i="5"/>
  <c r="A86" i="5"/>
  <c r="A87" i="5"/>
  <c r="A88" i="5"/>
  <c r="A89" i="5"/>
  <c r="A90" i="5"/>
  <c r="A91" i="5"/>
  <c r="A92" i="5"/>
  <c r="A93" i="5"/>
  <c r="A94" i="5"/>
  <c r="A95" i="5"/>
  <c r="A96" i="5"/>
  <c r="A97" i="5"/>
  <c r="A98" i="5"/>
  <c r="A99" i="5"/>
  <c r="A100" i="5"/>
  <c r="A101" i="5"/>
  <c r="A102" i="5"/>
  <c r="A103" i="5"/>
  <c r="A104" i="5"/>
  <c r="A105" i="5"/>
  <c r="A106" i="5"/>
  <c r="A107" i="5"/>
  <c r="A108" i="5"/>
  <c r="A109" i="5"/>
  <c r="A110" i="5"/>
  <c r="A111" i="5"/>
  <c r="A112" i="5"/>
  <c r="A113" i="5"/>
  <c r="A114" i="5"/>
  <c r="A115" i="5"/>
  <c r="A116" i="5"/>
  <c r="A117" i="5"/>
  <c r="A118" i="5"/>
  <c r="A119" i="5"/>
  <c r="A120" i="5"/>
  <c r="A121" i="5"/>
  <c r="A122" i="5"/>
  <c r="A123" i="5"/>
  <c r="A124" i="5"/>
  <c r="A125" i="5"/>
  <c r="A126" i="5"/>
  <c r="A127" i="5"/>
  <c r="A128" i="5"/>
  <c r="A129" i="5"/>
  <c r="A130" i="5"/>
  <c r="A131" i="5"/>
  <c r="A132" i="5"/>
  <c r="A133" i="5"/>
  <c r="A134" i="5"/>
  <c r="A135" i="5"/>
  <c r="A136" i="5"/>
  <c r="A137" i="5"/>
  <c r="A138" i="5"/>
  <c r="A139" i="5"/>
  <c r="A140" i="5"/>
  <c r="A141" i="5"/>
  <c r="A142" i="5"/>
  <c r="A143" i="5"/>
  <c r="A144" i="5"/>
  <c r="A145" i="5"/>
  <c r="A146" i="5"/>
  <c r="A147" i="5"/>
  <c r="A148" i="5"/>
  <c r="A149" i="5"/>
  <c r="A150" i="5"/>
  <c r="A151" i="5"/>
  <c r="A152" i="5"/>
  <c r="A153" i="5"/>
  <c r="A154" i="5"/>
  <c r="A155" i="5"/>
  <c r="A156" i="5"/>
  <c r="A157" i="5"/>
  <c r="A158" i="5"/>
  <c r="A159"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5" i="5"/>
  <c r="A186" i="5"/>
  <c r="A187" i="5"/>
  <c r="A188" i="5"/>
  <c r="A189" i="5"/>
  <c r="A190" i="5"/>
  <c r="A191" i="5"/>
  <c r="A192" i="5"/>
  <c r="A193" i="5"/>
  <c r="A194" i="5"/>
  <c r="A195" i="5"/>
  <c r="A196" i="5"/>
  <c r="A197" i="5"/>
  <c r="A198" i="5"/>
  <c r="A199" i="5"/>
  <c r="A200" i="5"/>
  <c r="A201" i="5"/>
  <c r="A202" i="5"/>
  <c r="A203" i="5"/>
  <c r="A204" i="5"/>
  <c r="A205" i="5"/>
  <c r="A206" i="5"/>
  <c r="A207" i="5"/>
  <c r="A208" i="5"/>
  <c r="A209" i="5"/>
  <c r="A210" i="5"/>
  <c r="A211" i="5"/>
  <c r="A212" i="5"/>
  <c r="A213" i="5"/>
  <c r="A214" i="5"/>
  <c r="A215" i="5"/>
  <c r="A216" i="5"/>
  <c r="A217" i="5"/>
  <c r="A218" i="5"/>
  <c r="A219" i="5"/>
  <c r="A220" i="5"/>
  <c r="A221" i="5"/>
  <c r="A222" i="5"/>
  <c r="A223" i="5"/>
  <c r="A224" i="5"/>
  <c r="A225" i="5"/>
  <c r="A226" i="5"/>
  <c r="A227" i="5"/>
  <c r="A228" i="5"/>
  <c r="A229" i="5"/>
  <c r="A230" i="5"/>
  <c r="A231" i="5"/>
  <c r="A232" i="5"/>
  <c r="A233" i="5"/>
  <c r="A234" i="5"/>
  <c r="A235" i="5"/>
  <c r="A236" i="5"/>
  <c r="A237" i="5"/>
  <c r="A238" i="5"/>
  <c r="A239" i="5"/>
  <c r="A240" i="5"/>
  <c r="A241" i="5"/>
  <c r="A242" i="5"/>
  <c r="A243" i="5"/>
  <c r="A244" i="5"/>
  <c r="A245" i="5"/>
  <c r="A246" i="5"/>
  <c r="A247" i="5"/>
  <c r="A248" i="5"/>
  <c r="A249" i="5"/>
  <c r="A250" i="5"/>
  <c r="A251" i="5"/>
  <c r="A252" i="5"/>
  <c r="A253" i="5"/>
  <c r="A254" i="5"/>
  <c r="A255" i="5"/>
  <c r="A256" i="5"/>
  <c r="A257" i="5"/>
  <c r="A258" i="5"/>
  <c r="A259" i="5"/>
  <c r="A260" i="5"/>
  <c r="A261" i="5"/>
  <c r="A262" i="5"/>
  <c r="A263" i="5"/>
  <c r="A264" i="5"/>
  <c r="A265" i="5"/>
  <c r="A266" i="5"/>
  <c r="A267" i="5"/>
  <c r="A268" i="5"/>
  <c r="A269" i="5"/>
  <c r="A270" i="5"/>
  <c r="A271" i="5"/>
  <c r="A272" i="5"/>
  <c r="A273" i="5"/>
  <c r="A274" i="5"/>
  <c r="A275" i="5"/>
  <c r="A276" i="5"/>
  <c r="A277" i="5"/>
  <c r="A278" i="5"/>
  <c r="A279" i="5"/>
  <c r="A280" i="5"/>
  <c r="A281" i="5"/>
  <c r="A282" i="5"/>
  <c r="A283" i="5"/>
  <c r="A284" i="5"/>
  <c r="A285" i="5"/>
  <c r="A286" i="5"/>
  <c r="A287" i="5"/>
  <c r="A288" i="5"/>
  <c r="A289" i="5"/>
  <c r="A290" i="5"/>
  <c r="A291" i="5"/>
  <c r="A292" i="5"/>
  <c r="A293" i="5"/>
  <c r="A294" i="5"/>
  <c r="A295" i="5"/>
  <c r="A296" i="5"/>
  <c r="A297" i="5"/>
  <c r="A298" i="5"/>
  <c r="A299" i="5"/>
  <c r="A300" i="5"/>
  <c r="A301" i="5"/>
  <c r="A302" i="5"/>
  <c r="A303" i="5"/>
  <c r="A304" i="5"/>
  <c r="A305" i="5"/>
  <c r="A306" i="5"/>
  <c r="A309" i="5"/>
  <c r="A310" i="5"/>
  <c r="A311" i="5"/>
  <c r="A312" i="5"/>
  <c r="A313" i="5"/>
  <c r="A314" i="5"/>
  <c r="A315" i="5"/>
  <c r="A316" i="5"/>
  <c r="A317" i="5"/>
  <c r="A318" i="5"/>
  <c r="A319" i="5"/>
  <c r="E319" i="6" l="1"/>
  <c r="E318" i="6"/>
  <c r="E317" i="6"/>
  <c r="F317" i="6" s="1"/>
  <c r="E312" i="6"/>
  <c r="E310" i="6"/>
  <c r="E313" i="6"/>
  <c r="E311" i="6"/>
  <c r="E309" i="6"/>
  <c r="F309" i="6" s="1"/>
  <c r="E308" i="6"/>
  <c r="F308" i="6" s="1"/>
  <c r="E307" i="6"/>
  <c r="F307" i="6" s="1"/>
  <c r="H307" i="6"/>
  <c r="G307" i="6"/>
  <c r="G311" i="6"/>
  <c r="H311" i="6"/>
  <c r="H318" i="6"/>
  <c r="F318" i="6"/>
  <c r="G308" i="6"/>
  <c r="H308" i="6"/>
  <c r="H317" i="6"/>
  <c r="G312" i="6"/>
  <c r="H312" i="6"/>
  <c r="H309" i="6"/>
  <c r="G309" i="6"/>
  <c r="H319" i="6"/>
  <c r="F319" i="6"/>
  <c r="H310" i="6"/>
  <c r="G310" i="6"/>
  <c r="G313" i="6"/>
  <c r="H313" i="6"/>
  <c r="F313" i="6"/>
  <c r="D316" i="6"/>
  <c r="G316" i="6" s="1"/>
  <c r="D314" i="6"/>
  <c r="F311" i="6"/>
  <c r="D315" i="6"/>
  <c r="F310" i="6"/>
  <c r="G319" i="6"/>
  <c r="F312" i="6"/>
  <c r="G318" i="6"/>
  <c r="G317" i="6"/>
  <c r="E2" i="6"/>
  <c r="E3" i="6"/>
  <c r="E4" i="6"/>
  <c r="E5" i="6"/>
  <c r="E6" i="6"/>
  <c r="E7" i="6"/>
  <c r="E8" i="6"/>
  <c r="E9"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2" i="6"/>
  <c r="E123" i="6"/>
  <c r="E124" i="6"/>
  <c r="E125" i="6"/>
  <c r="E126" i="6"/>
  <c r="E127" i="6"/>
  <c r="E128" i="6"/>
  <c r="E129" i="6"/>
  <c r="E130" i="6"/>
  <c r="E131" i="6"/>
  <c r="E132" i="6"/>
  <c r="E133" i="6"/>
  <c r="E134" i="6"/>
  <c r="E135" i="6"/>
  <c r="E136" i="6"/>
  <c r="E137" i="6"/>
  <c r="E138" i="6"/>
  <c r="E139" i="6"/>
  <c r="E140" i="6"/>
  <c r="E141" i="6"/>
  <c r="E142" i="6"/>
  <c r="E143" i="6"/>
  <c r="E144" i="6"/>
  <c r="E145" i="6"/>
  <c r="E146" i="6"/>
  <c r="E147" i="6"/>
  <c r="E148" i="6"/>
  <c r="E149" i="6"/>
  <c r="E150" i="6"/>
  <c r="E151" i="6"/>
  <c r="E152" i="6"/>
  <c r="E153" i="6"/>
  <c r="E154" i="6"/>
  <c r="E155" i="6"/>
  <c r="E156" i="6"/>
  <c r="E157" i="6"/>
  <c r="E158" i="6"/>
  <c r="E159" i="6"/>
  <c r="E160" i="6"/>
  <c r="E161" i="6"/>
  <c r="E162" i="6"/>
  <c r="E163" i="6"/>
  <c r="E164" i="6"/>
  <c r="E165" i="6"/>
  <c r="E166" i="6"/>
  <c r="E167" i="6"/>
  <c r="E168" i="6"/>
  <c r="E169" i="6"/>
  <c r="E170" i="6"/>
  <c r="E171" i="6"/>
  <c r="E172" i="6"/>
  <c r="E173" i="6"/>
  <c r="E174" i="6"/>
  <c r="E175" i="6"/>
  <c r="E176" i="6"/>
  <c r="E177" i="6"/>
  <c r="E178" i="6"/>
  <c r="E179" i="6"/>
  <c r="E180" i="6"/>
  <c r="E181" i="6"/>
  <c r="E182" i="6"/>
  <c r="E183" i="6"/>
  <c r="E184" i="6"/>
  <c r="E185" i="6"/>
  <c r="E186" i="6"/>
  <c r="E187" i="6"/>
  <c r="E188" i="6"/>
  <c r="E189" i="6"/>
  <c r="E190" i="6"/>
  <c r="E191" i="6"/>
  <c r="E192" i="6"/>
  <c r="E193" i="6"/>
  <c r="E194" i="6"/>
  <c r="E195" i="6"/>
  <c r="E196" i="6"/>
  <c r="E197" i="6"/>
  <c r="E198" i="6"/>
  <c r="E199" i="6"/>
  <c r="E200" i="6"/>
  <c r="E201" i="6"/>
  <c r="E202" i="6"/>
  <c r="E203" i="6"/>
  <c r="E204" i="6"/>
  <c r="E205" i="6"/>
  <c r="E206" i="6"/>
  <c r="E207" i="6"/>
  <c r="E208" i="6"/>
  <c r="E209" i="6"/>
  <c r="E210" i="6"/>
  <c r="E211" i="6"/>
  <c r="E212" i="6"/>
  <c r="E213" i="6"/>
  <c r="E214" i="6"/>
  <c r="E215" i="6"/>
  <c r="E216" i="6"/>
  <c r="E217" i="6"/>
  <c r="E218" i="6"/>
  <c r="E219" i="6"/>
  <c r="E220" i="6"/>
  <c r="E221" i="6"/>
  <c r="E222" i="6"/>
  <c r="E223" i="6"/>
  <c r="E224" i="6"/>
  <c r="E225" i="6"/>
  <c r="E226" i="6"/>
  <c r="E227" i="6"/>
  <c r="E228" i="6"/>
  <c r="E229" i="6"/>
  <c r="E230" i="6"/>
  <c r="E231" i="6"/>
  <c r="E232" i="6"/>
  <c r="E233" i="6"/>
  <c r="E234" i="6"/>
  <c r="E235" i="6"/>
  <c r="E236" i="6"/>
  <c r="E237" i="6"/>
  <c r="E238" i="6"/>
  <c r="E239" i="6"/>
  <c r="E240" i="6"/>
  <c r="E241" i="6"/>
  <c r="E242" i="6"/>
  <c r="E243" i="6"/>
  <c r="E244" i="6"/>
  <c r="E245" i="6"/>
  <c r="E246" i="6"/>
  <c r="E247" i="6"/>
  <c r="E248" i="6"/>
  <c r="E249" i="6"/>
  <c r="E250" i="6"/>
  <c r="E251" i="6"/>
  <c r="E252" i="6"/>
  <c r="E253" i="6"/>
  <c r="E254" i="6"/>
  <c r="E255" i="6"/>
  <c r="E256" i="6"/>
  <c r="E257" i="6"/>
  <c r="E258" i="6"/>
  <c r="E259" i="6"/>
  <c r="E260" i="6"/>
  <c r="E261" i="6"/>
  <c r="E262" i="6"/>
  <c r="E263" i="6"/>
  <c r="E264" i="6"/>
  <c r="E265" i="6"/>
  <c r="E266" i="6"/>
  <c r="E267" i="6"/>
  <c r="E268" i="6"/>
  <c r="E269" i="6"/>
  <c r="E270" i="6"/>
  <c r="E271" i="6"/>
  <c r="E272" i="6"/>
  <c r="E273" i="6"/>
  <c r="E274" i="6"/>
  <c r="E275" i="6"/>
  <c r="E276" i="6"/>
  <c r="E277" i="6"/>
  <c r="E278" i="6"/>
  <c r="E279" i="6"/>
  <c r="E280" i="6"/>
  <c r="E281" i="6"/>
  <c r="E282" i="6"/>
  <c r="E283" i="6"/>
  <c r="E284" i="6"/>
  <c r="E285" i="6"/>
  <c r="E286" i="6"/>
  <c r="E287" i="6"/>
  <c r="E288" i="6"/>
  <c r="E289" i="6"/>
  <c r="E290" i="6"/>
  <c r="E291" i="6"/>
  <c r="E292" i="6"/>
  <c r="E293" i="6"/>
  <c r="E294" i="6"/>
  <c r="E295" i="6"/>
  <c r="E296" i="6"/>
  <c r="E297" i="6"/>
  <c r="E298" i="6"/>
  <c r="E299" i="6"/>
  <c r="E300" i="6"/>
  <c r="E301" i="6"/>
  <c r="E302" i="6"/>
  <c r="E303" i="6"/>
  <c r="E304" i="6"/>
  <c r="E305" i="6"/>
  <c r="E306" i="6"/>
  <c r="D2" i="6"/>
  <c r="H2" i="6" s="1"/>
  <c r="D3" i="6"/>
  <c r="H3" i="6" s="1"/>
  <c r="D4" i="6"/>
  <c r="H4" i="6" s="1"/>
  <c r="D5" i="6"/>
  <c r="H5" i="6" s="1"/>
  <c r="D6" i="6"/>
  <c r="H6" i="6" s="1"/>
  <c r="D7" i="6"/>
  <c r="H7" i="6" s="1"/>
  <c r="D8" i="6"/>
  <c r="H8" i="6" s="1"/>
  <c r="D9" i="6"/>
  <c r="H9" i="6" s="1"/>
  <c r="D10" i="6"/>
  <c r="H10" i="6" s="1"/>
  <c r="D11" i="6"/>
  <c r="D12" i="6"/>
  <c r="D13" i="6"/>
  <c r="D14" i="6"/>
  <c r="D15" i="6"/>
  <c r="D16" i="6"/>
  <c r="D17" i="6"/>
  <c r="G17" i="6" s="1"/>
  <c r="D18" i="6"/>
  <c r="G18" i="6" s="1"/>
  <c r="D19" i="6"/>
  <c r="G19" i="6" s="1"/>
  <c r="D20" i="6"/>
  <c r="G20" i="6" s="1"/>
  <c r="D21" i="6"/>
  <c r="H21" i="6" s="1"/>
  <c r="D22" i="6"/>
  <c r="H22" i="6" s="1"/>
  <c r="D23" i="6"/>
  <c r="H23" i="6" s="1"/>
  <c r="D24" i="6"/>
  <c r="H24" i="6" s="1"/>
  <c r="D25" i="6"/>
  <c r="H25" i="6" s="1"/>
  <c r="D26" i="6"/>
  <c r="H26" i="6" s="1"/>
  <c r="D27" i="6"/>
  <c r="H27" i="6" s="1"/>
  <c r="D28" i="6"/>
  <c r="H28" i="6" s="1"/>
  <c r="D29" i="6"/>
  <c r="H29" i="6" s="1"/>
  <c r="D30" i="6"/>
  <c r="H30" i="6" s="1"/>
  <c r="D31" i="6"/>
  <c r="D32" i="6"/>
  <c r="D33" i="6"/>
  <c r="D34" i="6"/>
  <c r="D35" i="6"/>
  <c r="D36" i="6"/>
  <c r="G36" i="6" s="1"/>
  <c r="D37" i="6"/>
  <c r="G37" i="6" s="1"/>
  <c r="D38" i="6"/>
  <c r="G38" i="6" s="1"/>
  <c r="D39" i="6"/>
  <c r="G39" i="6" s="1"/>
  <c r="D40" i="6"/>
  <c r="G40" i="6" s="1"/>
  <c r="D41" i="6"/>
  <c r="H41" i="6" s="1"/>
  <c r="D42" i="6"/>
  <c r="H42" i="6" s="1"/>
  <c r="D43" i="6"/>
  <c r="H43" i="6" s="1"/>
  <c r="D44" i="6"/>
  <c r="H44" i="6" s="1"/>
  <c r="D45" i="6"/>
  <c r="H45" i="6" s="1"/>
  <c r="D46" i="6"/>
  <c r="H46" i="6" s="1"/>
  <c r="D47" i="6"/>
  <c r="H47" i="6" s="1"/>
  <c r="D48" i="6"/>
  <c r="H48" i="6" s="1"/>
  <c r="D49" i="6"/>
  <c r="H49" i="6" s="1"/>
  <c r="D50" i="6"/>
  <c r="H50" i="6" s="1"/>
  <c r="D51" i="6"/>
  <c r="D52" i="6"/>
  <c r="D53" i="6"/>
  <c r="D54" i="6"/>
  <c r="D55" i="6"/>
  <c r="D56" i="6"/>
  <c r="G56" i="6" s="1"/>
  <c r="D57" i="6"/>
  <c r="G57" i="6" s="1"/>
  <c r="D58" i="6"/>
  <c r="G58" i="6" s="1"/>
  <c r="D59" i="6"/>
  <c r="G59" i="6" s="1"/>
  <c r="D60" i="6"/>
  <c r="G60" i="6" s="1"/>
  <c r="D61" i="6"/>
  <c r="H61" i="6" s="1"/>
  <c r="D62" i="6"/>
  <c r="H62" i="6" s="1"/>
  <c r="D63" i="6"/>
  <c r="H63" i="6" s="1"/>
  <c r="D64" i="6"/>
  <c r="H64" i="6" s="1"/>
  <c r="D65" i="6"/>
  <c r="H65" i="6" s="1"/>
  <c r="D66" i="6"/>
  <c r="H66" i="6" s="1"/>
  <c r="D67" i="6"/>
  <c r="H67" i="6" s="1"/>
  <c r="D68" i="6"/>
  <c r="H68" i="6" s="1"/>
  <c r="D69" i="6"/>
  <c r="H69" i="6" s="1"/>
  <c r="D70" i="6"/>
  <c r="H70" i="6" s="1"/>
  <c r="D71" i="6"/>
  <c r="D72" i="6"/>
  <c r="D73" i="6"/>
  <c r="D74" i="6"/>
  <c r="D75" i="6"/>
  <c r="D76" i="6"/>
  <c r="D77" i="6"/>
  <c r="D78" i="6"/>
  <c r="D79" i="6"/>
  <c r="D80" i="6"/>
  <c r="D81" i="6"/>
  <c r="H81" i="6" s="1"/>
  <c r="D82" i="6"/>
  <c r="H82" i="6" s="1"/>
  <c r="D83" i="6"/>
  <c r="H83" i="6" s="1"/>
  <c r="D84" i="6"/>
  <c r="H84" i="6" s="1"/>
  <c r="D85" i="6"/>
  <c r="H85" i="6" s="1"/>
  <c r="D86" i="6"/>
  <c r="H86" i="6" s="1"/>
  <c r="D87" i="6"/>
  <c r="H87" i="6" s="1"/>
  <c r="D88" i="6"/>
  <c r="H88" i="6" s="1"/>
  <c r="D89" i="6"/>
  <c r="H89" i="6" s="1"/>
  <c r="D90" i="6"/>
  <c r="H90" i="6" s="1"/>
  <c r="D91" i="6"/>
  <c r="D92" i="6"/>
  <c r="D93" i="6"/>
  <c r="D94" i="6"/>
  <c r="D95" i="6"/>
  <c r="D96" i="6"/>
  <c r="G96" i="6" s="1"/>
  <c r="D97" i="6"/>
  <c r="G97" i="6" s="1"/>
  <c r="D98" i="6"/>
  <c r="G98" i="6" s="1"/>
  <c r="D99" i="6"/>
  <c r="G99" i="6" s="1"/>
  <c r="D100" i="6"/>
  <c r="G100" i="6" s="1"/>
  <c r="D101" i="6"/>
  <c r="H101" i="6" s="1"/>
  <c r="D102" i="6"/>
  <c r="H102" i="6" s="1"/>
  <c r="D103" i="6"/>
  <c r="H103" i="6" s="1"/>
  <c r="D104" i="6"/>
  <c r="H104" i="6" s="1"/>
  <c r="D105" i="6"/>
  <c r="H105" i="6" s="1"/>
  <c r="D106" i="6"/>
  <c r="H106" i="6" s="1"/>
  <c r="D107" i="6"/>
  <c r="H107" i="6" s="1"/>
  <c r="D108" i="6"/>
  <c r="H108" i="6" s="1"/>
  <c r="D109" i="6"/>
  <c r="H109" i="6" s="1"/>
  <c r="D110" i="6"/>
  <c r="H110" i="6" s="1"/>
  <c r="D111" i="6"/>
  <c r="D112" i="6"/>
  <c r="D113" i="6"/>
  <c r="D114" i="6"/>
  <c r="D115" i="6"/>
  <c r="D116" i="6"/>
  <c r="G116" i="6" s="1"/>
  <c r="D117" i="6"/>
  <c r="G117" i="6" s="1"/>
  <c r="D118" i="6"/>
  <c r="G118" i="6" s="1"/>
  <c r="D119" i="6"/>
  <c r="G119" i="6" s="1"/>
  <c r="D120" i="6"/>
  <c r="G120" i="6" s="1"/>
  <c r="D121" i="6"/>
  <c r="H121" i="6" s="1"/>
  <c r="D122" i="6"/>
  <c r="H122" i="6" s="1"/>
  <c r="D123" i="6"/>
  <c r="H123" i="6" s="1"/>
  <c r="D124" i="6"/>
  <c r="H124" i="6" s="1"/>
  <c r="D125" i="6"/>
  <c r="H125" i="6" s="1"/>
  <c r="D126" i="6"/>
  <c r="H126" i="6" s="1"/>
  <c r="D127" i="6"/>
  <c r="H127" i="6" s="1"/>
  <c r="D128" i="6"/>
  <c r="H128" i="6" s="1"/>
  <c r="D129" i="6"/>
  <c r="H129" i="6" s="1"/>
  <c r="D130" i="6"/>
  <c r="H130" i="6" s="1"/>
  <c r="D131" i="6"/>
  <c r="D132" i="6"/>
  <c r="D133" i="6"/>
  <c r="D134" i="6"/>
  <c r="D135" i="6"/>
  <c r="D136" i="6"/>
  <c r="G136" i="6" s="1"/>
  <c r="D137" i="6"/>
  <c r="G137" i="6" s="1"/>
  <c r="D138" i="6"/>
  <c r="G138" i="6" s="1"/>
  <c r="D139" i="6"/>
  <c r="G139" i="6" s="1"/>
  <c r="D140" i="6"/>
  <c r="G140" i="6" s="1"/>
  <c r="D141" i="6"/>
  <c r="H141" i="6" s="1"/>
  <c r="D142" i="6"/>
  <c r="H142" i="6" s="1"/>
  <c r="D143" i="6"/>
  <c r="H143" i="6" s="1"/>
  <c r="D144" i="6"/>
  <c r="H144" i="6" s="1"/>
  <c r="D145" i="6"/>
  <c r="H145" i="6" s="1"/>
  <c r="D146" i="6"/>
  <c r="H146" i="6" s="1"/>
  <c r="D147" i="6"/>
  <c r="H147" i="6" s="1"/>
  <c r="D148" i="6"/>
  <c r="H148" i="6" s="1"/>
  <c r="D149" i="6"/>
  <c r="H149" i="6" s="1"/>
  <c r="D150" i="6"/>
  <c r="H150" i="6" s="1"/>
  <c r="D151" i="6"/>
  <c r="D152" i="6"/>
  <c r="D153" i="6"/>
  <c r="D154" i="6"/>
  <c r="D155" i="6"/>
  <c r="D156" i="6"/>
  <c r="G156" i="6" s="1"/>
  <c r="D157" i="6"/>
  <c r="G157" i="6" s="1"/>
  <c r="D158" i="6"/>
  <c r="G158" i="6" s="1"/>
  <c r="D159" i="6"/>
  <c r="G159" i="6" s="1"/>
  <c r="D160" i="6"/>
  <c r="G160" i="6" s="1"/>
  <c r="D161" i="6"/>
  <c r="D162" i="6"/>
  <c r="D163" i="6"/>
  <c r="D164" i="6"/>
  <c r="D165" i="6"/>
  <c r="D166" i="6"/>
  <c r="D167" i="6"/>
  <c r="H167" i="6" s="1"/>
  <c r="D168" i="6"/>
  <c r="H168" i="6" s="1"/>
  <c r="D169" i="6"/>
  <c r="H169" i="6" s="1"/>
  <c r="D170" i="6"/>
  <c r="H170" i="6" s="1"/>
  <c r="D171" i="6"/>
  <c r="D172" i="6"/>
  <c r="D173" i="6"/>
  <c r="D174" i="6"/>
  <c r="D175" i="6"/>
  <c r="D176" i="6"/>
  <c r="G176" i="6" s="1"/>
  <c r="D177" i="6"/>
  <c r="G177" i="6" s="1"/>
  <c r="D178" i="6"/>
  <c r="G178" i="6" s="1"/>
  <c r="D179" i="6"/>
  <c r="G179" i="6" s="1"/>
  <c r="D180" i="6"/>
  <c r="G180" i="6" s="1"/>
  <c r="D181" i="6"/>
  <c r="H181" i="6" s="1"/>
  <c r="D182" i="6"/>
  <c r="H182" i="6" s="1"/>
  <c r="D183" i="6"/>
  <c r="H183" i="6" s="1"/>
  <c r="D184" i="6"/>
  <c r="H184" i="6" s="1"/>
  <c r="D185" i="6"/>
  <c r="H185" i="6" s="1"/>
  <c r="D186" i="6"/>
  <c r="H186" i="6" s="1"/>
  <c r="D187" i="6"/>
  <c r="H187" i="6" s="1"/>
  <c r="D188" i="6"/>
  <c r="H188" i="6" s="1"/>
  <c r="D189" i="6"/>
  <c r="H189" i="6" s="1"/>
  <c r="D190" i="6"/>
  <c r="H190" i="6" s="1"/>
  <c r="D191" i="6"/>
  <c r="D192" i="6"/>
  <c r="D193" i="6"/>
  <c r="D194" i="6"/>
  <c r="D195" i="6"/>
  <c r="D196" i="6"/>
  <c r="G196" i="6" s="1"/>
  <c r="D197" i="6"/>
  <c r="G197" i="6" s="1"/>
  <c r="D198" i="6"/>
  <c r="G198" i="6" s="1"/>
  <c r="D199" i="6"/>
  <c r="G199" i="6" s="1"/>
  <c r="D200" i="6"/>
  <c r="G200" i="6" s="1"/>
  <c r="D201" i="6"/>
  <c r="H201" i="6" s="1"/>
  <c r="D202" i="6"/>
  <c r="H202" i="6" s="1"/>
  <c r="D203" i="6"/>
  <c r="H203" i="6" s="1"/>
  <c r="D204" i="6"/>
  <c r="H204" i="6" s="1"/>
  <c r="D205" i="6"/>
  <c r="H205" i="6" s="1"/>
  <c r="D206" i="6"/>
  <c r="H206" i="6" s="1"/>
  <c r="D207" i="6"/>
  <c r="H207" i="6" s="1"/>
  <c r="D208" i="6"/>
  <c r="H208" i="6" s="1"/>
  <c r="D209" i="6"/>
  <c r="H209" i="6" s="1"/>
  <c r="D210" i="6"/>
  <c r="H210" i="6" s="1"/>
  <c r="D211" i="6"/>
  <c r="D212" i="6"/>
  <c r="D213" i="6"/>
  <c r="D214" i="6"/>
  <c r="D215" i="6"/>
  <c r="D216" i="6"/>
  <c r="G216" i="6" s="1"/>
  <c r="D217" i="6"/>
  <c r="G217" i="6" s="1"/>
  <c r="D218" i="6"/>
  <c r="G218" i="6" s="1"/>
  <c r="D219" i="6"/>
  <c r="G219" i="6" s="1"/>
  <c r="D220" i="6"/>
  <c r="G220" i="6" s="1"/>
  <c r="D221" i="6"/>
  <c r="H221" i="6" s="1"/>
  <c r="D222" i="6"/>
  <c r="H222" i="6" s="1"/>
  <c r="D223" i="6"/>
  <c r="H223" i="6" s="1"/>
  <c r="D224" i="6"/>
  <c r="H224" i="6" s="1"/>
  <c r="D225" i="6"/>
  <c r="H225" i="6" s="1"/>
  <c r="D226" i="6"/>
  <c r="H226" i="6" s="1"/>
  <c r="D227" i="6"/>
  <c r="H227" i="6" s="1"/>
  <c r="D228" i="6"/>
  <c r="H228" i="6" s="1"/>
  <c r="D229" i="6"/>
  <c r="H229" i="6" s="1"/>
  <c r="D230" i="6"/>
  <c r="H230" i="6" s="1"/>
  <c r="D231" i="6"/>
  <c r="D232" i="6"/>
  <c r="D233" i="6"/>
  <c r="D234" i="6"/>
  <c r="D235" i="6"/>
  <c r="D236" i="6"/>
  <c r="G236" i="6" s="1"/>
  <c r="D237" i="6"/>
  <c r="G237" i="6" s="1"/>
  <c r="D238" i="6"/>
  <c r="G238" i="6" s="1"/>
  <c r="D239" i="6"/>
  <c r="G239" i="6" s="1"/>
  <c r="D240" i="6"/>
  <c r="G240" i="6" s="1"/>
  <c r="D241" i="6"/>
  <c r="H241" i="6" s="1"/>
  <c r="D242" i="6"/>
  <c r="H242" i="6" s="1"/>
  <c r="D243" i="6"/>
  <c r="H243" i="6" s="1"/>
  <c r="D244" i="6"/>
  <c r="H244" i="6" s="1"/>
  <c r="D245" i="6"/>
  <c r="H245" i="6" s="1"/>
  <c r="D246" i="6"/>
  <c r="H246" i="6" s="1"/>
  <c r="D247" i="6"/>
  <c r="H247" i="6" s="1"/>
  <c r="D248" i="6"/>
  <c r="H248" i="6" s="1"/>
  <c r="D249" i="6"/>
  <c r="H249" i="6" s="1"/>
  <c r="D250" i="6"/>
  <c r="H250" i="6" s="1"/>
  <c r="D251" i="6"/>
  <c r="D252" i="6"/>
  <c r="D253" i="6"/>
  <c r="D254" i="6"/>
  <c r="D255" i="6"/>
  <c r="D256" i="6"/>
  <c r="G256" i="6" s="1"/>
  <c r="D257" i="6"/>
  <c r="G257" i="6" s="1"/>
  <c r="D258" i="6"/>
  <c r="G258" i="6" s="1"/>
  <c r="D259" i="6"/>
  <c r="G259" i="6" s="1"/>
  <c r="D260" i="6"/>
  <c r="G260" i="6" s="1"/>
  <c r="D261" i="6"/>
  <c r="H261" i="6" s="1"/>
  <c r="D262" i="6"/>
  <c r="H262" i="6" s="1"/>
  <c r="D263" i="6"/>
  <c r="H263" i="6" s="1"/>
  <c r="D264" i="6"/>
  <c r="H264" i="6" s="1"/>
  <c r="D265" i="6"/>
  <c r="H265" i="6" s="1"/>
  <c r="D266" i="6"/>
  <c r="H266" i="6" s="1"/>
  <c r="D267" i="6"/>
  <c r="H267" i="6" s="1"/>
  <c r="D268" i="6"/>
  <c r="H268" i="6" s="1"/>
  <c r="D269" i="6"/>
  <c r="H269" i="6" s="1"/>
  <c r="D270" i="6"/>
  <c r="H270" i="6" s="1"/>
  <c r="D271" i="6"/>
  <c r="D272" i="6"/>
  <c r="D273" i="6"/>
  <c r="D274" i="6"/>
  <c r="D275" i="6"/>
  <c r="D276" i="6"/>
  <c r="G276" i="6" s="1"/>
  <c r="D277" i="6"/>
  <c r="G277" i="6" s="1"/>
  <c r="D278" i="6"/>
  <c r="G278" i="6" s="1"/>
  <c r="D279" i="6"/>
  <c r="G279" i="6" s="1"/>
  <c r="D280" i="6"/>
  <c r="G280" i="6" s="1"/>
  <c r="D281" i="6"/>
  <c r="H281" i="6" s="1"/>
  <c r="D282" i="6"/>
  <c r="H282" i="6" s="1"/>
  <c r="D283" i="6"/>
  <c r="H283" i="6" s="1"/>
  <c r="D284" i="6"/>
  <c r="H284" i="6" s="1"/>
  <c r="D285" i="6"/>
  <c r="H285" i="6" s="1"/>
  <c r="D286" i="6"/>
  <c r="H286" i="6" s="1"/>
  <c r="D287" i="6"/>
  <c r="H287" i="6" s="1"/>
  <c r="D288" i="6"/>
  <c r="H288" i="6" s="1"/>
  <c r="D289" i="6"/>
  <c r="H289" i="6" s="1"/>
  <c r="D290" i="6"/>
  <c r="H290" i="6" s="1"/>
  <c r="D291" i="6"/>
  <c r="D292" i="6"/>
  <c r="D293" i="6"/>
  <c r="D294" i="6"/>
  <c r="D295" i="6"/>
  <c r="D296" i="6"/>
  <c r="G296" i="6" s="1"/>
  <c r="D297" i="6"/>
  <c r="G297" i="6" s="1"/>
  <c r="D298" i="6"/>
  <c r="G298" i="6" s="1"/>
  <c r="D299" i="6"/>
  <c r="G299" i="6" s="1"/>
  <c r="D300" i="6"/>
  <c r="G300" i="6" s="1"/>
  <c r="D301" i="6"/>
  <c r="H301" i="6" s="1"/>
  <c r="D302" i="6"/>
  <c r="H302" i="6" s="1"/>
  <c r="D303" i="6"/>
  <c r="H303" i="6" s="1"/>
  <c r="D304" i="6"/>
  <c r="H304" i="6" s="1"/>
  <c r="D305" i="6"/>
  <c r="H305" i="6" s="1"/>
  <c r="D306" i="6"/>
  <c r="H306" i="6" s="1"/>
  <c r="H315" i="6" l="1"/>
  <c r="F315" i="6"/>
  <c r="G315" i="6"/>
  <c r="G314" i="6"/>
  <c r="H314" i="6"/>
  <c r="F314" i="6"/>
  <c r="H316" i="6"/>
  <c r="F316" i="6"/>
  <c r="F271" i="6"/>
  <c r="F251" i="6"/>
  <c r="F231" i="6"/>
  <c r="F211" i="6"/>
  <c r="F191" i="6"/>
  <c r="F171" i="6"/>
  <c r="F151" i="6"/>
  <c r="F111" i="6"/>
  <c r="F91" i="6"/>
  <c r="F71" i="6"/>
  <c r="F51" i="6"/>
  <c r="F31" i="6"/>
  <c r="F11" i="6"/>
  <c r="F72" i="6"/>
  <c r="F32" i="6"/>
  <c r="F12" i="6"/>
  <c r="H162" i="6"/>
  <c r="F52" i="6"/>
  <c r="F131" i="6"/>
  <c r="H163" i="6"/>
  <c r="F295" i="6"/>
  <c r="F275" i="6"/>
  <c r="F255" i="6"/>
  <c r="F235" i="6"/>
  <c r="F215" i="6"/>
  <c r="F195" i="6"/>
  <c r="F175" i="6"/>
  <c r="F155" i="6"/>
  <c r="F135" i="6"/>
  <c r="F115" i="6"/>
  <c r="F95" i="6"/>
  <c r="F75" i="6"/>
  <c r="F55" i="6"/>
  <c r="F35" i="6"/>
  <c r="F15" i="6"/>
  <c r="G80" i="6"/>
  <c r="G79" i="6"/>
  <c r="G76" i="6"/>
  <c r="G16" i="6"/>
  <c r="H161" i="6"/>
  <c r="H166" i="6"/>
  <c r="L2" i="6"/>
  <c r="N2" i="6"/>
  <c r="M2" i="6"/>
  <c r="F214" i="6"/>
  <c r="F74" i="6"/>
  <c r="F234" i="6"/>
  <c r="F94" i="6"/>
  <c r="F252" i="6"/>
  <c r="F152" i="6"/>
  <c r="F274" i="6"/>
  <c r="F154" i="6"/>
  <c r="F114" i="6"/>
  <c r="F272" i="6"/>
  <c r="F212" i="6"/>
  <c r="F192" i="6"/>
  <c r="F132" i="6"/>
  <c r="F92" i="6"/>
  <c r="F294" i="6"/>
  <c r="F254" i="6"/>
  <c r="F174" i="6"/>
  <c r="F134" i="6"/>
  <c r="F292" i="6"/>
  <c r="F232" i="6"/>
  <c r="F172" i="6"/>
  <c r="F112" i="6"/>
  <c r="F291" i="6"/>
  <c r="F54" i="6"/>
  <c r="F34" i="6"/>
  <c r="F14" i="6"/>
  <c r="G77" i="6"/>
  <c r="G78" i="6"/>
  <c r="F194" i="6"/>
  <c r="H165" i="6"/>
  <c r="H164" i="6"/>
  <c r="E320" i="6"/>
  <c r="F293" i="6"/>
  <c r="F273" i="6"/>
  <c r="F253" i="6"/>
  <c r="F233" i="6"/>
  <c r="F213" i="6"/>
  <c r="F193" i="6"/>
  <c r="F173" i="6"/>
  <c r="F153" i="6"/>
  <c r="F133" i="6"/>
  <c r="F113" i="6"/>
  <c r="F93" i="6"/>
  <c r="F73" i="6"/>
  <c r="F53" i="6"/>
  <c r="F33" i="6"/>
  <c r="F13" i="6"/>
  <c r="F290" i="6"/>
  <c r="F270" i="6"/>
  <c r="F250" i="6"/>
  <c r="F230" i="6"/>
  <c r="F210" i="6"/>
  <c r="F190" i="6"/>
  <c r="F170" i="6"/>
  <c r="F150" i="6"/>
  <c r="F130" i="6"/>
  <c r="F110" i="6"/>
  <c r="F90" i="6"/>
  <c r="F70" i="6"/>
  <c r="F50" i="6"/>
  <c r="F30" i="6"/>
  <c r="F10" i="6"/>
  <c r="G295" i="6"/>
  <c r="G275" i="6"/>
  <c r="G255" i="6"/>
  <c r="G235" i="6"/>
  <c r="G215" i="6"/>
  <c r="G195" i="6"/>
  <c r="G175" i="6"/>
  <c r="G155" i="6"/>
  <c r="G135" i="6"/>
  <c r="G115" i="6"/>
  <c r="G95" i="6"/>
  <c r="G75" i="6"/>
  <c r="G55" i="6"/>
  <c r="G35" i="6"/>
  <c r="G15" i="6"/>
  <c r="H300" i="6"/>
  <c r="H280" i="6"/>
  <c r="H260" i="6"/>
  <c r="H240" i="6"/>
  <c r="H220" i="6"/>
  <c r="H200" i="6"/>
  <c r="H180" i="6"/>
  <c r="H160" i="6"/>
  <c r="H140" i="6"/>
  <c r="H120" i="6"/>
  <c r="H100" i="6"/>
  <c r="H80" i="6"/>
  <c r="H60" i="6"/>
  <c r="H40" i="6"/>
  <c r="H20" i="6"/>
  <c r="F289" i="6"/>
  <c r="F269" i="6"/>
  <c r="F249" i="6"/>
  <c r="F229" i="6"/>
  <c r="F209" i="6"/>
  <c r="F189" i="6"/>
  <c r="F169" i="6"/>
  <c r="F149" i="6"/>
  <c r="F129" i="6"/>
  <c r="F109" i="6"/>
  <c r="F89" i="6"/>
  <c r="F69" i="6"/>
  <c r="F49" i="6"/>
  <c r="F29" i="6"/>
  <c r="F9" i="6"/>
  <c r="G294" i="6"/>
  <c r="G274" i="6"/>
  <c r="G254" i="6"/>
  <c r="G234" i="6"/>
  <c r="G214" i="6"/>
  <c r="G194" i="6"/>
  <c r="G174" i="6"/>
  <c r="G154" i="6"/>
  <c r="G134" i="6"/>
  <c r="G114" i="6"/>
  <c r="G94" i="6"/>
  <c r="G74" i="6"/>
  <c r="G54" i="6"/>
  <c r="G34" i="6"/>
  <c r="G14" i="6"/>
  <c r="H299" i="6"/>
  <c r="H279" i="6"/>
  <c r="H259" i="6"/>
  <c r="H239" i="6"/>
  <c r="H219" i="6"/>
  <c r="H199" i="6"/>
  <c r="H179" i="6"/>
  <c r="H159" i="6"/>
  <c r="H139" i="6"/>
  <c r="H119" i="6"/>
  <c r="H99" i="6"/>
  <c r="H79" i="6"/>
  <c r="H59" i="6"/>
  <c r="H39" i="6"/>
  <c r="H19" i="6"/>
  <c r="F288" i="6"/>
  <c r="F268" i="6"/>
  <c r="F248" i="6"/>
  <c r="F228" i="6"/>
  <c r="F208" i="6"/>
  <c r="F188" i="6"/>
  <c r="F168" i="6"/>
  <c r="F148" i="6"/>
  <c r="F128" i="6"/>
  <c r="F108" i="6"/>
  <c r="F88" i="6"/>
  <c r="F68" i="6"/>
  <c r="F48" i="6"/>
  <c r="F28" i="6"/>
  <c r="F8" i="6"/>
  <c r="G293" i="6"/>
  <c r="G273" i="6"/>
  <c r="G253" i="6"/>
  <c r="G233" i="6"/>
  <c r="G213" i="6"/>
  <c r="G193" i="6"/>
  <c r="G173" i="6"/>
  <c r="G153" i="6"/>
  <c r="G133" i="6"/>
  <c r="G113" i="6"/>
  <c r="G93" i="6"/>
  <c r="G73" i="6"/>
  <c r="G53" i="6"/>
  <c r="G33" i="6"/>
  <c r="G13" i="6"/>
  <c r="H298" i="6"/>
  <c r="H278" i="6"/>
  <c r="H258" i="6"/>
  <c r="H238" i="6"/>
  <c r="H218" i="6"/>
  <c r="H198" i="6"/>
  <c r="H178" i="6"/>
  <c r="H158" i="6"/>
  <c r="H138" i="6"/>
  <c r="H118" i="6"/>
  <c r="H98" i="6"/>
  <c r="H78" i="6"/>
  <c r="H58" i="6"/>
  <c r="H38" i="6"/>
  <c r="H18" i="6"/>
  <c r="F287" i="6"/>
  <c r="F267" i="6"/>
  <c r="F247" i="6"/>
  <c r="F227" i="6"/>
  <c r="F207" i="6"/>
  <c r="F187" i="6"/>
  <c r="F167" i="6"/>
  <c r="F147" i="6"/>
  <c r="F127" i="6"/>
  <c r="F107" i="6"/>
  <c r="F87" i="6"/>
  <c r="F67" i="6"/>
  <c r="F47" i="6"/>
  <c r="F27" i="6"/>
  <c r="F7" i="6"/>
  <c r="G292" i="6"/>
  <c r="G272" i="6"/>
  <c r="G252" i="6"/>
  <c r="G232" i="6"/>
  <c r="G212" i="6"/>
  <c r="G192" i="6"/>
  <c r="G172" i="6"/>
  <c r="G152" i="6"/>
  <c r="G132" i="6"/>
  <c r="G112" i="6"/>
  <c r="G92" i="6"/>
  <c r="G72" i="6"/>
  <c r="G52" i="6"/>
  <c r="G32" i="6"/>
  <c r="G12" i="6"/>
  <c r="H297" i="6"/>
  <c r="H277" i="6"/>
  <c r="H257" i="6"/>
  <c r="H237" i="6"/>
  <c r="H217" i="6"/>
  <c r="H197" i="6"/>
  <c r="H177" i="6"/>
  <c r="H157" i="6"/>
  <c r="H137" i="6"/>
  <c r="H117" i="6"/>
  <c r="H97" i="6"/>
  <c r="H77" i="6"/>
  <c r="H57" i="6"/>
  <c r="H37" i="6"/>
  <c r="H17" i="6"/>
  <c r="F306" i="6"/>
  <c r="F286" i="6"/>
  <c r="F266" i="6"/>
  <c r="F246" i="6"/>
  <c r="F226" i="6"/>
  <c r="F206" i="6"/>
  <c r="F186" i="6"/>
  <c r="F166" i="6"/>
  <c r="F146" i="6"/>
  <c r="F126" i="6"/>
  <c r="F106" i="6"/>
  <c r="F86" i="6"/>
  <c r="F66" i="6"/>
  <c r="F46" i="6"/>
  <c r="F26" i="6"/>
  <c r="F6" i="6"/>
  <c r="G291" i="6"/>
  <c r="G271" i="6"/>
  <c r="G251" i="6"/>
  <c r="G231" i="6"/>
  <c r="G211" i="6"/>
  <c r="G191" i="6"/>
  <c r="G171" i="6"/>
  <c r="G151" i="6"/>
  <c r="G131" i="6"/>
  <c r="G111" i="6"/>
  <c r="G91" i="6"/>
  <c r="G71" i="6"/>
  <c r="G51" i="6"/>
  <c r="G31" i="6"/>
  <c r="G11" i="6"/>
  <c r="H296" i="6"/>
  <c r="H276" i="6"/>
  <c r="H256" i="6"/>
  <c r="H236" i="6"/>
  <c r="H216" i="6"/>
  <c r="H196" i="6"/>
  <c r="H176" i="6"/>
  <c r="H156" i="6"/>
  <c r="H136" i="6"/>
  <c r="H116" i="6"/>
  <c r="H96" i="6"/>
  <c r="H76" i="6"/>
  <c r="H56" i="6"/>
  <c r="H36" i="6"/>
  <c r="H16" i="6"/>
  <c r="F305" i="6"/>
  <c r="F285" i="6"/>
  <c r="F265" i="6"/>
  <c r="F245" i="6"/>
  <c r="F225" i="6"/>
  <c r="F205" i="6"/>
  <c r="F185" i="6"/>
  <c r="F165" i="6"/>
  <c r="F145" i="6"/>
  <c r="F125" i="6"/>
  <c r="F105" i="6"/>
  <c r="F85" i="6"/>
  <c r="F65" i="6"/>
  <c r="F45" i="6"/>
  <c r="F25" i="6"/>
  <c r="F5" i="6"/>
  <c r="G290" i="6"/>
  <c r="G270" i="6"/>
  <c r="G250" i="6"/>
  <c r="G230" i="6"/>
  <c r="G210" i="6"/>
  <c r="G190" i="6"/>
  <c r="G170" i="6"/>
  <c r="G150" i="6"/>
  <c r="G130" i="6"/>
  <c r="G110" i="6"/>
  <c r="G90" i="6"/>
  <c r="G70" i="6"/>
  <c r="G50" i="6"/>
  <c r="G30" i="6"/>
  <c r="G10" i="6"/>
  <c r="H295" i="6"/>
  <c r="H275" i="6"/>
  <c r="H255" i="6"/>
  <c r="H235" i="6"/>
  <c r="H215" i="6"/>
  <c r="H195" i="6"/>
  <c r="H175" i="6"/>
  <c r="H155" i="6"/>
  <c r="H135" i="6"/>
  <c r="H115" i="6"/>
  <c r="H95" i="6"/>
  <c r="H75" i="6"/>
  <c r="H55" i="6"/>
  <c r="H35" i="6"/>
  <c r="H15" i="6"/>
  <c r="F304" i="6"/>
  <c r="F284" i="6"/>
  <c r="F264" i="6"/>
  <c r="F244" i="6"/>
  <c r="F224" i="6"/>
  <c r="F204" i="6"/>
  <c r="F184" i="6"/>
  <c r="F164" i="6"/>
  <c r="F144" i="6"/>
  <c r="F124" i="6"/>
  <c r="F104" i="6"/>
  <c r="F84" i="6"/>
  <c r="F64" i="6"/>
  <c r="F44" i="6"/>
  <c r="F24" i="6"/>
  <c r="F4" i="6"/>
  <c r="G289" i="6"/>
  <c r="G269" i="6"/>
  <c r="G249" i="6"/>
  <c r="G229" i="6"/>
  <c r="G209" i="6"/>
  <c r="G189" i="6"/>
  <c r="G169" i="6"/>
  <c r="G149" i="6"/>
  <c r="G129" i="6"/>
  <c r="G109" i="6"/>
  <c r="G89" i="6"/>
  <c r="G69" i="6"/>
  <c r="G49" i="6"/>
  <c r="G29" i="6"/>
  <c r="G9" i="6"/>
  <c r="H294" i="6"/>
  <c r="H274" i="6"/>
  <c r="H254" i="6"/>
  <c r="H234" i="6"/>
  <c r="H214" i="6"/>
  <c r="H194" i="6"/>
  <c r="H174" i="6"/>
  <c r="H154" i="6"/>
  <c r="H134" i="6"/>
  <c r="H114" i="6"/>
  <c r="H94" i="6"/>
  <c r="H74" i="6"/>
  <c r="H54" i="6"/>
  <c r="H34" i="6"/>
  <c r="H14" i="6"/>
  <c r="F303" i="6"/>
  <c r="F283" i="6"/>
  <c r="F263" i="6"/>
  <c r="F243" i="6"/>
  <c r="F223" i="6"/>
  <c r="F203" i="6"/>
  <c r="F183" i="6"/>
  <c r="F163" i="6"/>
  <c r="F143" i="6"/>
  <c r="F123" i="6"/>
  <c r="F103" i="6"/>
  <c r="F83" i="6"/>
  <c r="F63" i="6"/>
  <c r="F43" i="6"/>
  <c r="F23" i="6"/>
  <c r="F3" i="6"/>
  <c r="G288" i="6"/>
  <c r="G268" i="6"/>
  <c r="G248" i="6"/>
  <c r="G228" i="6"/>
  <c r="G208" i="6"/>
  <c r="G188" i="6"/>
  <c r="G168" i="6"/>
  <c r="G148" i="6"/>
  <c r="G128" i="6"/>
  <c r="G108" i="6"/>
  <c r="G88" i="6"/>
  <c r="G68" i="6"/>
  <c r="G48" i="6"/>
  <c r="G28" i="6"/>
  <c r="G8" i="6"/>
  <c r="H293" i="6"/>
  <c r="H273" i="6"/>
  <c r="H253" i="6"/>
  <c r="H233" i="6"/>
  <c r="H213" i="6"/>
  <c r="H193" i="6"/>
  <c r="H173" i="6"/>
  <c r="H153" i="6"/>
  <c r="H133" i="6"/>
  <c r="H113" i="6"/>
  <c r="H93" i="6"/>
  <c r="H73" i="6"/>
  <c r="H53" i="6"/>
  <c r="H33" i="6"/>
  <c r="H13" i="6"/>
  <c r="F302" i="6"/>
  <c r="F282" i="6"/>
  <c r="F262" i="6"/>
  <c r="F242" i="6"/>
  <c r="F222" i="6"/>
  <c r="F202" i="6"/>
  <c r="F182" i="6"/>
  <c r="F162" i="6"/>
  <c r="F142" i="6"/>
  <c r="F122" i="6"/>
  <c r="F102" i="6"/>
  <c r="F82" i="6"/>
  <c r="F62" i="6"/>
  <c r="F42" i="6"/>
  <c r="F22" i="6"/>
  <c r="F2" i="6"/>
  <c r="G287" i="6"/>
  <c r="G267" i="6"/>
  <c r="G247" i="6"/>
  <c r="G227" i="6"/>
  <c r="G207" i="6"/>
  <c r="G187" i="6"/>
  <c r="G167" i="6"/>
  <c r="G147" i="6"/>
  <c r="G127" i="6"/>
  <c r="G107" i="6"/>
  <c r="G87" i="6"/>
  <c r="G67" i="6"/>
  <c r="G47" i="6"/>
  <c r="G27" i="6"/>
  <c r="G7" i="6"/>
  <c r="H292" i="6"/>
  <c r="H272" i="6"/>
  <c r="H252" i="6"/>
  <c r="H232" i="6"/>
  <c r="H212" i="6"/>
  <c r="H192" i="6"/>
  <c r="H172" i="6"/>
  <c r="H152" i="6"/>
  <c r="H132" i="6"/>
  <c r="H112" i="6"/>
  <c r="H92" i="6"/>
  <c r="H72" i="6"/>
  <c r="H52" i="6"/>
  <c r="H32" i="6"/>
  <c r="H12" i="6"/>
  <c r="F301" i="6"/>
  <c r="F281" i="6"/>
  <c r="F261" i="6"/>
  <c r="F241" i="6"/>
  <c r="F221" i="6"/>
  <c r="F201" i="6"/>
  <c r="F181" i="6"/>
  <c r="F161" i="6"/>
  <c r="F141" i="6"/>
  <c r="F121" i="6"/>
  <c r="F101" i="6"/>
  <c r="F81" i="6"/>
  <c r="F61" i="6"/>
  <c r="F41" i="6"/>
  <c r="F21" i="6"/>
  <c r="G306" i="6"/>
  <c r="G286" i="6"/>
  <c r="G266" i="6"/>
  <c r="G246" i="6"/>
  <c r="G226" i="6"/>
  <c r="G206" i="6"/>
  <c r="G186" i="6"/>
  <c r="G166" i="6"/>
  <c r="G146" i="6"/>
  <c r="G126" i="6"/>
  <c r="G106" i="6"/>
  <c r="G86" i="6"/>
  <c r="G66" i="6"/>
  <c r="G46" i="6"/>
  <c r="G26" i="6"/>
  <c r="G6" i="6"/>
  <c r="H291" i="6"/>
  <c r="H271" i="6"/>
  <c r="H251" i="6"/>
  <c r="H231" i="6"/>
  <c r="H211" i="6"/>
  <c r="H191" i="6"/>
  <c r="H171" i="6"/>
  <c r="H151" i="6"/>
  <c r="H131" i="6"/>
  <c r="H111" i="6"/>
  <c r="H91" i="6"/>
  <c r="H71" i="6"/>
  <c r="H51" i="6"/>
  <c r="H31" i="6"/>
  <c r="H11" i="6"/>
  <c r="F300" i="6"/>
  <c r="F280" i="6"/>
  <c r="F260" i="6"/>
  <c r="F240" i="6"/>
  <c r="F220" i="6"/>
  <c r="F200" i="6"/>
  <c r="F180" i="6"/>
  <c r="F160" i="6"/>
  <c r="F140" i="6"/>
  <c r="F120" i="6"/>
  <c r="F100" i="6"/>
  <c r="F80" i="6"/>
  <c r="F60" i="6"/>
  <c r="F40" i="6"/>
  <c r="F20" i="6"/>
  <c r="G305" i="6"/>
  <c r="G285" i="6"/>
  <c r="G265" i="6"/>
  <c r="G245" i="6"/>
  <c r="G225" i="6"/>
  <c r="G205" i="6"/>
  <c r="G185" i="6"/>
  <c r="G165" i="6"/>
  <c r="G145" i="6"/>
  <c r="G125" i="6"/>
  <c r="G105" i="6"/>
  <c r="G85" i="6"/>
  <c r="G65" i="6"/>
  <c r="G45" i="6"/>
  <c r="G25" i="6"/>
  <c r="G5" i="6"/>
  <c r="F299" i="6"/>
  <c r="F279" i="6"/>
  <c r="F259" i="6"/>
  <c r="F239" i="6"/>
  <c r="F219" i="6"/>
  <c r="F199" i="6"/>
  <c r="F179" i="6"/>
  <c r="F159" i="6"/>
  <c r="F139" i="6"/>
  <c r="F119" i="6"/>
  <c r="F99" i="6"/>
  <c r="F79" i="6"/>
  <c r="F59" i="6"/>
  <c r="F39" i="6"/>
  <c r="F19" i="6"/>
  <c r="G304" i="6"/>
  <c r="G284" i="6"/>
  <c r="G264" i="6"/>
  <c r="G244" i="6"/>
  <c r="G224" i="6"/>
  <c r="G204" i="6"/>
  <c r="G184" i="6"/>
  <c r="G164" i="6"/>
  <c r="G144" i="6"/>
  <c r="G124" i="6"/>
  <c r="G104" i="6"/>
  <c r="G84" i="6"/>
  <c r="G64" i="6"/>
  <c r="G44" i="6"/>
  <c r="G24" i="6"/>
  <c r="G4" i="6"/>
  <c r="F298" i="6"/>
  <c r="F278" i="6"/>
  <c r="F258" i="6"/>
  <c r="F238" i="6"/>
  <c r="F218" i="6"/>
  <c r="F198" i="6"/>
  <c r="F178" i="6"/>
  <c r="F158" i="6"/>
  <c r="F138" i="6"/>
  <c r="F118" i="6"/>
  <c r="F98" i="6"/>
  <c r="F78" i="6"/>
  <c r="F58" i="6"/>
  <c r="F38" i="6"/>
  <c r="F18" i="6"/>
  <c r="G303" i="6"/>
  <c r="G283" i="6"/>
  <c r="G263" i="6"/>
  <c r="G243" i="6"/>
  <c r="G223" i="6"/>
  <c r="G203" i="6"/>
  <c r="G183" i="6"/>
  <c r="G163" i="6"/>
  <c r="G143" i="6"/>
  <c r="G123" i="6"/>
  <c r="G103" i="6"/>
  <c r="G83" i="6"/>
  <c r="G63" i="6"/>
  <c r="G43" i="6"/>
  <c r="G23" i="6"/>
  <c r="G3" i="6"/>
  <c r="F297" i="6"/>
  <c r="F277" i="6"/>
  <c r="F257" i="6"/>
  <c r="F237" i="6"/>
  <c r="F217" i="6"/>
  <c r="F197" i="6"/>
  <c r="F177" i="6"/>
  <c r="F157" i="6"/>
  <c r="F137" i="6"/>
  <c r="F117" i="6"/>
  <c r="F97" i="6"/>
  <c r="F77" i="6"/>
  <c r="F57" i="6"/>
  <c r="F37" i="6"/>
  <c r="F17" i="6"/>
  <c r="G302" i="6"/>
  <c r="G282" i="6"/>
  <c r="G262" i="6"/>
  <c r="G242" i="6"/>
  <c r="G222" i="6"/>
  <c r="G202" i="6"/>
  <c r="G182" i="6"/>
  <c r="G162" i="6"/>
  <c r="G142" i="6"/>
  <c r="G122" i="6"/>
  <c r="G102" i="6"/>
  <c r="G82" i="6"/>
  <c r="G62" i="6"/>
  <c r="G42" i="6"/>
  <c r="G22" i="6"/>
  <c r="G2" i="6"/>
  <c r="F296" i="6"/>
  <c r="F276" i="6"/>
  <c r="F256" i="6"/>
  <c r="F236" i="6"/>
  <c r="F216" i="6"/>
  <c r="F196" i="6"/>
  <c r="F176" i="6"/>
  <c r="F156" i="6"/>
  <c r="F136" i="6"/>
  <c r="F116" i="6"/>
  <c r="F96" i="6"/>
  <c r="F76" i="6"/>
  <c r="F56" i="6"/>
  <c r="F36" i="6"/>
  <c r="F16" i="6"/>
  <c r="G301" i="6"/>
  <c r="G281" i="6"/>
  <c r="G261" i="6"/>
  <c r="G241" i="6"/>
  <c r="G221" i="6"/>
  <c r="G201" i="6"/>
  <c r="G181" i="6"/>
  <c r="G161" i="6"/>
  <c r="G141" i="6"/>
  <c r="G121" i="6"/>
  <c r="G101" i="6"/>
  <c r="G81" i="6"/>
  <c r="G61" i="6"/>
  <c r="G41" i="6"/>
  <c r="G21" i="6"/>
  <c r="H320" i="6" l="1"/>
  <c r="N3" i="6" s="1"/>
  <c r="N4" i="6" s="1"/>
  <c r="F320" i="6"/>
  <c r="L3" i="6" s="1"/>
  <c r="L4" i="6" s="1"/>
  <c r="G320" i="6"/>
  <c r="M3" i="6" s="1"/>
  <c r="M4" i="6" s="1"/>
</calcChain>
</file>

<file path=xl/sharedStrings.xml><?xml version="1.0" encoding="utf-8"?>
<sst xmlns="http://schemas.openxmlformats.org/spreadsheetml/2006/main" count="1321" uniqueCount="588">
  <si>
    <t>BR 3.1 SUPPLY AND INSTALLATION OF CUPPS SOLUTION</t>
  </si>
  <si>
    <t>BR #</t>
  </si>
  <si>
    <t>Requirement Description</t>
  </si>
  <si>
    <t>Commissioning and operationalisation of the CUPPS solution</t>
  </si>
  <si>
    <t>BR 3.1.1.1</t>
  </si>
  <si>
    <t xml:space="preserve"> The service provider shall deliver all services necessary to commission and operationalise the CUPPS system.</t>
  </si>
  <si>
    <t>BR 3.1.1.2</t>
  </si>
  <si>
    <t>BR 3.1.1.3</t>
  </si>
  <si>
    <t>The Service Provider shall supply software applications, excluding the users' own applications, needed to make the system fully operational. This includes providing databases, interfaces, populating database tables, and any other necessary configurations.</t>
  </si>
  <si>
    <t>BR 3.1.1.4</t>
  </si>
  <si>
    <t>The Service Provider shall supply all current airline-certified software and applications to be installed on the new upgraded hardware for airlines operating from the defined airports (e.g., BA’s FLY application).</t>
  </si>
  <si>
    <t>BR 3.1.1.5</t>
  </si>
  <si>
    <t>The Service Provider shall provide the latest certified version of Airline Check-in and Gate Terminal Emulation software, which shall be loaded for every airline operating from the defined airports.</t>
  </si>
  <si>
    <t>BR 3.1.1.6</t>
  </si>
  <si>
    <t>The Service Provider shall handle the installation and setup of the system hardware and software in accordance with pre-agreed installation standards.</t>
  </si>
  <si>
    <t>BR 3.1.1.7</t>
  </si>
  <si>
    <t>The Service Provider shall provide the final connection of hardware to the power infrastructure, including termination and fly leads that connect system equipment to data outlets and/or LAN equipment.</t>
  </si>
  <si>
    <t>BR 3.1.1.8</t>
  </si>
  <si>
    <t>The Service Provider shall provide as-built documentation and technical data for all CUPPS hardware and software components.</t>
  </si>
  <si>
    <t>BR 3.1.1.9</t>
  </si>
  <si>
    <t>The Service Provider deliver the required interfaces, including full documentation</t>
  </si>
  <si>
    <t>BR 3.1.1.10</t>
  </si>
  <si>
    <t>The Service Provider shall provide system configuration and integration with interfaced systems.</t>
  </si>
  <si>
    <t>BR 3.1.1.11</t>
  </si>
  <si>
    <t>The Service Provider shall conduct complete testing of the system.</t>
  </si>
  <si>
    <t>BR 3.1.1.12</t>
  </si>
  <si>
    <t>The Service Provider shall develop test plans, perform system testing, and oversee commissioning.</t>
  </si>
  <si>
    <t>BR 3.1.1.13</t>
  </si>
  <si>
    <t>The Service Provider shall provide user training, including training manuals, with a "train the trainer" approach at every site.</t>
  </si>
  <si>
    <t>BR 3.1.1.14</t>
  </si>
  <si>
    <t xml:space="preserve">The Service Provider shall offer maintenance and support in accordance with the specified service levels. </t>
  </si>
  <si>
    <t>BR 3.1.1.16</t>
  </si>
  <si>
    <t>The Service Provider shall ensure close monitoring, tracking, and record-keeping for any equipment replaced during the upgrade, with asset management aligned with ACSA standards.</t>
  </si>
  <si>
    <t>BR 3.1.1.17</t>
  </si>
  <si>
    <t>The service provider shall be responsible for delivering, offloading, and transporting the hardware to the designated storage area.</t>
  </si>
  <si>
    <t>BR 3.1.1.18</t>
  </si>
  <si>
    <t>The service provider shall be responsible for recording the new equipment on ACSA’s asset template</t>
  </si>
  <si>
    <t>BR 3.1.1.19</t>
  </si>
  <si>
    <t>The service provider shall be responsible for transporting the hardware from the storage area to the installation site.</t>
  </si>
  <si>
    <t>BR 3.1.1.20</t>
  </si>
  <si>
    <t>The service provider shall be responsible for the removal of the equipment from the site to the designated storage</t>
  </si>
  <si>
    <t>BR 3.1.1.21</t>
  </si>
  <si>
    <t>The service provider shall be responsible for scanning and recording the old equipment into the ACSA asset register system</t>
  </si>
  <si>
    <t>CUPPS System Requirements</t>
  </si>
  <si>
    <t>Priority</t>
  </si>
  <si>
    <t>BR 3.1.2.1</t>
  </si>
  <si>
    <t>The CUPPS system shall operate 24 hours a day, 7 days a week, year-round.</t>
  </si>
  <si>
    <t>BR 3.1.2.2</t>
  </si>
  <si>
    <t>Device Availability: A device shall be considered available only if all components are operating and fully functional. Aside from scheduled downtime, individual device availability must be at least 99.99%.</t>
  </si>
  <si>
    <t>BR 3.1.2.3</t>
  </si>
  <si>
    <t>The system shall process all received messages from airline host systems, among others, within a timeframe that complies with IATA standards.</t>
  </si>
  <si>
    <t>BR 3.1.2.4</t>
  </si>
  <si>
    <t>Based on common practice, it is expected that host transactions will be processed at a speed that complies with IATA standards.</t>
  </si>
  <si>
    <t>BR 3.1.2.5</t>
  </si>
  <si>
    <t>The system shall be capable of running multiple terminals as well as supporting multiple airports.</t>
  </si>
  <si>
    <t>BR 3.1.2.6</t>
  </si>
  <si>
    <t>BR 3.1.2.7</t>
  </si>
  <si>
    <t>The system shall generate monthly availability reports in accordance with the Performance Level Service Schedule.</t>
  </si>
  <si>
    <t>BR 3.1.2.8</t>
  </si>
  <si>
    <t>BR 3.1.2.9</t>
  </si>
  <si>
    <t>The system shall be scalable and expandable to accommodate future increases in the number of workstations at any of the deployed airports.</t>
  </si>
  <si>
    <t>BR 3.1.2.10</t>
  </si>
  <si>
    <t>The workstations at ACSA airports shall be connected to the CUPPS VLAN either via wired or Wi-Fi connections, with the primary connection option being through a wired connection.</t>
  </si>
  <si>
    <t>BR 3.1.2.11</t>
  </si>
  <si>
    <t>The CUPPS application servers shall be located in the ACSA core rooms and will include the capability for remote monitoring.</t>
  </si>
  <si>
    <t>BR 3.1.2.12</t>
  </si>
  <si>
    <t>For redundancy, each of the CUPPS servers shall be installed in separate core rooms. CUPPS will be provided at 3 regional airports and 6 local airports, and airlines using these connections will not need to supply additional connectivity. Each airline is required to use the IP circuits provided by the Service Provider.</t>
  </si>
  <si>
    <t>BR 3.1.2.13</t>
  </si>
  <si>
    <t>User interaction with the system shall incur no noticeable delay, in accordance with airline application specifications.</t>
  </si>
  <si>
    <t>BR 3.1.2.14</t>
  </si>
  <si>
    <t>The system shall be able to accept a wide range of CUPPS-compliant input and output peripherals. Password protection must align with ACSA's password policy.</t>
  </si>
  <si>
    <t>BR 3.1.2.15</t>
  </si>
  <si>
    <t>The system shall provide multiple levels of password-protected security.</t>
  </si>
  <si>
    <t>BR 3.1.2.16</t>
  </si>
  <si>
    <t>The CUPPS and CUSS systems shall operate as an integrated platform, performing all required processes. Each of the Passenger Processing Systems shall function seamlessly within a common-use environment.</t>
  </si>
  <si>
    <t>BR 3.1.2.17</t>
  </si>
  <si>
    <t>The CUPPS workstations shall be integrated with scales at the check-in counters, allowing airline users to weigh, tag, and drop checked-in luggage.</t>
  </si>
  <si>
    <t>BR 3.1.2.18</t>
  </si>
  <si>
    <t>The Service Provider shall install all core equipment necessary for the CUPPS upgrade to ensure it is fully operational.</t>
  </si>
  <si>
    <t>BR 3.1.2.19</t>
  </si>
  <si>
    <t>The Service Provider shall conduct quarterly redundancy and disaster recovery tests, providing reports with the results to ACSA. Immediate actions must be taken to resolve any failures. These tests must adhere to ACSA's testing procedures.</t>
  </si>
  <si>
    <t>BR 3.1.2.20</t>
  </si>
  <si>
    <t>The platform software includes all software necessary to enable CUPPS functionality, such as operating systems, databases, and data exchange software where required, except for software supplied by the application providers (airlines).</t>
  </si>
  <si>
    <t>BR 3.1.2.21</t>
  </si>
  <si>
    <t xml:space="preserve">CUPPS System &amp; Cupps Workstation Specification </t>
  </si>
  <si>
    <t>BR 3.1.3.1</t>
  </si>
  <si>
    <t>BR 3.1.3.2</t>
  </si>
  <si>
    <t>The system workstations shall be mutually independent of each other, allowing, for example, two CUPPS workstations at the same gate counter to access two different hosts simultaneously.</t>
  </si>
  <si>
    <t>BR 3.1.3.3</t>
  </si>
  <si>
    <t>The system peripherals shall support the latest IATA Recommended Practices.</t>
  </si>
  <si>
    <t>BR 3.1.3.4</t>
  </si>
  <si>
    <t>The system shall enable any authorised user to access non-airline applications, such as the display activation system, from any CUPPS workstation.</t>
  </si>
  <si>
    <t>BR 3.1.3.5</t>
  </si>
  <si>
    <t>The system's workstations shall be capable of spooling output to a peripheral device that is physically connected to another workstation.</t>
  </si>
  <si>
    <t>BR 3.1.3.6</t>
  </si>
  <si>
    <t>The system shall service all airlines, and the Service Provider shall be responsible for verifying the airline host to determine host requirements</t>
  </si>
  <si>
    <t>BR 3.1.3.7</t>
  </si>
  <si>
    <t>The system shall be able to centrally store user data, peripheral data, login/logout times and durations, as well as other statistical data.</t>
  </si>
  <si>
    <t>BR 3.1.3.8</t>
  </si>
  <si>
    <t>The system shall be capable of accessing ACSA’s flight activation display system to facilitate FIDS transactions from all counters and gates.</t>
  </si>
  <si>
    <t>BR 3.1.3.9</t>
  </si>
  <si>
    <t>The CUPPS system shall allow access to the Baggage Reconciliation Systems from any CUPPS workstation.</t>
  </si>
  <si>
    <t>BR 3.1.3.10</t>
  </si>
  <si>
    <t>The CUPPS PC shall be installed with all necessary scale data exchange software and interface cables to accept data from the counter scale for updating weight in the DCS.</t>
  </si>
  <si>
    <t>BR 3.1.3.11</t>
  </si>
  <si>
    <t>The system shall utilise the latest proven technology, widely adopted by many international airports and airlines.</t>
  </si>
  <si>
    <t>BR 3.1.3.12</t>
  </si>
  <si>
    <t>The Service Provider shall recommend and provide the hardware and server configuration that best supports the overall design solution. . Service Provider to follow ACSA standards as mentioned in Annexure xx</t>
  </si>
  <si>
    <t>BR 3.1.3.13</t>
  </si>
  <si>
    <t>All equipment shall be new and commercially off-the-shelf products (COTS). The hardware specifications detailed in this document represent the minimum requirements, and the Service Provider is required to supply the latest available hardware at the time of delivery.</t>
  </si>
  <si>
    <t>BR 3.1.3.14</t>
  </si>
  <si>
    <t>The system design must allow for a server to be taken offline and replaced without causing any disruption to CUPPS operations.</t>
  </si>
  <si>
    <t>BR 3.1.3.15</t>
  </si>
  <si>
    <t>The service provider shall supply all termination components in the cabinets, including patch cords, to ensure a fully operational system unless otherwise noted.</t>
  </si>
  <si>
    <t>BR 3.1.3.16</t>
  </si>
  <si>
    <t>There shall be no single point of failure in the system.</t>
  </si>
  <si>
    <t>BR 3.1.3.17</t>
  </si>
  <si>
    <t>The system shall have the capability to remotely lock counters that are not assigned to airlines for a specific period.</t>
  </si>
  <si>
    <t>BR 3.1.3.18</t>
  </si>
  <si>
    <t>The system’s workstations and peripherals shall be IATA CUPPS compliant and certified for use by supported airlines at ACSA airports.</t>
  </si>
  <si>
    <t>BR 3.1.3.19</t>
  </si>
  <si>
    <t>The system’s workstations shall be of the latest certified make and model available from the CUPPS Service Provider.</t>
  </si>
  <si>
    <t>BR 3.1.3.20</t>
  </si>
  <si>
    <t>The workstations should be selected to perform efficiently throughout the 5-year maintenance period and to accommodate all anticipated peripheral connections at each position. Special care must be taken to ensure compatibility with scales and other peripheral interfaces connected to the workstations.</t>
  </si>
  <si>
    <t>BR 3.1.3.21</t>
  </si>
  <si>
    <t>The required Video/Visual Display Unit must be compatible with and fit into the existing ACSA desks at the various airports.</t>
  </si>
  <si>
    <t>Reporting Requirements (Statistics):</t>
  </si>
  <si>
    <t>BR 3.1.4.1</t>
  </si>
  <si>
    <t>BR 3.1.4.2</t>
  </si>
  <si>
    <t>The system shall be able to provide statistical information on a daily, weekly, monthly, quarterly, seasonal, and yearly basis. This statistical information shall be organized into a table that can be read by a Business Intelligence (BI) tool.</t>
  </si>
  <si>
    <t>BR 3.2 CUPPS ACCESSORIES &amp; PERIPHERALS SPECIFICATIONS</t>
  </si>
  <si>
    <t>BR 3.2.1</t>
  </si>
  <si>
    <t>Boarding Pass Printer (BPP) Requirements</t>
  </si>
  <si>
    <t>BR 3.2.2</t>
  </si>
  <si>
    <t>Bag Tag Printer (BTP)</t>
  </si>
  <si>
    <t>BR 3.2.3</t>
  </si>
  <si>
    <t>Boarding Gate Reader (BGR)</t>
  </si>
  <si>
    <t>BR 3.2.4</t>
  </si>
  <si>
    <t xml:space="preserve">Keyboard and Mouse Requirements </t>
  </si>
  <si>
    <t>BR 3.2.5</t>
  </si>
  <si>
    <t>Magnetic Stripe Reader (MSR) &amp; Optical Character Reader (OCR) Requirements</t>
  </si>
  <si>
    <t>BR 3.2.6</t>
  </si>
  <si>
    <t xml:space="preserve">Bar Code Reader Requirements </t>
  </si>
  <si>
    <t>BR 3.2.7</t>
  </si>
  <si>
    <t>General-Purpose Printer (GPP) Requirements</t>
  </si>
  <si>
    <t>BR 3.2.8</t>
  </si>
  <si>
    <t>Securing Peripherals</t>
  </si>
  <si>
    <t>The Service Provider shall provide and install brackets, fixtures, or other mechanisms to secure the peripherals and cables.</t>
  </si>
  <si>
    <t>BR 3.2.9</t>
  </si>
  <si>
    <t>Training:</t>
  </si>
  <si>
    <t>BR 3.3 INTERFACING BETWEEN CUPPS AND OTHER SYSTEMS:</t>
  </si>
  <si>
    <t>BR 3.3.1</t>
  </si>
  <si>
    <t>CUPPS Integration</t>
  </si>
  <si>
    <t>BR 3.4 CUSS TECHNICAL SPECIFICATION:</t>
  </si>
  <si>
    <t>BR 3.4.1.1</t>
  </si>
  <si>
    <t>BR 3.4.1.2</t>
  </si>
  <si>
    <t>BR 3.4.1.3</t>
  </si>
  <si>
    <t xml:space="preserve">Warranty Requirements </t>
  </si>
  <si>
    <t>BR 3.4.1.4</t>
  </si>
  <si>
    <t>Software Service Agreement</t>
  </si>
  <si>
    <t>BR 3.4.2.1</t>
  </si>
  <si>
    <t>BR 3.4.2.2</t>
  </si>
  <si>
    <t>BR 3.4.2.5</t>
  </si>
  <si>
    <t>BR 3.4.2.6</t>
  </si>
  <si>
    <t>BR 3.4.2.7</t>
  </si>
  <si>
    <t>BR 3.4.2.8</t>
  </si>
  <si>
    <t>BR 3.4.3.1</t>
  </si>
  <si>
    <t>BR 3.4.3.2</t>
  </si>
  <si>
    <t>BR 3.4.4</t>
  </si>
  <si>
    <t xml:space="preserve">CUSS SYSTEM REQUIREMENTS: </t>
  </si>
  <si>
    <t>BR 3.4.5</t>
  </si>
  <si>
    <t>CUSS NON-FUNCTIONAL REQUIREMENTS</t>
  </si>
  <si>
    <t>BR 3.4.7.1</t>
  </si>
  <si>
    <t>BR 3.4.8.1</t>
  </si>
  <si>
    <t>CUSS Application Servers, Gateways and Switches</t>
  </si>
  <si>
    <t>BR 3.4.9.1</t>
  </si>
  <si>
    <t>BR 3.4.10.1</t>
  </si>
  <si>
    <t xml:space="preserve">System’s Management Application Requirements </t>
  </si>
  <si>
    <t>BR 3.4.11.1</t>
  </si>
  <si>
    <t xml:space="preserve">System’s Common Launch Application Requirements </t>
  </si>
  <si>
    <t>BR 3.4.12.1</t>
  </si>
  <si>
    <t>Key Design Considerations for the Kiosk Hardware</t>
  </si>
  <si>
    <t>BR 3.4.13.1</t>
  </si>
  <si>
    <t>Workstation Hardware Specification</t>
  </si>
  <si>
    <t>BR 3.4.14.1</t>
  </si>
  <si>
    <t>Workstation hardware specification shall meet or exceed the minimum requirements needed for the full 5-year service level agreement.</t>
  </si>
  <si>
    <t>BR 3.4.15.1</t>
  </si>
  <si>
    <t xml:space="preserve">BR 3.5 WAN REQUIREMENTS </t>
  </si>
  <si>
    <t xml:space="preserve">WAN Specification </t>
  </si>
  <si>
    <t>BR 3.5.1.1</t>
  </si>
  <si>
    <t>BR 3.6 IT INFRASTRUCTURE REQUIREMENTS:</t>
  </si>
  <si>
    <t>BR 3.6.1.1</t>
  </si>
  <si>
    <t>BR 3.6.1.2</t>
  </si>
  <si>
    <t>The system shall store and manage at least the following, and any other types of reports that the business may want:
a)      Up-time of equipment, including but not limited to:            
       i.           Per CUPPS workstation.        
       ii.           Per airline user signing on to use the workstation.       
       iii.           Per airline DCS/host system.        
       iv.           Per airport and network (across 9 ACSA Airports).         
       v.           Additional statistics available to the contracted party.
b)      Number of boarding cards printed.
c)      Number of baggage tags printed.
d)      Number of transactions processed through other peripherals, categorised by peripheral.</t>
  </si>
  <si>
    <t>Compliant</t>
  </si>
  <si>
    <t>Comments/Notes</t>
  </si>
  <si>
    <r>
      <t xml:space="preserve">The CUPPS solution must facilitate seamless integration with any Flight Information Display System (FIDS) utilised by the Airports Company of South Africa. This integration is essential for the efficient management of screen activations and deactivations pertaining to check-in and boarding gates. The solution should encompass the following capabilities:
     </t>
    </r>
    <r>
      <rPr>
        <b/>
        <sz val="10"/>
        <color rgb="FF000000"/>
        <rFont val="Arial"/>
        <family val="2"/>
      </rPr>
      <t xml:space="preserve">Universal FIDS Compatibility: </t>
    </r>
    <r>
      <rPr>
        <sz val="10"/>
        <color rgb="FF000000"/>
        <rFont val="Arial"/>
        <family val="2"/>
      </rPr>
      <t xml:space="preserve">The CUPPS solution shall facilitate integration with any Flight Information Display System (FIDS) application or solution implemented at ACSA airports' CUPPS counters, irrespective of vendor or underlying technology.
     </t>
    </r>
    <r>
      <rPr>
        <b/>
        <sz val="10"/>
        <color rgb="FF000000"/>
        <rFont val="Arial"/>
        <family val="2"/>
      </rPr>
      <t>FIDS Screen Activation/Deactivation Management:</t>
    </r>
    <r>
      <rPr>
        <sz val="10"/>
        <color rgb="FF000000"/>
        <rFont val="Arial"/>
        <family val="2"/>
      </rPr>
      <t xml:space="preserve"> CUPPS must enable FIDS application or solutions to automatically or manually activate and deactivate FIDS-linked screens at check-in counters and boarding gates based on operational schedules and flight events.
     </t>
    </r>
    <r>
      <rPr>
        <b/>
        <sz val="10"/>
        <color rgb="FF000000"/>
        <rFont val="Arial"/>
        <family val="2"/>
      </rPr>
      <t>Event-Driven Automation: T</t>
    </r>
    <r>
      <rPr>
        <sz val="10"/>
        <color rgb="FF000000"/>
        <rFont val="Arial"/>
        <family val="2"/>
      </rPr>
      <t>he integration must support event-based triggers (e.g., flight opening/closing, gate changes) to dynamically update FIDS displays and associated screens.</t>
    </r>
  </si>
  <si>
    <t xml:space="preserve">The Boarding Pass Printer (BPP) shall meet the following minimum requirements:
a)      A receipt-style printer capable of printing 1D and 2D (PDF417) barcodes that comply with IATA BCBP (Bar Coded Boarding Pass) requirements.
         The barcodes must include machine-readable boarding pass data formatted to support single-segment, multi-segment, and interline data encoding.            
         i. Direct Thermal           
         ii. 200 dpi          
         iii. LCD Display          
         iv. Single feed path           
         v. Interface USB         
         vi. Roll paper feeder </t>
  </si>
  <si>
    <t>The Bag Tag Printer (BTP) shall meet the following minimum requirements:             
      i. Identical model to BPP           
      ii. ID/ 2D (PDF417) barcode printer          
      iii. Direct thermal          
      iv. 200 dpi           
      v. LCD display         
      vi. Single feed path        
      vii. Interface: USB       
      viii. Roll paper feeder</t>
  </si>
  <si>
    <t>The keyboard and mouse shall meet the following minimum requirements:   
     i. Standard, good quality 101 keyboard, 
     ii. Laser mouse, good quality (USB),
     iii. Interface: USB.</t>
  </si>
  <si>
    <t>The General-Purpose Printer (GPP) shall meet the following minimum requirements:   
     i. Dot matrix printer. 
     ii. Multi-form print capability.
     iii. Tractor feed
     iv. Interface: USB 
     v. Processing time as per the IATA standards</t>
  </si>
  <si>
    <t>a. The CUPPS system shall interface with the airlines’ hosts for transactions and processing.
b. The CUPPS system shall interface with the LDCS servers for transactions and processing.
c. The CUPPS system shall interface with the Baggage Handling System at the airport to provide active and non-active Baggage Status Messages (BSMs).
d. The CUPPS system shall interface with the scales at each check-in counter.</t>
  </si>
  <si>
    <t>Delivery, Storage and Handling; Submittals; Warranty; Software Service Agreement; and Intellectual Property Requirements. - Submittals</t>
  </si>
  <si>
    <t>Delivery, Storage and Handling; Submittals; Warranty; Software Service Agreement; and Intellectual Property Requirements. - Delivery, Storage and Handling - General</t>
  </si>
  <si>
    <t>Delivery, Storage and Handling; Submittals; Warranty; Software Service Agreement; and Intellectual Property Requirements. - Delivery, Storage and Handling - Delivery and Handling</t>
  </si>
  <si>
    <t>Delivery, Storage and Handling; Submittals; Warranty; Software Service Agreement; and Intellectual Property Requirements. - Storage</t>
  </si>
  <si>
    <t>a) General 
i.           The Service Provider shall deliver, store, and handle all materials for the project using methods that prevent damage, deterioration, and loss, including theft.</t>
  </si>
  <si>
    <t>b)  Delivery and Handling
    i. The Service Provider shall coordinate and schedule deliveries to minimise long-term storage at the project site and to prevent congestion and overcrowding of allocated project spaces.</t>
  </si>
  <si>
    <t>b)  Delivery and Handling
    ii. The Service Provider shall adequately coordinate deliveries with the installation schedule to minimise holding time for items that are flammable, hazardous, easily damaged, or sensitive to deterioration, theft, and other losses.</t>
  </si>
  <si>
    <t>b)  Delivery and Handling
    iii. The Service Provider shall deliver materials to the project site in an undamaged condition, in the manufacturer’s original sealed containers or packages, complete with labels and handling instructions for storing, unpacking, protecting, and installation.</t>
  </si>
  <si>
    <t>b)  Delivery and Handling
    iv. ACSA shall inspect all materials upon delivery to ensure compliance with the contract and to verify that all products received are undamaged and properly stored.</t>
  </si>
  <si>
    <t>b)  Delivery and Handling
     v. The Service Provider shall dispose of all unnecessary packing materials in accordance with the manufacturer's requirements and the project Health, Safety, and Environmental (HSE) plan.</t>
  </si>
  <si>
    <t>c) Storage    
   i. The Service Provider shall store the materials in ACSA’s warehouse</t>
  </si>
  <si>
    <t>Submittals
a) The Service Provider shall propose a System Development Methodology, along with project deliverables and submittals, based on international standards for Systems Engineering, Software Engineering, and Project Management.</t>
  </si>
  <si>
    <t>Submittals
b) The approved methodology will be defined in the Project Management Plan and the list of project deliverables and submittals will be listed and maintained in the Project Document Registry by the Service Provider.</t>
  </si>
  <si>
    <t>#    Project Phase             Project Task and Deliverable
1    Design                                             1.  Project Management Standards              
                                                                          i.   Project Management Plan              
                                                                           ii.  Project Quality Plan            
                                                                           iii. Project Procurement Plan          
                                                                           iv.  Project Communication Plan clearly spelling 
                                                                                    out engagements with stakeholders            
                                                                           v.   Project Document Registry            
                                                                           vi.  Project Status Review Report
                                                                  2.  System Material Data  (Materials Approval Form):              
                                                                         i.           Manufacturers' datasheets, including full 
                                                                                          product/software description.             
                                                                          ii.           Detailed technical, functional, 
                                                                                          and operational specifications, benchmark data 
                                                                                           (to support hardware configuration), 
                                                                                            including storage and  
                                                                                            handling requirements, and environmental
                                                                                            requirements.
                                                                  3.  Detailed Design Specification (DDS)-Comprehensive
                                                                          requirements and functional description.
                                                                  4.  Equipment Rack Elevation Drawings
                                                                  5.  Data Cabling Schedule showing all patching details.
                                                                  6.  Functional and Physical Interface Control Design (ICD)
                                                                        documents.
                                                                  7.  Functional Process Flow and Process Description.
                                                                  8.  Test Plans for Factory/Functional Acceptance Test (FAT), 
                                                                          Laboratory Acceptance Test (LAT),
                                                                          Site Acceptance Test (SAT) and Airport Integration Test (AIT).
                                                                  9.  Test Cases and Test Procedures for each test phase.
                                                                  10. Training Plan.
                                                                  11. Warranty Support Plan.
2    Installation                                    1.  Installation and Test Plan (ITP) 
                                                                  2.  Inspection Request 
                                                                  3.  Inspection Report 
                                                                  4.  Snag List
3    Testing &amp; Commissioning        1.  Test Report 
                                                                   2.  Commissioning Report
4    Training                                           1.  Training Schedule 
                                                                   2.  Training Manual 
                                                                   3.  Training Certification 
                                                                   4.  Training Report.
5     Project Closure
                                                                  a)  As‐Built Documentation, Drawings and Warranty 
                                                                  b)  Detailed Bill of Materials Support 
                                                                  c)  Asset Register 
                                                                  d)  Spare Parts List 
                                                                  e)  Operations and Maintenance Manual 
                                                                   f)  Software License Certificates 
                                                                   g)  Maintenance &amp; Warranty            
                                                                         i.   Warranty Support Plan            
                                                                         ii.  Preventive Maintenance Schedule           
                                                                         iii. Service Level Agreement</t>
  </si>
  <si>
    <t>Warranty Requirements - General</t>
  </si>
  <si>
    <t xml:space="preserve">c) Software Warranty (Licences)
    i. All software necessary to compile, modify, and maintain the software developed for this specification shall be included in this warranty. </t>
  </si>
  <si>
    <t xml:space="preserve">d) System Performance Warranty Test 
    i. After the completion of SAT (Site Acceptance Testing), the Service Provider shall maintain responsibility for the system equipment and components for a thirty (30) day period of operations, during which time, all the electrical and mechanical equipment, fixtures and connected devices will be energized and operated by Service Provider and airport operators.  The 30-day period commences once the Service Provider has submitted signed SAT results to ACSA. </t>
  </si>
  <si>
    <t xml:space="preserve">d) System Performance Warranty Test 
    v. ACSA shall commence the System Provisional Acceptance Test procedure, as per the contract terms. </t>
  </si>
  <si>
    <t>d) System Performance Warranty Test 
      iv. If during the agreed period, the system fails to operate and perform in accordance with the Contract terms, the Service Provider is required the resolve the issue and the thirty (30) day system performance warranty test shall begin again.</t>
  </si>
  <si>
    <t> d) System Performance Warranty Test 
      ii. The Service Provider shall be required to provide adequate support personnel to perform any system configuration and technical support activities in order to keep the system fully operational</t>
  </si>
  <si>
    <t>d) System Performance Warranty Test 
      vi. The Service Provider shall repair and replace any equipment or software that fails to meet the</t>
  </si>
  <si>
    <t>d) System Performance Warranty Test 
      iii. The  60-day system performance warranty test shall commence at a time agreed between ACSA and the Service Provider. Only once the system has been thoroughly tested, deployed and handed over to Operations can the warranty start.</t>
  </si>
  <si>
    <t>c) Software Warranty (Licences)
      v. If a new version of the system software becomes available during the warranty period, it shall be upgraded as part of the warranty.</t>
  </si>
  <si>
    <t xml:space="preserve">c) Software Warranty (Licences)
      iv. The warranties shall include the price of all software upgrades and computer operating system upgrades during the warranty period.  </t>
  </si>
  <si>
    <t xml:space="preserve">c) Software Warranty (Licences)
      iii. The licencing costs shall factor in the warranty period </t>
  </si>
  <si>
    <t>c) Software Warranty (Licences)
      ii. The service provider shall provide software warranty and licences for the system.</t>
  </si>
  <si>
    <t>b) Hardware Warranty 
     iii. The warranty shall allow for replacement or repair of failed components. Withing the required SLA</t>
  </si>
  <si>
    <t xml:space="preserve">b) Hardware Warranty 
      i. The Service Provider shall maintain and service all hardware and equipment to address any and all malfunctions due to manufacturing or installation defects at no cost to ACSA during the warranty period. </t>
  </si>
  <si>
    <t xml:space="preserve">a) General 
      iii. The system’s warranty shall include all software, software setup and configuration work, software modifications, changes and enhancements completed under the scope of work and meet all requirements specified herein and are free of defects and inconsistencies.  </t>
  </si>
  <si>
    <t xml:space="preserve"> a) General 
       i. The system’s warranty shall cover the complete scope of works as per the system specification and contract documentation, including any additional scope as a result of a Change Order. </t>
  </si>
  <si>
    <t xml:space="preserve">a) General 
      ii. The system shall be warranted for a period of 48 months (minimum) after the Provisional System Acceptance. </t>
  </si>
  <si>
    <t>b) Licensing 
    ii. All the software shall be licensed for use at all installations, as defined in this specification.</t>
  </si>
  <si>
    <t>a) General:
     In order to maintain optimum operational conditions, as part of fulfilling software warranty requirements, the Service Provider shall undertake the following:
         i. The Service Provider shall resolve a software defect by delivering a new version of the software after completing test certification or installing a temporary software patch or approved resolution procedure, to allow operations to continue.</t>
  </si>
  <si>
    <t xml:space="preserve">b) Licensing 
     i. All the software supplied under this project shall be licensed for perpetual use by ACSA, without using any license key or codes. Users should be able to use the system concurrently without any restrictions. </t>
  </si>
  <si>
    <t>Commissioning and Operationalisation of the CUSS solution - System Requirements:</t>
  </si>
  <si>
    <t>a)       The Service Provider shall design, supply, install, test and commission all material required for the CUSS platform.</t>
  </si>
  <si>
    <t>b)       The CUSS platform specified shall follow the key principles defined in the latest version of IATA CUSS Technical Specifications, the best practices adopted by all major international airlines and major international airports.</t>
  </si>
  <si>
    <t>c)       The CUSS platform shall utilise the airport-installed CUPPS/CUSS System or direct connection for host connectivity to support airlines’ DCS applications and peripherals such as ATB and BTP equipment.</t>
  </si>
  <si>
    <t>d)       The CUSS platform shall support multi‐lingual capabilities, including English and other languages to be defined by ACSA business.</t>
  </si>
  <si>
    <t>e)       The CUSS platform shall support multiple data entry methods, such as touch screens, onscreen keyboards (multi-language), 2D Barcode scanners and passport (OCR) readers/scanners.</t>
  </si>
  <si>
    <t>f)        The CUSS platform shall include application and system monitoring sensors and tools that shall provide automatic alerts and warnings to central (internal and external) monitoring systems.</t>
  </si>
  <si>
    <t>g)       The CUSS platform shall support multiple airlines</t>
  </si>
  <si>
    <t xml:space="preserve">h)       The CUSS kiosks shall allow passengers to perform all aspects of the passenger check‐in process, including the following minimum operations:     
      i.           Check‐in     
      ii.           Seat Selection    
      iii.           Print Boarding Pass    
      iv.           Passport Check     
      v.           Security questionnaire    
      vi.           Print Baggage Tag. </t>
  </si>
  <si>
    <t xml:space="preserve">i)          The scope of work includes the following.  Preliminary and detailed design, including:       
      i.           CUSS Principles    
      ii.           CUSS Kiosk Architecture    
      iii.          CUSS Hardware Architecture   
      iv.           CUSS Software Architecture    
      v.             CUSS Kiosk Application     
      vi.           ICD and other design submittals.  
      vii.           CUSS Kiosk shall include the following: 
      viii.         CUSS Kiosk Enclosure   
      ix.            PC      
      x.             CUSS Application    
      xi.            Touch Screen   
      xii.           Boarding Pass Printer and Scanner (2D capable)
      xiii.          Magnetic Card Reader 
      xiv.          Credit Card Reader and printer  
      xv.           UPS 
      xvi.          Passport Reader and Scanner 
      xvii.         Bag Tag Printer 
      xviii.        Receipt Printer 
      xix.           Door sensor </t>
  </si>
  <si>
    <t>Commissioning and Operationalisation of the CUSS solution - Design Requirements</t>
  </si>
  <si>
    <t>  a) General 
        i. The CUSS system shall support multiple CUSS-certified applications.</t>
  </si>
  <si>
    <t>a) General 
      ii. The CUSS system shall be designed to support multiple airlines</t>
  </si>
  <si>
    <t>b) System Management 
      i. Automated Remote Updates (ARU) shall be provided for all software components to facilitate deployment to CUSS Kiosks and or CUSS workstations.</t>
  </si>
  <si>
    <t>c) Data Security
      i. PCI‐DSS Compliance must be adhered to in all cases</t>
  </si>
  <si>
    <t>Commissioning and Operationalisation of the CUSS solution - Hardware - CUSS KIOSK</t>
  </si>
  <si>
    <t>Commissioning and Operationalisation of the CUSS solution - System Manager:</t>
  </si>
  <si>
    <t>Commissioning and Operationalisation of the CUSS solution - Airline Application:</t>
  </si>
  <si>
    <t xml:space="preserve">a) CUSS Kiosk  
1.      Integrated Kiosk Enclosure:
            i. Stable free-standing chassis. 
           ii. Maintenance doors or panels to be secured with a lock. 
          iii. All kiosks within the installation to use an identical key. 
           iv. Locking mechanism to be designed so that key cannot be removed from
                the lock unless the panel is securely closed.
2.      Uninterrupted Power Supply:
            i. Battery charging and management system. 
           ii. PC Software to be configured to initiate the shutdown of the kiosk as 
               well as central monitoring system for the UPSs after 10 minutes on battery.
3.      Card Reader:
            i. Multi‐format card reader; capable of reading ISO tracks 1, 2 &amp; 3. 
           ii. Reading 3 track credit card information, ISO 7811/2‐6. 
          iii. Accepting the following: magnetic cards, such as Credit cards etc.
           iv. Read the following card formats: ISO Read the following card formats: 
               ISO 7810, ISO 7811, ISO 7812, ISO 7813. 
4.      Passport Reader:
            i. The passport reader shall be equipped with extended input tray to 
                facilitate self‐service operation.
           ii. The Passport Reader shall read OCR A as per ISO 1073/I and read 
                OCR B as per ISO 1073/2.
          iii. OCR read rate shall be minimum 95%.
           iv. The Passport Reader shall be compliant with ICAO 930 to accept
                Passports and ID cards.
            v. The Passport Reader shall have an in‐built functionality to flag 
                “unreadable” or “ambiguous” characters in the output text stream. 
           vi. The Passport Reader shall support more than 45 characters per line 
                of text, with 3 lines read.
          vii. The device shall read the ICAO compliant biometric Passport 
                “e‐passport” ISO 14443 Type A and B including anti‐collision, and auto detection.
5.      Barcode Reader:
            i. The device shall be flatbed model of barcode scanning. 
           ii. The device shall read BCBP with 2 Dimensional Symbols (2‐D) PDF417 barcodes.
          iii. The device shall read the documents (tickets/bag tags) with 
               1-dimensional (1‐D) barcodes (code128.code39, Industrial (2 of 5).
           iv. The device shall read Mobile Phone 2D (e‐BCBP) Barcodes (Aztec, EAN13, Datamatrix).
            v. The device shall have omnidirectional scanning and decoding without 
                any moving parts and shall utilise LED based illumination
6.      Secure Card Access Devices
            i. The device shall be complaint to the international standards of
                ISO 7816, ISO 14443, and ICAO 9303.
           ii. The audio output from the PC to be connected to a stereo amplifier that 
                drives a stereo pair of 8-watt speakers mounted inside the kiosk and the 
                volume control shall be adjustable through settings in the CUSS platform.
7.      Automated Ticketing and Boarding (ATB) Printer: 
            i. ATP Printer shall be capable of continuous printing on up to 9-inch-wide stock.
           ii. ATB Printer shall be capable of printing Boarding Pass Documents 
                including 2‐D barcode compliant with IATA PDF 417.
          iii. ATP Printer shall have Direct Thermal Technology print‐head capable 
               of printing high quality 1D/2D barcodes.
           iv. ATB Printer shall be connected to the CUSS workstation through USB or serial port
            v. Print resolution requirements shall be sufficient to conform to the 
                IATA’s BCBP standard at least 203 dots/inch.
8.      Baggage Tag Printers (BTP):
            i. Baggage Tag Printer shall be capable of printing a document on bag tag size stock.
           ii. Baggage Tag Printer shall have Direct Thermal Technology print‐head, 
               and it shall be capable of printing high quality 1D barcodes.
          iii. Baggage Tag Printer shall be connected to the CUSS workstation
               through the USB or RS232 serial port.
9.      Sensors 
            i. Door position status.
           ii. Door- lock status.
          iii. Ticket in output area.
           iv. Diagnostics switch activated.
            v. Low paper status on all printers.
           vi. Low paper status and ticket status shall be implemented using optical detectors.
          vii. These sensors shall be connected to an I/O controller.
         viii. I/O controller shall have visual indication of sensor status using LEDs 
               or display panel.
           ix. The I/O I/O controller shall interface with the PC using parallel, serial or USB port. 
            x.  Software device driver and diagnostics shall be installed on the CUSS 
                  platform to provide the status information required under the CUSS standard.
           xi. Each Kiosk Enclosure material structure and design shall be based on 
                approved standards and agreed after coordination with ACSA and Service
                  Provider Authorised Representatives.
  </t>
  </si>
  <si>
    <t>Commissioning and Operationalisation of the CUSS solution - Security</t>
  </si>
  <si>
    <t>Commissioning and Operationalisation of the CUSS solution - Network</t>
  </si>
  <si>
    <t>Commissioning and Operationalisation of the CUSS solution - Integration</t>
  </si>
  <si>
    <t>Commissioning and Operationalisation of the CUSS solution - Test Platforms</t>
  </si>
  <si>
    <t>Commissioning and Operationalisation of the CUSS solution - Integration - Airline Departure Control System</t>
  </si>
  <si>
    <t>Commissioning and Operationalisation of the CUSS solution - Integration - Local Departure Control System</t>
  </si>
  <si>
    <t>Commissioning and Operationalisation of the CUSS solution - Spare Parts</t>
  </si>
  <si>
    <t>3.      The system Manager shall be also responsible for interfacing with the common launch screen platform to perform various actions, which are not limited to:
       i.        Removing application icons from the selection (launch) screen 
                 when individual applications are disabled, stopped, suspended, or
                 become unavailable for whatever reasons. 
       ii.       Display an appropriate general “Kiosk not available” screen when 
                 applications are disabled, stopped, suspended or unavailable or any 
                 other message as defined by Operations.</t>
  </si>
  <si>
    <t>   ii. All kiosks shall be connected to a dedicated VLAN using an interleaved approach to avoid total disruption of an entire row of workstations. The VLAN assignment shall be in a way that in the same area all the kiosks shall not become down in case of a network failure.</t>
  </si>
  <si>
    <t>Execution - Coordination</t>
  </si>
  <si>
    <t>a) In‐Progress Inspection 
          ii. At ACSA 's discretion, the Service Provider shall perform in progress inspections that shall include visual inspections of equipment, wiring practices, cabling, placement of equipment, marking of cables and adherence to safety procedures. In addition, ACSA, or its representative, may conduct additional inspections at any time.</t>
  </si>
  <si>
    <t>a) General 
       iii. The CUSS\ CUPPS Service Provider shall support the ESB Service Provider coordinates with all relevant system subcontractors, and not limited to the following, ACSA, Airlines, Ground Handlers, and others, in order to facilitate the development and implementation of required interfaces and integrated airport operational functions.</t>
  </si>
  <si>
    <t>b) CUSS System Kiosks
       ii. The Service Provider shall schedule and coordinate a series of Workshops with ACSA, other relevant system contractors, Operations, and Airlines for the development and finalisation of ICDs and business rules for the operations of the CUSS systems and systems that interface with it.</t>
  </si>
  <si>
    <t>a)       The CUSS System shall operate 24 hours per day, 7 days per week, throughout the year.</t>
  </si>
  <si>
    <t>b)       Device Availability: A device shall be considered available only if all components are operating and fully functional. Besides scheduled downtime, individual device availability shall be at least 99.99 %</t>
  </si>
  <si>
    <t>c)       All received messages from, but not limited to, airline host systems and CUSS management workstations, shall be processed in less than 300 milliseconds.</t>
  </si>
  <si>
    <t>d)       Based on common practice it is expected that host transactions will be processed in less than 2 seconds, but at least not more than 4 seconds.</t>
  </si>
  <si>
    <t>e)      .The System shall be capable of running multiple terminals as well as airports.</t>
  </si>
  <si>
    <t xml:space="preserve">a)       The Service Provider shall provide the routers/gateways required for airline host connectivity, if not provided as part of the CUPPS communications infrastructure. USS Kiosks shall be connected via the CUPPS communication infrastructure to the core computer room (provided by ACSA, Service Provider to manage).  </t>
  </si>
  <si>
    <t>b)       The CUSS system shall have the capability to simultaneously run multiple airline applications that are performing various functions for the participants’ airline passengers on a shared basis.</t>
  </si>
  <si>
    <t>c)       The Service Provider shall provision all the solution consumables, including paper stock</t>
  </si>
  <si>
    <t>d)       The CUSS system shall be of the latest technology and widely used in many international airports by many international airlines – only the latest production model would be acceptable.</t>
  </si>
  <si>
    <t>e)       The Kiosks shall be equipped with readers to identify the passenger, including bar-coded e-ticket, paper barcode boarding passes, mobile phone boarding passes, passport, frequent flyer card, credit card, smart card, and produce boarding passes and bag tags after validating and capturing the passenger's travel documents.</t>
  </si>
  <si>
    <t>f)        The CUSS solution shall be efficient in processing passengers with and without hold baggage.</t>
  </si>
  <si>
    <t>g)       Administration and Configuration: The system-specific configuration and specific parameters shall be stored in the System database.</t>
  </si>
  <si>
    <t>h)       The Service Provider shall recommend and provide the hardware and server configuration that best serves the overall design solution. All hardware shall be from a reputable manufacturer capable of a high level of maintenance and service.</t>
  </si>
  <si>
    <t>i)         Hardware specifications detailed in this document are the minimum requirements. The Service Provider is required to supply the latest available hardware at the time of delivery.</t>
  </si>
  <si>
    <t>j)         The system design shall permit a server to be taken offline and replaced without any disruption to CUSS operations.</t>
  </si>
  <si>
    <t>k)       The System shall be scalable and expandable to accommodate future increases of the number of CUSS kiosks in any of the deployed Airports.</t>
  </si>
  <si>
    <t>l)         The CUSS kiosks at ACSA airports shall be connected to the CUPPS VLAN either wired through 1 x Gigabit or 100/1000 MBit TX NIC or wireless through RF wireless network (802.11b/g/n) as a redundancy option.</t>
  </si>
  <si>
    <t>m)     The CUSS application servers shall be located in the ACSA Core rooms and shall provide the capability for remote monitoring.</t>
  </si>
  <si>
    <t>CUSS REPORTING REQUIREMENTS - Reporting (Statistics):</t>
  </si>
  <si>
    <t>Reporting (Statistics):
The system shall store and manage at least the following, and any other types of reports that the business may want:
     c) All reports shall be generated in Power Bi</t>
  </si>
  <si>
    <t>Reporting (Statistics):
The system shall store and manage at least the following, and any other types of reports that the business may want:
     b) Number of boarding cards printed:
           i.        Number of baggage tags printed.
           ii.       Number of transactions processed through other peripherals, by peripheral.
           iii.     (The System shall be able to print out various customizable reports
           iv.     The System shall be able to provide statistical information on a daily and weekly basis in a text file format.</t>
  </si>
  <si>
    <t>CUSS interfacing with Airline hosts, LDCS and BHS - CUSS Interfaces</t>
  </si>
  <si>
    <t>System’s Equipment Control &amp; Configuration - Supervision</t>
  </si>
  <si>
    <t>a)       The CUSS system shall interface with the airlines’ hosts for transactions.</t>
  </si>
  <si>
    <t>b)       The CUSS system shall interface with the LDCS servers for transactions. (If installed). This is for airlines that do not have a connection to DCS.</t>
  </si>
  <si>
    <t>c)       The CUSS system shall interface with the Baggage Handling System to provide active/non-active BMSs.</t>
  </si>
  <si>
    <t>The system has to manage at least the following:
   -  Remote control on equipment to analyse, test and maintain.
   -  Remote configuration.
   -  Server and software status
   -  Software distribution.</t>
  </si>
  <si>
    <t>a)       All Servers, gateways, routers, and switches should be 19” rack-mounted in cabinets provided by ACSA. Should be provided with all software required to operate and be managed.</t>
  </si>
  <si>
    <t>b)       The CUSS Application servers shall be located in ACSA core rooms and shall include the CUSS Management Servers as well as the Web servers for providing access to browsers, mainly for remote monitoring.</t>
  </si>
  <si>
    <t>c)       For redundancy, each of the CUSS servers shall be installed in separate core rooms. It is required that each airline shall have two separate WAN circuits, to ensure redundant WAN Connectivity to their hosts. The CUPPS network is provided at ORTIA, KSIA and CTIA and shall  be used as the main WAN links for CUSS connectivity.</t>
  </si>
  <si>
    <t>d)       The CUSS servers shall fully monitor and manage the CUSS environment.</t>
  </si>
  <si>
    <t>e)       The Service Provider shall install all core equipment required for the CUSS system in order to be fully operational.</t>
  </si>
  <si>
    <t>System’s Software Application Requirements - Cuss Application Software</t>
  </si>
  <si>
    <t>a)       The platform software consists of all the software included in the Kiosks except that supplied by the application providers (airlines).</t>
  </si>
  <si>
    <t>b)       The Service Provider is responsible of providing the Kiosks with the latest version of the following software environment: Microsoft Windows Operating System, Internet browser, Java virtual machine, miscellaneous software containers and plug-ins.</t>
  </si>
  <si>
    <t>System’s Management Application Requirements - CUSS Management Application:</t>
  </si>
  <si>
    <t>CUSS Management Application:
The platform software is responsible for managing the entire kiosks system including but and not limited to:</t>
  </si>
  <si>
    <t>a)       Presentation of all platform processes including browser and device components.</t>
  </si>
  <si>
    <t>b)       Providing data and statistical information to the remote management System via the system manager interface.</t>
  </si>
  <si>
    <t>c)       Controlling/monitoring components states.</t>
  </si>
  <si>
    <t>d)       Managing system security.</t>
  </si>
  <si>
    <t>e)       Displaying common screens while no Kiosk application is active.</t>
  </si>
  <si>
    <t>f)        The CUSS Management Application shall be a web-based graphical tool for monitoring and managing a network of Kiosks spread in different locations in the airports.</t>
  </si>
  <si>
    <t>g)       Allowing management workstations to connect and manage the Kiosks network.</t>
  </si>
  <si>
    <t>h)       Each workstation can be configured separately with restricted access to various functions.</t>
  </si>
  <si>
    <t>i)         Having the capability of event scheduling such as files transfer, operating systems commands, software updates and rebooting.</t>
  </si>
  <si>
    <t>j)         Ability to display the status of each Kiosk as well as each device and sub-system connected to each Kiosk.</t>
  </si>
  <si>
    <t>k)       Maintaining general information and statistics for each Kiosk and its peripherals.</t>
  </si>
  <si>
    <t>l)         Allowing Kiosk views to be customized by group or status.</t>
  </si>
  <si>
    <t>m)     Ability to interface with other Kiosk applications for handling alerts and events.</t>
  </si>
  <si>
    <t>n)       The Management Application is also responsible of interfacing with the Common Launch Application (CLA) to perform various actions not limited to removing application icons from the selection (launch) screen when individual applications are disabled, stopped, suspended, or become unavailable for whatever reasons, or to display an appropriate general “Kiosk not available” screen when applications are disabled, stopped, suspended or unavailable. It should other messages by Operations we well.</t>
  </si>
  <si>
    <t>o)       Ensuring the integrity of each Kiosk by periodically polling each Kiosk.</t>
  </si>
  <si>
    <t>p)       The Management Application web architecture allowing the management workstations to have access from anywhere in the network with different access rights.</t>
  </si>
  <si>
    <t>q)       Ability to communicate any Kiosk problem to the different support entities.</t>
  </si>
  <si>
    <t>r)        Monitoring and alarming of paper low and paper out condition on each printer on each kiosk.</t>
  </si>
  <si>
    <t>a)       CLA application must be resumed during idle times when no other Kiosk application is active.</t>
  </si>
  <si>
    <t>b)       The CLA must show common launch screen with all application providers’ logos that have a Kiosk application registered on the Kiosk and that are currently available and selectable.</t>
  </si>
  <si>
    <t>c)       The passenger must be able to choose the application provider’s logo. This choice is reported to the Management Application, which then activates the indicated Kiosk application.</t>
  </si>
  <si>
    <t>d)       In case of all registered Kiosk applications are unavailable, stopped, disabled, or suspended, the common launch application shall show “Kiosk not available” type of screens.</t>
  </si>
  <si>
    <t>e)       The CLA screen shall be informative, attractive, and user-friendly.</t>
  </si>
  <si>
    <t>f)        The Application shall be easily customized and controlled.</t>
  </si>
  <si>
    <t>g)       The Service Provider shall allow for set-up and configuration of the CLA page for each airport at implementation.</t>
  </si>
  <si>
    <t>Key Design Considerations for the Kiosk Hardware CUSS Hardware Requirements</t>
  </si>
  <si>
    <t xml:space="preserve">a) Accessibility:
     The Kiosks design shall be compliant with the following:
        i.           International Civil Aviation Organization (ICAO) Document Number:  
                        Circular 274-AT/114: Access to Air Transport by Persons with Disabilities ([RD4]).
       ii.           International Standards Organization Document Number: ISO 9999:1998: 
                       Technical Aids for Disabled Persons - Classification ([RD6]).
      iii.           United States’ Americans with Disabilities Act (“ADA”)
       iv.           SA Regulations as well
        v.           Canada’s Canadian Transportation Act and Canadian Human Rights Act.
       vi.           United Kingdom’s Disability Discrimination Act. </t>
  </si>
  <si>
    <t xml:space="preserve">b) Aesthetics:   
      ACSA has the right to select the colour and material of the Kiosk from a wide range of choices. </t>
  </si>
  <si>
    <t>c) Branding:
    Kiosks may be branded in a variety of ways:     
       i.           Customized logos.
      ii.           Customized graphics for the Common Launch component</t>
  </si>
  <si>
    <t>d) Durability:
        i.   The Kiosks are built from a uni-body welded design of strong, cold-rolled steel or equivalent.
       ii.   The baked-on epoxy paint finish cleans easily and is scratch-resistant and protected against liquid splashes, dust and falling dirt.
      iii.   The Kiosk shall have adequate ventilation for the components inside via vent openings at the rear and bottom surfaces.</t>
  </si>
  <si>
    <t>e) Flexibility:
        i.           The Kiosk profile shall be customizable.
       ii.           The Kiosk profile shall be expandable to allow adding any options ACSA would like to have in the future.#</t>
  </si>
  <si>
    <t>f) Modularity:
   The Kiosk is based on modular components, such as standard off-the-shelf PCs, printers, and readers.</t>
  </si>
  <si>
    <t>g) Serviceability:
   The Kiosks are designed to allow for easy maintenance and troubleshooting. The internal components of the Kiosk are accessible via pull-out shelves. The shelves are made of durable metal with rollers and will be subjected to the following operating environment:
       i.   Environment: Indoor, temperature-controlled.
      ii.   Temperature Range: 10-32 degrees Celsius.
     iii.   Relative Humidity: 20%-80%, no condensation.
      iv.   Power: 230v/50Hz.</t>
  </si>
  <si>
    <t>Minimum Kiosk Configuration Requirements - CUSS Kiosk Configurations:</t>
  </si>
  <si>
    <t>a)  Integrated Kiosk Enclosure</t>
  </si>
  <si>
    <t>b)  Personal Computer (PC)</t>
  </si>
  <si>
    <t>c)  Wireless network Card (802.11b/g/n)</t>
  </si>
  <si>
    <t>d)  A keyboard with an integrated Track-Point device shall be stored inside the Kiosk.</t>
  </si>
  <si>
    <t>e)  Uninterrupted Power Supply (UPS)</t>
  </si>
  <si>
    <t>f)  CUSS LCD/touch screen:
        i.    The touch screen shall be gasket to minimize the effect of dust built-up that may affect performance.
       ii.    The touch screen shall be calibrated before delivery.
      iii.    The screen shall be equipped with digital push-button control panel for providing adjustments of the screen contrasts, brightness, and display size.</t>
  </si>
  <si>
    <t>g)  CUSS Card Reader:
        i.     Multi-format card reader; capable of reading ISO tracks 1, 2 &amp; 3
       ii.         Reading 3 track credit card information, ISO 7811/2-6
      iii.           Support for different smart card applications, i.e., electronic payment, and electronic signature
       iv.           Support PC/SC standard, ISO 7816, and CT-API
        v.           Accepting the following: magnetic cards, smart cards, frequent flyer cards, employee travel cards
       vi.           Read the following card formats: ISO 7810, ISO 7811, ISO 7812, ISO 7813
      vii.           Read JIS-II formatted cards.</t>
  </si>
  <si>
    <t>h)  CUSS Kiosk Passport Reader:
        i.           The Passport Reader shall be equipped with an extended input tray to facilitate self-service operation. Read OCR A as per ISO 1073/I.
       ii.           Read OCR B as per ISO 1073/2.
      iii.           OCR read rate &gt; 95%.
       iv.           Compliant with ICAO 9303:
        v.           Accepting: Passports, ID cards.
       vi.           Accept Bi-directional swipe.
      vii.           The minimum lines of OCR text supported must be at least 3.
     viii.           The minimum characters per line of OCR text must be 45.
       ix.           Support functionality to flag “unreadable” or “ambiguous” characters.
        x.           Support more than 3 lines of text.
       xi.           Support more than 45 characters per line of text.</t>
  </si>
  <si>
    <t>i)  CUSS Kiosk Full page document scanner
        i.           Automatically recognise passport and ID cards according to ICAO 9303
       ii.           The device shall have an integrated processor with quad optics.
      iii.           The device shall be fast, reliable, easy to use and shall not contain any moving components based on LED technology.
       iv.           UV illumination
        v.           Include visible and audible indicators.
       vi.           Resolution 400 dpi</t>
  </si>
  <si>
    <t>j)  CUSS Kiosk Bar Code Reader
    Flatbed barcode scanning.
        i.           Reads BCBP with 2 Dimensional Symbols (2-D) PDF417 bar codes
       ii.           Reads documents (tickets/boarding passes) with 1-dimensional (1-D) barcodes (code128.code39, Industrial 2 of 5)
      iii.           Read Mobile Phone 2D (e-BCBP) barcodes (Aztec, EAN13, Datamatrix)
       iv.           Scan rate shall be at least 35/second.
        v.           Omni-directional scanning and decoding without any moving parts and utilises LED-based illumination.</t>
  </si>
  <si>
    <t>k) CUSS Kiosk Amplifier / Speakers:
        i.           The audio output from the PC shall be connected to a stereo amplifier that drives two speakers mounted on the inside of the format of the kiosk.
       ii.           Volume control is achieved through settings in the system software.</t>
  </si>
  <si>
    <t>l)  CUSS Kiosk Boarding Pass Printer (BPP) / General Purpose Printer (GPP):
        i.           Capable of printing a document on boarding pass-size stock as well as many paper formats, including thin ATB that prints in “wide carriage” format on 9-inch diameter rolls.
       ii.           Capable of printing Boarding Pass and Bag Tag documents compliant with IATA PDF 417, Aztec, QR code, Datamatrix, and fully compliant with IATA specifications.
      iii.           Capable of printing high-quality 1D/2D barcodes.
       iv.           Modular design uses Direct Thermal Technology with low operating and maintenance costs.
        v.           The Printer shall be connected to the CUSS workstation through the USB and shall have the option to connect using the RS232 or directly to the IP network.
       vi.           Print resolution requirements must be sufficient to conform to the IATA’s Barcoded Boarding Pass and Bag Tag (BCBP) standard at least 203 dots/inch.
      vii.           Minimum 5 inches/second (132 mm/second) to create the boarding pass/bag tag document.
     viii.           The BPP shall have an on-board display(s) or indicator light(s) showing printer status, stock fill status.
       ix.           Compliant with FCC, CE, UL.</t>
  </si>
  <si>
    <t>m)  CUSS Kiosk Baggage Tag Printers (BTP):
        i.           Capable of printing high-quality 1D/2D barcodes.
       ii.           Including an integrated RFID module.
      iii.           Including an integrated RFID module.
       iv.           Compliant with IATA 1740C for high-speed RFID encoding.
        v.           Modular design uses Direct Thermal Technology with low operating and maintenance costs.
       vi.           The Printer shall be connected to the CUSS workstation through the USB and shall have the option to connect using the RS232 or directly to the IP network.
      vii.           Minimum 5 inches/second (132 mm/second) to create the boarding pass/bag tag document.
     viii.           Compliant with FCC, CE, UL.</t>
  </si>
  <si>
    <t>n)  CUSS Kiosk Input Sensors:
        i.           The kiosk shall have the following internal sensors to monitor:
           1.      Door position status
           2.      Door-lock status
           3.      Coupon in output area
           4.      Diagnostics switch requests
           5.      Low paper status
           6.      Paper out status
       ii.           These sensors shall be connected to an I/O controller.
       iii.           The I/0 The I/O controller connects to a port of the PC.</t>
  </si>
  <si>
    <t>a.       WAN connectivity will be provided by ACSA between ACSA sites</t>
  </si>
  <si>
    <t>b.       Connectivity will be provided to ALL ACSA Sites in a full mesh configuration</t>
  </si>
  <si>
    <t>d.       If the bidder does not mention in the proposal any issues preventing the completing of the work as per specifications and drawings, it will be implicitly understood, for both parties, that the bidder has included the cost of overcoming these issues within his proposal.</t>
  </si>
  <si>
    <t>e.       The CUPPS and CUSS cloud will provide connectivity to the six satellite airports (George Airport, East London Airport, Bram Fischer Airport, Kimberley Airport &amp; Upington Airport) via the three hub sites utilising the redundant WAN links. As provided by ACSA</t>
  </si>
  <si>
    <t xml:space="preserve">a.       The Service Provider shall specify the number of network points required per workstation. </t>
  </si>
  <si>
    <t>b.       Wi-Fi connectivity is required as a backup to physical LAN cabling. Service Provider to indicate how the workstation will be configured for ACSA Wi-Fi.</t>
  </si>
  <si>
    <t>a.       Service Provider shall state what server configuration is required for the CUPPS &amp; CUSS solution, as these need to be accommodated in the Data Centre.</t>
  </si>
  <si>
    <t>b.       The stated server configuration that the CUPPS solution requires should include, but not be limited to, server specifications, gateway specifications, router and switch specifications, and any associated software required to operate and manage efficiently. The specified server configuration should be selected to operate for the full 10 years without a need for any upgrade or degradation of service.</t>
  </si>
  <si>
    <t>c.       Server Storage, Backup Strategy and Data Access Security</t>
  </si>
  <si>
    <t>d.       The Service Provider shall state the server storage requirement, RAID configuration and setup if required.</t>
  </si>
  <si>
    <t>e.       The Service Provider shall state the backup strategy (what must be backed up, frequency and retention period).</t>
  </si>
  <si>
    <t>f.         The Service Provider shall give details about the data access security, noting that the data security mechanism used needs to be top-end due to the sensitivity of the data that is captured.</t>
  </si>
  <si>
    <t>Network, Server storage, configuration &amp; backup Requirements  - Network points and Wi-Fi connectivity</t>
  </si>
  <si>
    <t>Network, Server storage, configuration &amp; backup Requirements  - Server Configuration</t>
  </si>
  <si>
    <r>
      <t>a) General 
  ii.</t>
    </r>
    <r>
      <rPr>
        <sz val="7"/>
        <color theme="1"/>
        <rFont val="Times New Roman"/>
        <family val="1"/>
      </rPr>
      <t xml:space="preserve">           </t>
    </r>
    <r>
      <rPr>
        <sz val="11"/>
        <color theme="1"/>
        <rFont val="Aptos Narrow"/>
        <family val="2"/>
        <scheme val="minor"/>
      </rPr>
      <t>The Service Provider shall fully comply with the delivery, storage, and handling instructions for each product, as recommended by the product manufacturer, industry standards, and project quality and standards.</t>
    </r>
  </si>
  <si>
    <r>
      <t xml:space="preserve">a) In‐Progress Inspection 
       </t>
    </r>
    <r>
      <rPr>
        <sz val="11"/>
        <color theme="1"/>
        <rFont val="Aptos Narrow"/>
        <family val="2"/>
        <scheme val="minor"/>
      </rPr>
      <t>i. The Service Provider shall complete Approval of Material</t>
    </r>
    <r>
      <rPr>
        <sz val="11"/>
        <color theme="1"/>
        <rFont val="Aptos Narrow"/>
        <family val="1"/>
        <scheme val="minor"/>
      </rPr>
      <t xml:space="preserve"> Inspection documents before any installation inspection is scheduled.</t>
    </r>
  </si>
  <si>
    <r>
      <t xml:space="preserve">b) Final Inspection 
      </t>
    </r>
    <r>
      <rPr>
        <sz val="11"/>
        <color theme="1"/>
        <rFont val="Aptos Narrow"/>
        <family val="2"/>
        <scheme val="minor"/>
      </rPr>
      <t xml:space="preserve">i. The Service Provider shall conduct a final inspection that </t>
    </r>
    <r>
      <rPr>
        <sz val="11"/>
        <color theme="1"/>
        <rFont val="Aptos Narrow"/>
        <family val="1"/>
        <scheme val="minor"/>
      </rPr>
      <t xml:space="preserve">encompasses all portions of the installation.  </t>
    </r>
  </si>
  <si>
    <r>
      <t xml:space="preserve">b) Final Inspection 
         </t>
    </r>
    <r>
      <rPr>
        <sz val="11"/>
        <color theme="1"/>
        <rFont val="Aptos Narrow"/>
        <family val="2"/>
        <scheme val="minor"/>
      </rPr>
      <t xml:space="preserve">ii. This inspection shall be performed to ensure that all aspects of </t>
    </r>
    <r>
      <rPr>
        <sz val="11"/>
        <color theme="1"/>
        <rFont val="Aptos Narrow"/>
        <family val="1"/>
        <scheme val="minor"/>
      </rPr>
      <t xml:space="preserve">the installation has been performed in accordance with these Specifications, standard industry practices and the publications referenced herein.  </t>
    </r>
  </si>
  <si>
    <r>
      <t xml:space="preserve">b) Final Inspection 
        </t>
    </r>
    <r>
      <rPr>
        <sz val="11"/>
        <color theme="1"/>
        <rFont val="Aptos Narrow"/>
        <family val="2"/>
        <scheme val="minor"/>
      </rPr>
      <t>iii. The non</t>
    </r>
    <r>
      <rPr>
        <sz val="11"/>
        <color theme="1"/>
        <rFont val="Cambria Math"/>
        <family val="1"/>
      </rPr>
      <t>‐</t>
    </r>
    <r>
      <rPr>
        <sz val="11"/>
        <color theme="1"/>
        <rFont val="Aptos Narrow"/>
        <family val="2"/>
        <scheme val="minor"/>
      </rPr>
      <t>compliance items shall be noted by the Service Provider</t>
    </r>
    <r>
      <rPr>
        <sz val="11"/>
        <color theme="1"/>
        <rFont val="Aptos Narrow"/>
        <family val="1"/>
        <scheme val="minor"/>
      </rPr>
      <t xml:space="preserve"> during this inspection.</t>
    </r>
  </si>
  <si>
    <r>
      <t xml:space="preserve">b) Final Inspection 
       </t>
    </r>
    <r>
      <rPr>
        <sz val="11"/>
        <color theme="1"/>
        <rFont val="Aptos Narrow"/>
        <family val="2"/>
        <scheme val="minor"/>
      </rPr>
      <t xml:space="preserve">iv. ACSA and the Service Provider shall witness the material </t>
    </r>
    <r>
      <rPr>
        <sz val="11"/>
        <color theme="1"/>
        <rFont val="Aptos Narrow"/>
        <family val="1"/>
        <scheme val="minor"/>
      </rPr>
      <t xml:space="preserve">inspection. </t>
    </r>
  </si>
  <si>
    <r>
      <t xml:space="preserve">c) Corrective Action and Verification Inspection
      </t>
    </r>
    <r>
      <rPr>
        <sz val="11"/>
        <color theme="1"/>
        <rFont val="Aptos Narrow"/>
        <family val="2"/>
        <scheme val="minor"/>
      </rPr>
      <t>i. The Service Provider shall perform corrective actions to ensure</t>
    </r>
    <r>
      <rPr>
        <sz val="11"/>
        <color theme="1"/>
        <rFont val="Aptos Narrow"/>
        <family val="1"/>
        <scheme val="minor"/>
      </rPr>
      <t xml:space="preserve"> that all non‐compliance items identified during the final inspection have been corrected.</t>
    </r>
  </si>
  <si>
    <r>
      <t xml:space="preserve">a) General 
       </t>
    </r>
    <r>
      <rPr>
        <sz val="11"/>
        <color theme="1"/>
        <rFont val="Aptos Narrow"/>
        <family val="2"/>
        <scheme val="minor"/>
      </rPr>
      <t>i. The Service Provider’s project manager shall initiate and coordinate weekly project review meetings and produce weekly status reports as minutes of the weekly review meeting.</t>
    </r>
  </si>
  <si>
    <r>
      <t xml:space="preserve">a) General 
       </t>
    </r>
    <r>
      <rPr>
        <sz val="11"/>
        <color theme="1"/>
        <rFont val="Aptos Narrow"/>
        <family val="2"/>
        <scheme val="minor"/>
      </rPr>
      <t>ii. The project manager shall produce a monthly project status</t>
    </r>
    <r>
      <rPr>
        <sz val="11"/>
        <color theme="1"/>
        <rFont val="Aptos Narrow"/>
        <family val="1"/>
        <scheme val="minor"/>
      </rPr>
      <t xml:space="preserve"> report, within five working days from the last day of each month.</t>
    </r>
  </si>
  <si>
    <r>
      <t xml:space="preserve">a) General 
       </t>
    </r>
    <r>
      <rPr>
        <sz val="11"/>
        <color theme="1"/>
        <rFont val="Aptos Narrow"/>
        <family val="2"/>
        <scheme val="minor"/>
      </rPr>
      <t>iv. Each ICD and Airport Business Rules defined for CUSS shall be</t>
    </r>
    <r>
      <rPr>
        <sz val="11"/>
        <color theme="1"/>
        <rFont val="Aptos Narrow"/>
        <family val="1"/>
        <scheme val="minor"/>
      </rPr>
      <t xml:space="preserve">  Approved by ACSA and other parties involved in the interfaces.</t>
    </r>
  </si>
  <si>
    <r>
      <t xml:space="preserve">b) CUSS System Kiosks
      </t>
    </r>
    <r>
      <rPr>
        <sz val="11"/>
        <color theme="1"/>
        <rFont val="Aptos Narrow"/>
        <family val="2"/>
        <scheme val="minor"/>
      </rPr>
      <t>i. The Service Provider shall coordinate with ACSA in determining</t>
    </r>
    <r>
      <rPr>
        <sz val="11"/>
        <color theme="1"/>
        <rFont val="Aptos Narrow"/>
        <family val="1"/>
        <scheme val="minor"/>
      </rPr>
      <t xml:space="preserve"> The locations of the CUSS Kiosks and the architectural as well as physical features that need to be accommodated in the design and final installation.</t>
    </r>
  </si>
  <si>
    <r>
      <t xml:space="preserve">b) CUSS System Kiosks
      </t>
    </r>
    <r>
      <rPr>
        <sz val="11"/>
        <color theme="1"/>
        <rFont val="Aptos Narrow"/>
        <family val="2"/>
        <scheme val="minor"/>
      </rPr>
      <t xml:space="preserve">iii. The Service Provider shall coordinate with each system </t>
    </r>
    <r>
      <rPr>
        <sz val="11"/>
        <color theme="1"/>
        <rFont val="Aptos Narrow"/>
        <family val="1"/>
        <scheme val="minor"/>
      </rPr>
      <t xml:space="preserve">contractor for the development of system interfaces and ICDs. </t>
    </r>
  </si>
  <si>
    <r>
      <t xml:space="preserve">b) CUSS System Kiosks
      </t>
    </r>
    <r>
      <rPr>
        <sz val="11"/>
        <color theme="1"/>
        <rFont val="Aptos Narrow"/>
        <family val="2"/>
        <scheme val="minor"/>
      </rPr>
      <t>iv. The Service Provider shall be responsible for planning and testing</t>
    </r>
    <r>
      <rPr>
        <sz val="11"/>
        <color theme="1"/>
        <rFont val="Aptos Narrow"/>
        <family val="1"/>
        <scheme val="minor"/>
      </rPr>
      <t xml:space="preserve"> of airport business processes involving the CUSS system and its interfaces.</t>
    </r>
  </si>
  <si>
    <t xml:space="preserve">The Service Provider shall deliver a benchmark document that describes the following:
   a) The CUPPS system load on a regular basis.  
   b) The CUPPS system load during peak hour processing.  
   c) Any other relevant information deemed important by the Service Provider.  </t>
  </si>
  <si>
    <t xml:space="preserve">The system shall manage at least the following:
   a) Remote control of equipment for analysis, testing, and maintenance.  
   b) Remote configuration capabilities.  
   c) Monitoring of server and software status.  
   d) Software distribution functions.  </t>
  </si>
  <si>
    <t>a) General:
      In order to maintain optimum operational conditions, as part of fulfilling software warranty requirements, the Service Provider shall undertake the following:
          ii. The Service Provider shall also be responsible to resolve any third party software delivered and installed as part of the integrated system. i.e., FIDS, AMS.</t>
  </si>
  <si>
    <t>BR 3.4.6.1</t>
  </si>
  <si>
    <t>BR 3.4.2.4</t>
  </si>
  <si>
    <t>BR Category</t>
  </si>
  <si>
    <t>BR Description</t>
  </si>
  <si>
    <t>Sub Area</t>
  </si>
  <si>
    <t>The Boarding Gate Reader (BGR) shall meet the following minimum requirements:      
     i. The supplied BGR shall read 1D / 2D bar code printed boarding documents and mobile device     
    ii. Boarding passes shall support the various functional requirements of all airlines supported.    
    iii. Read time as specified in the IATA standards.</t>
  </si>
  <si>
    <t>The Magnetic Stripe Reader (MSR) &amp; Optical Character Reader (OCR) shall meet the following minimum requirements:   
     i. Three-track MSR (conforming to ISO 7811/2-5 tracks 1, 2 and 3.),able to read credit and debit cards, loyalty cards and frequent flyer cards as well as MRZ’s from passports, ID cards, machine-readable visas and ICAO9303 travel documents.   
     ii. Loose standing, including the bracket to be fixed to the end/table. 
     iii. Interface: USB. iv. Bi-colour LED and audible alarm providing good/bad read indication.  
     v. Firmware download/upgrade capability</t>
  </si>
  <si>
    <t>The Bar Code Reader shall meet the following minimum requirements:   
    i. The supplied BCR shall read 1D / 2D bar code printed boarding
    ii. documents and mobile device
    iii. boarding passes and shall support the various functional requirements
    iv. of all airlines supported. 
    v. Visible light and audible read confirmation
    vi. Face down presentation
    vii. Read time: less than 1.0 seconds.
    viii. Interface: USB
    ix. Firmware download/upgrade</t>
  </si>
  <si>
    <t>a. The Service Provider shall provide formal "train the trainer" instruction sessions for approximately 100 resources.
b. The sessions shall be formally prepared and presented.
c. The content of the trainer's training shall be sufficient to enable the trainers to effectively present the training to end users.
d. The training shall cover at least the following:  
      i. CUPPS system sign-on and usage 
      ii. Peripheral activation and usage
      iii. Basic Troubleshooting 
      iv. Fault finding and reporting
e. The Service Provider shall provide a training manual with the appropriate course material for each trainee. These training manuals shall be available in electronic format, allowing airline trainers to produce their own copies for use in training sessions.
f. The Service Provider shall provide Computer-Based Training (CBT) software covering at least the items mentioned above in d) for continuous use by airport users.</t>
  </si>
  <si>
    <t>c) Storage    
   ii The stored materials in the warehouse will be barcoded by ACSA. In the case of installation, the Service Provider shall receive the materials after ACSA scans and updates them in the Configuration Management Database (CMDB) system.</t>
  </si>
  <si>
    <t>Commissioning and Operationalisation of the CUSS solution - Software - Common Launch Screen</t>
  </si>
  <si>
    <t>Execution - Installation</t>
  </si>
  <si>
    <t>Reporting (Statistics):
The system shall store and manage at least the following, and any other types of reports that the business may want:
    a)  Use time of equipment, including but not limited to:
            i.        Per CUSS kiosk.
            ii.       Per hour per CUSS kiosk or specified period such as monthly, quarterly and annually.
            iii.     Per Airline DCS / host system per airport
            iv.     Additional statistics to be decided in consultation with ACSA</t>
  </si>
  <si>
    <t>c.       Integration from the airline Departure Control Systems (DCS) hosts into the CUPPS and CUSS cloud is required and Will NOT be provided by ACSA. The provider to provide this connectivity</t>
  </si>
  <si>
    <t>Reference in Submission</t>
  </si>
  <si>
    <t>The system workstations shall be connected via the CUPPS communication infrastructure to the core computer room, which will be provided and managed by ACSA. The service provider will manage and maintain the workstations. The Service Provider shall also supply the routers and gateways necessary for airline host connectivity.</t>
  </si>
  <si>
    <t>b) Hardware Warranty 
      ii. The Service Provider shall be solely responsible for the warranty (48 months) period and support and maintenance of all supplied equipment during this period and shall provide on‐call maintenance including both preventative and corrective maintenance and replacement parts as required by the equipment manufacturer or as is necessary for normal operation of the System. according to the spesifies and agreed SLA</t>
  </si>
  <si>
    <t xml:space="preserve">     vii. The launch screen should have a capability to incorporate additional URLs.</t>
  </si>
  <si>
    <r>
      <t xml:space="preserve">     vi. All screen layouts shall be according to the ACSA ’s </t>
    </r>
    <r>
      <rPr>
        <sz val="11"/>
        <color theme="1"/>
        <rFont val="Aptos Narrow"/>
        <family val="1"/>
        <scheme val="minor"/>
      </rPr>
      <t>branding standards 
            and shall be developed during workshops with the Service Provider.</t>
    </r>
  </si>
  <si>
    <t xml:space="preserve">      v. In the case that all registered kiosk applications are unavailable; stopped, 
          disabled, or suspended, the platform management application shall show a 
          “Kiosk not available” type of screen or any other message as defined by Operations.</t>
  </si>
  <si>
    <r>
      <t xml:space="preserve">      iv. The passenger touches the idle screen and reaches</t>
    </r>
    <r>
      <rPr>
        <sz val="11"/>
        <color theme="1"/>
        <rFont val="Aptos Narrow"/>
        <family val="1"/>
        <scheme val="minor"/>
      </rPr>
      <t xml:space="preserve"> the common launch screen.</t>
    </r>
  </si>
  <si>
    <r>
      <t xml:space="preserve">      iii. There shall be an idle screen after a specific period of </t>
    </r>
    <r>
      <rPr>
        <sz val="11"/>
        <color theme="1"/>
        <rFont val="Aptos Narrow"/>
        <family val="1"/>
        <scheme val="minor"/>
      </rPr>
      <t>time when no CUSS application is active.</t>
    </r>
  </si>
  <si>
    <t xml:space="preserve">      ii. The screen shall be based on the airline logo for those airlines and handling agents with a kiosk application.</t>
  </si>
  <si>
    <r>
      <t xml:space="preserve">      i. The system shall have a common launch screen in the </t>
    </r>
    <r>
      <rPr>
        <sz val="11"/>
        <color theme="1"/>
        <rFont val="Aptos Narrow"/>
        <family val="1"/>
        <scheme val="minor"/>
      </rPr>
      <t>foreground as long as there is no active session.</t>
    </r>
  </si>
  <si>
    <t xml:space="preserve">    1.      Functionality provided by the System Manager shall include, but not limited to the following:
               i. Reporting errors, alerts and alarms encountered by device components.
                ii. Reporting of platform events such as application state changes, application events, etc.
                iii. Gathering statistical information
                iv. Remote control of the application with the features of load /stop/ suspend/ resume.</t>
  </si>
  <si>
    <t>The System Manager is the defined platform interface for remote management of the kiosk. It is an interface implemented on the kiosk, allowing for remote connection from authorized system managers</t>
  </si>
  <si>
    <t xml:space="preserve">    2.      The System Manager interface shall provide the ability to control 
              and monitor the platform through interfaces with the device components, 
              and the application manager functions in the platform.</t>
  </si>
  <si>
    <t xml:space="preserve">      i. The Airline Application has interfaces to the airline kiosk 
                  management application. The CUSS platform shall support such communications according
                   to the IATA CUSS Technical Specification standard.</t>
  </si>
  <si>
    <t>The Airline Application is the application provided by the airline to enable the passenger check‐in and print the documents.</t>
  </si>
  <si>
    <t xml:space="preserve">      ii. Application to be installed on the CUSS platform shall be supplied 
                  by each airline and handling agent. The Service Provider shall install the 
                  application according t\o the documentation supplied with each airline application.</t>
  </si>
  <si>
    <t xml:space="preserve">    iii. All network and configuration requirements for the airlines and other stakeholders will be facilitated through ACSA.</t>
  </si>
  <si>
    <t xml:space="preserve">   iv. Only CUSS certified applications shall be installed on the CUSS platform.</t>
  </si>
  <si>
    <r>
      <t xml:space="preserve">      i. Authorised users shall log into the system using a</t>
    </r>
    <r>
      <rPr>
        <sz val="11"/>
        <color theme="1"/>
        <rFont val="Aptos Narrow"/>
        <family val="1"/>
        <scheme val="minor"/>
      </rPr>
      <t xml:space="preserve"> unique username and password.</t>
    </r>
  </si>
  <si>
    <r>
      <t xml:space="preserve">      ii. Depending on assigned user access privileges, the </t>
    </r>
    <r>
      <rPr>
        <sz val="11"/>
        <color theme="1"/>
        <rFont val="Aptos Narrow"/>
        <family val="1"/>
        <scheme val="minor"/>
      </rPr>
      <t>user shall be either granted or denied access to individual application, screen, or data.</t>
    </r>
  </si>
  <si>
    <t xml:space="preserve">      iii. System administrator shall be able to add, delete, set, And change user privileges and access authorisation via a GUI built into the general operations of the application and servers. All system parameters shall be configurable by the system administrator.</t>
  </si>
  <si>
    <t xml:space="preserve">      iv. The system shall have an idle time period and if any workstation is determined as inactive; it shall be automatically logged out of the system. The idle time shall be configurable by the system administrator. This idle time period shall be recorded in the log file including workstation identifier, date, and the user information.  </t>
  </si>
  <si>
    <t xml:space="preserve">      v. The system shall provide an audit trail of all the transactions. The audit file shall log any changes on the application configuration, data structure or database records and shall contain the details of the change with the workstation identifier, date, and user information.</t>
  </si>
  <si>
    <r>
      <t xml:space="preserve">      vi. All supplied systems and workstations shall be </t>
    </r>
    <r>
      <rPr>
        <sz val="11"/>
        <color theme="1"/>
        <rFont val="Aptos Narrow"/>
        <family val="1"/>
        <scheme val="minor"/>
      </rPr>
      <t>protected by virus protection software. The Service Provider shall submit the exact model and configuration of it.</t>
    </r>
  </si>
  <si>
    <r>
      <t xml:space="preserve">     ii. All systems shall be capable of being SNMP </t>
    </r>
    <r>
      <rPr>
        <sz val="11"/>
        <color theme="1"/>
        <rFont val="Aptos Narrow"/>
        <family val="1"/>
        <scheme val="minor"/>
      </rPr>
      <t>managed and monitored by the centralized remote management system.</t>
    </r>
  </si>
  <si>
    <r>
      <t xml:space="preserve">     iii. Airport installed CUPPS system to integrate with the </t>
    </r>
    <r>
      <rPr>
        <sz val="11"/>
        <color theme="1"/>
        <rFont val="Aptos Narrow"/>
        <family val="1"/>
        <scheme val="minor"/>
      </rPr>
      <t>Departure Control Systems of the airlines.</t>
    </r>
  </si>
  <si>
    <t xml:space="preserve">     i. The CUSS system shall provide airline host connectivity and shall fully support airline system hosted peripherals such as ATB and BTP printers connected over standard communication protocols such as TCP/IP, ALC, UTS and X.25 via.</t>
  </si>
  <si>
    <t>   i. CUSS shall utilize the Airport Network infrastructure to provide services to all devices and kiosks.  The primary and secondary servers shall be located in two different main communication rooms and shall be connected to the network switches via the predefined Airport Network requirements.</t>
  </si>
  <si>
    <r>
      <t xml:space="preserve">      i. The CUSS system shall use an Airline Application</t>
    </r>
    <r>
      <rPr>
        <sz val="11"/>
        <color theme="1"/>
        <rFont val="Aptos Narrow"/>
        <family val="1"/>
        <scheme val="minor"/>
      </rPr>
      <t xml:space="preserve"> provided by the LDCS supplier to interface with the LDCS servers for check‐in transactions.</t>
    </r>
  </si>
  <si>
    <t xml:space="preserve">      i. The Service Provider shall construct and manage a test laboratory or test centre in order to facilitate the development of systems and reduce the risk of systems integration. The Service Provider shall include this as part of the system development plan to install a test system and perform functions and integration test using the facilities in the Test Centre. The test centre and training infrastructure shall be located in the ACSA Data‐Centre Building. </t>
  </si>
  <si>
    <t xml:space="preserve">       ii. The Service Provider shall supply and install a test system, including hardware and software systems, for the purpose of functional, integration and performance testing. The test system shall be able to support the following environments:
          - Test: This environment shall be used for migration or upgrades after completion of the SAT phase.
          -  Training: This environment shall be the same as when the SAT phase commences and shall keep pace with upgrades to the production environment.
          -  One kiosk unit shall be used to evaluate the material and colour properties.  </t>
  </si>
  <si>
    <t xml:space="preserve">a) The Service Provider shall ensure the required spares is avaible to service the solution in totality accrding to the required SLAs. Spares is not a separate costed line item. It must be part of the montly maintenacne fees. </t>
  </si>
  <si>
    <t>BR 3.7.1</t>
  </si>
  <si>
    <t>System Testing and Airline Training Requirements</t>
  </si>
  <si>
    <t>Unit Testing of installed equipment is the responsibility of the Service Provider to ensure all components and modules that make up the CUPPS &amp; CUSS solution can function both as single units and as combined units forming the end-to-end solution.</t>
  </si>
  <si>
    <t>BR 3.7.2</t>
  </si>
  <si>
    <t>System Integration Testing of installed equipment with its associated software</t>
  </si>
  <si>
    <t>BR 3.7.3</t>
  </si>
  <si>
    <t>BR 3.7.4</t>
  </si>
  <si>
    <t>User Acceptance Testing: Airlines and Handlers are the primary users of the end solution and will, together with ACSA resources, approve and sign off on the success of UAT.</t>
  </si>
  <si>
    <t>BR 3.7.5</t>
  </si>
  <si>
    <t>Training of airlines &amp; handlers’ staff and other stakeholders who will be end-users/process owners of the CUPPS &amp; CUSS solution.</t>
  </si>
  <si>
    <t>BR 3.7.6</t>
  </si>
  <si>
    <t>Run the project with ACSA, Airlines and any other involved stakeholders, ensuring all issues and glitches are resolved, and post-implementation support is provided</t>
  </si>
  <si>
    <t>BR 3.7 TESTING AND TRAINING</t>
  </si>
  <si>
    <t xml:space="preserve">a)      Integration Testing between the installed CUPPS &amp; CUSS solution and other systems. 
b)      Integration Testing between the installed CUPPS and flight display activation system. </t>
  </si>
  <si>
    <t>BR 3.8 IMPLEMENTATION</t>
  </si>
  <si>
    <t>BR 3.8.1.1</t>
  </si>
  <si>
    <t>The Service Provider shall provide an overview of the proposed equipment.</t>
  </si>
  <si>
    <t>BR 3.8.1.2</t>
  </si>
  <si>
    <t>The Service Provider shall provide recommendations that must be in place prior to deployment, and this information will need to be updated with actual results upon completion of the installation.</t>
  </si>
  <si>
    <t>BR 3.8.1.3</t>
  </si>
  <si>
    <t>The Service Provider shall provide ‘before and after’ pictorial design of the CUPPS &amp; CUSS solution, the envisaged changes that will be made and the impact thereof on the end solution to implement these during the national rollout.</t>
  </si>
  <si>
    <t>BR 3.8.1.4</t>
  </si>
  <si>
    <t>Number of tests performed at identical conditions to the project and repeatability/variance of test results.</t>
  </si>
  <si>
    <t>BR 3.8.1.5</t>
  </si>
  <si>
    <t>Conditions/parameters that will remain the same as those that will prevail during the national rollout of the full CUPPS &amp; CUSS solution. e.g., voltage required to ‘power-up’ equipment.</t>
  </si>
  <si>
    <t>BR 3.8.1.6</t>
  </si>
  <si>
    <t>Conditions/parameters that will be different from those that will prevail during the national rollout of the full CUPPS &amp; CUSS solution. e.g., number of passengers processed, length of time equipment is used.</t>
  </si>
  <si>
    <t>BR 3.8.1.7</t>
  </si>
  <si>
    <t>The Service Provider shall indicate if there are simulation tools that predict the performance of the proposed solution.</t>
  </si>
  <si>
    <t>BR 3.8.1.8</t>
  </si>
  <si>
    <t>The Service Provider shall provide proposed design margin/differences based upon studies and/or best practice.</t>
  </si>
  <si>
    <t>Scope Upgrade Implementation</t>
  </si>
  <si>
    <t>Commercial Design &amp; Operation considerations</t>
  </si>
  <si>
    <t>BR 3.8.2.1</t>
  </si>
  <si>
    <t>The Service Provider shall provide a typical scale-up strategy including providing a case-study that takes one through the steps of how CUPPS &amp; CUSS solution was designed, data accumulation, experimental tests, construction, commissioning, full operation, and information on design vs actual capacity.</t>
  </si>
  <si>
    <t>BR 3.8.2.2</t>
  </si>
  <si>
    <t>The Service Provider shall present value engineering opportunities, i.e., how the expected operating capacity can be expanded through optimisation and/or minor capital expenditure.</t>
  </si>
  <si>
    <t>BR 3.8.2.3</t>
  </si>
  <si>
    <t>The Service Provider shall detail out quality &amp; process control philosophy for the CUPPS &amp; CUSS process (instruments such as spec sheets, periodic testing of equipment, quality control measures, adherence to SLA’s, etc.)</t>
  </si>
  <si>
    <t>BR 3.8.3.1</t>
  </si>
  <si>
    <t>The Service Provider shall provide information on the nature of the guarantee/warranty with a focus on: (process, equipment, operating life)</t>
  </si>
  <si>
    <t>BR 3.8.3.2</t>
  </si>
  <si>
    <t>The Service Provider shall provide information on what process simulations / predictive tools the CUPPS &amp; CUSS solution provides for optimization/trouble shooting purposes.</t>
  </si>
  <si>
    <t>BR 3.8.3.3</t>
  </si>
  <si>
    <t>The Service Provider shall give a clear description to ACSA on what intellectual property rights accrue to ACSA and/or the Service Provider both during and after implementation through the entire life cycle of the equipment.</t>
  </si>
  <si>
    <t>BR 3.8.3.4</t>
  </si>
  <si>
    <t>The Service Provider shall provide duration and conditions for the reliability test; this should cover at a minimum one maintenance cycle (testing the operating variability over a typical maintenance cycle).</t>
  </si>
  <si>
    <t>BR 3.8.3.5</t>
  </si>
  <si>
    <t>The Service Provider shall conduct factory acceptance testing and provide detailed tests with duly authorised sign-offs.</t>
  </si>
  <si>
    <t>Technology Transfer Issues</t>
  </si>
  <si>
    <t>BR 3.8.4.1</t>
  </si>
  <si>
    <t>The Service Provider shall provide a maintenance cost curve over the life of the equipment (1 and 5-year comparison).</t>
  </si>
  <si>
    <t>BR 3.8.4.2</t>
  </si>
  <si>
    <t>The Service Provider shall detail what specialised training and development for maintenance staff &amp; refresher programs do they offer, i.e., train IT Service Desk or first line support.</t>
  </si>
  <si>
    <t>BR 3.8.4.3</t>
  </si>
  <si>
    <t>BR 3.8.4.4</t>
  </si>
  <si>
    <t>Spare part quantities should be specified and costed.</t>
  </si>
  <si>
    <t>BR 3.8.4.5</t>
  </si>
  <si>
    <t>The Service Provider shall present the top 5 recurring challenges/issues experienced on the solution.</t>
  </si>
  <si>
    <t>BR 3.8.4.6</t>
  </si>
  <si>
    <t>The Service Provider shall provide a List of approved Service Providers for the technology components/parts.</t>
  </si>
  <si>
    <t>BR 3.8.4.7</t>
  </si>
  <si>
    <t>The Service Provider shall share their prescribed staffing plan for maintenance and operation</t>
  </si>
  <si>
    <t>Maintenance and Asset Management</t>
  </si>
  <si>
    <t>BR 3.8.5.1</t>
  </si>
  <si>
    <t>The Service Provider shall state how their proposed CUPPS &amp; CUSS solution varies from other solutions already implemented.</t>
  </si>
  <si>
    <t>BR 3.8.5.2</t>
  </si>
  <si>
    <t>The Service Provider shall provide, later during the running of the project, an Interpretation of the test work to date (expected results vs reality) and how this manifests in the design.</t>
  </si>
  <si>
    <t>BR 3.8.5.3</t>
  </si>
  <si>
    <t>The Service Provider shall provide information on typical major uncertainties that exist &amp; need to be further explored during the implementation and running of the project.</t>
  </si>
  <si>
    <t>BR 3.8.5.4</t>
  </si>
  <si>
    <t>What are anticipated process conditions for the ACSA implementation.</t>
  </si>
  <si>
    <t>Similarities and Differences with the ACSA Application</t>
  </si>
  <si>
    <t>BR 3.9 CUPPS PLATFORM REQUIREMENTS</t>
  </si>
  <si>
    <t>BR 3.9.1.1</t>
  </si>
  <si>
    <t>The CUPPS platform must be supported by Common Use Processing Platform Systems Technical Solution Group (CUPPS-TSG).</t>
  </si>
  <si>
    <t>BR 3.9.1.2</t>
  </si>
  <si>
    <t>The CUPPS Platform must be certified on a version of IATA Technical Specification, version 1.04</t>
  </si>
  <si>
    <t>BR 3.9.1.3</t>
  </si>
  <si>
    <t>The CUPPS solution must comply with the IATA Recommended Practice (RP) 1797</t>
  </si>
  <si>
    <t>BR 3.9.1.4</t>
  </si>
  <si>
    <t>The CUPPS implementation must include appropriate hardware, software, firmware, as well as peripheral support as defined in the CUPPS Technical Specification.</t>
  </si>
  <si>
    <t>BR 3.9.1.5</t>
  </si>
  <si>
    <t>CUPPS platform suppliers must complete rigorous independent third-party testing with a Compliance Testing Entity (CTE) to ensure platform technical compliance with the CUPPS Technical Specification</t>
  </si>
  <si>
    <t>BR 3.9.1.6</t>
  </si>
  <si>
    <t>CUPPS platform supplier must be able to upgrade the platform in conformity with the CUPPS Release Cycle policy in order to remain consistent with the Technical Specification.</t>
  </si>
  <si>
    <t>BR 3.9.1.7</t>
  </si>
  <si>
    <t>The solution must be in line with the latest CUPPS technology</t>
  </si>
  <si>
    <t>CUPPS Platform Specification</t>
  </si>
  <si>
    <t>BR 3.10 CUSS PLATFORM REQUIREMENTS</t>
  </si>
  <si>
    <t>BR 3.10.1.1</t>
  </si>
  <si>
    <t>The CUSS platform must be supported by Common Use Self Service Technical Solution Group (CUSS-TSG)</t>
  </si>
  <si>
    <t>BR 3.10.2</t>
  </si>
  <si>
    <t>The CUSS platform must be certified on a version of IATA Technical Specification, version 1.5.1</t>
  </si>
  <si>
    <t>BR 3.10.3</t>
  </si>
  <si>
    <t>The CUSS solution must comply with the IATA Recommended Practice (RP) 1706c</t>
  </si>
  <si>
    <t>BR 3.10.4</t>
  </si>
  <si>
    <t>The CUSS platform shall support multi‐lingual capabilities, including English and other languages</t>
  </si>
  <si>
    <t>BR 3.10.5</t>
  </si>
  <si>
    <t>The CUSS platform shall include application and system monitoring sensors and tools that will provide automatic alerts and warnings to central (internal and external) monitoring systems</t>
  </si>
  <si>
    <t>BR 3.10.6</t>
  </si>
  <si>
    <t>The CUSS platform must support multiple airlines</t>
  </si>
  <si>
    <t>CUSS Platform Specification</t>
  </si>
  <si>
    <t>BR 3.10.2.1</t>
  </si>
  <si>
    <t>CUSS Device Signage</t>
  </si>
  <si>
    <t>Service Provider Comment/notes</t>
  </si>
  <si>
    <t>BR</t>
  </si>
  <si>
    <t>Comply</t>
  </si>
  <si>
    <t>Score P1</t>
  </si>
  <si>
    <t>Score P2</t>
  </si>
  <si>
    <t>Score P3</t>
  </si>
  <si>
    <t>Total</t>
  </si>
  <si>
    <t>Total P1</t>
  </si>
  <si>
    <t>Total P2</t>
  </si>
  <si>
    <t>Total P3</t>
  </si>
  <si>
    <t>SP Score</t>
  </si>
  <si>
    <t>SP compliance level</t>
  </si>
  <si>
    <t>Item</t>
  </si>
  <si>
    <t>PMR4.0 Project Management Requirements</t>
  </si>
  <si>
    <t>PMR 4.1.1</t>
  </si>
  <si>
    <t>Project Management Approach</t>
  </si>
  <si>
    <t>PMR 4.1.2</t>
  </si>
  <si>
    <t>Define Project Team</t>
  </si>
  <si>
    <t>PMR 4.1.3</t>
  </si>
  <si>
    <t xml:space="preserve">Resource Planning </t>
  </si>
  <si>
    <t>PMR 4.1.4</t>
  </si>
  <si>
    <t>Define Project Plan</t>
  </si>
  <si>
    <t>PMR 4.1.5</t>
  </si>
  <si>
    <t>Stakeholder Management</t>
  </si>
  <si>
    <t>PMR 4.1.6</t>
  </si>
  <si>
    <t xml:space="preserve">Project Governance </t>
  </si>
  <si>
    <t>PMR 4.1.7</t>
  </si>
  <si>
    <t>Project reporting</t>
  </si>
  <si>
    <t>The project manager must provide weekly project reports, and monthly Steerco reports to the project board in ACSA format.</t>
  </si>
  <si>
    <t>PMR 4.1.8</t>
  </si>
  <si>
    <t>Project Close Out</t>
  </si>
  <si>
    <t>The project manager must ensure that all activities required to close out the project are carried out to ensure that the project is properly closed out and seamlessly handed over to operation without incomplete activities.</t>
  </si>
  <si>
    <t>a)       The project manager must be able to define a group of people responsible for executing the tasks and producing deliverables outlined in the project plan and schedule.</t>
  </si>
  <si>
    <t xml:space="preserve">a)       The project manager must be able to do stakeholder identification, analysis, and management to ensure alignment, secure support, identify risks, enhance decision-making, foster communication, facilitate adaptation, and contribute to the organisation's reputation. </t>
  </si>
  <si>
    <t>a)       Utilise project management methodologies, knowledge, skills, tools, and techniques consistent with leading internationally recognised and accepted project management practices, such as those contained in the Guide to the Project Management Body of Knowledge (PMBOK) or Prince2
b)       Perform project management review and oversight, attend scheduled project meetings, ensure key milestones are achieved by the Service provider, ensure all ACSA project governance processes are in place and are being achieved throughout the project.</t>
  </si>
  <si>
    <t>a)       The project manager must be able to enforce project governance to ensure adherence to the procedures and policies that determine how projects are managed and overseen.
b)       Draft project charter with input from ACSA for sign off by all stakeholders
c)       Complete all required project artefacts, and ensure approval through required forums and stakeholders, which may include, but are not limited to, solution design, test plans, integration plans, migration plans, change controls, communication plans, decommission plan, asset management forms
d)       All project documentation to be saved in the ACSA central document repository
e)       Minute all meetings within 48 hours of the meeting, list all actions from the minutes in the RAID log
f)        Include end-to-end asset management requirements aligned to ACSA policy and procedure in the scope of deliverables – this includes asset tagging of ALL assets, completing the asset capitalisation form and submitting such forms with invoices to enable payment</t>
  </si>
  <si>
    <t>CM 5.1</t>
  </si>
  <si>
    <t>The Service Provider shall follow ACSA change management processes and procedures at all times</t>
  </si>
  <si>
    <t>CM 5.2</t>
  </si>
  <si>
    <t>The Service Provider shall ensure that all relevant stakeholders are apprised of all changes during the project</t>
  </si>
  <si>
    <t>CM 5.3</t>
  </si>
  <si>
    <t xml:space="preserve">The Service Provider shall co-operate with the ACSA Digital Change Manager to ensure that change management activities are implemented during the project implementation to ensure that all relevant stakeholders are engaged, and post project implementation to ensure that the system has been fully adopted by all relevant stakeholders.  </t>
  </si>
  <si>
    <t>a)       The project manager must be able to determine what resources are required to deliver projects and then allocate and schedule the work based on team capacity
b)       The project manager must be able to define a group of people responsible for executing the tasks and producing deliverables outlined in the project plan and schedule.</t>
  </si>
  <si>
    <t xml:space="preserve">a)       Provide project definition and plan, identify major critical milestones, ensure delivery within budget and project deliverables aligned and approved by the ACSA Project Manager.
b)       Provide, maintain, and update detailed project planning, and identify critical path dependencies.
c)       Approve project plan, critical milestones, budget forecast, and project deliverables
d)       Schedule and facilitate weekly project meetings to review the detailed project plan and critical path dependencies
e)       Manage an integrated baselined project schedule, which will include all ACSA and third-party tasks and all known dependencies.
       i.        Project schedule to include all project milestones, including billing milestones.
      ii.       Project schedule to be baselined within the first four weeks of project kick-off. Any changes to the baseline are to be presented to the project board for review and approval
</t>
  </si>
  <si>
    <t>CM 5.0 Change Management Requirements</t>
  </si>
  <si>
    <t>Change Management</t>
  </si>
  <si>
    <t>The Service Provider must install clear and visible signage to guide passengers to the locations of the CUSS (Common Use Self Service) check-in devices</t>
  </si>
  <si>
    <t>All signage aligning with ACSA branding guidelines, as advised by ACSA Corporate Services upon appointment of the service provider.</t>
  </si>
  <si>
    <t xml:space="preserve">The CUSS device must be accessible, informative, brand-consistent, and compliant with all applicable regulatory standards. </t>
  </si>
  <si>
    <t>BR 3.10.2.2</t>
  </si>
  <si>
    <t>BR 3.10.2.3</t>
  </si>
  <si>
    <t xml:space="preserve">The Service Provider shall supply hardware, including servers, computer workstations, peripherals, and rack accessories as specified for the system, as well as any hardware specific to their solution. Following the Standards as described in Annexure D-IT Standards </t>
  </si>
  <si>
    <t>f)        The equipment (PCs and Network equipment and server) shall be selected to operate the full  term without upgrade or degradation of service. Lifecycle replacement to be considered for the pricing</t>
  </si>
  <si>
    <t>The Service Provider shall provide critical spares to be kept on site, comply with the minimum quantity and replenish spares that use used withing 4 weeks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</si>
</sst>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sz val="10"/>
      <color theme="1"/>
      <name val="Arial"/>
      <family val="2"/>
    </font>
    <font>
      <b/>
      <sz val="10"/>
      <color rgb="FF000000"/>
      <name val="Arial"/>
      <family val="2"/>
    </font>
    <font>
      <sz val="10"/>
      <color rgb="FF000000"/>
      <name val="Arial"/>
      <family val="2"/>
    </font>
    <font>
      <sz val="7"/>
      <color theme="1"/>
      <name val="Times New Roman"/>
      <family val="1"/>
    </font>
    <font>
      <sz val="8"/>
      <name val="Aptos Narrow"/>
      <family val="2"/>
      <scheme val="minor"/>
    </font>
    <font>
      <sz val="11"/>
      <name val="Aptos Narrow"/>
      <family val="2"/>
      <scheme val="minor"/>
    </font>
    <font>
      <sz val="10"/>
      <name val="Arial"/>
      <family val="2"/>
    </font>
    <font>
      <sz val="11"/>
      <color theme="1"/>
      <name val="Aptos Narrow"/>
      <family val="1"/>
      <scheme val="minor"/>
    </font>
    <font>
      <sz val="11"/>
      <color theme="1"/>
      <name val="Cambria Math"/>
      <family val="1"/>
    </font>
    <font>
      <sz val="12"/>
      <color theme="0"/>
      <name val="Arial"/>
      <family val="2"/>
    </font>
    <font>
      <sz val="12"/>
      <color theme="1"/>
      <name val="Aptos Narrow"/>
      <family val="2"/>
      <scheme val="minor"/>
    </font>
    <font>
      <sz val="11"/>
      <color theme="1"/>
      <name val="Aptos Narrow"/>
      <family val="2"/>
      <scheme val="minor"/>
    </font>
  </fonts>
  <fills count="7">
    <fill>
      <patternFill patternType="none"/>
    </fill>
    <fill>
      <patternFill patternType="gray125"/>
    </fill>
    <fill>
      <patternFill patternType="solid">
        <fgColor rgb="FF00B050"/>
        <bgColor indexed="64"/>
      </patternFill>
    </fill>
    <fill>
      <patternFill patternType="solid">
        <fgColor theme="1"/>
        <bgColor indexed="64"/>
      </patternFill>
    </fill>
    <fill>
      <patternFill patternType="solid">
        <fgColor rgb="FFFF0000"/>
        <bgColor indexed="64"/>
      </patternFill>
    </fill>
    <fill>
      <patternFill patternType="solid">
        <fgColor rgb="FFFFC000"/>
        <bgColor indexed="64"/>
      </patternFill>
    </fill>
    <fill>
      <patternFill patternType="solid">
        <fgColor theme="9" tint="-0.249977111117893"/>
        <bgColor indexed="64"/>
      </patternFill>
    </fill>
  </fills>
  <borders count="1">
    <border>
      <left/>
      <right/>
      <top/>
      <bottom/>
      <diagonal/>
    </border>
  </borders>
  <cellStyleXfs count="2">
    <xf numFmtId="0" fontId="0" fillId="0" borderId="0"/>
    <xf numFmtId="9" fontId="12" fillId="0" borderId="0" applyFont="0" applyFill="0" applyBorder="0" applyAlignment="0" applyProtection="0"/>
  </cellStyleXfs>
  <cellXfs count="28">
    <xf numFmtId="0" fontId="0" fillId="0" borderId="0" xfId="0"/>
    <xf numFmtId="0" fontId="0" fillId="0" borderId="0" xfId="0" applyAlignment="1">
      <alignment horizontal="center"/>
    </xf>
    <xf numFmtId="0" fontId="3" fillId="0" borderId="0" xfId="0" applyFont="1" applyAlignment="1">
      <alignment vertical="center" wrapText="1"/>
    </xf>
    <xf numFmtId="0" fontId="3" fillId="0" borderId="0" xfId="0" applyFont="1" applyAlignment="1">
      <alignment horizontal="justify" vertical="center" wrapText="1"/>
    </xf>
    <xf numFmtId="0" fontId="3" fillId="0" borderId="0" xfId="0" applyFont="1" applyAlignment="1">
      <alignment horizontal="center" vertical="center" wrapText="1"/>
    </xf>
    <xf numFmtId="0" fontId="1" fillId="0" borderId="0" xfId="0" applyFont="1" applyAlignment="1">
      <alignment horizontal="justify" vertical="center" wrapText="1"/>
    </xf>
    <xf numFmtId="0" fontId="11" fillId="0" borderId="0" xfId="0" applyFont="1"/>
    <xf numFmtId="0" fontId="3" fillId="0" borderId="0" xfId="0" applyFont="1" applyAlignment="1">
      <alignment horizontal="left" vertical="center" wrapText="1"/>
    </xf>
    <xf numFmtId="0" fontId="7" fillId="0" borderId="0" xfId="0" applyFont="1" applyAlignment="1">
      <alignment horizontal="left" vertical="center" wrapText="1"/>
    </xf>
    <xf numFmtId="0" fontId="0" fillId="0" borderId="0" xfId="0" applyAlignment="1">
      <alignment horizontal="left"/>
    </xf>
    <xf numFmtId="0" fontId="0" fillId="0" borderId="0" xfId="0" applyAlignment="1">
      <alignment horizontal="center" vertical="center"/>
    </xf>
    <xf numFmtId="0" fontId="0" fillId="0" borderId="0" xfId="0" applyAlignment="1">
      <alignment horizontal="left" vertical="center"/>
    </xf>
    <xf numFmtId="0" fontId="6" fillId="0" borderId="0" xfId="0" applyFont="1" applyAlignment="1">
      <alignment horizontal="left" vertical="center"/>
    </xf>
    <xf numFmtId="0" fontId="7" fillId="0" borderId="0" xfId="0" applyFont="1" applyAlignment="1">
      <alignment horizontal="left" vertical="center"/>
    </xf>
    <xf numFmtId="0" fontId="3" fillId="0" borderId="0" xfId="0" applyFont="1"/>
    <xf numFmtId="0" fontId="0" fillId="0" borderId="0" xfId="0" applyAlignment="1">
      <alignment horizontal="left" wrapText="1"/>
    </xf>
    <xf numFmtId="0" fontId="6" fillId="0" borderId="0" xfId="0" applyFont="1" applyAlignment="1">
      <alignment horizontal="left" wrapText="1"/>
    </xf>
    <xf numFmtId="0" fontId="10" fillId="0" borderId="0" xfId="0" applyFont="1" applyAlignment="1">
      <alignment horizontal="center" vertical="center" wrapText="1"/>
    </xf>
    <xf numFmtId="0" fontId="3" fillId="0" borderId="0" xfId="0" applyFont="1" applyAlignment="1">
      <alignment horizontal="left" vertical="center"/>
    </xf>
    <xf numFmtId="0" fontId="0" fillId="2" borderId="0" xfId="0" applyFill="1" applyProtection="1">
      <protection locked="0"/>
    </xf>
    <xf numFmtId="0" fontId="3" fillId="2" borderId="0" xfId="0" applyFont="1" applyFill="1" applyAlignment="1" applyProtection="1">
      <alignment horizontal="center" vertical="center" wrapText="1"/>
      <protection locked="0"/>
    </xf>
    <xf numFmtId="0" fontId="6" fillId="2" borderId="0" xfId="0" applyFont="1" applyFill="1" applyProtection="1">
      <protection locked="0"/>
    </xf>
    <xf numFmtId="0" fontId="7" fillId="2" borderId="0" xfId="0" applyFont="1" applyFill="1" applyAlignment="1" applyProtection="1">
      <alignment vertical="center" wrapText="1"/>
      <protection locked="0"/>
    </xf>
    <xf numFmtId="0" fontId="10" fillId="3" borderId="0" xfId="0" applyFont="1" applyFill="1" applyAlignment="1">
      <alignment horizontal="center" vertical="center" wrapText="1"/>
    </xf>
    <xf numFmtId="10" fontId="0" fillId="0" borderId="0" xfId="1" applyNumberFormat="1" applyFont="1"/>
    <xf numFmtId="0" fontId="0" fillId="4" borderId="0" xfId="0" applyFill="1"/>
    <xf numFmtId="0" fontId="0" fillId="5" borderId="0" xfId="0" applyFill="1"/>
    <xf numFmtId="0" fontId="0" fillId="6" borderId="0" xfId="0" applyFill="1"/>
  </cellXfs>
  <cellStyles count="2">
    <cellStyle name="Normal" xfId="0" builtinId="0"/>
    <cellStyle name="Percent" xfId="1" builtinId="5"/>
  </cellStyles>
  <dxfs count="26">
    <dxf>
      <alignment horizontal="center" textRotation="0" indent="0" justifyLastLine="0" shrinkToFit="0" readingOrder="0"/>
    </dxf>
    <dxf>
      <numFmt numFmtId="0" formatCode="General"/>
      <alignment horizontal="center" textRotation="0"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font>
        <b val="0"/>
        <i val="0"/>
        <strike val="0"/>
        <condense val="0"/>
        <extend val="0"/>
        <outline val="0"/>
        <shadow val="0"/>
        <u val="none"/>
        <vertAlign val="baseline"/>
        <sz val="10"/>
        <color rgb="FF000000"/>
        <name val="Arial"/>
        <family val="2"/>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fill>
        <patternFill patternType="solid">
          <fgColor indexed="64"/>
          <bgColor rgb="FF00B050"/>
        </patternFill>
      </fill>
      <alignment horizontal="center" vertical="center" textRotation="0" wrapText="1" indent="0" justifyLastLine="0" shrinkToFit="0" readingOrder="0"/>
      <protection locked="0" hidden="0"/>
    </dxf>
    <dxf>
      <font>
        <b val="0"/>
      </font>
      <fill>
        <patternFill patternType="solid">
          <fgColor indexed="64"/>
          <bgColor rgb="FF00B050"/>
        </patternFill>
      </fill>
      <protection locked="0" hidden="0"/>
    </dxf>
    <dxf>
      <font>
        <b val="0"/>
      </font>
      <fill>
        <patternFill patternType="none">
          <fgColor indexed="64"/>
          <bgColor auto="1"/>
        </patternFill>
      </fill>
      <alignment horizontal="left" textRotation="0" wrapText="1" indent="0" justifyLastLine="0" shrinkToFit="0" readingOrder="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fill>
        <patternFill patternType="solid">
          <fgColor indexed="64"/>
          <bgColor rgb="FF00B050"/>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justify" vertical="center" textRotation="0" wrapText="1" indent="0" justifyLastLine="0" shrinkToFit="0" readingOrder="0"/>
    </dxf>
    <dxf>
      <font>
        <b val="0"/>
        <sz val="10"/>
        <color auto="1"/>
        <name val="Arial"/>
        <family val="2"/>
        <scheme val="none"/>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center" vertical="center" textRotation="0" wrapText="1" indent="0" justifyLastLine="0" shrinkToFit="0" readingOrder="0"/>
    </dxf>
    <dxf>
      <font>
        <b val="0"/>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rgb="FF000000"/>
        <name val="Arial"/>
        <family val="2"/>
        <scheme val="none"/>
      </font>
      <numFmt numFmtId="0" formatCode="General"/>
      <fill>
        <patternFill patternType="none">
          <fgColor indexed="64"/>
          <bgColor auto="1"/>
        </patternFill>
      </fill>
      <alignment horizontal="center" vertical="center" textRotation="0" wrapText="1" indent="0" justifyLastLine="0" shrinkToFit="0" readingOrder="0"/>
    </dxf>
    <dxf>
      <font>
        <b val="0"/>
        <family val="2"/>
      </font>
      <fill>
        <patternFill patternType="none">
          <fgColor indexed="64"/>
          <bgColor auto="1"/>
        </patternFill>
      </fill>
    </dxf>
    <dxf>
      <font>
        <b val="0"/>
        <i val="0"/>
        <strike val="0"/>
        <condense val="0"/>
        <extend val="0"/>
        <outline val="0"/>
        <shadow val="0"/>
        <u val="none"/>
        <vertAlign val="baseline"/>
        <sz val="12"/>
        <color theme="0"/>
        <name val="Arial"/>
        <family val="2"/>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0"/>
        <color rgb="FF000000"/>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0"/>
        <name val="Arial"/>
        <family val="2"/>
        <scheme val="none"/>
      </font>
      <fill>
        <patternFill patternType="solid">
          <fgColor indexed="64"/>
          <bgColor theme="1"/>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1038E95-5A64-439C-A02C-E7AA5E7860A0}" name="T_Calculation" displayName="T_Calculation" ref="C1:H320" totalsRowCount="1" headerRowDxfId="25">
  <autoFilter ref="C1:H319" xr:uid="{11038E95-5A64-439C-A02C-E7AA5E7860A0}"/>
  <tableColumns count="6">
    <tableColumn id="1" xr3:uid="{9EA4E5DC-7AD9-4E7C-81F5-E8753A4A4CA9}" name="BR" totalsRowLabel="Total" dataDxfId="24" totalsRowDxfId="10">
      <calculatedColumnFormula>T_BR[[#This Row],[BR '#]]</calculatedColumnFormula>
    </tableColumn>
    <tableColumn id="2" xr3:uid="{0D2CC0E8-C33C-4DF7-AD23-DFF6B4888B64}" name="Priority" dataDxfId="8" totalsRowDxfId="9">
      <calculatedColumnFormula>_xlfn.XLOOKUP(C2,T_BR[BR '#],T_BR[Priority])</calculatedColumnFormula>
    </tableColumn>
    <tableColumn id="3" xr3:uid="{9FA2590B-0083-45E3-AE2D-1C437F16F4EC}" name="Comply" totalsRowFunction="sum" dataDxfId="6" totalsRowDxfId="7">
      <calculatedColumnFormula>_xlfn.XLOOKUP(C2,T_BR[BR '#],T_BR[Compliant])</calculatedColumnFormula>
    </tableColumn>
    <tableColumn id="4" xr3:uid="{E192AFBB-D29A-4729-810A-470BE342A5FB}" name="Score P1" totalsRowFunction="sum" dataDxfId="4" totalsRowDxfId="5">
      <calculatedColumnFormula>IF(T_Calculation[[#This Row],[Priority]]=1,IF(T_Calculation[[#This Row],[Comply]]="yes",1,0),"")</calculatedColumnFormula>
    </tableColumn>
    <tableColumn id="5" xr3:uid="{562A61C1-4B9D-4FC0-B26A-19613E131C53}" name="Score P2" totalsRowFunction="sum" dataDxfId="2" totalsRowDxfId="3">
      <calculatedColumnFormula>IF(T_Calculation[[#This Row],[Priority]]=2,IF(T_Calculation[[#This Row],[Comply]]="yes",1,0),"")</calculatedColumnFormula>
    </tableColumn>
    <tableColumn id="6" xr3:uid="{8A8722D3-B373-484A-A603-4B7AF19E1A99}" name="Score P3" totalsRowFunction="sum" dataDxfId="1" totalsRowDxfId="0">
      <calculatedColumnFormula>IF(T_Calculation[[#This Row],[Priority]]=3,IF(T_Calculation[[#This Row],[Comply]]="yes",1,0),"")</calculatedColumnFormula>
    </tableColumn>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8FBFA71-A372-4F8E-B40F-51C0C14C3A10}" name="Table2" displayName="Table2" ref="K1:N4" totalsRowShown="0">
  <autoFilter ref="K1:N4" xr:uid="{98FBFA71-A372-4F8E-B40F-51C0C14C3A10}"/>
  <tableColumns count="4">
    <tableColumn id="4" xr3:uid="{DA123EED-2B58-4198-B0FE-D2C81817CCFD}" name="Item"/>
    <tableColumn id="1" xr3:uid="{94230DBF-566B-453A-8D34-30E6C80BEC19}" name="Total P1">
      <calculatedColumnFormula>COUNTIF(D:D,1)</calculatedColumnFormula>
    </tableColumn>
    <tableColumn id="2" xr3:uid="{0C4B299D-59D8-4672-8D44-58575893E61E}" name="Total P2">
      <calculatedColumnFormula>COUNTIF(D:D,2)</calculatedColumnFormula>
    </tableColumn>
    <tableColumn id="3" xr3:uid="{CA24EDB8-779B-4827-857C-3243453A7004}" name="Total P3" dataDxfId="23">
      <calculatedColumnFormula>COUNTIF(D:D,3)</calculatedColumnFormula>
    </tableColumn>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FFCBC67-E2BB-4D20-A0A2-5A250C26C261}" name="T_BR" displayName="T_BR" ref="A1:J319" totalsRowShown="0" headerRowDxfId="22" dataDxfId="21">
  <tableColumns count="10">
    <tableColumn id="2" xr3:uid="{93E2277E-CD38-4223-A5D6-E669AD8FAFE9}" name="BR Category" dataDxfId="20">
      <calculatedColumnFormula>LEFT(T_BR[[#This Row],[BR Description]],7)</calculatedColumnFormula>
    </tableColumn>
    <tableColumn id="1" xr3:uid="{61932843-80A0-4623-B967-6AD55CAFDB29}" name="BR Description" dataDxfId="19"/>
    <tableColumn id="3" xr3:uid="{81C5CAC8-4F66-4CFF-99C1-582143FFECEC}" name="BR #" dataDxfId="18"/>
    <tableColumn id="11" xr3:uid="{9A6F2D74-F88D-46F9-9ACD-8C87D9FA7938}" name="Sub Area" dataDxfId="17"/>
    <tableColumn id="4" xr3:uid="{75901384-591E-4BAA-ABAC-2AEDBCBCE770}" name="Requirement Description" dataDxfId="16"/>
    <tableColumn id="5" xr3:uid="{B8424FAF-E2EC-4DEA-ADBC-6142C7E8388B}" name="Compliant" dataDxfId="15"/>
    <tableColumn id="7" xr3:uid="{F35B241A-A744-4BF5-8746-5D80EA7C7612}" name="Priority" dataDxfId="14"/>
    <tableColumn id="8" xr3:uid="{5EECE0EA-696A-46B2-BC9E-D4D8601BE0AA}" name="Comments/Notes" dataDxfId="13"/>
    <tableColumn id="9" xr3:uid="{E0EF53DF-2E1C-4AC2-A38B-4B3E179F809D}" name="Reference in Submission" dataDxfId="12"/>
    <tableColumn id="10" xr3:uid="{FAD629EB-38DC-465C-9C93-750FD761B58E}" name="Service Provider Comment/notes" dataDxfId="11"/>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B0323-562C-4BBF-8746-3D79065BBBEB}">
  <sheetPr>
    <pageSetUpPr fitToPage="1"/>
  </sheetPr>
  <dimension ref="C1:N320"/>
  <sheetViews>
    <sheetView zoomScaleNormal="100" workbookViewId="0">
      <selection activeCell="F8" sqref="F8"/>
    </sheetView>
  </sheetViews>
  <sheetFormatPr defaultRowHeight="14.6" x14ac:dyDescent="0.4"/>
  <cols>
    <col min="3" max="3" width="10.61328125" style="10" bestFit="1" customWidth="1"/>
    <col min="4" max="4" width="10.61328125" style="10" customWidth="1"/>
    <col min="5" max="5" width="16.69140625" style="1" customWidth="1"/>
    <col min="6" max="8" width="9.23046875" style="1"/>
    <col min="11" max="11" width="16.765625" bestFit="1" customWidth="1"/>
    <col min="12" max="14" width="9.61328125" bestFit="1" customWidth="1"/>
  </cols>
  <sheetData>
    <row r="1" spans="3:14" ht="41.15" customHeight="1" x14ac:dyDescent="0.4">
      <c r="C1" s="23" t="s">
        <v>535</v>
      </c>
      <c r="D1" s="23" t="s">
        <v>44</v>
      </c>
      <c r="E1" s="23" t="s">
        <v>536</v>
      </c>
      <c r="F1" s="23" t="s">
        <v>537</v>
      </c>
      <c r="G1" s="23" t="s">
        <v>538</v>
      </c>
      <c r="H1" s="23" t="s">
        <v>539</v>
      </c>
      <c r="K1" t="s">
        <v>546</v>
      </c>
      <c r="L1" s="25" t="s">
        <v>541</v>
      </c>
      <c r="M1" s="26" t="s">
        <v>542</v>
      </c>
      <c r="N1" s="27" t="s">
        <v>543</v>
      </c>
    </row>
    <row r="2" spans="3:14" x14ac:dyDescent="0.4">
      <c r="C2" s="4" t="str">
        <f>T_BR[[#This Row],[BR '#]]</f>
        <v>BR 3.1.1.1</v>
      </c>
      <c r="D2" s="4">
        <f>_xlfn.XLOOKUP(C2,T_BR[BR '#],T_BR[Priority])</f>
        <v>1</v>
      </c>
      <c r="E2" s="1">
        <f>_xlfn.XLOOKUP(C2,T_BR[BR '#],T_BR[Compliant])</f>
        <v>0</v>
      </c>
      <c r="F2" s="1">
        <f>IF(T_Calculation[[#This Row],[Priority]]=1,IF(T_Calculation[[#This Row],[Comply]]="yes",1,0),"")</f>
        <v>0</v>
      </c>
      <c r="G2" s="1" t="str">
        <f>IF(T_Calculation[[#This Row],[Priority]]=2,IF(T_Calculation[[#This Row],[Comply]]="yes",1,0),"")</f>
        <v/>
      </c>
      <c r="H2" s="1" t="str">
        <f>IF(T_Calculation[[#This Row],[Priority]]=3,IF(T_Calculation[[#This Row],[Comply]]="yes",1,0),"")</f>
        <v/>
      </c>
      <c r="K2" t="s">
        <v>540</v>
      </c>
      <c r="L2">
        <f>COUNTIF(D:D,1)</f>
        <v>299</v>
      </c>
      <c r="M2">
        <f>COUNTIF(D:D,2)</f>
        <v>11</v>
      </c>
      <c r="N2">
        <f>COUNTIF(D:D,3)</f>
        <v>8</v>
      </c>
    </row>
    <row r="3" spans="3:14" x14ac:dyDescent="0.4">
      <c r="C3" s="4" t="str">
        <f>T_BR[[#This Row],[BR '#]]</f>
        <v>BR 3.1.1.2</v>
      </c>
      <c r="D3" s="4">
        <f>_xlfn.XLOOKUP(C3,T_BR[BR '#],T_BR[Priority])</f>
        <v>1</v>
      </c>
      <c r="E3" s="1">
        <f>_xlfn.XLOOKUP(C3,T_BR[BR '#],T_BR[Compliant])</f>
        <v>0</v>
      </c>
      <c r="F3" s="1">
        <f>IF(T_Calculation[[#This Row],[Priority]]=1,IF(T_Calculation[[#This Row],[Comply]]="yes",1,0),"")</f>
        <v>0</v>
      </c>
      <c r="G3" s="1" t="str">
        <f>IF(T_Calculation[[#This Row],[Priority]]=2,IF(T_Calculation[[#This Row],[Comply]]="yes",1,0),"")</f>
        <v/>
      </c>
      <c r="H3" s="1" t="str">
        <f>IF(T_Calculation[[#This Row],[Priority]]=3,IF(T_Calculation[[#This Row],[Comply]]="yes",1,0),"")</f>
        <v/>
      </c>
      <c r="K3" t="s">
        <v>544</v>
      </c>
      <c r="L3">
        <f>T_Calculation[[#Totals],[Score P1]]</f>
        <v>0</v>
      </c>
      <c r="M3">
        <f>T_Calculation[[#Totals],[Score P2]]</f>
        <v>0</v>
      </c>
      <c r="N3">
        <f>T_Calculation[[#Totals],[Score P3]]</f>
        <v>0</v>
      </c>
    </row>
    <row r="4" spans="3:14" x14ac:dyDescent="0.4">
      <c r="C4" s="4" t="str">
        <f>T_BR[[#This Row],[BR '#]]</f>
        <v>BR 3.1.1.3</v>
      </c>
      <c r="D4" s="4">
        <f>_xlfn.XLOOKUP(C4,T_BR[BR '#],T_BR[Priority])</f>
        <v>1</v>
      </c>
      <c r="E4" s="1">
        <f>_xlfn.XLOOKUP(C4,T_BR[BR '#],T_BR[Compliant])</f>
        <v>0</v>
      </c>
      <c r="F4" s="1">
        <f>IF(T_Calculation[[#This Row],[Priority]]=1,IF(T_Calculation[[#This Row],[Comply]]="yes",1,0),"")</f>
        <v>0</v>
      </c>
      <c r="G4" s="1" t="str">
        <f>IF(T_Calculation[[#This Row],[Priority]]=2,IF(T_Calculation[[#This Row],[Comply]]="yes",1,0),"")</f>
        <v/>
      </c>
      <c r="H4" s="1" t="str">
        <f>IF(T_Calculation[[#This Row],[Priority]]=3,IF(T_Calculation[[#This Row],[Comply]]="yes",1,0),"")</f>
        <v/>
      </c>
      <c r="K4" t="s">
        <v>545</v>
      </c>
      <c r="L4" s="24">
        <f>L3/L2</f>
        <v>0</v>
      </c>
      <c r="M4" s="24">
        <f>M3/M2</f>
        <v>0</v>
      </c>
      <c r="N4" s="24">
        <f>N3/N2</f>
        <v>0</v>
      </c>
    </row>
    <row r="5" spans="3:14" x14ac:dyDescent="0.4">
      <c r="C5" s="4" t="str">
        <f>T_BR[[#This Row],[BR '#]]</f>
        <v>BR 3.1.1.4</v>
      </c>
      <c r="D5" s="4">
        <f>_xlfn.XLOOKUP(C5,T_BR[BR '#],T_BR[Priority])</f>
        <v>1</v>
      </c>
      <c r="E5" s="1">
        <f>_xlfn.XLOOKUP(C5,T_BR[BR '#],T_BR[Compliant])</f>
        <v>0</v>
      </c>
      <c r="F5" s="1">
        <f>IF(T_Calculation[[#This Row],[Priority]]=1,IF(T_Calculation[[#This Row],[Comply]]="yes",1,0),"")</f>
        <v>0</v>
      </c>
      <c r="G5" s="1" t="str">
        <f>IF(T_Calculation[[#This Row],[Priority]]=2,IF(T_Calculation[[#This Row],[Comply]]="yes",1,0),"")</f>
        <v/>
      </c>
      <c r="H5" s="1" t="str">
        <f>IF(T_Calculation[[#This Row],[Priority]]=3,IF(T_Calculation[[#This Row],[Comply]]="yes",1,0),"")</f>
        <v/>
      </c>
    </row>
    <row r="6" spans="3:14" x14ac:dyDescent="0.4">
      <c r="C6" s="4" t="str">
        <f>T_BR[[#This Row],[BR '#]]</f>
        <v>BR 3.1.1.5</v>
      </c>
      <c r="D6" s="4">
        <f>_xlfn.XLOOKUP(C6,T_BR[BR '#],T_BR[Priority])</f>
        <v>1</v>
      </c>
      <c r="E6" s="1">
        <f>_xlfn.XLOOKUP(C6,T_BR[BR '#],T_BR[Compliant])</f>
        <v>0</v>
      </c>
      <c r="F6" s="1">
        <f>IF(T_Calculation[[#This Row],[Priority]]=1,IF(T_Calculation[[#This Row],[Comply]]="yes",1,0),"")</f>
        <v>0</v>
      </c>
      <c r="G6" s="1" t="str">
        <f>IF(T_Calculation[[#This Row],[Priority]]=2,IF(T_Calculation[[#This Row],[Comply]]="yes",1,0),"")</f>
        <v/>
      </c>
      <c r="H6" s="1" t="str">
        <f>IF(T_Calculation[[#This Row],[Priority]]=3,IF(T_Calculation[[#This Row],[Comply]]="yes",1,0),"")</f>
        <v/>
      </c>
    </row>
    <row r="7" spans="3:14" x14ac:dyDescent="0.4">
      <c r="C7" s="4" t="str">
        <f>T_BR[[#This Row],[BR '#]]</f>
        <v>BR 3.1.1.6</v>
      </c>
      <c r="D7" s="4">
        <f>_xlfn.XLOOKUP(C7,T_BR[BR '#],T_BR[Priority])</f>
        <v>1</v>
      </c>
      <c r="E7" s="1">
        <f>_xlfn.XLOOKUP(C7,T_BR[BR '#],T_BR[Compliant])</f>
        <v>0</v>
      </c>
      <c r="F7" s="1">
        <f>IF(T_Calculation[[#This Row],[Priority]]=1,IF(T_Calculation[[#This Row],[Comply]]="yes",1,0),"")</f>
        <v>0</v>
      </c>
      <c r="G7" s="1" t="str">
        <f>IF(T_Calculation[[#This Row],[Priority]]=2,IF(T_Calculation[[#This Row],[Comply]]="yes",1,0),"")</f>
        <v/>
      </c>
      <c r="H7" s="1" t="str">
        <f>IF(T_Calculation[[#This Row],[Priority]]=3,IF(T_Calculation[[#This Row],[Comply]]="yes",1,0),"")</f>
        <v/>
      </c>
    </row>
    <row r="8" spans="3:14" x14ac:dyDescent="0.4">
      <c r="C8" s="4" t="str">
        <f>T_BR[[#This Row],[BR '#]]</f>
        <v>BR 3.1.1.7</v>
      </c>
      <c r="D8" s="4">
        <f>_xlfn.XLOOKUP(C8,T_BR[BR '#],T_BR[Priority])</f>
        <v>1</v>
      </c>
      <c r="E8" s="1">
        <f>_xlfn.XLOOKUP(C8,T_BR[BR '#],T_BR[Compliant])</f>
        <v>0</v>
      </c>
      <c r="F8" s="1">
        <f>IF(T_Calculation[[#This Row],[Priority]]=1,IF(T_Calculation[[#This Row],[Comply]]="yes",1,0),"")</f>
        <v>0</v>
      </c>
      <c r="G8" s="1" t="str">
        <f>IF(T_Calculation[[#This Row],[Priority]]=2,IF(T_Calculation[[#This Row],[Comply]]="yes",1,0),"")</f>
        <v/>
      </c>
      <c r="H8" s="1" t="str">
        <f>IF(T_Calculation[[#This Row],[Priority]]=3,IF(T_Calculation[[#This Row],[Comply]]="yes",1,0),"")</f>
        <v/>
      </c>
    </row>
    <row r="9" spans="3:14" x14ac:dyDescent="0.4">
      <c r="C9" s="4" t="str">
        <f>T_BR[[#This Row],[BR '#]]</f>
        <v>BR 3.1.1.8</v>
      </c>
      <c r="D9" s="4">
        <f>_xlfn.XLOOKUP(C9,T_BR[BR '#],T_BR[Priority])</f>
        <v>1</v>
      </c>
      <c r="E9" s="1">
        <f>_xlfn.XLOOKUP(C9,T_BR[BR '#],T_BR[Compliant])</f>
        <v>0</v>
      </c>
      <c r="F9" s="1">
        <f>IF(T_Calculation[[#This Row],[Priority]]=1,IF(T_Calculation[[#This Row],[Comply]]="yes",1,0),"")</f>
        <v>0</v>
      </c>
      <c r="G9" s="1" t="str">
        <f>IF(T_Calculation[[#This Row],[Priority]]=2,IF(T_Calculation[[#This Row],[Comply]]="yes",1,0),"")</f>
        <v/>
      </c>
      <c r="H9" s="1" t="str">
        <f>IF(T_Calculation[[#This Row],[Priority]]=3,IF(T_Calculation[[#This Row],[Comply]]="yes",1,0),"")</f>
        <v/>
      </c>
    </row>
    <row r="10" spans="3:14" x14ac:dyDescent="0.4">
      <c r="C10" s="4" t="str">
        <f>T_BR[[#This Row],[BR '#]]</f>
        <v>BR 3.1.1.9</v>
      </c>
      <c r="D10" s="4">
        <f>_xlfn.XLOOKUP(C10,T_BR[BR '#],T_BR[Priority])</f>
        <v>1</v>
      </c>
      <c r="E10" s="1">
        <f>_xlfn.XLOOKUP(C10,T_BR[BR '#],T_BR[Compliant])</f>
        <v>0</v>
      </c>
      <c r="F10" s="1">
        <f>IF(T_Calculation[[#This Row],[Priority]]=1,IF(T_Calculation[[#This Row],[Comply]]="yes",1,0),"")</f>
        <v>0</v>
      </c>
      <c r="G10" s="1" t="str">
        <f>IF(T_Calculation[[#This Row],[Priority]]=2,IF(T_Calculation[[#This Row],[Comply]]="yes",1,0),"")</f>
        <v/>
      </c>
      <c r="H10" s="1" t="str">
        <f>IF(T_Calculation[[#This Row],[Priority]]=3,IF(T_Calculation[[#This Row],[Comply]]="yes",1,0),"")</f>
        <v/>
      </c>
    </row>
    <row r="11" spans="3:14" x14ac:dyDescent="0.4">
      <c r="C11" s="4" t="str">
        <f>T_BR[[#This Row],[BR '#]]</f>
        <v>BR 3.1.1.10</v>
      </c>
      <c r="D11" s="4">
        <f>_xlfn.XLOOKUP(C11,T_BR[BR '#],T_BR[Priority])</f>
        <v>1</v>
      </c>
      <c r="E11" s="1">
        <f>_xlfn.XLOOKUP(C11,T_BR[BR '#],T_BR[Compliant])</f>
        <v>0</v>
      </c>
      <c r="F11" s="1">
        <f>IF(T_Calculation[[#This Row],[Priority]]=1,IF(T_Calculation[[#This Row],[Comply]]="yes",1,0),"")</f>
        <v>0</v>
      </c>
      <c r="G11" s="1" t="str">
        <f>IF(T_Calculation[[#This Row],[Priority]]=2,IF(T_Calculation[[#This Row],[Comply]]="yes",1,0),"")</f>
        <v/>
      </c>
      <c r="H11" s="1" t="str">
        <f>IF(T_Calculation[[#This Row],[Priority]]=3,IF(T_Calculation[[#This Row],[Comply]]="yes",1,0),"")</f>
        <v/>
      </c>
    </row>
    <row r="12" spans="3:14" x14ac:dyDescent="0.4">
      <c r="C12" s="4" t="str">
        <f>T_BR[[#This Row],[BR '#]]</f>
        <v>BR 3.1.1.11</v>
      </c>
      <c r="D12" s="4">
        <f>_xlfn.XLOOKUP(C12,T_BR[BR '#],T_BR[Priority])</f>
        <v>1</v>
      </c>
      <c r="E12" s="1">
        <f>_xlfn.XLOOKUP(C12,T_BR[BR '#],T_BR[Compliant])</f>
        <v>0</v>
      </c>
      <c r="F12" s="1">
        <f>IF(T_Calculation[[#This Row],[Priority]]=1,IF(T_Calculation[[#This Row],[Comply]]="yes",1,0),"")</f>
        <v>0</v>
      </c>
      <c r="G12" s="1" t="str">
        <f>IF(T_Calculation[[#This Row],[Priority]]=2,IF(T_Calculation[[#This Row],[Comply]]="yes",1,0),"")</f>
        <v/>
      </c>
      <c r="H12" s="1" t="str">
        <f>IF(T_Calculation[[#This Row],[Priority]]=3,IF(T_Calculation[[#This Row],[Comply]]="yes",1,0),"")</f>
        <v/>
      </c>
    </row>
    <row r="13" spans="3:14" x14ac:dyDescent="0.4">
      <c r="C13" s="4" t="str">
        <f>T_BR[[#This Row],[BR '#]]</f>
        <v>BR 3.1.1.12</v>
      </c>
      <c r="D13" s="4">
        <f>_xlfn.XLOOKUP(C13,T_BR[BR '#],T_BR[Priority])</f>
        <v>1</v>
      </c>
      <c r="E13" s="1">
        <f>_xlfn.XLOOKUP(C13,T_BR[BR '#],T_BR[Compliant])</f>
        <v>0</v>
      </c>
      <c r="F13" s="1">
        <f>IF(T_Calculation[[#This Row],[Priority]]=1,IF(T_Calculation[[#This Row],[Comply]]="yes",1,0),"")</f>
        <v>0</v>
      </c>
      <c r="G13" s="1" t="str">
        <f>IF(T_Calculation[[#This Row],[Priority]]=2,IF(T_Calculation[[#This Row],[Comply]]="yes",1,0),"")</f>
        <v/>
      </c>
      <c r="H13" s="1" t="str">
        <f>IF(T_Calculation[[#This Row],[Priority]]=3,IF(T_Calculation[[#This Row],[Comply]]="yes",1,0),"")</f>
        <v/>
      </c>
    </row>
    <row r="14" spans="3:14" x14ac:dyDescent="0.4">
      <c r="C14" s="4" t="str">
        <f>T_BR[[#This Row],[BR '#]]</f>
        <v>BR 3.1.1.13</v>
      </c>
      <c r="D14" s="4">
        <f>_xlfn.XLOOKUP(C14,T_BR[BR '#],T_BR[Priority])</f>
        <v>1</v>
      </c>
      <c r="E14" s="1">
        <f>_xlfn.XLOOKUP(C14,T_BR[BR '#],T_BR[Compliant])</f>
        <v>0</v>
      </c>
      <c r="F14" s="1">
        <f>IF(T_Calculation[[#This Row],[Priority]]=1,IF(T_Calculation[[#This Row],[Comply]]="yes",1,0),"")</f>
        <v>0</v>
      </c>
      <c r="G14" s="1" t="str">
        <f>IF(T_Calculation[[#This Row],[Priority]]=2,IF(T_Calculation[[#This Row],[Comply]]="yes",1,0),"")</f>
        <v/>
      </c>
      <c r="H14" s="1" t="str">
        <f>IF(T_Calculation[[#This Row],[Priority]]=3,IF(T_Calculation[[#This Row],[Comply]]="yes",1,0),"")</f>
        <v/>
      </c>
    </row>
    <row r="15" spans="3:14" x14ac:dyDescent="0.4">
      <c r="C15" s="4" t="str">
        <f>T_BR[[#This Row],[BR '#]]</f>
        <v>BR 3.1.1.14</v>
      </c>
      <c r="D15" s="4">
        <f>_xlfn.XLOOKUP(C15,T_BR[BR '#],T_BR[Priority])</f>
        <v>1</v>
      </c>
      <c r="E15" s="1">
        <f>_xlfn.XLOOKUP(C15,T_BR[BR '#],T_BR[Compliant])</f>
        <v>0</v>
      </c>
      <c r="F15" s="1">
        <f>IF(T_Calculation[[#This Row],[Priority]]=1,IF(T_Calculation[[#This Row],[Comply]]="yes",1,0),"")</f>
        <v>0</v>
      </c>
      <c r="G15" s="1" t="str">
        <f>IF(T_Calculation[[#This Row],[Priority]]=2,IF(T_Calculation[[#This Row],[Comply]]="yes",1,0),"")</f>
        <v/>
      </c>
      <c r="H15" s="1" t="str">
        <f>IF(T_Calculation[[#This Row],[Priority]]=3,IF(T_Calculation[[#This Row],[Comply]]="yes",1,0),"")</f>
        <v/>
      </c>
    </row>
    <row r="16" spans="3:14" x14ac:dyDescent="0.4">
      <c r="C16" s="4" t="str">
        <f>T_BR[[#This Row],[BR '#]]</f>
        <v>BR 3.1.1.16</v>
      </c>
      <c r="D16" s="4">
        <f>_xlfn.XLOOKUP(C16,T_BR[BR '#],T_BR[Priority])</f>
        <v>2</v>
      </c>
      <c r="E16" s="1">
        <f>_xlfn.XLOOKUP(C16,T_BR[BR '#],T_BR[Compliant])</f>
        <v>0</v>
      </c>
      <c r="F16" s="1" t="str">
        <f>IF(T_Calculation[[#This Row],[Priority]]=1,IF(T_Calculation[[#This Row],[Comply]]="yes",1,0),"")</f>
        <v/>
      </c>
      <c r="G16" s="1">
        <f>IF(T_Calculation[[#This Row],[Priority]]=2,IF(T_Calculation[[#This Row],[Comply]]="yes",1,0),"")</f>
        <v>0</v>
      </c>
      <c r="H16" s="1" t="str">
        <f>IF(T_Calculation[[#This Row],[Priority]]=3,IF(T_Calculation[[#This Row],[Comply]]="yes",1,0),"")</f>
        <v/>
      </c>
    </row>
    <row r="17" spans="3:8" x14ac:dyDescent="0.4">
      <c r="C17" s="4" t="str">
        <f>T_BR[[#This Row],[BR '#]]</f>
        <v>BR 3.1.1.17</v>
      </c>
      <c r="D17" s="4">
        <f>_xlfn.XLOOKUP(C17,T_BR[BR '#],T_BR[Priority])</f>
        <v>1</v>
      </c>
      <c r="E17" s="1">
        <f>_xlfn.XLOOKUP(C17,T_BR[BR '#],T_BR[Compliant])</f>
        <v>0</v>
      </c>
      <c r="F17" s="1">
        <f>IF(T_Calculation[[#This Row],[Priority]]=1,IF(T_Calculation[[#This Row],[Comply]]="yes",1,0),"")</f>
        <v>0</v>
      </c>
      <c r="G17" s="1" t="str">
        <f>IF(T_Calculation[[#This Row],[Priority]]=2,IF(T_Calculation[[#This Row],[Comply]]="yes",1,0),"")</f>
        <v/>
      </c>
      <c r="H17" s="1" t="str">
        <f>IF(T_Calculation[[#This Row],[Priority]]=3,IF(T_Calculation[[#This Row],[Comply]]="yes",1,0),"")</f>
        <v/>
      </c>
    </row>
    <row r="18" spans="3:8" x14ac:dyDescent="0.4">
      <c r="C18" s="4" t="str">
        <f>T_BR[[#This Row],[BR '#]]</f>
        <v>BR 3.1.1.18</v>
      </c>
      <c r="D18" s="4">
        <f>_xlfn.XLOOKUP(C18,T_BR[BR '#],T_BR[Priority])</f>
        <v>1</v>
      </c>
      <c r="E18" s="1">
        <f>_xlfn.XLOOKUP(C18,T_BR[BR '#],T_BR[Compliant])</f>
        <v>0</v>
      </c>
      <c r="F18" s="1">
        <f>IF(T_Calculation[[#This Row],[Priority]]=1,IF(T_Calculation[[#This Row],[Comply]]="yes",1,0),"")</f>
        <v>0</v>
      </c>
      <c r="G18" s="1" t="str">
        <f>IF(T_Calculation[[#This Row],[Priority]]=2,IF(T_Calculation[[#This Row],[Comply]]="yes",1,0),"")</f>
        <v/>
      </c>
      <c r="H18" s="1" t="str">
        <f>IF(T_Calculation[[#This Row],[Priority]]=3,IF(T_Calculation[[#This Row],[Comply]]="yes",1,0),"")</f>
        <v/>
      </c>
    </row>
    <row r="19" spans="3:8" x14ac:dyDescent="0.4">
      <c r="C19" s="4" t="str">
        <f>T_BR[[#This Row],[BR '#]]</f>
        <v>BR 3.1.1.19</v>
      </c>
      <c r="D19" s="4">
        <f>_xlfn.XLOOKUP(C19,T_BR[BR '#],T_BR[Priority])</f>
        <v>1</v>
      </c>
      <c r="E19" s="1">
        <f>_xlfn.XLOOKUP(C19,T_BR[BR '#],T_BR[Compliant])</f>
        <v>0</v>
      </c>
      <c r="F19" s="1">
        <f>IF(T_Calculation[[#This Row],[Priority]]=1,IF(T_Calculation[[#This Row],[Comply]]="yes",1,0),"")</f>
        <v>0</v>
      </c>
      <c r="G19" s="1" t="str">
        <f>IF(T_Calculation[[#This Row],[Priority]]=2,IF(T_Calculation[[#This Row],[Comply]]="yes",1,0),"")</f>
        <v/>
      </c>
      <c r="H19" s="1" t="str">
        <f>IF(T_Calculation[[#This Row],[Priority]]=3,IF(T_Calculation[[#This Row],[Comply]]="yes",1,0),"")</f>
        <v/>
      </c>
    </row>
    <row r="20" spans="3:8" x14ac:dyDescent="0.4">
      <c r="C20" s="4" t="str">
        <f>T_BR[[#This Row],[BR '#]]</f>
        <v>BR 3.1.1.20</v>
      </c>
      <c r="D20" s="4">
        <f>_xlfn.XLOOKUP(C20,T_BR[BR '#],T_BR[Priority])</f>
        <v>1</v>
      </c>
      <c r="E20" s="1">
        <f>_xlfn.XLOOKUP(C20,T_BR[BR '#],T_BR[Compliant])</f>
        <v>0</v>
      </c>
      <c r="F20" s="1">
        <f>IF(T_Calculation[[#This Row],[Priority]]=1,IF(T_Calculation[[#This Row],[Comply]]="yes",1,0),"")</f>
        <v>0</v>
      </c>
      <c r="G20" s="1" t="str">
        <f>IF(T_Calculation[[#This Row],[Priority]]=2,IF(T_Calculation[[#This Row],[Comply]]="yes",1,0),"")</f>
        <v/>
      </c>
      <c r="H20" s="1" t="str">
        <f>IF(T_Calculation[[#This Row],[Priority]]=3,IF(T_Calculation[[#This Row],[Comply]]="yes",1,0),"")</f>
        <v/>
      </c>
    </row>
    <row r="21" spans="3:8" x14ac:dyDescent="0.4">
      <c r="C21" s="4" t="str">
        <f>T_BR[[#This Row],[BR '#]]</f>
        <v>BR 3.1.1.21</v>
      </c>
      <c r="D21" s="4">
        <f>_xlfn.XLOOKUP(C21,T_BR[BR '#],T_BR[Priority])</f>
        <v>1</v>
      </c>
      <c r="E21" s="1">
        <f>_xlfn.XLOOKUP(C21,T_BR[BR '#],T_BR[Compliant])</f>
        <v>0</v>
      </c>
      <c r="F21" s="1">
        <f>IF(T_Calculation[[#This Row],[Priority]]=1,IF(T_Calculation[[#This Row],[Comply]]="yes",1,0),"")</f>
        <v>0</v>
      </c>
      <c r="G21" s="1" t="str">
        <f>IF(T_Calculation[[#This Row],[Priority]]=2,IF(T_Calculation[[#This Row],[Comply]]="yes",1,0),"")</f>
        <v/>
      </c>
      <c r="H21" s="1" t="str">
        <f>IF(T_Calculation[[#This Row],[Priority]]=3,IF(T_Calculation[[#This Row],[Comply]]="yes",1,0),"")</f>
        <v/>
      </c>
    </row>
    <row r="22" spans="3:8" x14ac:dyDescent="0.4">
      <c r="C22" s="4" t="str">
        <f>T_BR[[#This Row],[BR '#]]</f>
        <v>BR 3.1.2.1</v>
      </c>
      <c r="D22" s="4">
        <f>_xlfn.XLOOKUP(C22,T_BR[BR '#],T_BR[Priority])</f>
        <v>1</v>
      </c>
      <c r="E22" s="1">
        <f>_xlfn.XLOOKUP(C22,T_BR[BR '#],T_BR[Compliant])</f>
        <v>0</v>
      </c>
      <c r="F22" s="1">
        <f>IF(T_Calculation[[#This Row],[Priority]]=1,IF(T_Calculation[[#This Row],[Comply]]="yes",1,0),"")</f>
        <v>0</v>
      </c>
      <c r="G22" s="1" t="str">
        <f>IF(T_Calculation[[#This Row],[Priority]]=2,IF(T_Calculation[[#This Row],[Comply]]="yes",1,0),"")</f>
        <v/>
      </c>
      <c r="H22" s="1" t="str">
        <f>IF(T_Calculation[[#This Row],[Priority]]=3,IF(T_Calculation[[#This Row],[Comply]]="yes",1,0),"")</f>
        <v/>
      </c>
    </row>
    <row r="23" spans="3:8" x14ac:dyDescent="0.4">
      <c r="C23" s="4" t="str">
        <f>T_BR[[#This Row],[BR '#]]</f>
        <v>BR 3.1.2.2</v>
      </c>
      <c r="D23" s="4">
        <f>_xlfn.XLOOKUP(C23,T_BR[BR '#],T_BR[Priority])</f>
        <v>1</v>
      </c>
      <c r="E23" s="1">
        <f>_xlfn.XLOOKUP(C23,T_BR[BR '#],T_BR[Compliant])</f>
        <v>0</v>
      </c>
      <c r="F23" s="1">
        <f>IF(T_Calculation[[#This Row],[Priority]]=1,IF(T_Calculation[[#This Row],[Comply]]="yes",1,0),"")</f>
        <v>0</v>
      </c>
      <c r="G23" s="1" t="str">
        <f>IF(T_Calculation[[#This Row],[Priority]]=2,IF(T_Calculation[[#This Row],[Comply]]="yes",1,0),"")</f>
        <v/>
      </c>
      <c r="H23" s="1" t="str">
        <f>IF(T_Calculation[[#This Row],[Priority]]=3,IF(T_Calculation[[#This Row],[Comply]]="yes",1,0),"")</f>
        <v/>
      </c>
    </row>
    <row r="24" spans="3:8" x14ac:dyDescent="0.4">
      <c r="C24" s="4" t="str">
        <f>T_BR[[#This Row],[BR '#]]</f>
        <v>BR 3.1.2.3</v>
      </c>
      <c r="D24" s="4">
        <f>_xlfn.XLOOKUP(C24,T_BR[BR '#],T_BR[Priority])</f>
        <v>1</v>
      </c>
      <c r="E24" s="1">
        <f>_xlfn.XLOOKUP(C24,T_BR[BR '#],T_BR[Compliant])</f>
        <v>0</v>
      </c>
      <c r="F24" s="1">
        <f>IF(T_Calculation[[#This Row],[Priority]]=1,IF(T_Calculation[[#This Row],[Comply]]="yes",1,0),"")</f>
        <v>0</v>
      </c>
      <c r="G24" s="1" t="str">
        <f>IF(T_Calculation[[#This Row],[Priority]]=2,IF(T_Calculation[[#This Row],[Comply]]="yes",1,0),"")</f>
        <v/>
      </c>
      <c r="H24" s="1" t="str">
        <f>IF(T_Calculation[[#This Row],[Priority]]=3,IF(T_Calculation[[#This Row],[Comply]]="yes",1,0),"")</f>
        <v/>
      </c>
    </row>
    <row r="25" spans="3:8" x14ac:dyDescent="0.4">
      <c r="C25" s="4" t="str">
        <f>T_BR[[#This Row],[BR '#]]</f>
        <v>BR 3.1.2.4</v>
      </c>
      <c r="D25" s="4">
        <f>_xlfn.XLOOKUP(C25,T_BR[BR '#],T_BR[Priority])</f>
        <v>1</v>
      </c>
      <c r="E25" s="1">
        <f>_xlfn.XLOOKUP(C25,T_BR[BR '#],T_BR[Compliant])</f>
        <v>0</v>
      </c>
      <c r="F25" s="1">
        <f>IF(T_Calculation[[#This Row],[Priority]]=1,IF(T_Calculation[[#This Row],[Comply]]="yes",1,0),"")</f>
        <v>0</v>
      </c>
      <c r="G25" s="1" t="str">
        <f>IF(T_Calculation[[#This Row],[Priority]]=2,IF(T_Calculation[[#This Row],[Comply]]="yes",1,0),"")</f>
        <v/>
      </c>
      <c r="H25" s="1" t="str">
        <f>IF(T_Calculation[[#This Row],[Priority]]=3,IF(T_Calculation[[#This Row],[Comply]]="yes",1,0),"")</f>
        <v/>
      </c>
    </row>
    <row r="26" spans="3:8" x14ac:dyDescent="0.4">
      <c r="C26" s="4" t="str">
        <f>T_BR[[#This Row],[BR '#]]</f>
        <v>BR 3.1.2.5</v>
      </c>
      <c r="D26" s="4">
        <f>_xlfn.XLOOKUP(C26,T_BR[BR '#],T_BR[Priority])</f>
        <v>1</v>
      </c>
      <c r="E26" s="1">
        <f>_xlfn.XLOOKUP(C26,T_BR[BR '#],T_BR[Compliant])</f>
        <v>0</v>
      </c>
      <c r="F26" s="1">
        <f>IF(T_Calculation[[#This Row],[Priority]]=1,IF(T_Calculation[[#This Row],[Comply]]="yes",1,0),"")</f>
        <v>0</v>
      </c>
      <c r="G26" s="1" t="str">
        <f>IF(T_Calculation[[#This Row],[Priority]]=2,IF(T_Calculation[[#This Row],[Comply]]="yes",1,0),"")</f>
        <v/>
      </c>
      <c r="H26" s="1" t="str">
        <f>IF(T_Calculation[[#This Row],[Priority]]=3,IF(T_Calculation[[#This Row],[Comply]]="yes",1,0),"")</f>
        <v/>
      </c>
    </row>
    <row r="27" spans="3:8" x14ac:dyDescent="0.4">
      <c r="C27" s="4" t="str">
        <f>T_BR[[#This Row],[BR '#]]</f>
        <v>BR 3.1.2.6</v>
      </c>
      <c r="D27" s="4">
        <f>_xlfn.XLOOKUP(C27,T_BR[BR '#],T_BR[Priority])</f>
        <v>1</v>
      </c>
      <c r="E27" s="1">
        <f>_xlfn.XLOOKUP(C27,T_BR[BR '#],T_BR[Compliant])</f>
        <v>0</v>
      </c>
      <c r="F27" s="1">
        <f>IF(T_Calculation[[#This Row],[Priority]]=1,IF(T_Calculation[[#This Row],[Comply]]="yes",1,0),"")</f>
        <v>0</v>
      </c>
      <c r="G27" s="1" t="str">
        <f>IF(T_Calculation[[#This Row],[Priority]]=2,IF(T_Calculation[[#This Row],[Comply]]="yes",1,0),"")</f>
        <v/>
      </c>
      <c r="H27" s="1" t="str">
        <f>IF(T_Calculation[[#This Row],[Priority]]=3,IF(T_Calculation[[#This Row],[Comply]]="yes",1,0),"")</f>
        <v/>
      </c>
    </row>
    <row r="28" spans="3:8" x14ac:dyDescent="0.4">
      <c r="C28" s="4" t="str">
        <f>T_BR[[#This Row],[BR '#]]</f>
        <v>BR 3.1.2.7</v>
      </c>
      <c r="D28" s="4">
        <f>_xlfn.XLOOKUP(C28,T_BR[BR '#],T_BR[Priority])</f>
        <v>2</v>
      </c>
      <c r="E28" s="1">
        <f>_xlfn.XLOOKUP(C28,T_BR[BR '#],T_BR[Compliant])</f>
        <v>0</v>
      </c>
      <c r="F28" s="1" t="str">
        <f>IF(T_Calculation[[#This Row],[Priority]]=1,IF(T_Calculation[[#This Row],[Comply]]="yes",1,0),"")</f>
        <v/>
      </c>
      <c r="G28" s="1">
        <f>IF(T_Calculation[[#This Row],[Priority]]=2,IF(T_Calculation[[#This Row],[Comply]]="yes",1,0),"")</f>
        <v>0</v>
      </c>
      <c r="H28" s="1" t="str">
        <f>IF(T_Calculation[[#This Row],[Priority]]=3,IF(T_Calculation[[#This Row],[Comply]]="yes",1,0),"")</f>
        <v/>
      </c>
    </row>
    <row r="29" spans="3:8" x14ac:dyDescent="0.4">
      <c r="C29" s="4" t="str">
        <f>T_BR[[#This Row],[BR '#]]</f>
        <v>BR 3.1.2.8</v>
      </c>
      <c r="D29" s="4">
        <f>_xlfn.XLOOKUP(C29,T_BR[BR '#],T_BR[Priority])</f>
        <v>1</v>
      </c>
      <c r="E29" s="1">
        <f>_xlfn.XLOOKUP(C29,T_BR[BR '#],T_BR[Compliant])</f>
        <v>0</v>
      </c>
      <c r="F29" s="1">
        <f>IF(T_Calculation[[#This Row],[Priority]]=1,IF(T_Calculation[[#This Row],[Comply]]="yes",1,0),"")</f>
        <v>0</v>
      </c>
      <c r="G29" s="1" t="str">
        <f>IF(T_Calculation[[#This Row],[Priority]]=2,IF(T_Calculation[[#This Row],[Comply]]="yes",1,0),"")</f>
        <v/>
      </c>
      <c r="H29" s="1" t="str">
        <f>IF(T_Calculation[[#This Row],[Priority]]=3,IF(T_Calculation[[#This Row],[Comply]]="yes",1,0),"")</f>
        <v/>
      </c>
    </row>
    <row r="30" spans="3:8" x14ac:dyDescent="0.4">
      <c r="C30" s="4" t="str">
        <f>T_BR[[#This Row],[BR '#]]</f>
        <v>BR 3.1.2.9</v>
      </c>
      <c r="D30" s="4">
        <f>_xlfn.XLOOKUP(C30,T_BR[BR '#],T_BR[Priority])</f>
        <v>1</v>
      </c>
      <c r="E30" s="1">
        <f>_xlfn.XLOOKUP(C30,T_BR[BR '#],T_BR[Compliant])</f>
        <v>0</v>
      </c>
      <c r="F30" s="1">
        <f>IF(T_Calculation[[#This Row],[Priority]]=1,IF(T_Calculation[[#This Row],[Comply]]="yes",1,0),"")</f>
        <v>0</v>
      </c>
      <c r="G30" s="1" t="str">
        <f>IF(T_Calculation[[#This Row],[Priority]]=2,IF(T_Calculation[[#This Row],[Comply]]="yes",1,0),"")</f>
        <v/>
      </c>
      <c r="H30" s="1" t="str">
        <f>IF(T_Calculation[[#This Row],[Priority]]=3,IF(T_Calculation[[#This Row],[Comply]]="yes",1,0),"")</f>
        <v/>
      </c>
    </row>
    <row r="31" spans="3:8" x14ac:dyDescent="0.4">
      <c r="C31" s="4" t="str">
        <f>T_BR[[#This Row],[BR '#]]</f>
        <v>BR 3.1.2.10</v>
      </c>
      <c r="D31" s="4">
        <f>_xlfn.XLOOKUP(C31,T_BR[BR '#],T_BR[Priority])</f>
        <v>1</v>
      </c>
      <c r="E31" s="1">
        <f>_xlfn.XLOOKUP(C31,T_BR[BR '#],T_BR[Compliant])</f>
        <v>0</v>
      </c>
      <c r="F31" s="1">
        <f>IF(T_Calculation[[#This Row],[Priority]]=1,IF(T_Calculation[[#This Row],[Comply]]="yes",1,0),"")</f>
        <v>0</v>
      </c>
      <c r="G31" s="1" t="str">
        <f>IF(T_Calculation[[#This Row],[Priority]]=2,IF(T_Calculation[[#This Row],[Comply]]="yes",1,0),"")</f>
        <v/>
      </c>
      <c r="H31" s="1" t="str">
        <f>IF(T_Calculation[[#This Row],[Priority]]=3,IF(T_Calculation[[#This Row],[Comply]]="yes",1,0),"")</f>
        <v/>
      </c>
    </row>
    <row r="32" spans="3:8" x14ac:dyDescent="0.4">
      <c r="C32" s="4" t="str">
        <f>T_BR[[#This Row],[BR '#]]</f>
        <v>BR 3.1.2.11</v>
      </c>
      <c r="D32" s="4">
        <f>_xlfn.XLOOKUP(C32,T_BR[BR '#],T_BR[Priority])</f>
        <v>1</v>
      </c>
      <c r="E32" s="1">
        <f>_xlfn.XLOOKUP(C32,T_BR[BR '#],T_BR[Compliant])</f>
        <v>0</v>
      </c>
      <c r="F32" s="1">
        <f>IF(T_Calculation[[#This Row],[Priority]]=1,IF(T_Calculation[[#This Row],[Comply]]="yes",1,0),"")</f>
        <v>0</v>
      </c>
      <c r="G32" s="1" t="str">
        <f>IF(T_Calculation[[#This Row],[Priority]]=2,IF(T_Calculation[[#This Row],[Comply]]="yes",1,0),"")</f>
        <v/>
      </c>
      <c r="H32" s="1" t="str">
        <f>IF(T_Calculation[[#This Row],[Priority]]=3,IF(T_Calculation[[#This Row],[Comply]]="yes",1,0),"")</f>
        <v/>
      </c>
    </row>
    <row r="33" spans="3:8" x14ac:dyDescent="0.4">
      <c r="C33" s="4" t="str">
        <f>T_BR[[#This Row],[BR '#]]</f>
        <v>BR 3.1.2.12</v>
      </c>
      <c r="D33" s="4">
        <f>_xlfn.XLOOKUP(C33,T_BR[BR '#],T_BR[Priority])</f>
        <v>1</v>
      </c>
      <c r="E33" s="1">
        <f>_xlfn.XLOOKUP(C33,T_BR[BR '#],T_BR[Compliant])</f>
        <v>0</v>
      </c>
      <c r="F33" s="1">
        <f>IF(T_Calculation[[#This Row],[Priority]]=1,IF(T_Calculation[[#This Row],[Comply]]="yes",1,0),"")</f>
        <v>0</v>
      </c>
      <c r="G33" s="1" t="str">
        <f>IF(T_Calculation[[#This Row],[Priority]]=2,IF(T_Calculation[[#This Row],[Comply]]="yes",1,0),"")</f>
        <v/>
      </c>
      <c r="H33" s="1" t="str">
        <f>IF(T_Calculation[[#This Row],[Priority]]=3,IF(T_Calculation[[#This Row],[Comply]]="yes",1,0),"")</f>
        <v/>
      </c>
    </row>
    <row r="34" spans="3:8" x14ac:dyDescent="0.4">
      <c r="C34" s="4" t="str">
        <f>T_BR[[#This Row],[BR '#]]</f>
        <v>BR 3.1.2.13</v>
      </c>
      <c r="D34" s="4">
        <f>_xlfn.XLOOKUP(C34,T_BR[BR '#],T_BR[Priority])</f>
        <v>1</v>
      </c>
      <c r="E34" s="1">
        <f>_xlfn.XLOOKUP(C34,T_BR[BR '#],T_BR[Compliant])</f>
        <v>0</v>
      </c>
      <c r="F34" s="1">
        <f>IF(T_Calculation[[#This Row],[Priority]]=1,IF(T_Calculation[[#This Row],[Comply]]="yes",1,0),"")</f>
        <v>0</v>
      </c>
      <c r="G34" s="1" t="str">
        <f>IF(T_Calculation[[#This Row],[Priority]]=2,IF(T_Calculation[[#This Row],[Comply]]="yes",1,0),"")</f>
        <v/>
      </c>
      <c r="H34" s="1" t="str">
        <f>IF(T_Calculation[[#This Row],[Priority]]=3,IF(T_Calculation[[#This Row],[Comply]]="yes",1,0),"")</f>
        <v/>
      </c>
    </row>
    <row r="35" spans="3:8" x14ac:dyDescent="0.4">
      <c r="C35" s="4" t="str">
        <f>T_BR[[#This Row],[BR '#]]</f>
        <v>BR 3.1.2.14</v>
      </c>
      <c r="D35" s="4">
        <f>_xlfn.XLOOKUP(C35,T_BR[BR '#],T_BR[Priority])</f>
        <v>1</v>
      </c>
      <c r="E35" s="1">
        <f>_xlfn.XLOOKUP(C35,T_BR[BR '#],T_BR[Compliant])</f>
        <v>0</v>
      </c>
      <c r="F35" s="1">
        <f>IF(T_Calculation[[#This Row],[Priority]]=1,IF(T_Calculation[[#This Row],[Comply]]="yes",1,0),"")</f>
        <v>0</v>
      </c>
      <c r="G35" s="1" t="str">
        <f>IF(T_Calculation[[#This Row],[Priority]]=2,IF(T_Calculation[[#This Row],[Comply]]="yes",1,0),"")</f>
        <v/>
      </c>
      <c r="H35" s="1" t="str">
        <f>IF(T_Calculation[[#This Row],[Priority]]=3,IF(T_Calculation[[#This Row],[Comply]]="yes",1,0),"")</f>
        <v/>
      </c>
    </row>
    <row r="36" spans="3:8" x14ac:dyDescent="0.4">
      <c r="C36" s="4" t="str">
        <f>T_BR[[#This Row],[BR '#]]</f>
        <v>BR 3.1.2.15</v>
      </c>
      <c r="D36" s="4">
        <f>_xlfn.XLOOKUP(C36,T_BR[BR '#],T_BR[Priority])</f>
        <v>1</v>
      </c>
      <c r="E36" s="1">
        <f>_xlfn.XLOOKUP(C36,T_BR[BR '#],T_BR[Compliant])</f>
        <v>0</v>
      </c>
      <c r="F36" s="1">
        <f>IF(T_Calculation[[#This Row],[Priority]]=1,IF(T_Calculation[[#This Row],[Comply]]="yes",1,0),"")</f>
        <v>0</v>
      </c>
      <c r="G36" s="1" t="str">
        <f>IF(T_Calculation[[#This Row],[Priority]]=2,IF(T_Calculation[[#This Row],[Comply]]="yes",1,0),"")</f>
        <v/>
      </c>
      <c r="H36" s="1" t="str">
        <f>IF(T_Calculation[[#This Row],[Priority]]=3,IF(T_Calculation[[#This Row],[Comply]]="yes",1,0),"")</f>
        <v/>
      </c>
    </row>
    <row r="37" spans="3:8" x14ac:dyDescent="0.4">
      <c r="C37" s="4" t="str">
        <f>T_BR[[#This Row],[BR '#]]</f>
        <v>BR 3.1.2.16</v>
      </c>
      <c r="D37" s="4">
        <f>_xlfn.XLOOKUP(C37,T_BR[BR '#],T_BR[Priority])</f>
        <v>1</v>
      </c>
      <c r="E37" s="1">
        <f>_xlfn.XLOOKUP(C37,T_BR[BR '#],T_BR[Compliant])</f>
        <v>0</v>
      </c>
      <c r="F37" s="1">
        <f>IF(T_Calculation[[#This Row],[Priority]]=1,IF(T_Calculation[[#This Row],[Comply]]="yes",1,0),"")</f>
        <v>0</v>
      </c>
      <c r="G37" s="1" t="str">
        <f>IF(T_Calculation[[#This Row],[Priority]]=2,IF(T_Calculation[[#This Row],[Comply]]="yes",1,0),"")</f>
        <v/>
      </c>
      <c r="H37" s="1" t="str">
        <f>IF(T_Calculation[[#This Row],[Priority]]=3,IF(T_Calculation[[#This Row],[Comply]]="yes",1,0),"")</f>
        <v/>
      </c>
    </row>
    <row r="38" spans="3:8" x14ac:dyDescent="0.4">
      <c r="C38" s="4" t="str">
        <f>T_BR[[#This Row],[BR '#]]</f>
        <v>BR 3.1.2.17</v>
      </c>
      <c r="D38" s="4">
        <f>_xlfn.XLOOKUP(C38,T_BR[BR '#],T_BR[Priority])</f>
        <v>1</v>
      </c>
      <c r="E38" s="1">
        <f>_xlfn.XLOOKUP(C38,T_BR[BR '#],T_BR[Compliant])</f>
        <v>0</v>
      </c>
      <c r="F38" s="1">
        <f>IF(T_Calculation[[#This Row],[Priority]]=1,IF(T_Calculation[[#This Row],[Comply]]="yes",1,0),"")</f>
        <v>0</v>
      </c>
      <c r="G38" s="1" t="str">
        <f>IF(T_Calculation[[#This Row],[Priority]]=2,IF(T_Calculation[[#This Row],[Comply]]="yes",1,0),"")</f>
        <v/>
      </c>
      <c r="H38" s="1" t="str">
        <f>IF(T_Calculation[[#This Row],[Priority]]=3,IF(T_Calculation[[#This Row],[Comply]]="yes",1,0),"")</f>
        <v/>
      </c>
    </row>
    <row r="39" spans="3:8" x14ac:dyDescent="0.4">
      <c r="C39" s="4" t="str">
        <f>T_BR[[#This Row],[BR '#]]</f>
        <v>BR 3.1.2.18</v>
      </c>
      <c r="D39" s="4">
        <f>_xlfn.XLOOKUP(C39,T_BR[BR '#],T_BR[Priority])</f>
        <v>1</v>
      </c>
      <c r="E39" s="1">
        <f>_xlfn.XLOOKUP(C39,T_BR[BR '#],T_BR[Compliant])</f>
        <v>0</v>
      </c>
      <c r="F39" s="1">
        <f>IF(T_Calculation[[#This Row],[Priority]]=1,IF(T_Calculation[[#This Row],[Comply]]="yes",1,0),"")</f>
        <v>0</v>
      </c>
      <c r="G39" s="1" t="str">
        <f>IF(T_Calculation[[#This Row],[Priority]]=2,IF(T_Calculation[[#This Row],[Comply]]="yes",1,0),"")</f>
        <v/>
      </c>
      <c r="H39" s="1" t="str">
        <f>IF(T_Calculation[[#This Row],[Priority]]=3,IF(T_Calculation[[#This Row],[Comply]]="yes",1,0),"")</f>
        <v/>
      </c>
    </row>
    <row r="40" spans="3:8" x14ac:dyDescent="0.4">
      <c r="C40" s="4" t="str">
        <f>T_BR[[#This Row],[BR '#]]</f>
        <v>BR 3.1.2.19</v>
      </c>
      <c r="D40" s="4">
        <f>_xlfn.XLOOKUP(C40,T_BR[BR '#],T_BR[Priority])</f>
        <v>1</v>
      </c>
      <c r="E40" s="1">
        <f>_xlfn.XLOOKUP(C40,T_BR[BR '#],T_BR[Compliant])</f>
        <v>0</v>
      </c>
      <c r="F40" s="1">
        <f>IF(T_Calculation[[#This Row],[Priority]]=1,IF(T_Calculation[[#This Row],[Comply]]="yes",1,0),"")</f>
        <v>0</v>
      </c>
      <c r="G40" s="1" t="str">
        <f>IF(T_Calculation[[#This Row],[Priority]]=2,IF(T_Calculation[[#This Row],[Comply]]="yes",1,0),"")</f>
        <v/>
      </c>
      <c r="H40" s="1" t="str">
        <f>IF(T_Calculation[[#This Row],[Priority]]=3,IF(T_Calculation[[#This Row],[Comply]]="yes",1,0),"")</f>
        <v/>
      </c>
    </row>
    <row r="41" spans="3:8" x14ac:dyDescent="0.4">
      <c r="C41" s="4" t="str">
        <f>T_BR[[#This Row],[BR '#]]</f>
        <v>BR 3.1.2.20</v>
      </c>
      <c r="D41" s="4">
        <f>_xlfn.XLOOKUP(C41,T_BR[BR '#],T_BR[Priority])</f>
        <v>1</v>
      </c>
      <c r="E41" s="1">
        <f>_xlfn.XLOOKUP(C41,T_BR[BR '#],T_BR[Compliant])</f>
        <v>0</v>
      </c>
      <c r="F41" s="1">
        <f>IF(T_Calculation[[#This Row],[Priority]]=1,IF(T_Calculation[[#This Row],[Comply]]="yes",1,0),"")</f>
        <v>0</v>
      </c>
      <c r="G41" s="1" t="str">
        <f>IF(T_Calculation[[#This Row],[Priority]]=2,IF(T_Calculation[[#This Row],[Comply]]="yes",1,0),"")</f>
        <v/>
      </c>
      <c r="H41" s="1" t="str">
        <f>IF(T_Calculation[[#This Row],[Priority]]=3,IF(T_Calculation[[#This Row],[Comply]]="yes",1,0),"")</f>
        <v/>
      </c>
    </row>
    <row r="42" spans="3:8" x14ac:dyDescent="0.4">
      <c r="C42" s="4" t="str">
        <f>T_BR[[#This Row],[BR '#]]</f>
        <v>BR 3.1.2.21</v>
      </c>
      <c r="D42" s="4">
        <f>_xlfn.XLOOKUP(C42,T_BR[BR '#],T_BR[Priority])</f>
        <v>1</v>
      </c>
      <c r="E42" s="1">
        <f>_xlfn.XLOOKUP(C42,T_BR[BR '#],T_BR[Compliant])</f>
        <v>0</v>
      </c>
      <c r="F42" s="1">
        <f>IF(T_Calculation[[#This Row],[Priority]]=1,IF(T_Calculation[[#This Row],[Comply]]="yes",1,0),"")</f>
        <v>0</v>
      </c>
      <c r="G42" s="1" t="str">
        <f>IF(T_Calculation[[#This Row],[Priority]]=2,IF(T_Calculation[[#This Row],[Comply]]="yes",1,0),"")</f>
        <v/>
      </c>
      <c r="H42" s="1" t="str">
        <f>IF(T_Calculation[[#This Row],[Priority]]=3,IF(T_Calculation[[#This Row],[Comply]]="yes",1,0),"")</f>
        <v/>
      </c>
    </row>
    <row r="43" spans="3:8" x14ac:dyDescent="0.4">
      <c r="C43" s="4" t="str">
        <f>T_BR[[#This Row],[BR '#]]</f>
        <v>BR 3.1.3.1</v>
      </c>
      <c r="D43" s="4">
        <f>_xlfn.XLOOKUP(C43,T_BR[BR '#],T_BR[Priority])</f>
        <v>1</v>
      </c>
      <c r="E43" s="1">
        <f>_xlfn.XLOOKUP(C43,T_BR[BR '#],T_BR[Compliant])</f>
        <v>0</v>
      </c>
      <c r="F43" s="1">
        <f>IF(T_Calculation[[#This Row],[Priority]]=1,IF(T_Calculation[[#This Row],[Comply]]="yes",1,0),"")</f>
        <v>0</v>
      </c>
      <c r="G43" s="1" t="str">
        <f>IF(T_Calculation[[#This Row],[Priority]]=2,IF(T_Calculation[[#This Row],[Comply]]="yes",1,0),"")</f>
        <v/>
      </c>
      <c r="H43" s="1" t="str">
        <f>IF(T_Calculation[[#This Row],[Priority]]=3,IF(T_Calculation[[#This Row],[Comply]]="yes",1,0),"")</f>
        <v/>
      </c>
    </row>
    <row r="44" spans="3:8" x14ac:dyDescent="0.4">
      <c r="C44" s="4" t="str">
        <f>T_BR[[#This Row],[BR '#]]</f>
        <v>BR 3.1.3.2</v>
      </c>
      <c r="D44" s="4">
        <f>_xlfn.XLOOKUP(C44,T_BR[BR '#],T_BR[Priority])</f>
        <v>1</v>
      </c>
      <c r="E44" s="1">
        <f>_xlfn.XLOOKUP(C44,T_BR[BR '#],T_BR[Compliant])</f>
        <v>0</v>
      </c>
      <c r="F44" s="1">
        <f>IF(T_Calculation[[#This Row],[Priority]]=1,IF(T_Calculation[[#This Row],[Comply]]="yes",1,0),"")</f>
        <v>0</v>
      </c>
      <c r="G44" s="1" t="str">
        <f>IF(T_Calculation[[#This Row],[Priority]]=2,IF(T_Calculation[[#This Row],[Comply]]="yes",1,0),"")</f>
        <v/>
      </c>
      <c r="H44" s="1" t="str">
        <f>IF(T_Calculation[[#This Row],[Priority]]=3,IF(T_Calculation[[#This Row],[Comply]]="yes",1,0),"")</f>
        <v/>
      </c>
    </row>
    <row r="45" spans="3:8" x14ac:dyDescent="0.4">
      <c r="C45" s="4" t="str">
        <f>T_BR[[#This Row],[BR '#]]</f>
        <v>BR 3.1.3.3</v>
      </c>
      <c r="D45" s="4">
        <f>_xlfn.XLOOKUP(C45,T_BR[BR '#],T_BR[Priority])</f>
        <v>1</v>
      </c>
      <c r="E45" s="1">
        <f>_xlfn.XLOOKUP(C45,T_BR[BR '#],T_BR[Compliant])</f>
        <v>0</v>
      </c>
      <c r="F45" s="1">
        <f>IF(T_Calculation[[#This Row],[Priority]]=1,IF(T_Calculation[[#This Row],[Comply]]="yes",1,0),"")</f>
        <v>0</v>
      </c>
      <c r="G45" s="1" t="str">
        <f>IF(T_Calculation[[#This Row],[Priority]]=2,IF(T_Calculation[[#This Row],[Comply]]="yes",1,0),"")</f>
        <v/>
      </c>
      <c r="H45" s="1" t="str">
        <f>IF(T_Calculation[[#This Row],[Priority]]=3,IF(T_Calculation[[#This Row],[Comply]]="yes",1,0),"")</f>
        <v/>
      </c>
    </row>
    <row r="46" spans="3:8" x14ac:dyDescent="0.4">
      <c r="C46" s="4" t="str">
        <f>T_BR[[#This Row],[BR '#]]</f>
        <v>BR 3.1.3.4</v>
      </c>
      <c r="D46" s="4">
        <f>_xlfn.XLOOKUP(C46,T_BR[BR '#],T_BR[Priority])</f>
        <v>1</v>
      </c>
      <c r="E46" s="1">
        <f>_xlfn.XLOOKUP(C46,T_BR[BR '#],T_BR[Compliant])</f>
        <v>0</v>
      </c>
      <c r="F46" s="1">
        <f>IF(T_Calculation[[#This Row],[Priority]]=1,IF(T_Calculation[[#This Row],[Comply]]="yes",1,0),"")</f>
        <v>0</v>
      </c>
      <c r="G46" s="1" t="str">
        <f>IF(T_Calculation[[#This Row],[Priority]]=2,IF(T_Calculation[[#This Row],[Comply]]="yes",1,0),"")</f>
        <v/>
      </c>
      <c r="H46" s="1" t="str">
        <f>IF(T_Calculation[[#This Row],[Priority]]=3,IF(T_Calculation[[#This Row],[Comply]]="yes",1,0),"")</f>
        <v/>
      </c>
    </row>
    <row r="47" spans="3:8" x14ac:dyDescent="0.4">
      <c r="C47" s="4" t="str">
        <f>T_BR[[#This Row],[BR '#]]</f>
        <v>BR 3.1.3.5</v>
      </c>
      <c r="D47" s="4">
        <f>_xlfn.XLOOKUP(C47,T_BR[BR '#],T_BR[Priority])</f>
        <v>1</v>
      </c>
      <c r="E47" s="1">
        <f>_xlfn.XLOOKUP(C47,T_BR[BR '#],T_BR[Compliant])</f>
        <v>0</v>
      </c>
      <c r="F47" s="1">
        <f>IF(T_Calculation[[#This Row],[Priority]]=1,IF(T_Calculation[[#This Row],[Comply]]="yes",1,0),"")</f>
        <v>0</v>
      </c>
      <c r="G47" s="1" t="str">
        <f>IF(T_Calculation[[#This Row],[Priority]]=2,IF(T_Calculation[[#This Row],[Comply]]="yes",1,0),"")</f>
        <v/>
      </c>
      <c r="H47" s="1" t="str">
        <f>IF(T_Calculation[[#This Row],[Priority]]=3,IF(T_Calculation[[#This Row],[Comply]]="yes",1,0),"")</f>
        <v/>
      </c>
    </row>
    <row r="48" spans="3:8" x14ac:dyDescent="0.4">
      <c r="C48" s="4" t="str">
        <f>T_BR[[#This Row],[BR '#]]</f>
        <v>BR 3.1.3.6</v>
      </c>
      <c r="D48" s="4">
        <f>_xlfn.XLOOKUP(C48,T_BR[BR '#],T_BR[Priority])</f>
        <v>1</v>
      </c>
      <c r="E48" s="1">
        <f>_xlfn.XLOOKUP(C48,T_BR[BR '#],T_BR[Compliant])</f>
        <v>0</v>
      </c>
      <c r="F48" s="1">
        <f>IF(T_Calculation[[#This Row],[Priority]]=1,IF(T_Calculation[[#This Row],[Comply]]="yes",1,0),"")</f>
        <v>0</v>
      </c>
      <c r="G48" s="1" t="str">
        <f>IF(T_Calculation[[#This Row],[Priority]]=2,IF(T_Calculation[[#This Row],[Comply]]="yes",1,0),"")</f>
        <v/>
      </c>
      <c r="H48" s="1" t="str">
        <f>IF(T_Calculation[[#This Row],[Priority]]=3,IF(T_Calculation[[#This Row],[Comply]]="yes",1,0),"")</f>
        <v/>
      </c>
    </row>
    <row r="49" spans="3:8" x14ac:dyDescent="0.4">
      <c r="C49" s="4" t="str">
        <f>T_BR[[#This Row],[BR '#]]</f>
        <v>BR 3.1.3.7</v>
      </c>
      <c r="D49" s="4">
        <f>_xlfn.XLOOKUP(C49,T_BR[BR '#],T_BR[Priority])</f>
        <v>1</v>
      </c>
      <c r="E49" s="1">
        <f>_xlfn.XLOOKUP(C49,T_BR[BR '#],T_BR[Compliant])</f>
        <v>0</v>
      </c>
      <c r="F49" s="1">
        <f>IF(T_Calculation[[#This Row],[Priority]]=1,IF(T_Calculation[[#This Row],[Comply]]="yes",1,0),"")</f>
        <v>0</v>
      </c>
      <c r="G49" s="1" t="str">
        <f>IF(T_Calculation[[#This Row],[Priority]]=2,IF(T_Calculation[[#This Row],[Comply]]="yes",1,0),"")</f>
        <v/>
      </c>
      <c r="H49" s="1" t="str">
        <f>IF(T_Calculation[[#This Row],[Priority]]=3,IF(T_Calculation[[#This Row],[Comply]]="yes",1,0),"")</f>
        <v/>
      </c>
    </row>
    <row r="50" spans="3:8" x14ac:dyDescent="0.4">
      <c r="C50" s="4" t="str">
        <f>T_BR[[#This Row],[BR '#]]</f>
        <v>BR 3.1.3.8</v>
      </c>
      <c r="D50" s="4">
        <f>_xlfn.XLOOKUP(C50,T_BR[BR '#],T_BR[Priority])</f>
        <v>1</v>
      </c>
      <c r="E50" s="1">
        <f>_xlfn.XLOOKUP(C50,T_BR[BR '#],T_BR[Compliant])</f>
        <v>0</v>
      </c>
      <c r="F50" s="1">
        <f>IF(T_Calculation[[#This Row],[Priority]]=1,IF(T_Calculation[[#This Row],[Comply]]="yes",1,0),"")</f>
        <v>0</v>
      </c>
      <c r="G50" s="1" t="str">
        <f>IF(T_Calculation[[#This Row],[Priority]]=2,IF(T_Calculation[[#This Row],[Comply]]="yes",1,0),"")</f>
        <v/>
      </c>
      <c r="H50" s="1" t="str">
        <f>IF(T_Calculation[[#This Row],[Priority]]=3,IF(T_Calculation[[#This Row],[Comply]]="yes",1,0),"")</f>
        <v/>
      </c>
    </row>
    <row r="51" spans="3:8" x14ac:dyDescent="0.4">
      <c r="C51" s="4" t="str">
        <f>T_BR[[#This Row],[BR '#]]</f>
        <v>BR 3.1.3.9</v>
      </c>
      <c r="D51" s="4">
        <f>_xlfn.XLOOKUP(C51,T_BR[BR '#],T_BR[Priority])</f>
        <v>1</v>
      </c>
      <c r="E51" s="1">
        <f>_xlfn.XLOOKUP(C51,T_BR[BR '#],T_BR[Compliant])</f>
        <v>0</v>
      </c>
      <c r="F51" s="1">
        <f>IF(T_Calculation[[#This Row],[Priority]]=1,IF(T_Calculation[[#This Row],[Comply]]="yes",1,0),"")</f>
        <v>0</v>
      </c>
      <c r="G51" s="1" t="str">
        <f>IF(T_Calculation[[#This Row],[Priority]]=2,IF(T_Calculation[[#This Row],[Comply]]="yes",1,0),"")</f>
        <v/>
      </c>
      <c r="H51" s="1" t="str">
        <f>IF(T_Calculation[[#This Row],[Priority]]=3,IF(T_Calculation[[#This Row],[Comply]]="yes",1,0),"")</f>
        <v/>
      </c>
    </row>
    <row r="52" spans="3:8" x14ac:dyDescent="0.4">
      <c r="C52" s="4" t="str">
        <f>T_BR[[#This Row],[BR '#]]</f>
        <v>BR 3.1.3.10</v>
      </c>
      <c r="D52" s="4">
        <f>_xlfn.XLOOKUP(C52,T_BR[BR '#],T_BR[Priority])</f>
        <v>1</v>
      </c>
      <c r="E52" s="1">
        <f>_xlfn.XLOOKUP(C52,T_BR[BR '#],T_BR[Compliant])</f>
        <v>0</v>
      </c>
      <c r="F52" s="1">
        <f>IF(T_Calculation[[#This Row],[Priority]]=1,IF(T_Calculation[[#This Row],[Comply]]="yes",1,0),"")</f>
        <v>0</v>
      </c>
      <c r="G52" s="1" t="str">
        <f>IF(T_Calculation[[#This Row],[Priority]]=2,IF(T_Calculation[[#This Row],[Comply]]="yes",1,0),"")</f>
        <v/>
      </c>
      <c r="H52" s="1" t="str">
        <f>IF(T_Calculation[[#This Row],[Priority]]=3,IF(T_Calculation[[#This Row],[Comply]]="yes",1,0),"")</f>
        <v/>
      </c>
    </row>
    <row r="53" spans="3:8" x14ac:dyDescent="0.4">
      <c r="C53" s="4" t="str">
        <f>T_BR[[#This Row],[BR '#]]</f>
        <v>BR 3.1.3.11</v>
      </c>
      <c r="D53" s="4">
        <f>_xlfn.XLOOKUP(C53,T_BR[BR '#],T_BR[Priority])</f>
        <v>1</v>
      </c>
      <c r="E53" s="1">
        <f>_xlfn.XLOOKUP(C53,T_BR[BR '#],T_BR[Compliant])</f>
        <v>0</v>
      </c>
      <c r="F53" s="1">
        <f>IF(T_Calculation[[#This Row],[Priority]]=1,IF(T_Calculation[[#This Row],[Comply]]="yes",1,0),"")</f>
        <v>0</v>
      </c>
      <c r="G53" s="1" t="str">
        <f>IF(T_Calculation[[#This Row],[Priority]]=2,IF(T_Calculation[[#This Row],[Comply]]="yes",1,0),"")</f>
        <v/>
      </c>
      <c r="H53" s="1" t="str">
        <f>IF(T_Calculation[[#This Row],[Priority]]=3,IF(T_Calculation[[#This Row],[Comply]]="yes",1,0),"")</f>
        <v/>
      </c>
    </row>
    <row r="54" spans="3:8" x14ac:dyDescent="0.4">
      <c r="C54" s="4" t="str">
        <f>T_BR[[#This Row],[BR '#]]</f>
        <v>BR 3.1.3.12</v>
      </c>
      <c r="D54" s="4">
        <f>_xlfn.XLOOKUP(C54,T_BR[BR '#],T_BR[Priority])</f>
        <v>1</v>
      </c>
      <c r="E54" s="1">
        <f>_xlfn.XLOOKUP(C54,T_BR[BR '#],T_BR[Compliant])</f>
        <v>0</v>
      </c>
      <c r="F54" s="1">
        <f>IF(T_Calculation[[#This Row],[Priority]]=1,IF(T_Calculation[[#This Row],[Comply]]="yes",1,0),"")</f>
        <v>0</v>
      </c>
      <c r="G54" s="1" t="str">
        <f>IF(T_Calculation[[#This Row],[Priority]]=2,IF(T_Calculation[[#This Row],[Comply]]="yes",1,0),"")</f>
        <v/>
      </c>
      <c r="H54" s="1" t="str">
        <f>IF(T_Calculation[[#This Row],[Priority]]=3,IF(T_Calculation[[#This Row],[Comply]]="yes",1,0),"")</f>
        <v/>
      </c>
    </row>
    <row r="55" spans="3:8" x14ac:dyDescent="0.4">
      <c r="C55" s="4" t="str">
        <f>T_BR[[#This Row],[BR '#]]</f>
        <v>BR 3.1.3.13</v>
      </c>
      <c r="D55" s="4">
        <f>_xlfn.XLOOKUP(C55,T_BR[BR '#],T_BR[Priority])</f>
        <v>1</v>
      </c>
      <c r="E55" s="1">
        <f>_xlfn.XLOOKUP(C55,T_BR[BR '#],T_BR[Compliant])</f>
        <v>0</v>
      </c>
      <c r="F55" s="1">
        <f>IF(T_Calculation[[#This Row],[Priority]]=1,IF(T_Calculation[[#This Row],[Comply]]="yes",1,0),"")</f>
        <v>0</v>
      </c>
      <c r="G55" s="1" t="str">
        <f>IF(T_Calculation[[#This Row],[Priority]]=2,IF(T_Calculation[[#This Row],[Comply]]="yes",1,0),"")</f>
        <v/>
      </c>
      <c r="H55" s="1" t="str">
        <f>IF(T_Calculation[[#This Row],[Priority]]=3,IF(T_Calculation[[#This Row],[Comply]]="yes",1,0),"")</f>
        <v/>
      </c>
    </row>
    <row r="56" spans="3:8" x14ac:dyDescent="0.4">
      <c r="C56" s="4" t="str">
        <f>T_BR[[#This Row],[BR '#]]</f>
        <v>BR 3.1.3.14</v>
      </c>
      <c r="D56" s="4">
        <f>_xlfn.XLOOKUP(C56,T_BR[BR '#],T_BR[Priority])</f>
        <v>1</v>
      </c>
      <c r="E56" s="1">
        <f>_xlfn.XLOOKUP(C56,T_BR[BR '#],T_BR[Compliant])</f>
        <v>0</v>
      </c>
      <c r="F56" s="1">
        <f>IF(T_Calculation[[#This Row],[Priority]]=1,IF(T_Calculation[[#This Row],[Comply]]="yes",1,0),"")</f>
        <v>0</v>
      </c>
      <c r="G56" s="1" t="str">
        <f>IF(T_Calculation[[#This Row],[Priority]]=2,IF(T_Calculation[[#This Row],[Comply]]="yes",1,0),"")</f>
        <v/>
      </c>
      <c r="H56" s="1" t="str">
        <f>IF(T_Calculation[[#This Row],[Priority]]=3,IF(T_Calculation[[#This Row],[Comply]]="yes",1,0),"")</f>
        <v/>
      </c>
    </row>
    <row r="57" spans="3:8" x14ac:dyDescent="0.4">
      <c r="C57" s="4" t="str">
        <f>T_BR[[#This Row],[BR '#]]</f>
        <v>BR 3.1.3.15</v>
      </c>
      <c r="D57" s="4">
        <f>_xlfn.XLOOKUP(C57,T_BR[BR '#],T_BR[Priority])</f>
        <v>1</v>
      </c>
      <c r="E57" s="1">
        <f>_xlfn.XLOOKUP(C57,T_BR[BR '#],T_BR[Compliant])</f>
        <v>0</v>
      </c>
      <c r="F57" s="1">
        <f>IF(T_Calculation[[#This Row],[Priority]]=1,IF(T_Calculation[[#This Row],[Comply]]="yes",1,0),"")</f>
        <v>0</v>
      </c>
      <c r="G57" s="1" t="str">
        <f>IF(T_Calculation[[#This Row],[Priority]]=2,IF(T_Calculation[[#This Row],[Comply]]="yes",1,0),"")</f>
        <v/>
      </c>
      <c r="H57" s="1" t="str">
        <f>IF(T_Calculation[[#This Row],[Priority]]=3,IF(T_Calculation[[#This Row],[Comply]]="yes",1,0),"")</f>
        <v/>
      </c>
    </row>
    <row r="58" spans="3:8" x14ac:dyDescent="0.4">
      <c r="C58" s="4" t="str">
        <f>T_BR[[#This Row],[BR '#]]</f>
        <v>BR 3.1.3.16</v>
      </c>
      <c r="D58" s="4">
        <f>_xlfn.XLOOKUP(C58,T_BR[BR '#],T_BR[Priority])</f>
        <v>1</v>
      </c>
      <c r="E58" s="1">
        <f>_xlfn.XLOOKUP(C58,T_BR[BR '#],T_BR[Compliant])</f>
        <v>0</v>
      </c>
      <c r="F58" s="1">
        <f>IF(T_Calculation[[#This Row],[Priority]]=1,IF(T_Calculation[[#This Row],[Comply]]="yes",1,0),"")</f>
        <v>0</v>
      </c>
      <c r="G58" s="1" t="str">
        <f>IF(T_Calculation[[#This Row],[Priority]]=2,IF(T_Calculation[[#This Row],[Comply]]="yes",1,0),"")</f>
        <v/>
      </c>
      <c r="H58" s="1" t="str">
        <f>IF(T_Calculation[[#This Row],[Priority]]=3,IF(T_Calculation[[#This Row],[Comply]]="yes",1,0),"")</f>
        <v/>
      </c>
    </row>
    <row r="59" spans="3:8" x14ac:dyDescent="0.4">
      <c r="C59" s="4" t="str">
        <f>T_BR[[#This Row],[BR '#]]</f>
        <v>BR 3.1.3.17</v>
      </c>
      <c r="D59" s="4">
        <f>_xlfn.XLOOKUP(C59,T_BR[BR '#],T_BR[Priority])</f>
        <v>1</v>
      </c>
      <c r="E59" s="1">
        <f>_xlfn.XLOOKUP(C59,T_BR[BR '#],T_BR[Compliant])</f>
        <v>0</v>
      </c>
      <c r="F59" s="1">
        <f>IF(T_Calculation[[#This Row],[Priority]]=1,IF(T_Calculation[[#This Row],[Comply]]="yes",1,0),"")</f>
        <v>0</v>
      </c>
      <c r="G59" s="1" t="str">
        <f>IF(T_Calculation[[#This Row],[Priority]]=2,IF(T_Calculation[[#This Row],[Comply]]="yes",1,0),"")</f>
        <v/>
      </c>
      <c r="H59" s="1" t="str">
        <f>IF(T_Calculation[[#This Row],[Priority]]=3,IF(T_Calculation[[#This Row],[Comply]]="yes",1,0),"")</f>
        <v/>
      </c>
    </row>
    <row r="60" spans="3:8" x14ac:dyDescent="0.4">
      <c r="C60" s="4" t="str">
        <f>T_BR[[#This Row],[BR '#]]</f>
        <v>BR 3.1.3.18</v>
      </c>
      <c r="D60" s="4">
        <f>_xlfn.XLOOKUP(C60,T_BR[BR '#],T_BR[Priority])</f>
        <v>1</v>
      </c>
      <c r="E60" s="1">
        <f>_xlfn.XLOOKUP(C60,T_BR[BR '#],T_BR[Compliant])</f>
        <v>0</v>
      </c>
      <c r="F60" s="1">
        <f>IF(T_Calculation[[#This Row],[Priority]]=1,IF(T_Calculation[[#This Row],[Comply]]="yes",1,0),"")</f>
        <v>0</v>
      </c>
      <c r="G60" s="1" t="str">
        <f>IF(T_Calculation[[#This Row],[Priority]]=2,IF(T_Calculation[[#This Row],[Comply]]="yes",1,0),"")</f>
        <v/>
      </c>
      <c r="H60" s="1" t="str">
        <f>IF(T_Calculation[[#This Row],[Priority]]=3,IF(T_Calculation[[#This Row],[Comply]]="yes",1,0),"")</f>
        <v/>
      </c>
    </row>
    <row r="61" spans="3:8" x14ac:dyDescent="0.4">
      <c r="C61" s="4" t="str">
        <f>T_BR[[#This Row],[BR '#]]</f>
        <v>BR 3.1.3.19</v>
      </c>
      <c r="D61" s="4">
        <f>_xlfn.XLOOKUP(C61,T_BR[BR '#],T_BR[Priority])</f>
        <v>1</v>
      </c>
      <c r="E61" s="1">
        <f>_xlfn.XLOOKUP(C61,T_BR[BR '#],T_BR[Compliant])</f>
        <v>0</v>
      </c>
      <c r="F61" s="1">
        <f>IF(T_Calculation[[#This Row],[Priority]]=1,IF(T_Calculation[[#This Row],[Comply]]="yes",1,0),"")</f>
        <v>0</v>
      </c>
      <c r="G61" s="1" t="str">
        <f>IF(T_Calculation[[#This Row],[Priority]]=2,IF(T_Calculation[[#This Row],[Comply]]="yes",1,0),"")</f>
        <v/>
      </c>
      <c r="H61" s="1" t="str">
        <f>IF(T_Calculation[[#This Row],[Priority]]=3,IF(T_Calculation[[#This Row],[Comply]]="yes",1,0),"")</f>
        <v/>
      </c>
    </row>
    <row r="62" spans="3:8" x14ac:dyDescent="0.4">
      <c r="C62" s="4" t="str">
        <f>T_BR[[#This Row],[BR '#]]</f>
        <v>BR 3.1.3.20</v>
      </c>
      <c r="D62" s="4">
        <f>_xlfn.XLOOKUP(C62,T_BR[BR '#],T_BR[Priority])</f>
        <v>1</v>
      </c>
      <c r="E62" s="1">
        <f>_xlfn.XLOOKUP(C62,T_BR[BR '#],T_BR[Compliant])</f>
        <v>0</v>
      </c>
      <c r="F62" s="1">
        <f>IF(T_Calculation[[#This Row],[Priority]]=1,IF(T_Calculation[[#This Row],[Comply]]="yes",1,0),"")</f>
        <v>0</v>
      </c>
      <c r="G62" s="1" t="str">
        <f>IF(T_Calculation[[#This Row],[Priority]]=2,IF(T_Calculation[[#This Row],[Comply]]="yes",1,0),"")</f>
        <v/>
      </c>
      <c r="H62" s="1" t="str">
        <f>IF(T_Calculation[[#This Row],[Priority]]=3,IF(T_Calculation[[#This Row],[Comply]]="yes",1,0),"")</f>
        <v/>
      </c>
    </row>
    <row r="63" spans="3:8" x14ac:dyDescent="0.4">
      <c r="C63" s="4" t="str">
        <f>T_BR[[#This Row],[BR '#]]</f>
        <v>BR 3.1.3.21</v>
      </c>
      <c r="D63" s="4">
        <f>_xlfn.XLOOKUP(C63,T_BR[BR '#],T_BR[Priority])</f>
        <v>1</v>
      </c>
      <c r="E63" s="1">
        <f>_xlfn.XLOOKUP(C63,T_BR[BR '#],T_BR[Compliant])</f>
        <v>0</v>
      </c>
      <c r="F63" s="1">
        <f>IF(T_Calculation[[#This Row],[Priority]]=1,IF(T_Calculation[[#This Row],[Comply]]="yes",1,0),"")</f>
        <v>0</v>
      </c>
      <c r="G63" s="1" t="str">
        <f>IF(T_Calculation[[#This Row],[Priority]]=2,IF(T_Calculation[[#This Row],[Comply]]="yes",1,0),"")</f>
        <v/>
      </c>
      <c r="H63" s="1" t="str">
        <f>IF(T_Calculation[[#This Row],[Priority]]=3,IF(T_Calculation[[#This Row],[Comply]]="yes",1,0),"")</f>
        <v/>
      </c>
    </row>
    <row r="64" spans="3:8" x14ac:dyDescent="0.4">
      <c r="C64" s="4" t="str">
        <f>T_BR[[#This Row],[BR '#]]</f>
        <v>BR 3.1.4.1</v>
      </c>
      <c r="D64" s="4">
        <f>_xlfn.XLOOKUP(C64,T_BR[BR '#],T_BR[Priority])</f>
        <v>1</v>
      </c>
      <c r="E64" s="1">
        <f>_xlfn.XLOOKUP(C64,T_BR[BR '#],T_BR[Compliant])</f>
        <v>0</v>
      </c>
      <c r="F64" s="1">
        <f>IF(T_Calculation[[#This Row],[Priority]]=1,IF(T_Calculation[[#This Row],[Comply]]="yes",1,0),"")</f>
        <v>0</v>
      </c>
      <c r="G64" s="1" t="str">
        <f>IF(T_Calculation[[#This Row],[Priority]]=2,IF(T_Calculation[[#This Row],[Comply]]="yes",1,0),"")</f>
        <v/>
      </c>
      <c r="H64" s="1" t="str">
        <f>IF(T_Calculation[[#This Row],[Priority]]=3,IF(T_Calculation[[#This Row],[Comply]]="yes",1,0),"")</f>
        <v/>
      </c>
    </row>
    <row r="65" spans="3:8" x14ac:dyDescent="0.4">
      <c r="C65" s="4" t="str">
        <f>T_BR[[#This Row],[BR '#]]</f>
        <v>BR 3.1.4.2</v>
      </c>
      <c r="D65" s="4">
        <f>_xlfn.XLOOKUP(C65,T_BR[BR '#],T_BR[Priority])</f>
        <v>1</v>
      </c>
      <c r="E65" s="1">
        <f>_xlfn.XLOOKUP(C65,T_BR[BR '#],T_BR[Compliant])</f>
        <v>0</v>
      </c>
      <c r="F65" s="1">
        <f>IF(T_Calculation[[#This Row],[Priority]]=1,IF(T_Calculation[[#This Row],[Comply]]="yes",1,0),"")</f>
        <v>0</v>
      </c>
      <c r="G65" s="1" t="str">
        <f>IF(T_Calculation[[#This Row],[Priority]]=2,IF(T_Calculation[[#This Row],[Comply]]="yes",1,0),"")</f>
        <v/>
      </c>
      <c r="H65" s="1" t="str">
        <f>IF(T_Calculation[[#This Row],[Priority]]=3,IF(T_Calculation[[#This Row],[Comply]]="yes",1,0),"")</f>
        <v/>
      </c>
    </row>
    <row r="66" spans="3:8" x14ac:dyDescent="0.4">
      <c r="C66" s="4" t="str">
        <f>T_BR[[#This Row],[BR '#]]</f>
        <v>BR 3.2.1</v>
      </c>
      <c r="D66" s="4">
        <f>_xlfn.XLOOKUP(C66,T_BR[BR '#],T_BR[Priority])</f>
        <v>1</v>
      </c>
      <c r="E66" s="1">
        <f>_xlfn.XLOOKUP(C66,T_BR[BR '#],T_BR[Compliant])</f>
        <v>0</v>
      </c>
      <c r="F66" s="1">
        <f>IF(T_Calculation[[#This Row],[Priority]]=1,IF(T_Calculation[[#This Row],[Comply]]="yes",1,0),"")</f>
        <v>0</v>
      </c>
      <c r="G66" s="1" t="str">
        <f>IF(T_Calculation[[#This Row],[Priority]]=2,IF(T_Calculation[[#This Row],[Comply]]="yes",1,0),"")</f>
        <v/>
      </c>
      <c r="H66" s="1" t="str">
        <f>IF(T_Calculation[[#This Row],[Priority]]=3,IF(T_Calculation[[#This Row],[Comply]]="yes",1,0),"")</f>
        <v/>
      </c>
    </row>
    <row r="67" spans="3:8" x14ac:dyDescent="0.4">
      <c r="C67" s="4" t="str">
        <f>T_BR[[#This Row],[BR '#]]</f>
        <v>BR 3.2.2</v>
      </c>
      <c r="D67" s="4">
        <f>_xlfn.XLOOKUP(C67,T_BR[BR '#],T_BR[Priority])</f>
        <v>1</v>
      </c>
      <c r="E67" s="1">
        <f>_xlfn.XLOOKUP(C67,T_BR[BR '#],T_BR[Compliant])</f>
        <v>0</v>
      </c>
      <c r="F67" s="1">
        <f>IF(T_Calculation[[#This Row],[Priority]]=1,IF(T_Calculation[[#This Row],[Comply]]="yes",1,0),"")</f>
        <v>0</v>
      </c>
      <c r="G67" s="1" t="str">
        <f>IF(T_Calculation[[#This Row],[Priority]]=2,IF(T_Calculation[[#This Row],[Comply]]="yes",1,0),"")</f>
        <v/>
      </c>
      <c r="H67" s="1" t="str">
        <f>IF(T_Calculation[[#This Row],[Priority]]=3,IF(T_Calculation[[#This Row],[Comply]]="yes",1,0),"")</f>
        <v/>
      </c>
    </row>
    <row r="68" spans="3:8" x14ac:dyDescent="0.4">
      <c r="C68" s="4" t="str">
        <f>T_BR[[#This Row],[BR '#]]</f>
        <v>BR 3.2.3</v>
      </c>
      <c r="D68" s="4">
        <f>_xlfn.XLOOKUP(C68,T_BR[BR '#],T_BR[Priority])</f>
        <v>1</v>
      </c>
      <c r="E68" s="1">
        <f>_xlfn.XLOOKUP(C68,T_BR[BR '#],T_BR[Compliant])</f>
        <v>0</v>
      </c>
      <c r="F68" s="1">
        <f>IF(T_Calculation[[#This Row],[Priority]]=1,IF(T_Calculation[[#This Row],[Comply]]="yes",1,0),"")</f>
        <v>0</v>
      </c>
      <c r="G68" s="1" t="str">
        <f>IF(T_Calculation[[#This Row],[Priority]]=2,IF(T_Calculation[[#This Row],[Comply]]="yes",1,0),"")</f>
        <v/>
      </c>
      <c r="H68" s="1" t="str">
        <f>IF(T_Calculation[[#This Row],[Priority]]=3,IF(T_Calculation[[#This Row],[Comply]]="yes",1,0),"")</f>
        <v/>
      </c>
    </row>
    <row r="69" spans="3:8" x14ac:dyDescent="0.4">
      <c r="C69" s="4" t="str">
        <f>T_BR[[#This Row],[BR '#]]</f>
        <v>BR 3.2.4</v>
      </c>
      <c r="D69" s="4">
        <f>_xlfn.XLOOKUP(C69,T_BR[BR '#],T_BR[Priority])</f>
        <v>1</v>
      </c>
      <c r="E69" s="1">
        <f>_xlfn.XLOOKUP(C69,T_BR[BR '#],T_BR[Compliant])</f>
        <v>0</v>
      </c>
      <c r="F69" s="1">
        <f>IF(T_Calculation[[#This Row],[Priority]]=1,IF(T_Calculation[[#This Row],[Comply]]="yes",1,0),"")</f>
        <v>0</v>
      </c>
      <c r="G69" s="1" t="str">
        <f>IF(T_Calculation[[#This Row],[Priority]]=2,IF(T_Calculation[[#This Row],[Comply]]="yes",1,0),"")</f>
        <v/>
      </c>
      <c r="H69" s="1" t="str">
        <f>IF(T_Calculation[[#This Row],[Priority]]=3,IF(T_Calculation[[#This Row],[Comply]]="yes",1,0),"")</f>
        <v/>
      </c>
    </row>
    <row r="70" spans="3:8" x14ac:dyDescent="0.4">
      <c r="C70" s="4" t="str">
        <f>T_BR[[#This Row],[BR '#]]</f>
        <v>BR 3.2.5</v>
      </c>
      <c r="D70" s="4">
        <f>_xlfn.XLOOKUP(C70,T_BR[BR '#],T_BR[Priority])</f>
        <v>1</v>
      </c>
      <c r="E70" s="1">
        <f>_xlfn.XLOOKUP(C70,T_BR[BR '#],T_BR[Compliant])</f>
        <v>0</v>
      </c>
      <c r="F70" s="1">
        <f>IF(T_Calculation[[#This Row],[Priority]]=1,IF(T_Calculation[[#This Row],[Comply]]="yes",1,0),"")</f>
        <v>0</v>
      </c>
      <c r="G70" s="1" t="str">
        <f>IF(T_Calculation[[#This Row],[Priority]]=2,IF(T_Calculation[[#This Row],[Comply]]="yes",1,0),"")</f>
        <v/>
      </c>
      <c r="H70" s="1" t="str">
        <f>IF(T_Calculation[[#This Row],[Priority]]=3,IF(T_Calculation[[#This Row],[Comply]]="yes",1,0),"")</f>
        <v/>
      </c>
    </row>
    <row r="71" spans="3:8" x14ac:dyDescent="0.4">
      <c r="C71" s="4" t="str">
        <f>T_BR[[#This Row],[BR '#]]</f>
        <v>BR 3.2.6</v>
      </c>
      <c r="D71" s="4">
        <f>_xlfn.XLOOKUP(C71,T_BR[BR '#],T_BR[Priority])</f>
        <v>1</v>
      </c>
      <c r="E71" s="1">
        <f>_xlfn.XLOOKUP(C71,T_BR[BR '#],T_BR[Compliant])</f>
        <v>0</v>
      </c>
      <c r="F71" s="1">
        <f>IF(T_Calculation[[#This Row],[Priority]]=1,IF(T_Calculation[[#This Row],[Comply]]="yes",1,0),"")</f>
        <v>0</v>
      </c>
      <c r="G71" s="1" t="str">
        <f>IF(T_Calculation[[#This Row],[Priority]]=2,IF(T_Calculation[[#This Row],[Comply]]="yes",1,0),"")</f>
        <v/>
      </c>
      <c r="H71" s="1" t="str">
        <f>IF(T_Calculation[[#This Row],[Priority]]=3,IF(T_Calculation[[#This Row],[Comply]]="yes",1,0),"")</f>
        <v/>
      </c>
    </row>
    <row r="72" spans="3:8" x14ac:dyDescent="0.4">
      <c r="C72" s="4" t="str">
        <f>T_BR[[#This Row],[BR '#]]</f>
        <v>BR 3.2.7</v>
      </c>
      <c r="D72" s="4">
        <f>_xlfn.XLOOKUP(C72,T_BR[BR '#],T_BR[Priority])</f>
        <v>1</v>
      </c>
      <c r="E72" s="1">
        <f>_xlfn.XLOOKUP(C72,T_BR[BR '#],T_BR[Compliant])</f>
        <v>0</v>
      </c>
      <c r="F72" s="1">
        <f>IF(T_Calculation[[#This Row],[Priority]]=1,IF(T_Calculation[[#This Row],[Comply]]="yes",1,0),"")</f>
        <v>0</v>
      </c>
      <c r="G72" s="1" t="str">
        <f>IF(T_Calculation[[#This Row],[Priority]]=2,IF(T_Calculation[[#This Row],[Comply]]="yes",1,0),"")</f>
        <v/>
      </c>
      <c r="H72" s="1" t="str">
        <f>IF(T_Calculation[[#This Row],[Priority]]=3,IF(T_Calculation[[#This Row],[Comply]]="yes",1,0),"")</f>
        <v/>
      </c>
    </row>
    <row r="73" spans="3:8" x14ac:dyDescent="0.4">
      <c r="C73" s="4" t="str">
        <f>T_BR[[#This Row],[BR '#]]</f>
        <v>BR 3.2.8</v>
      </c>
      <c r="D73" s="4">
        <f>_xlfn.XLOOKUP(C73,T_BR[BR '#],T_BR[Priority])</f>
        <v>1</v>
      </c>
      <c r="E73" s="1">
        <f>_xlfn.XLOOKUP(C73,T_BR[BR '#],T_BR[Compliant])</f>
        <v>0</v>
      </c>
      <c r="F73" s="1">
        <f>IF(T_Calculation[[#This Row],[Priority]]=1,IF(T_Calculation[[#This Row],[Comply]]="yes",1,0),"")</f>
        <v>0</v>
      </c>
      <c r="G73" s="1" t="str">
        <f>IF(T_Calculation[[#This Row],[Priority]]=2,IF(T_Calculation[[#This Row],[Comply]]="yes",1,0),"")</f>
        <v/>
      </c>
      <c r="H73" s="1" t="str">
        <f>IF(T_Calculation[[#This Row],[Priority]]=3,IF(T_Calculation[[#This Row],[Comply]]="yes",1,0),"")</f>
        <v/>
      </c>
    </row>
    <row r="74" spans="3:8" x14ac:dyDescent="0.4">
      <c r="C74" s="4" t="str">
        <f>T_BR[[#This Row],[BR '#]]</f>
        <v>BR 3.2.9</v>
      </c>
      <c r="D74" s="4">
        <f>_xlfn.XLOOKUP(C74,T_BR[BR '#],T_BR[Priority])</f>
        <v>1</v>
      </c>
      <c r="E74" s="1">
        <f>_xlfn.XLOOKUP(C74,T_BR[BR '#],T_BR[Compliant])</f>
        <v>0</v>
      </c>
      <c r="F74" s="1">
        <f>IF(T_Calculation[[#This Row],[Priority]]=1,IF(T_Calculation[[#This Row],[Comply]]="yes",1,0),"")</f>
        <v>0</v>
      </c>
      <c r="G74" s="1" t="str">
        <f>IF(T_Calculation[[#This Row],[Priority]]=2,IF(T_Calculation[[#This Row],[Comply]]="yes",1,0),"")</f>
        <v/>
      </c>
      <c r="H74" s="1" t="str">
        <f>IF(T_Calculation[[#This Row],[Priority]]=3,IF(T_Calculation[[#This Row],[Comply]]="yes",1,0),"")</f>
        <v/>
      </c>
    </row>
    <row r="75" spans="3:8" x14ac:dyDescent="0.4">
      <c r="C75" s="4" t="str">
        <f>T_BR[[#This Row],[BR '#]]</f>
        <v>BR 3.3.1</v>
      </c>
      <c r="D75" s="4">
        <f>_xlfn.XLOOKUP(C75,T_BR[BR '#],T_BR[Priority])</f>
        <v>1</v>
      </c>
      <c r="E75" s="1">
        <f>_xlfn.XLOOKUP(C75,T_BR[BR '#],T_BR[Compliant])</f>
        <v>0</v>
      </c>
      <c r="F75" s="1">
        <f>IF(T_Calculation[[#This Row],[Priority]]=1,IF(T_Calculation[[#This Row],[Comply]]="yes",1,0),"")</f>
        <v>0</v>
      </c>
      <c r="G75" s="1" t="str">
        <f>IF(T_Calculation[[#This Row],[Priority]]=2,IF(T_Calculation[[#This Row],[Comply]]="yes",1,0),"")</f>
        <v/>
      </c>
      <c r="H75" s="1" t="str">
        <f>IF(T_Calculation[[#This Row],[Priority]]=3,IF(T_Calculation[[#This Row],[Comply]]="yes",1,0),"")</f>
        <v/>
      </c>
    </row>
    <row r="76" spans="3:8" x14ac:dyDescent="0.4">
      <c r="C76" s="4" t="str">
        <f>T_BR[[#This Row],[BR '#]]</f>
        <v>BR 3.4.1.1</v>
      </c>
      <c r="D76" s="4">
        <f>_xlfn.XLOOKUP(C76,T_BR[BR '#],T_BR[Priority])</f>
        <v>2</v>
      </c>
      <c r="E76" s="1">
        <f>_xlfn.XLOOKUP(C76,T_BR[BR '#],T_BR[Compliant])</f>
        <v>0</v>
      </c>
      <c r="F76" s="1" t="str">
        <f>IF(T_Calculation[[#This Row],[Priority]]=1,IF(T_Calculation[[#This Row],[Comply]]="yes",1,0),"")</f>
        <v/>
      </c>
      <c r="G76" s="1">
        <f>IF(T_Calculation[[#This Row],[Priority]]=2,IF(T_Calculation[[#This Row],[Comply]]="yes",1,0),"")</f>
        <v>0</v>
      </c>
      <c r="H76" s="1" t="str">
        <f>IF(T_Calculation[[#This Row],[Priority]]=3,IF(T_Calculation[[#This Row],[Comply]]="yes",1,0),"")</f>
        <v/>
      </c>
    </row>
    <row r="77" spans="3:8" x14ac:dyDescent="0.4">
      <c r="C77" s="4" t="str">
        <f>T_BR[[#This Row],[BR '#]]</f>
        <v>BR 3.4.1.1</v>
      </c>
      <c r="D77" s="4">
        <f>_xlfn.XLOOKUP(C77,T_BR[BR '#],T_BR[Priority])</f>
        <v>2</v>
      </c>
      <c r="E77" s="1">
        <f>_xlfn.XLOOKUP(C77,T_BR[BR '#],T_BR[Compliant])</f>
        <v>0</v>
      </c>
      <c r="F77" s="1" t="str">
        <f>IF(T_Calculation[[#This Row],[Priority]]=1,IF(T_Calculation[[#This Row],[Comply]]="yes",1,0),"")</f>
        <v/>
      </c>
      <c r="G77" s="1">
        <f>IF(T_Calculation[[#This Row],[Priority]]=2,IF(T_Calculation[[#This Row],[Comply]]="yes",1,0),"")</f>
        <v>0</v>
      </c>
      <c r="H77" s="1" t="str">
        <f>IF(T_Calculation[[#This Row],[Priority]]=3,IF(T_Calculation[[#This Row],[Comply]]="yes",1,0),"")</f>
        <v/>
      </c>
    </row>
    <row r="78" spans="3:8" x14ac:dyDescent="0.4">
      <c r="C78" s="4" t="str">
        <f>T_BR[[#This Row],[BR '#]]</f>
        <v>BR 3.4.1.1</v>
      </c>
      <c r="D78" s="4">
        <f>_xlfn.XLOOKUP(C78,T_BR[BR '#],T_BR[Priority])</f>
        <v>2</v>
      </c>
      <c r="E78" s="1">
        <f>_xlfn.XLOOKUP(C78,T_BR[BR '#],T_BR[Compliant])</f>
        <v>0</v>
      </c>
      <c r="F78" s="1" t="str">
        <f>IF(T_Calculation[[#This Row],[Priority]]=1,IF(T_Calculation[[#This Row],[Comply]]="yes",1,0),"")</f>
        <v/>
      </c>
      <c r="G78" s="1">
        <f>IF(T_Calculation[[#This Row],[Priority]]=2,IF(T_Calculation[[#This Row],[Comply]]="yes",1,0),"")</f>
        <v>0</v>
      </c>
      <c r="H78" s="1" t="str">
        <f>IF(T_Calculation[[#This Row],[Priority]]=3,IF(T_Calculation[[#This Row],[Comply]]="yes",1,0),"")</f>
        <v/>
      </c>
    </row>
    <row r="79" spans="3:8" x14ac:dyDescent="0.4">
      <c r="C79" s="4" t="str">
        <f>T_BR[[#This Row],[BR '#]]</f>
        <v>BR 3.4.1.1</v>
      </c>
      <c r="D79" s="4">
        <f>_xlfn.XLOOKUP(C79,T_BR[BR '#],T_BR[Priority])</f>
        <v>2</v>
      </c>
      <c r="E79" s="1">
        <f>_xlfn.XLOOKUP(C79,T_BR[BR '#],T_BR[Compliant])</f>
        <v>0</v>
      </c>
      <c r="F79" s="1" t="str">
        <f>IF(T_Calculation[[#This Row],[Priority]]=1,IF(T_Calculation[[#This Row],[Comply]]="yes",1,0),"")</f>
        <v/>
      </c>
      <c r="G79" s="1">
        <f>IF(T_Calculation[[#This Row],[Priority]]=2,IF(T_Calculation[[#This Row],[Comply]]="yes",1,0),"")</f>
        <v>0</v>
      </c>
      <c r="H79" s="1" t="str">
        <f>IF(T_Calculation[[#This Row],[Priority]]=3,IF(T_Calculation[[#This Row],[Comply]]="yes",1,0),"")</f>
        <v/>
      </c>
    </row>
    <row r="80" spans="3:8" x14ac:dyDescent="0.4">
      <c r="C80" s="4" t="str">
        <f>T_BR[[#This Row],[BR '#]]</f>
        <v>BR 3.4.1.1</v>
      </c>
      <c r="D80" s="4">
        <f>_xlfn.XLOOKUP(C80,T_BR[BR '#],T_BR[Priority])</f>
        <v>2</v>
      </c>
      <c r="E80" s="1">
        <f>_xlfn.XLOOKUP(C80,T_BR[BR '#],T_BR[Compliant])</f>
        <v>0</v>
      </c>
      <c r="F80" s="1" t="str">
        <f>IF(T_Calculation[[#This Row],[Priority]]=1,IF(T_Calculation[[#This Row],[Comply]]="yes",1,0),"")</f>
        <v/>
      </c>
      <c r="G80" s="1">
        <f>IF(T_Calculation[[#This Row],[Priority]]=2,IF(T_Calculation[[#This Row],[Comply]]="yes",1,0),"")</f>
        <v>0</v>
      </c>
      <c r="H80" s="1" t="str">
        <f>IF(T_Calculation[[#This Row],[Priority]]=3,IF(T_Calculation[[#This Row],[Comply]]="yes",1,0),"")</f>
        <v/>
      </c>
    </row>
    <row r="81" spans="3:8" x14ac:dyDescent="0.4">
      <c r="C81" s="4" t="str">
        <f>T_BR[[#This Row],[BR '#]]</f>
        <v>BR 3.4.1.1</v>
      </c>
      <c r="D81" s="4">
        <f>_xlfn.XLOOKUP(C81,T_BR[BR '#],T_BR[Priority])</f>
        <v>2</v>
      </c>
      <c r="E81" s="1">
        <f>_xlfn.XLOOKUP(C81,T_BR[BR '#],T_BR[Compliant])</f>
        <v>0</v>
      </c>
      <c r="F81" s="1" t="str">
        <f>IF(T_Calculation[[#This Row],[Priority]]=1,IF(T_Calculation[[#This Row],[Comply]]="yes",1,0),"")</f>
        <v/>
      </c>
      <c r="G81" s="1">
        <f>IF(T_Calculation[[#This Row],[Priority]]=2,IF(T_Calculation[[#This Row],[Comply]]="yes",1,0),"")</f>
        <v>0</v>
      </c>
      <c r="H81" s="1" t="str">
        <f>IF(T_Calculation[[#This Row],[Priority]]=3,IF(T_Calculation[[#This Row],[Comply]]="yes",1,0),"")</f>
        <v/>
      </c>
    </row>
    <row r="82" spans="3:8" x14ac:dyDescent="0.4">
      <c r="C82" s="4" t="str">
        <f>T_BR[[#This Row],[BR '#]]</f>
        <v>BR 3.4.1.1</v>
      </c>
      <c r="D82" s="4">
        <f>_xlfn.XLOOKUP(C82,T_BR[BR '#],T_BR[Priority])</f>
        <v>2</v>
      </c>
      <c r="E82" s="1">
        <f>_xlfn.XLOOKUP(C82,T_BR[BR '#],T_BR[Compliant])</f>
        <v>0</v>
      </c>
      <c r="F82" s="1" t="str">
        <f>IF(T_Calculation[[#This Row],[Priority]]=1,IF(T_Calculation[[#This Row],[Comply]]="yes",1,0),"")</f>
        <v/>
      </c>
      <c r="G82" s="1">
        <f>IF(T_Calculation[[#This Row],[Priority]]=2,IF(T_Calculation[[#This Row],[Comply]]="yes",1,0),"")</f>
        <v>0</v>
      </c>
      <c r="H82" s="1" t="str">
        <f>IF(T_Calculation[[#This Row],[Priority]]=3,IF(T_Calculation[[#This Row],[Comply]]="yes",1,0),"")</f>
        <v/>
      </c>
    </row>
    <row r="83" spans="3:8" x14ac:dyDescent="0.4">
      <c r="C83" s="4" t="str">
        <f>T_BR[[#This Row],[BR '#]]</f>
        <v>BR 3.4.1.1</v>
      </c>
      <c r="D83" s="4">
        <f>_xlfn.XLOOKUP(C83,T_BR[BR '#],T_BR[Priority])</f>
        <v>2</v>
      </c>
      <c r="E83" s="1">
        <f>_xlfn.XLOOKUP(C83,T_BR[BR '#],T_BR[Compliant])</f>
        <v>0</v>
      </c>
      <c r="F83" s="1" t="str">
        <f>IF(T_Calculation[[#This Row],[Priority]]=1,IF(T_Calculation[[#This Row],[Comply]]="yes",1,0),"")</f>
        <v/>
      </c>
      <c r="G83" s="1">
        <f>IF(T_Calculation[[#This Row],[Priority]]=2,IF(T_Calculation[[#This Row],[Comply]]="yes",1,0),"")</f>
        <v>0</v>
      </c>
      <c r="H83" s="1" t="str">
        <f>IF(T_Calculation[[#This Row],[Priority]]=3,IF(T_Calculation[[#This Row],[Comply]]="yes",1,0),"")</f>
        <v/>
      </c>
    </row>
    <row r="84" spans="3:8" x14ac:dyDescent="0.4">
      <c r="C84" s="4" t="str">
        <f>T_BR[[#This Row],[BR '#]]</f>
        <v>BR 3.4.1.1</v>
      </c>
      <c r="D84" s="4">
        <f>_xlfn.XLOOKUP(C84,T_BR[BR '#],T_BR[Priority])</f>
        <v>2</v>
      </c>
      <c r="E84" s="1">
        <f>_xlfn.XLOOKUP(C84,T_BR[BR '#],T_BR[Compliant])</f>
        <v>0</v>
      </c>
      <c r="F84" s="1" t="str">
        <f>IF(T_Calculation[[#This Row],[Priority]]=1,IF(T_Calculation[[#This Row],[Comply]]="yes",1,0),"")</f>
        <v/>
      </c>
      <c r="G84" s="1">
        <f>IF(T_Calculation[[#This Row],[Priority]]=2,IF(T_Calculation[[#This Row],[Comply]]="yes",1,0),"")</f>
        <v>0</v>
      </c>
      <c r="H84" s="1" t="str">
        <f>IF(T_Calculation[[#This Row],[Priority]]=3,IF(T_Calculation[[#This Row],[Comply]]="yes",1,0),"")</f>
        <v/>
      </c>
    </row>
    <row r="85" spans="3:8" x14ac:dyDescent="0.4">
      <c r="C85" s="4" t="str">
        <f>T_BR[[#This Row],[BR '#]]</f>
        <v>BR 3.4.1.2</v>
      </c>
      <c r="D85" s="4">
        <f>_xlfn.XLOOKUP(C85,T_BR[BR '#],T_BR[Priority])</f>
        <v>1</v>
      </c>
      <c r="E85" s="1">
        <f>_xlfn.XLOOKUP(C85,T_BR[BR '#],T_BR[Compliant])</f>
        <v>0</v>
      </c>
      <c r="F85" s="1">
        <f>IF(T_Calculation[[#This Row],[Priority]]=1,IF(T_Calculation[[#This Row],[Comply]]="yes",1,0),"")</f>
        <v>0</v>
      </c>
      <c r="G85" s="1" t="str">
        <f>IF(T_Calculation[[#This Row],[Priority]]=2,IF(T_Calculation[[#This Row],[Comply]]="yes",1,0),"")</f>
        <v/>
      </c>
      <c r="H85" s="1" t="str">
        <f>IF(T_Calculation[[#This Row],[Priority]]=3,IF(T_Calculation[[#This Row],[Comply]]="yes",1,0),"")</f>
        <v/>
      </c>
    </row>
    <row r="86" spans="3:8" x14ac:dyDescent="0.4">
      <c r="C86" s="4" t="str">
        <f>T_BR[[#This Row],[BR '#]]</f>
        <v>BR 3.4.1.2</v>
      </c>
      <c r="D86" s="4">
        <f>_xlfn.XLOOKUP(C86,T_BR[BR '#],T_BR[Priority])</f>
        <v>1</v>
      </c>
      <c r="E86" s="1">
        <f>_xlfn.XLOOKUP(C86,T_BR[BR '#],T_BR[Compliant])</f>
        <v>0</v>
      </c>
      <c r="F86" s="1">
        <f>IF(T_Calculation[[#This Row],[Priority]]=1,IF(T_Calculation[[#This Row],[Comply]]="yes",1,0),"")</f>
        <v>0</v>
      </c>
      <c r="G86" s="1" t="str">
        <f>IF(T_Calculation[[#This Row],[Priority]]=2,IF(T_Calculation[[#This Row],[Comply]]="yes",1,0),"")</f>
        <v/>
      </c>
      <c r="H86" s="1" t="str">
        <f>IF(T_Calculation[[#This Row],[Priority]]=3,IF(T_Calculation[[#This Row],[Comply]]="yes",1,0),"")</f>
        <v/>
      </c>
    </row>
    <row r="87" spans="3:8" x14ac:dyDescent="0.4">
      <c r="C87" s="4" t="str">
        <f>T_BR[[#This Row],[BR '#]]</f>
        <v>BR 3.4.1.2</v>
      </c>
      <c r="D87" s="4">
        <f>_xlfn.XLOOKUP(C87,T_BR[BR '#],T_BR[Priority])</f>
        <v>1</v>
      </c>
      <c r="E87" s="1">
        <f>_xlfn.XLOOKUP(C87,T_BR[BR '#],T_BR[Compliant])</f>
        <v>0</v>
      </c>
      <c r="F87" s="1">
        <f>IF(T_Calculation[[#This Row],[Priority]]=1,IF(T_Calculation[[#This Row],[Comply]]="yes",1,0),"")</f>
        <v>0</v>
      </c>
      <c r="G87" s="1" t="str">
        <f>IF(T_Calculation[[#This Row],[Priority]]=2,IF(T_Calculation[[#This Row],[Comply]]="yes",1,0),"")</f>
        <v/>
      </c>
      <c r="H87" s="1" t="str">
        <f>IF(T_Calculation[[#This Row],[Priority]]=3,IF(T_Calculation[[#This Row],[Comply]]="yes",1,0),"")</f>
        <v/>
      </c>
    </row>
    <row r="88" spans="3:8" x14ac:dyDescent="0.4">
      <c r="C88" s="4" t="str">
        <f>T_BR[[#This Row],[BR '#]]</f>
        <v>BR 3.4.1.3</v>
      </c>
      <c r="D88" s="4">
        <f>_xlfn.XLOOKUP(C88,T_BR[BR '#],T_BR[Priority])</f>
        <v>1</v>
      </c>
      <c r="E88" s="1">
        <f>_xlfn.XLOOKUP(C88,T_BR[BR '#],T_BR[Compliant])</f>
        <v>0</v>
      </c>
      <c r="F88" s="1">
        <f>IF(T_Calculation[[#This Row],[Priority]]=1,IF(T_Calculation[[#This Row],[Comply]]="yes",1,0),"")</f>
        <v>0</v>
      </c>
      <c r="G88" s="1" t="str">
        <f>IF(T_Calculation[[#This Row],[Priority]]=2,IF(T_Calculation[[#This Row],[Comply]]="yes",1,0),"")</f>
        <v/>
      </c>
      <c r="H88" s="1" t="str">
        <f>IF(T_Calculation[[#This Row],[Priority]]=3,IF(T_Calculation[[#This Row],[Comply]]="yes",1,0),"")</f>
        <v/>
      </c>
    </row>
    <row r="89" spans="3:8" x14ac:dyDescent="0.4">
      <c r="C89" s="4" t="str">
        <f>T_BR[[#This Row],[BR '#]]</f>
        <v>BR 3.4.1.3</v>
      </c>
      <c r="D89" s="4">
        <f>_xlfn.XLOOKUP(C89,T_BR[BR '#],T_BR[Priority])</f>
        <v>1</v>
      </c>
      <c r="E89" s="1">
        <f>_xlfn.XLOOKUP(C89,T_BR[BR '#],T_BR[Compliant])</f>
        <v>0</v>
      </c>
      <c r="F89" s="1">
        <f>IF(T_Calculation[[#This Row],[Priority]]=1,IF(T_Calculation[[#This Row],[Comply]]="yes",1,0),"")</f>
        <v>0</v>
      </c>
      <c r="G89" s="1" t="str">
        <f>IF(T_Calculation[[#This Row],[Priority]]=2,IF(T_Calculation[[#This Row],[Comply]]="yes",1,0),"")</f>
        <v/>
      </c>
      <c r="H89" s="1" t="str">
        <f>IF(T_Calculation[[#This Row],[Priority]]=3,IF(T_Calculation[[#This Row],[Comply]]="yes",1,0),"")</f>
        <v/>
      </c>
    </row>
    <row r="90" spans="3:8" x14ac:dyDescent="0.4">
      <c r="C90" s="4" t="str">
        <f>T_BR[[#This Row],[BR '#]]</f>
        <v>BR 3.4.1.3</v>
      </c>
      <c r="D90" s="4">
        <f>_xlfn.XLOOKUP(C90,T_BR[BR '#],T_BR[Priority])</f>
        <v>1</v>
      </c>
      <c r="E90" s="1">
        <f>_xlfn.XLOOKUP(C90,T_BR[BR '#],T_BR[Compliant])</f>
        <v>0</v>
      </c>
      <c r="F90" s="1">
        <f>IF(T_Calculation[[#This Row],[Priority]]=1,IF(T_Calculation[[#This Row],[Comply]]="yes",1,0),"")</f>
        <v>0</v>
      </c>
      <c r="G90" s="1" t="str">
        <f>IF(T_Calculation[[#This Row],[Priority]]=2,IF(T_Calculation[[#This Row],[Comply]]="yes",1,0),"")</f>
        <v/>
      </c>
      <c r="H90" s="1" t="str">
        <f>IF(T_Calculation[[#This Row],[Priority]]=3,IF(T_Calculation[[#This Row],[Comply]]="yes",1,0),"")</f>
        <v/>
      </c>
    </row>
    <row r="91" spans="3:8" x14ac:dyDescent="0.4">
      <c r="C91" s="4" t="str">
        <f>T_BR[[#This Row],[BR '#]]</f>
        <v>BR 3.4.1.3</v>
      </c>
      <c r="D91" s="4">
        <f>_xlfn.XLOOKUP(C91,T_BR[BR '#],T_BR[Priority])</f>
        <v>1</v>
      </c>
      <c r="E91" s="1">
        <f>_xlfn.XLOOKUP(C91,T_BR[BR '#],T_BR[Compliant])</f>
        <v>0</v>
      </c>
      <c r="F91" s="1">
        <f>IF(T_Calculation[[#This Row],[Priority]]=1,IF(T_Calculation[[#This Row],[Comply]]="yes",1,0),"")</f>
        <v>0</v>
      </c>
      <c r="G91" s="1" t="str">
        <f>IF(T_Calculation[[#This Row],[Priority]]=2,IF(T_Calculation[[#This Row],[Comply]]="yes",1,0),"")</f>
        <v/>
      </c>
      <c r="H91" s="1" t="str">
        <f>IF(T_Calculation[[#This Row],[Priority]]=3,IF(T_Calculation[[#This Row],[Comply]]="yes",1,0),"")</f>
        <v/>
      </c>
    </row>
    <row r="92" spans="3:8" x14ac:dyDescent="0.4">
      <c r="C92" s="4" t="str">
        <f>T_BR[[#This Row],[BR '#]]</f>
        <v>BR 3.4.1.3</v>
      </c>
      <c r="D92" s="4">
        <f>_xlfn.XLOOKUP(C92,T_BR[BR '#],T_BR[Priority])</f>
        <v>1</v>
      </c>
      <c r="E92" s="1">
        <f>_xlfn.XLOOKUP(C92,T_BR[BR '#],T_BR[Compliant])</f>
        <v>0</v>
      </c>
      <c r="F92" s="1">
        <f>IF(T_Calculation[[#This Row],[Priority]]=1,IF(T_Calculation[[#This Row],[Comply]]="yes",1,0),"")</f>
        <v>0</v>
      </c>
      <c r="G92" s="1" t="str">
        <f>IF(T_Calculation[[#This Row],[Priority]]=2,IF(T_Calculation[[#This Row],[Comply]]="yes",1,0),"")</f>
        <v/>
      </c>
      <c r="H92" s="1" t="str">
        <f>IF(T_Calculation[[#This Row],[Priority]]=3,IF(T_Calculation[[#This Row],[Comply]]="yes",1,0),"")</f>
        <v/>
      </c>
    </row>
    <row r="93" spans="3:8" x14ac:dyDescent="0.4">
      <c r="C93" s="4" t="str">
        <f>T_BR[[#This Row],[BR '#]]</f>
        <v>BR 3.4.1.3</v>
      </c>
      <c r="D93" s="4">
        <f>_xlfn.XLOOKUP(C93,T_BR[BR '#],T_BR[Priority])</f>
        <v>1</v>
      </c>
      <c r="E93" s="1">
        <f>_xlfn.XLOOKUP(C93,T_BR[BR '#],T_BR[Compliant])</f>
        <v>0</v>
      </c>
      <c r="F93" s="1">
        <f>IF(T_Calculation[[#This Row],[Priority]]=1,IF(T_Calculation[[#This Row],[Comply]]="yes",1,0),"")</f>
        <v>0</v>
      </c>
      <c r="G93" s="1" t="str">
        <f>IF(T_Calculation[[#This Row],[Priority]]=2,IF(T_Calculation[[#This Row],[Comply]]="yes",1,0),"")</f>
        <v/>
      </c>
      <c r="H93" s="1" t="str">
        <f>IF(T_Calculation[[#This Row],[Priority]]=3,IF(T_Calculation[[#This Row],[Comply]]="yes",1,0),"")</f>
        <v/>
      </c>
    </row>
    <row r="94" spans="3:8" x14ac:dyDescent="0.4">
      <c r="C94" s="4" t="str">
        <f>T_BR[[#This Row],[BR '#]]</f>
        <v>BR 3.4.1.3</v>
      </c>
      <c r="D94" s="4">
        <f>_xlfn.XLOOKUP(C94,T_BR[BR '#],T_BR[Priority])</f>
        <v>1</v>
      </c>
      <c r="E94" s="1">
        <f>_xlfn.XLOOKUP(C94,T_BR[BR '#],T_BR[Compliant])</f>
        <v>0</v>
      </c>
      <c r="F94" s="1">
        <f>IF(T_Calculation[[#This Row],[Priority]]=1,IF(T_Calculation[[#This Row],[Comply]]="yes",1,0),"")</f>
        <v>0</v>
      </c>
      <c r="G94" s="1" t="str">
        <f>IF(T_Calculation[[#This Row],[Priority]]=2,IF(T_Calculation[[#This Row],[Comply]]="yes",1,0),"")</f>
        <v/>
      </c>
      <c r="H94" s="1" t="str">
        <f>IF(T_Calculation[[#This Row],[Priority]]=3,IF(T_Calculation[[#This Row],[Comply]]="yes",1,0),"")</f>
        <v/>
      </c>
    </row>
    <row r="95" spans="3:8" x14ac:dyDescent="0.4">
      <c r="C95" s="4" t="str">
        <f>T_BR[[#This Row],[BR '#]]</f>
        <v>BR 3.4.1.3</v>
      </c>
      <c r="D95" s="4">
        <f>_xlfn.XLOOKUP(C95,T_BR[BR '#],T_BR[Priority])</f>
        <v>1</v>
      </c>
      <c r="E95" s="1">
        <f>_xlfn.XLOOKUP(C95,T_BR[BR '#],T_BR[Compliant])</f>
        <v>0</v>
      </c>
      <c r="F95" s="1">
        <f>IF(T_Calculation[[#This Row],[Priority]]=1,IF(T_Calculation[[#This Row],[Comply]]="yes",1,0),"")</f>
        <v>0</v>
      </c>
      <c r="G95" s="1" t="str">
        <f>IF(T_Calculation[[#This Row],[Priority]]=2,IF(T_Calculation[[#This Row],[Comply]]="yes",1,0),"")</f>
        <v/>
      </c>
      <c r="H95" s="1" t="str">
        <f>IF(T_Calculation[[#This Row],[Priority]]=3,IF(T_Calculation[[#This Row],[Comply]]="yes",1,0),"")</f>
        <v/>
      </c>
    </row>
    <row r="96" spans="3:8" x14ac:dyDescent="0.4">
      <c r="C96" s="4" t="str">
        <f>T_BR[[#This Row],[BR '#]]</f>
        <v>BR 3.4.1.3</v>
      </c>
      <c r="D96" s="4">
        <f>_xlfn.XLOOKUP(C96,T_BR[BR '#],T_BR[Priority])</f>
        <v>1</v>
      </c>
      <c r="E96" s="1">
        <f>_xlfn.XLOOKUP(C96,T_BR[BR '#],T_BR[Compliant])</f>
        <v>0</v>
      </c>
      <c r="F96" s="1">
        <f>IF(T_Calculation[[#This Row],[Priority]]=1,IF(T_Calculation[[#This Row],[Comply]]="yes",1,0),"")</f>
        <v>0</v>
      </c>
      <c r="G96" s="1" t="str">
        <f>IF(T_Calculation[[#This Row],[Priority]]=2,IF(T_Calculation[[#This Row],[Comply]]="yes",1,0),"")</f>
        <v/>
      </c>
      <c r="H96" s="1" t="str">
        <f>IF(T_Calculation[[#This Row],[Priority]]=3,IF(T_Calculation[[#This Row],[Comply]]="yes",1,0),"")</f>
        <v/>
      </c>
    </row>
    <row r="97" spans="3:8" x14ac:dyDescent="0.4">
      <c r="C97" s="4" t="str">
        <f>T_BR[[#This Row],[BR '#]]</f>
        <v>BR 3.4.1.3</v>
      </c>
      <c r="D97" s="4">
        <f>_xlfn.XLOOKUP(C97,T_BR[BR '#],T_BR[Priority])</f>
        <v>1</v>
      </c>
      <c r="E97" s="1">
        <f>_xlfn.XLOOKUP(C97,T_BR[BR '#],T_BR[Compliant])</f>
        <v>0</v>
      </c>
      <c r="F97" s="1">
        <f>IF(T_Calculation[[#This Row],[Priority]]=1,IF(T_Calculation[[#This Row],[Comply]]="yes",1,0),"")</f>
        <v>0</v>
      </c>
      <c r="G97" s="1" t="str">
        <f>IF(T_Calculation[[#This Row],[Priority]]=2,IF(T_Calculation[[#This Row],[Comply]]="yes",1,0),"")</f>
        <v/>
      </c>
      <c r="H97" s="1" t="str">
        <f>IF(T_Calculation[[#This Row],[Priority]]=3,IF(T_Calculation[[#This Row],[Comply]]="yes",1,0),"")</f>
        <v/>
      </c>
    </row>
    <row r="98" spans="3:8" x14ac:dyDescent="0.4">
      <c r="C98" s="4" t="str">
        <f>T_BR[[#This Row],[BR '#]]</f>
        <v>BR 3.4.1.3</v>
      </c>
      <c r="D98" s="4">
        <f>_xlfn.XLOOKUP(C98,T_BR[BR '#],T_BR[Priority])</f>
        <v>1</v>
      </c>
      <c r="E98" s="1">
        <f>_xlfn.XLOOKUP(C98,T_BR[BR '#],T_BR[Compliant])</f>
        <v>0</v>
      </c>
      <c r="F98" s="1">
        <f>IF(T_Calculation[[#This Row],[Priority]]=1,IF(T_Calculation[[#This Row],[Comply]]="yes",1,0),"")</f>
        <v>0</v>
      </c>
      <c r="G98" s="1" t="str">
        <f>IF(T_Calculation[[#This Row],[Priority]]=2,IF(T_Calculation[[#This Row],[Comply]]="yes",1,0),"")</f>
        <v/>
      </c>
      <c r="H98" s="1" t="str">
        <f>IF(T_Calculation[[#This Row],[Priority]]=3,IF(T_Calculation[[#This Row],[Comply]]="yes",1,0),"")</f>
        <v/>
      </c>
    </row>
    <row r="99" spans="3:8" x14ac:dyDescent="0.4">
      <c r="C99" s="4" t="str">
        <f>T_BR[[#This Row],[BR '#]]</f>
        <v>BR 3.4.1.3</v>
      </c>
      <c r="D99" s="4">
        <f>_xlfn.XLOOKUP(C99,T_BR[BR '#],T_BR[Priority])</f>
        <v>1</v>
      </c>
      <c r="E99" s="1">
        <f>_xlfn.XLOOKUP(C99,T_BR[BR '#],T_BR[Compliant])</f>
        <v>0</v>
      </c>
      <c r="F99" s="1">
        <f>IF(T_Calculation[[#This Row],[Priority]]=1,IF(T_Calculation[[#This Row],[Comply]]="yes",1,0),"")</f>
        <v>0</v>
      </c>
      <c r="G99" s="1" t="str">
        <f>IF(T_Calculation[[#This Row],[Priority]]=2,IF(T_Calculation[[#This Row],[Comply]]="yes",1,0),"")</f>
        <v/>
      </c>
      <c r="H99" s="1" t="str">
        <f>IF(T_Calculation[[#This Row],[Priority]]=3,IF(T_Calculation[[#This Row],[Comply]]="yes",1,0),"")</f>
        <v/>
      </c>
    </row>
    <row r="100" spans="3:8" x14ac:dyDescent="0.4">
      <c r="C100" s="4" t="str">
        <f>T_BR[[#This Row],[BR '#]]</f>
        <v>BR 3.4.1.3</v>
      </c>
      <c r="D100" s="4">
        <f>_xlfn.XLOOKUP(C100,T_BR[BR '#],T_BR[Priority])</f>
        <v>1</v>
      </c>
      <c r="E100" s="1">
        <f>_xlfn.XLOOKUP(C100,T_BR[BR '#],T_BR[Compliant])</f>
        <v>0</v>
      </c>
      <c r="F100" s="1">
        <f>IF(T_Calculation[[#This Row],[Priority]]=1,IF(T_Calculation[[#This Row],[Comply]]="yes",1,0),"")</f>
        <v>0</v>
      </c>
      <c r="G100" s="1" t="str">
        <f>IF(T_Calculation[[#This Row],[Priority]]=2,IF(T_Calculation[[#This Row],[Comply]]="yes",1,0),"")</f>
        <v/>
      </c>
      <c r="H100" s="1" t="str">
        <f>IF(T_Calculation[[#This Row],[Priority]]=3,IF(T_Calculation[[#This Row],[Comply]]="yes",1,0),"")</f>
        <v/>
      </c>
    </row>
    <row r="101" spans="3:8" x14ac:dyDescent="0.4">
      <c r="C101" s="4" t="str">
        <f>T_BR[[#This Row],[BR '#]]</f>
        <v>BR 3.4.1.3</v>
      </c>
      <c r="D101" s="4">
        <f>_xlfn.XLOOKUP(C101,T_BR[BR '#],T_BR[Priority])</f>
        <v>1</v>
      </c>
      <c r="E101" s="1">
        <f>_xlfn.XLOOKUP(C101,T_BR[BR '#],T_BR[Compliant])</f>
        <v>0</v>
      </c>
      <c r="F101" s="1">
        <f>IF(T_Calculation[[#This Row],[Priority]]=1,IF(T_Calculation[[#This Row],[Comply]]="yes",1,0),"")</f>
        <v>0</v>
      </c>
      <c r="G101" s="1" t="str">
        <f>IF(T_Calculation[[#This Row],[Priority]]=2,IF(T_Calculation[[#This Row],[Comply]]="yes",1,0),"")</f>
        <v/>
      </c>
      <c r="H101" s="1" t="str">
        <f>IF(T_Calculation[[#This Row],[Priority]]=3,IF(T_Calculation[[#This Row],[Comply]]="yes",1,0),"")</f>
        <v/>
      </c>
    </row>
    <row r="102" spans="3:8" x14ac:dyDescent="0.4">
      <c r="C102" s="4" t="str">
        <f>T_BR[[#This Row],[BR '#]]</f>
        <v>BR 3.4.1.3</v>
      </c>
      <c r="D102" s="4">
        <f>_xlfn.XLOOKUP(C102,T_BR[BR '#],T_BR[Priority])</f>
        <v>1</v>
      </c>
      <c r="E102" s="1">
        <f>_xlfn.XLOOKUP(C102,T_BR[BR '#],T_BR[Compliant])</f>
        <v>0</v>
      </c>
      <c r="F102" s="1">
        <f>IF(T_Calculation[[#This Row],[Priority]]=1,IF(T_Calculation[[#This Row],[Comply]]="yes",1,0),"")</f>
        <v>0</v>
      </c>
      <c r="G102" s="1" t="str">
        <f>IF(T_Calculation[[#This Row],[Priority]]=2,IF(T_Calculation[[#This Row],[Comply]]="yes",1,0),"")</f>
        <v/>
      </c>
      <c r="H102" s="1" t="str">
        <f>IF(T_Calculation[[#This Row],[Priority]]=3,IF(T_Calculation[[#This Row],[Comply]]="yes",1,0),"")</f>
        <v/>
      </c>
    </row>
    <row r="103" spans="3:8" x14ac:dyDescent="0.4">
      <c r="C103" s="4" t="str">
        <f>T_BR[[#This Row],[BR '#]]</f>
        <v>BR 3.4.1.3</v>
      </c>
      <c r="D103" s="4">
        <f>_xlfn.XLOOKUP(C103,T_BR[BR '#],T_BR[Priority])</f>
        <v>1</v>
      </c>
      <c r="E103" s="1">
        <f>_xlfn.XLOOKUP(C103,T_BR[BR '#],T_BR[Compliant])</f>
        <v>0</v>
      </c>
      <c r="F103" s="1">
        <f>IF(T_Calculation[[#This Row],[Priority]]=1,IF(T_Calculation[[#This Row],[Comply]]="yes",1,0),"")</f>
        <v>0</v>
      </c>
      <c r="G103" s="1" t="str">
        <f>IF(T_Calculation[[#This Row],[Priority]]=2,IF(T_Calculation[[#This Row],[Comply]]="yes",1,0),"")</f>
        <v/>
      </c>
      <c r="H103" s="1" t="str">
        <f>IF(T_Calculation[[#This Row],[Priority]]=3,IF(T_Calculation[[#This Row],[Comply]]="yes",1,0),"")</f>
        <v/>
      </c>
    </row>
    <row r="104" spans="3:8" x14ac:dyDescent="0.4">
      <c r="C104" s="4" t="str">
        <f>T_BR[[#This Row],[BR '#]]</f>
        <v>BR 3.4.1.3</v>
      </c>
      <c r="D104" s="4">
        <f>_xlfn.XLOOKUP(C104,T_BR[BR '#],T_BR[Priority])</f>
        <v>1</v>
      </c>
      <c r="E104" s="1">
        <f>_xlfn.XLOOKUP(C104,T_BR[BR '#],T_BR[Compliant])</f>
        <v>0</v>
      </c>
      <c r="F104" s="1">
        <f>IF(T_Calculation[[#This Row],[Priority]]=1,IF(T_Calculation[[#This Row],[Comply]]="yes",1,0),"")</f>
        <v>0</v>
      </c>
      <c r="G104" s="1" t="str">
        <f>IF(T_Calculation[[#This Row],[Priority]]=2,IF(T_Calculation[[#This Row],[Comply]]="yes",1,0),"")</f>
        <v/>
      </c>
      <c r="H104" s="1" t="str">
        <f>IF(T_Calculation[[#This Row],[Priority]]=3,IF(T_Calculation[[#This Row],[Comply]]="yes",1,0),"")</f>
        <v/>
      </c>
    </row>
    <row r="105" spans="3:8" x14ac:dyDescent="0.4">
      <c r="C105" s="4" t="str">
        <f>T_BR[[#This Row],[BR '#]]</f>
        <v>BR 3.4.1.4</v>
      </c>
      <c r="D105" s="4">
        <f>_xlfn.XLOOKUP(C105,T_BR[BR '#],T_BR[Priority])</f>
        <v>1</v>
      </c>
      <c r="E105" s="1">
        <f>_xlfn.XLOOKUP(C105,T_BR[BR '#],T_BR[Compliant])</f>
        <v>0</v>
      </c>
      <c r="F105" s="1">
        <f>IF(T_Calculation[[#This Row],[Priority]]=1,IF(T_Calculation[[#This Row],[Comply]]="yes",1,0),"")</f>
        <v>0</v>
      </c>
      <c r="G105" s="1" t="str">
        <f>IF(T_Calculation[[#This Row],[Priority]]=2,IF(T_Calculation[[#This Row],[Comply]]="yes",1,0),"")</f>
        <v/>
      </c>
      <c r="H105" s="1" t="str">
        <f>IF(T_Calculation[[#This Row],[Priority]]=3,IF(T_Calculation[[#This Row],[Comply]]="yes",1,0),"")</f>
        <v/>
      </c>
    </row>
    <row r="106" spans="3:8" x14ac:dyDescent="0.4">
      <c r="C106" s="4" t="str">
        <f>T_BR[[#This Row],[BR '#]]</f>
        <v>BR 3.4.1.4</v>
      </c>
      <c r="D106" s="4">
        <f>_xlfn.XLOOKUP(C106,T_BR[BR '#],T_BR[Priority])</f>
        <v>1</v>
      </c>
      <c r="E106" s="1">
        <f>_xlfn.XLOOKUP(C106,T_BR[BR '#],T_BR[Compliant])</f>
        <v>0</v>
      </c>
      <c r="F106" s="1">
        <f>IF(T_Calculation[[#This Row],[Priority]]=1,IF(T_Calculation[[#This Row],[Comply]]="yes",1,0),"")</f>
        <v>0</v>
      </c>
      <c r="G106" s="1" t="str">
        <f>IF(T_Calculation[[#This Row],[Priority]]=2,IF(T_Calculation[[#This Row],[Comply]]="yes",1,0),"")</f>
        <v/>
      </c>
      <c r="H106" s="1" t="str">
        <f>IF(T_Calculation[[#This Row],[Priority]]=3,IF(T_Calculation[[#This Row],[Comply]]="yes",1,0),"")</f>
        <v/>
      </c>
    </row>
    <row r="107" spans="3:8" x14ac:dyDescent="0.4">
      <c r="C107" s="4" t="str">
        <f>T_BR[[#This Row],[BR '#]]</f>
        <v>BR 3.4.1.4</v>
      </c>
      <c r="D107" s="4">
        <f>_xlfn.XLOOKUP(C107,T_BR[BR '#],T_BR[Priority])</f>
        <v>1</v>
      </c>
      <c r="E107" s="1">
        <f>_xlfn.XLOOKUP(C107,T_BR[BR '#],T_BR[Compliant])</f>
        <v>0</v>
      </c>
      <c r="F107" s="1">
        <f>IF(T_Calculation[[#This Row],[Priority]]=1,IF(T_Calculation[[#This Row],[Comply]]="yes",1,0),"")</f>
        <v>0</v>
      </c>
      <c r="G107" s="1" t="str">
        <f>IF(T_Calculation[[#This Row],[Priority]]=2,IF(T_Calculation[[#This Row],[Comply]]="yes",1,0),"")</f>
        <v/>
      </c>
      <c r="H107" s="1" t="str">
        <f>IF(T_Calculation[[#This Row],[Priority]]=3,IF(T_Calculation[[#This Row],[Comply]]="yes",1,0),"")</f>
        <v/>
      </c>
    </row>
    <row r="108" spans="3:8" x14ac:dyDescent="0.4">
      <c r="C108" s="4" t="str">
        <f>T_BR[[#This Row],[BR '#]]</f>
        <v>BR 3.4.1.4</v>
      </c>
      <c r="D108" s="4">
        <f>_xlfn.XLOOKUP(C108,T_BR[BR '#],T_BR[Priority])</f>
        <v>1</v>
      </c>
      <c r="E108" s="1">
        <f>_xlfn.XLOOKUP(C108,T_BR[BR '#],T_BR[Compliant])</f>
        <v>0</v>
      </c>
      <c r="F108" s="1">
        <f>IF(T_Calculation[[#This Row],[Priority]]=1,IF(T_Calculation[[#This Row],[Comply]]="yes",1,0),"")</f>
        <v>0</v>
      </c>
      <c r="G108" s="1" t="str">
        <f>IF(T_Calculation[[#This Row],[Priority]]=2,IF(T_Calculation[[#This Row],[Comply]]="yes",1,0),"")</f>
        <v/>
      </c>
      <c r="H108" s="1" t="str">
        <f>IF(T_Calculation[[#This Row],[Priority]]=3,IF(T_Calculation[[#This Row],[Comply]]="yes",1,0),"")</f>
        <v/>
      </c>
    </row>
    <row r="109" spans="3:8" x14ac:dyDescent="0.4">
      <c r="C109" s="4" t="str">
        <f>T_BR[[#This Row],[BR '#]]</f>
        <v>BR 3.4.2.1</v>
      </c>
      <c r="D109" s="4">
        <f>_xlfn.XLOOKUP(C109,T_BR[BR '#],T_BR[Priority])</f>
        <v>1</v>
      </c>
      <c r="E109" s="1">
        <f>_xlfn.XLOOKUP(C109,T_BR[BR '#],T_BR[Compliant])</f>
        <v>0</v>
      </c>
      <c r="F109" s="1">
        <f>IF(T_Calculation[[#This Row],[Priority]]=1,IF(T_Calculation[[#This Row],[Comply]]="yes",1,0),"")</f>
        <v>0</v>
      </c>
      <c r="G109" s="1" t="str">
        <f>IF(T_Calculation[[#This Row],[Priority]]=2,IF(T_Calculation[[#This Row],[Comply]]="yes",1,0),"")</f>
        <v/>
      </c>
      <c r="H109" s="1" t="str">
        <f>IF(T_Calculation[[#This Row],[Priority]]=3,IF(T_Calculation[[#This Row],[Comply]]="yes",1,0),"")</f>
        <v/>
      </c>
    </row>
    <row r="110" spans="3:8" x14ac:dyDescent="0.4">
      <c r="C110" s="4" t="str">
        <f>T_BR[[#This Row],[BR '#]]</f>
        <v>BR 3.4.2.1</v>
      </c>
      <c r="D110" s="4">
        <f>_xlfn.XLOOKUP(C110,T_BR[BR '#],T_BR[Priority])</f>
        <v>1</v>
      </c>
      <c r="E110" s="1">
        <f>_xlfn.XLOOKUP(C110,T_BR[BR '#],T_BR[Compliant])</f>
        <v>0</v>
      </c>
      <c r="F110" s="1">
        <f>IF(T_Calculation[[#This Row],[Priority]]=1,IF(T_Calculation[[#This Row],[Comply]]="yes",1,0),"")</f>
        <v>0</v>
      </c>
      <c r="G110" s="1" t="str">
        <f>IF(T_Calculation[[#This Row],[Priority]]=2,IF(T_Calculation[[#This Row],[Comply]]="yes",1,0),"")</f>
        <v/>
      </c>
      <c r="H110" s="1" t="str">
        <f>IF(T_Calculation[[#This Row],[Priority]]=3,IF(T_Calculation[[#This Row],[Comply]]="yes",1,0),"")</f>
        <v/>
      </c>
    </row>
    <row r="111" spans="3:8" x14ac:dyDescent="0.4">
      <c r="C111" s="4" t="str">
        <f>T_BR[[#This Row],[BR '#]]</f>
        <v>BR 3.4.2.1</v>
      </c>
      <c r="D111" s="4">
        <f>_xlfn.XLOOKUP(C111,T_BR[BR '#],T_BR[Priority])</f>
        <v>1</v>
      </c>
      <c r="E111" s="1">
        <f>_xlfn.XLOOKUP(C111,T_BR[BR '#],T_BR[Compliant])</f>
        <v>0</v>
      </c>
      <c r="F111" s="1">
        <f>IF(T_Calculation[[#This Row],[Priority]]=1,IF(T_Calculation[[#This Row],[Comply]]="yes",1,0),"")</f>
        <v>0</v>
      </c>
      <c r="G111" s="1" t="str">
        <f>IF(T_Calculation[[#This Row],[Priority]]=2,IF(T_Calculation[[#This Row],[Comply]]="yes",1,0),"")</f>
        <v/>
      </c>
      <c r="H111" s="1" t="str">
        <f>IF(T_Calculation[[#This Row],[Priority]]=3,IF(T_Calculation[[#This Row],[Comply]]="yes",1,0),"")</f>
        <v/>
      </c>
    </row>
    <row r="112" spans="3:8" x14ac:dyDescent="0.4">
      <c r="C112" s="4" t="str">
        <f>T_BR[[#This Row],[BR '#]]</f>
        <v>BR 3.4.2.1</v>
      </c>
      <c r="D112" s="4">
        <f>_xlfn.XLOOKUP(C112,T_BR[BR '#],T_BR[Priority])</f>
        <v>1</v>
      </c>
      <c r="E112" s="1">
        <f>_xlfn.XLOOKUP(C112,T_BR[BR '#],T_BR[Compliant])</f>
        <v>0</v>
      </c>
      <c r="F112" s="1">
        <f>IF(T_Calculation[[#This Row],[Priority]]=1,IF(T_Calculation[[#This Row],[Comply]]="yes",1,0),"")</f>
        <v>0</v>
      </c>
      <c r="G112" s="1" t="str">
        <f>IF(T_Calculation[[#This Row],[Priority]]=2,IF(T_Calculation[[#This Row],[Comply]]="yes",1,0),"")</f>
        <v/>
      </c>
      <c r="H112" s="1" t="str">
        <f>IF(T_Calculation[[#This Row],[Priority]]=3,IF(T_Calculation[[#This Row],[Comply]]="yes",1,0),"")</f>
        <v/>
      </c>
    </row>
    <row r="113" spans="3:8" x14ac:dyDescent="0.4">
      <c r="C113" s="4" t="str">
        <f>T_BR[[#This Row],[BR '#]]</f>
        <v>BR 3.4.2.1</v>
      </c>
      <c r="D113" s="4">
        <f>_xlfn.XLOOKUP(C113,T_BR[BR '#],T_BR[Priority])</f>
        <v>1</v>
      </c>
      <c r="E113" s="1">
        <f>_xlfn.XLOOKUP(C113,T_BR[BR '#],T_BR[Compliant])</f>
        <v>0</v>
      </c>
      <c r="F113" s="1">
        <f>IF(T_Calculation[[#This Row],[Priority]]=1,IF(T_Calculation[[#This Row],[Comply]]="yes",1,0),"")</f>
        <v>0</v>
      </c>
      <c r="G113" s="1" t="str">
        <f>IF(T_Calculation[[#This Row],[Priority]]=2,IF(T_Calculation[[#This Row],[Comply]]="yes",1,0),"")</f>
        <v/>
      </c>
      <c r="H113" s="1" t="str">
        <f>IF(T_Calculation[[#This Row],[Priority]]=3,IF(T_Calculation[[#This Row],[Comply]]="yes",1,0),"")</f>
        <v/>
      </c>
    </row>
    <row r="114" spans="3:8" x14ac:dyDescent="0.4">
      <c r="C114" s="4" t="str">
        <f>T_BR[[#This Row],[BR '#]]</f>
        <v>BR 3.4.2.1</v>
      </c>
      <c r="D114" s="4">
        <f>_xlfn.XLOOKUP(C114,T_BR[BR '#],T_BR[Priority])</f>
        <v>1</v>
      </c>
      <c r="E114" s="1">
        <f>_xlfn.XLOOKUP(C114,T_BR[BR '#],T_BR[Compliant])</f>
        <v>0</v>
      </c>
      <c r="F114" s="1">
        <f>IF(T_Calculation[[#This Row],[Priority]]=1,IF(T_Calculation[[#This Row],[Comply]]="yes",1,0),"")</f>
        <v>0</v>
      </c>
      <c r="G114" s="1" t="str">
        <f>IF(T_Calculation[[#This Row],[Priority]]=2,IF(T_Calculation[[#This Row],[Comply]]="yes",1,0),"")</f>
        <v/>
      </c>
      <c r="H114" s="1" t="str">
        <f>IF(T_Calculation[[#This Row],[Priority]]=3,IF(T_Calculation[[#This Row],[Comply]]="yes",1,0),"")</f>
        <v/>
      </c>
    </row>
    <row r="115" spans="3:8" x14ac:dyDescent="0.4">
      <c r="C115" s="4" t="str">
        <f>T_BR[[#This Row],[BR '#]]</f>
        <v>BR 3.4.2.1</v>
      </c>
      <c r="D115" s="4">
        <f>_xlfn.XLOOKUP(C115,T_BR[BR '#],T_BR[Priority])</f>
        <v>1</v>
      </c>
      <c r="E115" s="1">
        <f>_xlfn.XLOOKUP(C115,T_BR[BR '#],T_BR[Compliant])</f>
        <v>0</v>
      </c>
      <c r="F115" s="1">
        <f>IF(T_Calculation[[#This Row],[Priority]]=1,IF(T_Calculation[[#This Row],[Comply]]="yes",1,0),"")</f>
        <v>0</v>
      </c>
      <c r="G115" s="1" t="str">
        <f>IF(T_Calculation[[#This Row],[Priority]]=2,IF(T_Calculation[[#This Row],[Comply]]="yes",1,0),"")</f>
        <v/>
      </c>
      <c r="H115" s="1" t="str">
        <f>IF(T_Calculation[[#This Row],[Priority]]=3,IF(T_Calculation[[#This Row],[Comply]]="yes",1,0),"")</f>
        <v/>
      </c>
    </row>
    <row r="116" spans="3:8" x14ac:dyDescent="0.4">
      <c r="C116" s="4" t="str">
        <f>T_BR[[#This Row],[BR '#]]</f>
        <v>BR 3.4.2.1</v>
      </c>
      <c r="D116" s="4">
        <f>_xlfn.XLOOKUP(C116,T_BR[BR '#],T_BR[Priority])</f>
        <v>1</v>
      </c>
      <c r="E116" s="1">
        <f>_xlfn.XLOOKUP(C116,T_BR[BR '#],T_BR[Compliant])</f>
        <v>0</v>
      </c>
      <c r="F116" s="1">
        <f>IF(T_Calculation[[#This Row],[Priority]]=1,IF(T_Calculation[[#This Row],[Comply]]="yes",1,0),"")</f>
        <v>0</v>
      </c>
      <c r="G116" s="1" t="str">
        <f>IF(T_Calculation[[#This Row],[Priority]]=2,IF(T_Calculation[[#This Row],[Comply]]="yes",1,0),"")</f>
        <v/>
      </c>
      <c r="H116" s="1" t="str">
        <f>IF(T_Calculation[[#This Row],[Priority]]=3,IF(T_Calculation[[#This Row],[Comply]]="yes",1,0),"")</f>
        <v/>
      </c>
    </row>
    <row r="117" spans="3:8" x14ac:dyDescent="0.4">
      <c r="C117" s="4" t="str">
        <f>T_BR[[#This Row],[BR '#]]</f>
        <v>BR 3.4.2.1</v>
      </c>
      <c r="D117" s="4">
        <f>_xlfn.XLOOKUP(C117,T_BR[BR '#],T_BR[Priority])</f>
        <v>1</v>
      </c>
      <c r="E117" s="1">
        <f>_xlfn.XLOOKUP(C117,T_BR[BR '#],T_BR[Compliant])</f>
        <v>0</v>
      </c>
      <c r="F117" s="1">
        <f>IF(T_Calculation[[#This Row],[Priority]]=1,IF(T_Calculation[[#This Row],[Comply]]="yes",1,0),"")</f>
        <v>0</v>
      </c>
      <c r="G117" s="1" t="str">
        <f>IF(T_Calculation[[#This Row],[Priority]]=2,IF(T_Calculation[[#This Row],[Comply]]="yes",1,0),"")</f>
        <v/>
      </c>
      <c r="H117" s="1" t="str">
        <f>IF(T_Calculation[[#This Row],[Priority]]=3,IF(T_Calculation[[#This Row],[Comply]]="yes",1,0),"")</f>
        <v/>
      </c>
    </row>
    <row r="118" spans="3:8" x14ac:dyDescent="0.4">
      <c r="C118" s="4" t="str">
        <f>T_BR[[#This Row],[BR '#]]</f>
        <v>BR 3.4.2.2</v>
      </c>
      <c r="D118" s="4">
        <f>_xlfn.XLOOKUP(C118,T_BR[BR '#],T_BR[Priority])</f>
        <v>1</v>
      </c>
      <c r="E118" s="1">
        <f>_xlfn.XLOOKUP(C118,T_BR[BR '#],T_BR[Compliant])</f>
        <v>0</v>
      </c>
      <c r="F118" s="1">
        <f>IF(T_Calculation[[#This Row],[Priority]]=1,IF(T_Calculation[[#This Row],[Comply]]="yes",1,0),"")</f>
        <v>0</v>
      </c>
      <c r="G118" s="1" t="str">
        <f>IF(T_Calculation[[#This Row],[Priority]]=2,IF(T_Calculation[[#This Row],[Comply]]="yes",1,0),"")</f>
        <v/>
      </c>
      <c r="H118" s="1" t="str">
        <f>IF(T_Calculation[[#This Row],[Priority]]=3,IF(T_Calculation[[#This Row],[Comply]]="yes",1,0),"")</f>
        <v/>
      </c>
    </row>
    <row r="119" spans="3:8" x14ac:dyDescent="0.4">
      <c r="C119" s="4" t="str">
        <f>T_BR[[#This Row],[BR '#]]</f>
        <v>BR 3.4.2.2</v>
      </c>
      <c r="D119" s="4">
        <f>_xlfn.XLOOKUP(C119,T_BR[BR '#],T_BR[Priority])</f>
        <v>1</v>
      </c>
      <c r="E119" s="1">
        <f>_xlfn.XLOOKUP(C119,T_BR[BR '#],T_BR[Compliant])</f>
        <v>0</v>
      </c>
      <c r="F119" s="1">
        <f>IF(T_Calculation[[#This Row],[Priority]]=1,IF(T_Calculation[[#This Row],[Comply]]="yes",1,0),"")</f>
        <v>0</v>
      </c>
      <c r="G119" s="1" t="str">
        <f>IF(T_Calculation[[#This Row],[Priority]]=2,IF(T_Calculation[[#This Row],[Comply]]="yes",1,0),"")</f>
        <v/>
      </c>
      <c r="H119" s="1" t="str">
        <f>IF(T_Calculation[[#This Row],[Priority]]=3,IF(T_Calculation[[#This Row],[Comply]]="yes",1,0),"")</f>
        <v/>
      </c>
    </row>
    <row r="120" spans="3:8" x14ac:dyDescent="0.4">
      <c r="C120" s="4" t="str">
        <f>T_BR[[#This Row],[BR '#]]</f>
        <v>BR 3.4.2.2</v>
      </c>
      <c r="D120" s="4">
        <f>_xlfn.XLOOKUP(C120,T_BR[BR '#],T_BR[Priority])</f>
        <v>1</v>
      </c>
      <c r="E120" s="1">
        <f>_xlfn.XLOOKUP(C120,T_BR[BR '#],T_BR[Compliant])</f>
        <v>0</v>
      </c>
      <c r="F120" s="1">
        <f>IF(T_Calculation[[#This Row],[Priority]]=1,IF(T_Calculation[[#This Row],[Comply]]="yes",1,0),"")</f>
        <v>0</v>
      </c>
      <c r="G120" s="1" t="str">
        <f>IF(T_Calculation[[#This Row],[Priority]]=2,IF(T_Calculation[[#This Row],[Comply]]="yes",1,0),"")</f>
        <v/>
      </c>
      <c r="H120" s="1" t="str">
        <f>IF(T_Calculation[[#This Row],[Priority]]=3,IF(T_Calculation[[#This Row],[Comply]]="yes",1,0),"")</f>
        <v/>
      </c>
    </row>
    <row r="121" spans="3:8" x14ac:dyDescent="0.4">
      <c r="C121" s="4" t="str">
        <f>T_BR[[#This Row],[BR '#]]</f>
        <v>BR 3.4.2.2</v>
      </c>
      <c r="D121" s="4">
        <f>_xlfn.XLOOKUP(C121,T_BR[BR '#],T_BR[Priority])</f>
        <v>1</v>
      </c>
      <c r="E121" s="1">
        <f>_xlfn.XLOOKUP(C121,T_BR[BR '#],T_BR[Compliant])</f>
        <v>0</v>
      </c>
      <c r="F121" s="1">
        <f>IF(T_Calculation[[#This Row],[Priority]]=1,IF(T_Calculation[[#This Row],[Comply]]="yes",1,0),"")</f>
        <v>0</v>
      </c>
      <c r="G121" s="1" t="str">
        <f>IF(T_Calculation[[#This Row],[Priority]]=2,IF(T_Calculation[[#This Row],[Comply]]="yes",1,0),"")</f>
        <v/>
      </c>
      <c r="H121" s="1" t="str">
        <f>IF(T_Calculation[[#This Row],[Priority]]=3,IF(T_Calculation[[#This Row],[Comply]]="yes",1,0),"")</f>
        <v/>
      </c>
    </row>
    <row r="122" spans="3:8" x14ac:dyDescent="0.4">
      <c r="C122" s="4" t="str">
        <f>T_BR[[#This Row],[BR '#]]</f>
        <v>BR 3.4.2.4</v>
      </c>
      <c r="D122" s="4">
        <f>_xlfn.XLOOKUP(C122,T_BR[BR '#],T_BR[Priority])</f>
        <v>1</v>
      </c>
      <c r="E122" s="1">
        <f>_xlfn.XLOOKUP(C122,T_BR[BR '#],T_BR[Compliant])</f>
        <v>0</v>
      </c>
      <c r="F122" s="1">
        <f>IF(T_Calculation[[#This Row],[Priority]]=1,IF(T_Calculation[[#This Row],[Comply]]="yes",1,0),"")</f>
        <v>0</v>
      </c>
      <c r="G122" s="1" t="str">
        <f>IF(T_Calculation[[#This Row],[Priority]]=2,IF(T_Calculation[[#This Row],[Comply]]="yes",1,0),"")</f>
        <v/>
      </c>
      <c r="H122" s="1" t="str">
        <f>IF(T_Calculation[[#This Row],[Priority]]=3,IF(T_Calculation[[#This Row],[Comply]]="yes",1,0),"")</f>
        <v/>
      </c>
    </row>
    <row r="123" spans="3:8" x14ac:dyDescent="0.4">
      <c r="C123" s="4" t="str">
        <f>T_BR[[#This Row],[BR '#]]</f>
        <v>BR 3.4.2.5</v>
      </c>
      <c r="D123" s="4">
        <f>_xlfn.XLOOKUP(C123,T_BR[BR '#],T_BR[Priority])</f>
        <v>1</v>
      </c>
      <c r="E123" s="1">
        <f>_xlfn.XLOOKUP(C123,T_BR[BR '#],T_BR[Compliant])</f>
        <v>0</v>
      </c>
      <c r="F123" s="1">
        <f>IF(T_Calculation[[#This Row],[Priority]]=1,IF(T_Calculation[[#This Row],[Comply]]="yes",1,0),"")</f>
        <v>0</v>
      </c>
      <c r="G123" s="1" t="str">
        <f>IF(T_Calculation[[#This Row],[Priority]]=2,IF(T_Calculation[[#This Row],[Comply]]="yes",1,0),"")</f>
        <v/>
      </c>
      <c r="H123" s="1" t="str">
        <f>IF(T_Calculation[[#This Row],[Priority]]=3,IF(T_Calculation[[#This Row],[Comply]]="yes",1,0),"")</f>
        <v/>
      </c>
    </row>
    <row r="124" spans="3:8" x14ac:dyDescent="0.4">
      <c r="C124" s="4" t="str">
        <f>T_BR[[#This Row],[BR '#]]</f>
        <v>BR 3.4.2.5</v>
      </c>
      <c r="D124" s="4">
        <f>_xlfn.XLOOKUP(C124,T_BR[BR '#],T_BR[Priority])</f>
        <v>1</v>
      </c>
      <c r="E124" s="1">
        <f>_xlfn.XLOOKUP(C124,T_BR[BR '#],T_BR[Compliant])</f>
        <v>0</v>
      </c>
      <c r="F124" s="1">
        <f>IF(T_Calculation[[#This Row],[Priority]]=1,IF(T_Calculation[[#This Row],[Comply]]="yes",1,0),"")</f>
        <v>0</v>
      </c>
      <c r="G124" s="1" t="str">
        <f>IF(T_Calculation[[#This Row],[Priority]]=2,IF(T_Calculation[[#This Row],[Comply]]="yes",1,0),"")</f>
        <v/>
      </c>
      <c r="H124" s="1" t="str">
        <f>IF(T_Calculation[[#This Row],[Priority]]=3,IF(T_Calculation[[#This Row],[Comply]]="yes",1,0),"")</f>
        <v/>
      </c>
    </row>
    <row r="125" spans="3:8" x14ac:dyDescent="0.4">
      <c r="C125" s="4" t="str">
        <f>T_BR[[#This Row],[BR '#]]</f>
        <v>BR 3.4.2.5</v>
      </c>
      <c r="D125" s="4">
        <f>_xlfn.XLOOKUP(C125,T_BR[BR '#],T_BR[Priority])</f>
        <v>1</v>
      </c>
      <c r="E125" s="1">
        <f>_xlfn.XLOOKUP(C125,T_BR[BR '#],T_BR[Compliant])</f>
        <v>0</v>
      </c>
      <c r="F125" s="1">
        <f>IF(T_Calculation[[#This Row],[Priority]]=1,IF(T_Calculation[[#This Row],[Comply]]="yes",1,0),"")</f>
        <v>0</v>
      </c>
      <c r="G125" s="1" t="str">
        <f>IF(T_Calculation[[#This Row],[Priority]]=2,IF(T_Calculation[[#This Row],[Comply]]="yes",1,0),"")</f>
        <v/>
      </c>
      <c r="H125" s="1" t="str">
        <f>IF(T_Calculation[[#This Row],[Priority]]=3,IF(T_Calculation[[#This Row],[Comply]]="yes",1,0),"")</f>
        <v/>
      </c>
    </row>
    <row r="126" spans="3:8" x14ac:dyDescent="0.4">
      <c r="C126" s="4" t="str">
        <f>T_BR[[#This Row],[BR '#]]</f>
        <v>BR 3.4.2.5</v>
      </c>
      <c r="D126" s="4">
        <f>_xlfn.XLOOKUP(C126,T_BR[BR '#],T_BR[Priority])</f>
        <v>1</v>
      </c>
      <c r="E126" s="1">
        <f>_xlfn.XLOOKUP(C126,T_BR[BR '#],T_BR[Compliant])</f>
        <v>0</v>
      </c>
      <c r="F126" s="1">
        <f>IF(T_Calculation[[#This Row],[Priority]]=1,IF(T_Calculation[[#This Row],[Comply]]="yes",1,0),"")</f>
        <v>0</v>
      </c>
      <c r="G126" s="1" t="str">
        <f>IF(T_Calculation[[#This Row],[Priority]]=2,IF(T_Calculation[[#This Row],[Comply]]="yes",1,0),"")</f>
        <v/>
      </c>
      <c r="H126" s="1" t="str">
        <f>IF(T_Calculation[[#This Row],[Priority]]=3,IF(T_Calculation[[#This Row],[Comply]]="yes",1,0),"")</f>
        <v/>
      </c>
    </row>
    <row r="127" spans="3:8" x14ac:dyDescent="0.4">
      <c r="C127" s="4" t="str">
        <f>T_BR[[#This Row],[BR '#]]</f>
        <v>BR 3.4.2.5</v>
      </c>
      <c r="D127" s="4">
        <f>_xlfn.XLOOKUP(C127,T_BR[BR '#],T_BR[Priority])</f>
        <v>1</v>
      </c>
      <c r="E127" s="1">
        <f>_xlfn.XLOOKUP(C127,T_BR[BR '#],T_BR[Compliant])</f>
        <v>0</v>
      </c>
      <c r="F127" s="1">
        <f>IF(T_Calculation[[#This Row],[Priority]]=1,IF(T_Calculation[[#This Row],[Comply]]="yes",1,0),"")</f>
        <v>0</v>
      </c>
      <c r="G127" s="1" t="str">
        <f>IF(T_Calculation[[#This Row],[Priority]]=2,IF(T_Calculation[[#This Row],[Comply]]="yes",1,0),"")</f>
        <v/>
      </c>
      <c r="H127" s="1" t="str">
        <f>IF(T_Calculation[[#This Row],[Priority]]=3,IF(T_Calculation[[#This Row],[Comply]]="yes",1,0),"")</f>
        <v/>
      </c>
    </row>
    <row r="128" spans="3:8" x14ac:dyDescent="0.4">
      <c r="C128" s="4" t="str">
        <f>T_BR[[#This Row],[BR '#]]</f>
        <v>BR 3.4.2.5</v>
      </c>
      <c r="D128" s="4">
        <f>_xlfn.XLOOKUP(C128,T_BR[BR '#],T_BR[Priority])</f>
        <v>1</v>
      </c>
      <c r="E128" s="1">
        <f>_xlfn.XLOOKUP(C128,T_BR[BR '#],T_BR[Compliant])</f>
        <v>0</v>
      </c>
      <c r="F128" s="1">
        <f>IF(T_Calculation[[#This Row],[Priority]]=1,IF(T_Calculation[[#This Row],[Comply]]="yes",1,0),"")</f>
        <v>0</v>
      </c>
      <c r="G128" s="1" t="str">
        <f>IF(T_Calculation[[#This Row],[Priority]]=2,IF(T_Calculation[[#This Row],[Comply]]="yes",1,0),"")</f>
        <v/>
      </c>
      <c r="H128" s="1" t="str">
        <f>IF(T_Calculation[[#This Row],[Priority]]=3,IF(T_Calculation[[#This Row],[Comply]]="yes",1,0),"")</f>
        <v/>
      </c>
    </row>
    <row r="129" spans="3:8" x14ac:dyDescent="0.4">
      <c r="C129" s="4" t="str">
        <f>T_BR[[#This Row],[BR '#]]</f>
        <v>BR 3.4.2.5</v>
      </c>
      <c r="D129" s="4">
        <f>_xlfn.XLOOKUP(C129,T_BR[BR '#],T_BR[Priority])</f>
        <v>1</v>
      </c>
      <c r="E129" s="1">
        <f>_xlfn.XLOOKUP(C129,T_BR[BR '#],T_BR[Compliant])</f>
        <v>0</v>
      </c>
      <c r="F129" s="1">
        <f>IF(T_Calculation[[#This Row],[Priority]]=1,IF(T_Calculation[[#This Row],[Comply]]="yes",1,0),"")</f>
        <v>0</v>
      </c>
      <c r="G129" s="1" t="str">
        <f>IF(T_Calculation[[#This Row],[Priority]]=2,IF(T_Calculation[[#This Row],[Comply]]="yes",1,0),"")</f>
        <v/>
      </c>
      <c r="H129" s="1" t="str">
        <f>IF(T_Calculation[[#This Row],[Priority]]=3,IF(T_Calculation[[#This Row],[Comply]]="yes",1,0),"")</f>
        <v/>
      </c>
    </row>
    <row r="130" spans="3:8" x14ac:dyDescent="0.4">
      <c r="C130" s="4" t="str">
        <f>T_BR[[#This Row],[BR '#]]</f>
        <v>BR 3.4.2.5</v>
      </c>
      <c r="D130" s="4">
        <f>_xlfn.XLOOKUP(C130,T_BR[BR '#],T_BR[Priority])</f>
        <v>1</v>
      </c>
      <c r="E130" s="1">
        <f>_xlfn.XLOOKUP(C130,T_BR[BR '#],T_BR[Compliant])</f>
        <v>0</v>
      </c>
      <c r="F130" s="1">
        <f>IF(T_Calculation[[#This Row],[Priority]]=1,IF(T_Calculation[[#This Row],[Comply]]="yes",1,0),"")</f>
        <v>0</v>
      </c>
      <c r="G130" s="1" t="str">
        <f>IF(T_Calculation[[#This Row],[Priority]]=2,IF(T_Calculation[[#This Row],[Comply]]="yes",1,0),"")</f>
        <v/>
      </c>
      <c r="H130" s="1" t="str">
        <f>IF(T_Calculation[[#This Row],[Priority]]=3,IF(T_Calculation[[#This Row],[Comply]]="yes",1,0),"")</f>
        <v/>
      </c>
    </row>
    <row r="131" spans="3:8" x14ac:dyDescent="0.4">
      <c r="C131" s="4" t="str">
        <f>T_BR[[#This Row],[BR '#]]</f>
        <v>BR 3.4.2.5</v>
      </c>
      <c r="D131" s="4">
        <f>_xlfn.XLOOKUP(C131,T_BR[BR '#],T_BR[Priority])</f>
        <v>1</v>
      </c>
      <c r="E131" s="1">
        <f>_xlfn.XLOOKUP(C131,T_BR[BR '#],T_BR[Compliant])</f>
        <v>0</v>
      </c>
      <c r="F131" s="1">
        <f>IF(T_Calculation[[#This Row],[Priority]]=1,IF(T_Calculation[[#This Row],[Comply]]="yes",1,0),"")</f>
        <v>0</v>
      </c>
      <c r="G131" s="1" t="str">
        <f>IF(T_Calculation[[#This Row],[Priority]]=2,IF(T_Calculation[[#This Row],[Comply]]="yes",1,0),"")</f>
        <v/>
      </c>
      <c r="H131" s="1" t="str">
        <f>IF(T_Calculation[[#This Row],[Priority]]=3,IF(T_Calculation[[#This Row],[Comply]]="yes",1,0),"")</f>
        <v/>
      </c>
    </row>
    <row r="132" spans="3:8" x14ac:dyDescent="0.4">
      <c r="C132" s="4" t="str">
        <f>T_BR[[#This Row],[BR '#]]</f>
        <v>BR 3.4.2.5</v>
      </c>
      <c r="D132" s="4">
        <f>_xlfn.XLOOKUP(C132,T_BR[BR '#],T_BR[Priority])</f>
        <v>1</v>
      </c>
      <c r="E132" s="1">
        <f>_xlfn.XLOOKUP(C132,T_BR[BR '#],T_BR[Compliant])</f>
        <v>0</v>
      </c>
      <c r="F132" s="1">
        <f>IF(T_Calculation[[#This Row],[Priority]]=1,IF(T_Calculation[[#This Row],[Comply]]="yes",1,0),"")</f>
        <v>0</v>
      </c>
      <c r="G132" s="1" t="str">
        <f>IF(T_Calculation[[#This Row],[Priority]]=2,IF(T_Calculation[[#This Row],[Comply]]="yes",1,0),"")</f>
        <v/>
      </c>
      <c r="H132" s="1" t="str">
        <f>IF(T_Calculation[[#This Row],[Priority]]=3,IF(T_Calculation[[#This Row],[Comply]]="yes",1,0),"")</f>
        <v/>
      </c>
    </row>
    <row r="133" spans="3:8" x14ac:dyDescent="0.4">
      <c r="C133" s="4" t="str">
        <f>T_BR[[#This Row],[BR '#]]</f>
        <v>BR 3.4.2.5</v>
      </c>
      <c r="D133" s="4">
        <f>_xlfn.XLOOKUP(C133,T_BR[BR '#],T_BR[Priority])</f>
        <v>1</v>
      </c>
      <c r="E133" s="1">
        <f>_xlfn.XLOOKUP(C133,T_BR[BR '#],T_BR[Compliant])</f>
        <v>0</v>
      </c>
      <c r="F133" s="1">
        <f>IF(T_Calculation[[#This Row],[Priority]]=1,IF(T_Calculation[[#This Row],[Comply]]="yes",1,0),"")</f>
        <v>0</v>
      </c>
      <c r="G133" s="1" t="str">
        <f>IF(T_Calculation[[#This Row],[Priority]]=2,IF(T_Calculation[[#This Row],[Comply]]="yes",1,0),"")</f>
        <v/>
      </c>
      <c r="H133" s="1" t="str">
        <f>IF(T_Calculation[[#This Row],[Priority]]=3,IF(T_Calculation[[#This Row],[Comply]]="yes",1,0),"")</f>
        <v/>
      </c>
    </row>
    <row r="134" spans="3:8" x14ac:dyDescent="0.4">
      <c r="C134" s="4" t="str">
        <f>T_BR[[#This Row],[BR '#]]</f>
        <v>BR 3.4.2.5</v>
      </c>
      <c r="D134" s="4">
        <f>_xlfn.XLOOKUP(C134,T_BR[BR '#],T_BR[Priority])</f>
        <v>1</v>
      </c>
      <c r="E134" s="1">
        <f>_xlfn.XLOOKUP(C134,T_BR[BR '#],T_BR[Compliant])</f>
        <v>0</v>
      </c>
      <c r="F134" s="1">
        <f>IF(T_Calculation[[#This Row],[Priority]]=1,IF(T_Calculation[[#This Row],[Comply]]="yes",1,0),"")</f>
        <v>0</v>
      </c>
      <c r="G134" s="1" t="str">
        <f>IF(T_Calculation[[#This Row],[Priority]]=2,IF(T_Calculation[[#This Row],[Comply]]="yes",1,0),"")</f>
        <v/>
      </c>
      <c r="H134" s="1" t="str">
        <f>IF(T_Calculation[[#This Row],[Priority]]=3,IF(T_Calculation[[#This Row],[Comply]]="yes",1,0),"")</f>
        <v/>
      </c>
    </row>
    <row r="135" spans="3:8" x14ac:dyDescent="0.4">
      <c r="C135" s="4" t="str">
        <f>T_BR[[#This Row],[BR '#]]</f>
        <v>BR 3.4.2.5</v>
      </c>
      <c r="D135" s="4">
        <f>_xlfn.XLOOKUP(C135,T_BR[BR '#],T_BR[Priority])</f>
        <v>1</v>
      </c>
      <c r="E135" s="1">
        <f>_xlfn.XLOOKUP(C135,T_BR[BR '#],T_BR[Compliant])</f>
        <v>0</v>
      </c>
      <c r="F135" s="1">
        <f>IF(T_Calculation[[#This Row],[Priority]]=1,IF(T_Calculation[[#This Row],[Comply]]="yes",1,0),"")</f>
        <v>0</v>
      </c>
      <c r="G135" s="1" t="str">
        <f>IF(T_Calculation[[#This Row],[Priority]]=2,IF(T_Calculation[[#This Row],[Comply]]="yes",1,0),"")</f>
        <v/>
      </c>
      <c r="H135" s="1" t="str">
        <f>IF(T_Calculation[[#This Row],[Priority]]=3,IF(T_Calculation[[#This Row],[Comply]]="yes",1,0),"")</f>
        <v/>
      </c>
    </row>
    <row r="136" spans="3:8" x14ac:dyDescent="0.4">
      <c r="C136" s="4" t="str">
        <f>T_BR[[#This Row],[BR '#]]</f>
        <v>BR 3.4.2.5</v>
      </c>
      <c r="D136" s="4">
        <f>_xlfn.XLOOKUP(C136,T_BR[BR '#],T_BR[Priority])</f>
        <v>1</v>
      </c>
      <c r="E136" s="1">
        <f>_xlfn.XLOOKUP(C136,T_BR[BR '#],T_BR[Compliant])</f>
        <v>0</v>
      </c>
      <c r="F136" s="1">
        <f>IF(T_Calculation[[#This Row],[Priority]]=1,IF(T_Calculation[[#This Row],[Comply]]="yes",1,0),"")</f>
        <v>0</v>
      </c>
      <c r="G136" s="1" t="str">
        <f>IF(T_Calculation[[#This Row],[Priority]]=2,IF(T_Calculation[[#This Row],[Comply]]="yes",1,0),"")</f>
        <v/>
      </c>
      <c r="H136" s="1" t="str">
        <f>IF(T_Calculation[[#This Row],[Priority]]=3,IF(T_Calculation[[#This Row],[Comply]]="yes",1,0),"")</f>
        <v/>
      </c>
    </row>
    <row r="137" spans="3:8" x14ac:dyDescent="0.4">
      <c r="C137" s="4" t="str">
        <f>T_BR[[#This Row],[BR '#]]</f>
        <v>BR 3.4.2.5</v>
      </c>
      <c r="D137" s="4">
        <f>_xlfn.XLOOKUP(C137,T_BR[BR '#],T_BR[Priority])</f>
        <v>1</v>
      </c>
      <c r="E137" s="1">
        <f>_xlfn.XLOOKUP(C137,T_BR[BR '#],T_BR[Compliant])</f>
        <v>0</v>
      </c>
      <c r="F137" s="1">
        <f>IF(T_Calculation[[#This Row],[Priority]]=1,IF(T_Calculation[[#This Row],[Comply]]="yes",1,0),"")</f>
        <v>0</v>
      </c>
      <c r="G137" s="1" t="str">
        <f>IF(T_Calculation[[#This Row],[Priority]]=2,IF(T_Calculation[[#This Row],[Comply]]="yes",1,0),"")</f>
        <v/>
      </c>
      <c r="H137" s="1" t="str">
        <f>IF(T_Calculation[[#This Row],[Priority]]=3,IF(T_Calculation[[#This Row],[Comply]]="yes",1,0),"")</f>
        <v/>
      </c>
    </row>
    <row r="138" spans="3:8" x14ac:dyDescent="0.4">
      <c r="C138" s="4" t="str">
        <f>T_BR[[#This Row],[BR '#]]</f>
        <v>BR 3.4.2.5</v>
      </c>
      <c r="D138" s="4">
        <f>_xlfn.XLOOKUP(C138,T_BR[BR '#],T_BR[Priority])</f>
        <v>1</v>
      </c>
      <c r="E138" s="1">
        <f>_xlfn.XLOOKUP(C138,T_BR[BR '#],T_BR[Compliant])</f>
        <v>0</v>
      </c>
      <c r="F138" s="1">
        <f>IF(T_Calculation[[#This Row],[Priority]]=1,IF(T_Calculation[[#This Row],[Comply]]="yes",1,0),"")</f>
        <v>0</v>
      </c>
      <c r="G138" s="1" t="str">
        <f>IF(T_Calculation[[#This Row],[Priority]]=2,IF(T_Calculation[[#This Row],[Comply]]="yes",1,0),"")</f>
        <v/>
      </c>
      <c r="H138" s="1" t="str">
        <f>IF(T_Calculation[[#This Row],[Priority]]=3,IF(T_Calculation[[#This Row],[Comply]]="yes",1,0),"")</f>
        <v/>
      </c>
    </row>
    <row r="139" spans="3:8" x14ac:dyDescent="0.4">
      <c r="C139" s="4" t="str">
        <f>T_BR[[#This Row],[BR '#]]</f>
        <v>BR 3.4.2.5</v>
      </c>
      <c r="D139" s="4">
        <f>_xlfn.XLOOKUP(C139,T_BR[BR '#],T_BR[Priority])</f>
        <v>1</v>
      </c>
      <c r="E139" s="1">
        <f>_xlfn.XLOOKUP(C139,T_BR[BR '#],T_BR[Compliant])</f>
        <v>0</v>
      </c>
      <c r="F139" s="1">
        <f>IF(T_Calculation[[#This Row],[Priority]]=1,IF(T_Calculation[[#This Row],[Comply]]="yes",1,0),"")</f>
        <v>0</v>
      </c>
      <c r="G139" s="1" t="str">
        <f>IF(T_Calculation[[#This Row],[Priority]]=2,IF(T_Calculation[[#This Row],[Comply]]="yes",1,0),"")</f>
        <v/>
      </c>
      <c r="H139" s="1" t="str">
        <f>IF(T_Calculation[[#This Row],[Priority]]=3,IF(T_Calculation[[#This Row],[Comply]]="yes",1,0),"")</f>
        <v/>
      </c>
    </row>
    <row r="140" spans="3:8" x14ac:dyDescent="0.4">
      <c r="C140" s="4" t="str">
        <f>T_BR[[#This Row],[BR '#]]</f>
        <v>BR 3.4.2.5</v>
      </c>
      <c r="D140" s="4">
        <f>_xlfn.XLOOKUP(C140,T_BR[BR '#],T_BR[Priority])</f>
        <v>1</v>
      </c>
      <c r="E140" s="1">
        <f>_xlfn.XLOOKUP(C140,T_BR[BR '#],T_BR[Compliant])</f>
        <v>0</v>
      </c>
      <c r="F140" s="1">
        <f>IF(T_Calculation[[#This Row],[Priority]]=1,IF(T_Calculation[[#This Row],[Comply]]="yes",1,0),"")</f>
        <v>0</v>
      </c>
      <c r="G140" s="1" t="str">
        <f>IF(T_Calculation[[#This Row],[Priority]]=2,IF(T_Calculation[[#This Row],[Comply]]="yes",1,0),"")</f>
        <v/>
      </c>
      <c r="H140" s="1" t="str">
        <f>IF(T_Calculation[[#This Row],[Priority]]=3,IF(T_Calculation[[#This Row],[Comply]]="yes",1,0),"")</f>
        <v/>
      </c>
    </row>
    <row r="141" spans="3:8" x14ac:dyDescent="0.4">
      <c r="C141" s="4" t="str">
        <f>T_BR[[#This Row],[BR '#]]</f>
        <v>BR 3.4.2.5</v>
      </c>
      <c r="D141" s="4">
        <f>_xlfn.XLOOKUP(C141,T_BR[BR '#],T_BR[Priority])</f>
        <v>1</v>
      </c>
      <c r="E141" s="1">
        <f>_xlfn.XLOOKUP(C141,T_BR[BR '#],T_BR[Compliant])</f>
        <v>0</v>
      </c>
      <c r="F141" s="1">
        <f>IF(T_Calculation[[#This Row],[Priority]]=1,IF(T_Calculation[[#This Row],[Comply]]="yes",1,0),"")</f>
        <v>0</v>
      </c>
      <c r="G141" s="1" t="str">
        <f>IF(T_Calculation[[#This Row],[Priority]]=2,IF(T_Calculation[[#This Row],[Comply]]="yes",1,0),"")</f>
        <v/>
      </c>
      <c r="H141" s="1" t="str">
        <f>IF(T_Calculation[[#This Row],[Priority]]=3,IF(T_Calculation[[#This Row],[Comply]]="yes",1,0),"")</f>
        <v/>
      </c>
    </row>
    <row r="142" spans="3:8" x14ac:dyDescent="0.4">
      <c r="C142" s="4" t="str">
        <f>T_BR[[#This Row],[BR '#]]</f>
        <v>BR 3.4.2.5</v>
      </c>
      <c r="D142" s="4">
        <f>_xlfn.XLOOKUP(C142,T_BR[BR '#],T_BR[Priority])</f>
        <v>1</v>
      </c>
      <c r="E142" s="1">
        <f>_xlfn.XLOOKUP(C142,T_BR[BR '#],T_BR[Compliant])</f>
        <v>0</v>
      </c>
      <c r="F142" s="1">
        <f>IF(T_Calculation[[#This Row],[Priority]]=1,IF(T_Calculation[[#This Row],[Comply]]="yes",1,0),"")</f>
        <v>0</v>
      </c>
      <c r="G142" s="1" t="str">
        <f>IF(T_Calculation[[#This Row],[Priority]]=2,IF(T_Calculation[[#This Row],[Comply]]="yes",1,0),"")</f>
        <v/>
      </c>
      <c r="H142" s="1" t="str">
        <f>IF(T_Calculation[[#This Row],[Priority]]=3,IF(T_Calculation[[#This Row],[Comply]]="yes",1,0),"")</f>
        <v/>
      </c>
    </row>
    <row r="143" spans="3:8" x14ac:dyDescent="0.4">
      <c r="C143" s="4" t="str">
        <f>T_BR[[#This Row],[BR '#]]</f>
        <v>BR 3.4.2.5</v>
      </c>
      <c r="D143" s="4">
        <f>_xlfn.XLOOKUP(C143,T_BR[BR '#],T_BR[Priority])</f>
        <v>1</v>
      </c>
      <c r="E143" s="1">
        <f>_xlfn.XLOOKUP(C143,T_BR[BR '#],T_BR[Compliant])</f>
        <v>0</v>
      </c>
      <c r="F143" s="1">
        <f>IF(T_Calculation[[#This Row],[Priority]]=1,IF(T_Calculation[[#This Row],[Comply]]="yes",1,0),"")</f>
        <v>0</v>
      </c>
      <c r="G143" s="1" t="str">
        <f>IF(T_Calculation[[#This Row],[Priority]]=2,IF(T_Calculation[[#This Row],[Comply]]="yes",1,0),"")</f>
        <v/>
      </c>
      <c r="H143" s="1" t="str">
        <f>IF(T_Calculation[[#This Row],[Priority]]=3,IF(T_Calculation[[#This Row],[Comply]]="yes",1,0),"")</f>
        <v/>
      </c>
    </row>
    <row r="144" spans="3:8" x14ac:dyDescent="0.4">
      <c r="C144" s="4" t="str">
        <f>T_BR[[#This Row],[BR '#]]</f>
        <v>BR 3.4.2.5</v>
      </c>
      <c r="D144" s="4">
        <f>_xlfn.XLOOKUP(C144,T_BR[BR '#],T_BR[Priority])</f>
        <v>1</v>
      </c>
      <c r="E144" s="1">
        <f>_xlfn.XLOOKUP(C144,T_BR[BR '#],T_BR[Compliant])</f>
        <v>0</v>
      </c>
      <c r="F144" s="1">
        <f>IF(T_Calculation[[#This Row],[Priority]]=1,IF(T_Calculation[[#This Row],[Comply]]="yes",1,0),"")</f>
        <v>0</v>
      </c>
      <c r="G144" s="1" t="str">
        <f>IF(T_Calculation[[#This Row],[Priority]]=2,IF(T_Calculation[[#This Row],[Comply]]="yes",1,0),"")</f>
        <v/>
      </c>
      <c r="H144" s="1" t="str">
        <f>IF(T_Calculation[[#This Row],[Priority]]=3,IF(T_Calculation[[#This Row],[Comply]]="yes",1,0),"")</f>
        <v/>
      </c>
    </row>
    <row r="145" spans="3:8" x14ac:dyDescent="0.4">
      <c r="C145" s="4" t="str">
        <f>T_BR[[#This Row],[BR '#]]</f>
        <v>BR 3.4.2.6</v>
      </c>
      <c r="D145" s="4">
        <f>_xlfn.XLOOKUP(C145,T_BR[BR '#],T_BR[Priority])</f>
        <v>1</v>
      </c>
      <c r="E145" s="1">
        <f>_xlfn.XLOOKUP(C145,T_BR[BR '#],T_BR[Compliant])</f>
        <v>0</v>
      </c>
      <c r="F145" s="1">
        <f>IF(T_Calculation[[#This Row],[Priority]]=1,IF(T_Calculation[[#This Row],[Comply]]="yes",1,0),"")</f>
        <v>0</v>
      </c>
      <c r="G145" s="1" t="str">
        <f>IF(T_Calculation[[#This Row],[Priority]]=2,IF(T_Calculation[[#This Row],[Comply]]="yes",1,0),"")</f>
        <v/>
      </c>
      <c r="H145" s="1" t="str">
        <f>IF(T_Calculation[[#This Row],[Priority]]=3,IF(T_Calculation[[#This Row],[Comply]]="yes",1,0),"")</f>
        <v/>
      </c>
    </row>
    <row r="146" spans="3:8" x14ac:dyDescent="0.4">
      <c r="C146" s="4" t="str">
        <f>T_BR[[#This Row],[BR '#]]</f>
        <v>BR 3.4.2.6</v>
      </c>
      <c r="D146" s="4">
        <f>_xlfn.XLOOKUP(C146,T_BR[BR '#],T_BR[Priority])</f>
        <v>1</v>
      </c>
      <c r="E146" s="1">
        <f>_xlfn.XLOOKUP(C146,T_BR[BR '#],T_BR[Compliant])</f>
        <v>0</v>
      </c>
      <c r="F146" s="1">
        <f>IF(T_Calculation[[#This Row],[Priority]]=1,IF(T_Calculation[[#This Row],[Comply]]="yes",1,0),"")</f>
        <v>0</v>
      </c>
      <c r="G146" s="1" t="str">
        <f>IF(T_Calculation[[#This Row],[Priority]]=2,IF(T_Calculation[[#This Row],[Comply]]="yes",1,0),"")</f>
        <v/>
      </c>
      <c r="H146" s="1" t="str">
        <f>IF(T_Calculation[[#This Row],[Priority]]=3,IF(T_Calculation[[#This Row],[Comply]]="yes",1,0),"")</f>
        <v/>
      </c>
    </row>
    <row r="147" spans="3:8" x14ac:dyDescent="0.4">
      <c r="C147" s="4" t="str">
        <f>T_BR[[#This Row],[BR '#]]</f>
        <v>BR 3.4.2.6</v>
      </c>
      <c r="D147" s="4">
        <f>_xlfn.XLOOKUP(C147,T_BR[BR '#],T_BR[Priority])</f>
        <v>1</v>
      </c>
      <c r="E147" s="1">
        <f>_xlfn.XLOOKUP(C147,T_BR[BR '#],T_BR[Compliant])</f>
        <v>0</v>
      </c>
      <c r="F147" s="1">
        <f>IF(T_Calculation[[#This Row],[Priority]]=1,IF(T_Calculation[[#This Row],[Comply]]="yes",1,0),"")</f>
        <v>0</v>
      </c>
      <c r="G147" s="1" t="str">
        <f>IF(T_Calculation[[#This Row],[Priority]]=2,IF(T_Calculation[[#This Row],[Comply]]="yes",1,0),"")</f>
        <v/>
      </c>
      <c r="H147" s="1" t="str">
        <f>IF(T_Calculation[[#This Row],[Priority]]=3,IF(T_Calculation[[#This Row],[Comply]]="yes",1,0),"")</f>
        <v/>
      </c>
    </row>
    <row r="148" spans="3:8" x14ac:dyDescent="0.4">
      <c r="C148" s="4" t="str">
        <f>T_BR[[#This Row],[BR '#]]</f>
        <v>BR 3.4.2.6</v>
      </c>
      <c r="D148" s="4">
        <f>_xlfn.XLOOKUP(C148,T_BR[BR '#],T_BR[Priority])</f>
        <v>1</v>
      </c>
      <c r="E148" s="1">
        <f>_xlfn.XLOOKUP(C148,T_BR[BR '#],T_BR[Compliant])</f>
        <v>0</v>
      </c>
      <c r="F148" s="1">
        <f>IF(T_Calculation[[#This Row],[Priority]]=1,IF(T_Calculation[[#This Row],[Comply]]="yes",1,0),"")</f>
        <v>0</v>
      </c>
      <c r="G148" s="1" t="str">
        <f>IF(T_Calculation[[#This Row],[Priority]]=2,IF(T_Calculation[[#This Row],[Comply]]="yes",1,0),"")</f>
        <v/>
      </c>
      <c r="H148" s="1" t="str">
        <f>IF(T_Calculation[[#This Row],[Priority]]=3,IF(T_Calculation[[#This Row],[Comply]]="yes",1,0),"")</f>
        <v/>
      </c>
    </row>
    <row r="149" spans="3:8" x14ac:dyDescent="0.4">
      <c r="C149" s="4" t="str">
        <f>T_BR[[#This Row],[BR '#]]</f>
        <v>BR 3.4.2.7</v>
      </c>
      <c r="D149" s="4">
        <f>_xlfn.XLOOKUP(C149,T_BR[BR '#],T_BR[Priority])</f>
        <v>1</v>
      </c>
      <c r="E149" s="1">
        <f>_xlfn.XLOOKUP(C149,T_BR[BR '#],T_BR[Compliant])</f>
        <v>0</v>
      </c>
      <c r="F149" s="1">
        <f>IF(T_Calculation[[#This Row],[Priority]]=1,IF(T_Calculation[[#This Row],[Comply]]="yes",1,0),"")</f>
        <v>0</v>
      </c>
      <c r="G149" s="1" t="str">
        <f>IF(T_Calculation[[#This Row],[Priority]]=2,IF(T_Calculation[[#This Row],[Comply]]="yes",1,0),"")</f>
        <v/>
      </c>
      <c r="H149" s="1" t="str">
        <f>IF(T_Calculation[[#This Row],[Priority]]=3,IF(T_Calculation[[#This Row],[Comply]]="yes",1,0),"")</f>
        <v/>
      </c>
    </row>
    <row r="150" spans="3:8" x14ac:dyDescent="0.4">
      <c r="C150" s="4" t="str">
        <f>T_BR[[#This Row],[BR '#]]</f>
        <v>BR 3.4.2.7</v>
      </c>
      <c r="D150" s="4">
        <f>_xlfn.XLOOKUP(C150,T_BR[BR '#],T_BR[Priority])</f>
        <v>1</v>
      </c>
      <c r="E150" s="1">
        <f>_xlfn.XLOOKUP(C150,T_BR[BR '#],T_BR[Compliant])</f>
        <v>0</v>
      </c>
      <c r="F150" s="1">
        <f>IF(T_Calculation[[#This Row],[Priority]]=1,IF(T_Calculation[[#This Row],[Comply]]="yes",1,0),"")</f>
        <v>0</v>
      </c>
      <c r="G150" s="1" t="str">
        <f>IF(T_Calculation[[#This Row],[Priority]]=2,IF(T_Calculation[[#This Row],[Comply]]="yes",1,0),"")</f>
        <v/>
      </c>
      <c r="H150" s="1" t="str">
        <f>IF(T_Calculation[[#This Row],[Priority]]=3,IF(T_Calculation[[#This Row],[Comply]]="yes",1,0),"")</f>
        <v/>
      </c>
    </row>
    <row r="151" spans="3:8" x14ac:dyDescent="0.4">
      <c r="C151" s="4" t="str">
        <f>T_BR[[#This Row],[BR '#]]</f>
        <v>BR 3.4.2.8</v>
      </c>
      <c r="D151" s="4">
        <f>_xlfn.XLOOKUP(C151,T_BR[BR '#],T_BR[Priority])</f>
        <v>1</v>
      </c>
      <c r="E151" s="1">
        <f>_xlfn.XLOOKUP(C151,T_BR[BR '#],T_BR[Compliant])</f>
        <v>0</v>
      </c>
      <c r="F151" s="1">
        <f>IF(T_Calculation[[#This Row],[Priority]]=1,IF(T_Calculation[[#This Row],[Comply]]="yes",1,0),"")</f>
        <v>0</v>
      </c>
      <c r="G151" s="1" t="str">
        <f>IF(T_Calculation[[#This Row],[Priority]]=2,IF(T_Calculation[[#This Row],[Comply]]="yes",1,0),"")</f>
        <v/>
      </c>
      <c r="H151" s="1" t="str">
        <f>IF(T_Calculation[[#This Row],[Priority]]=3,IF(T_Calculation[[#This Row],[Comply]]="yes",1,0),"")</f>
        <v/>
      </c>
    </row>
    <row r="152" spans="3:8" x14ac:dyDescent="0.4">
      <c r="C152" s="4" t="str">
        <f>T_BR[[#This Row],[BR '#]]</f>
        <v>BR 3.4.3.1</v>
      </c>
      <c r="D152" s="4">
        <f>_xlfn.XLOOKUP(C152,T_BR[BR '#],T_BR[Priority])</f>
        <v>1</v>
      </c>
      <c r="E152" s="1">
        <f>_xlfn.XLOOKUP(C152,T_BR[BR '#],T_BR[Compliant])</f>
        <v>0</v>
      </c>
      <c r="F152" s="1">
        <f>IF(T_Calculation[[#This Row],[Priority]]=1,IF(T_Calculation[[#This Row],[Comply]]="yes",1,0),"")</f>
        <v>0</v>
      </c>
      <c r="G152" s="1" t="str">
        <f>IF(T_Calculation[[#This Row],[Priority]]=2,IF(T_Calculation[[#This Row],[Comply]]="yes",1,0),"")</f>
        <v/>
      </c>
      <c r="H152" s="1" t="str">
        <f>IF(T_Calculation[[#This Row],[Priority]]=3,IF(T_Calculation[[#This Row],[Comply]]="yes",1,0),"")</f>
        <v/>
      </c>
    </row>
    <row r="153" spans="3:8" x14ac:dyDescent="0.4">
      <c r="C153" s="4" t="str">
        <f>T_BR[[#This Row],[BR '#]]</f>
        <v>BR 3.4.3.1</v>
      </c>
      <c r="D153" s="4">
        <f>_xlfn.XLOOKUP(C153,T_BR[BR '#],T_BR[Priority])</f>
        <v>1</v>
      </c>
      <c r="E153" s="1">
        <f>_xlfn.XLOOKUP(C153,T_BR[BR '#],T_BR[Compliant])</f>
        <v>0</v>
      </c>
      <c r="F153" s="1">
        <f>IF(T_Calculation[[#This Row],[Priority]]=1,IF(T_Calculation[[#This Row],[Comply]]="yes",1,0),"")</f>
        <v>0</v>
      </c>
      <c r="G153" s="1" t="str">
        <f>IF(T_Calculation[[#This Row],[Priority]]=2,IF(T_Calculation[[#This Row],[Comply]]="yes",1,0),"")</f>
        <v/>
      </c>
      <c r="H153" s="1" t="str">
        <f>IF(T_Calculation[[#This Row],[Priority]]=3,IF(T_Calculation[[#This Row],[Comply]]="yes",1,0),"")</f>
        <v/>
      </c>
    </row>
    <row r="154" spans="3:8" x14ac:dyDescent="0.4">
      <c r="C154" s="4" t="str">
        <f>T_BR[[#This Row],[BR '#]]</f>
        <v>BR 3.4.3.1</v>
      </c>
      <c r="D154" s="4">
        <f>_xlfn.XLOOKUP(C154,T_BR[BR '#],T_BR[Priority])</f>
        <v>1</v>
      </c>
      <c r="E154" s="1">
        <f>_xlfn.XLOOKUP(C154,T_BR[BR '#],T_BR[Compliant])</f>
        <v>0</v>
      </c>
      <c r="F154" s="1">
        <f>IF(T_Calculation[[#This Row],[Priority]]=1,IF(T_Calculation[[#This Row],[Comply]]="yes",1,0),"")</f>
        <v>0</v>
      </c>
      <c r="G154" s="1" t="str">
        <f>IF(T_Calculation[[#This Row],[Priority]]=2,IF(T_Calculation[[#This Row],[Comply]]="yes",1,0),"")</f>
        <v/>
      </c>
      <c r="H154" s="1" t="str">
        <f>IF(T_Calculation[[#This Row],[Priority]]=3,IF(T_Calculation[[#This Row],[Comply]]="yes",1,0),"")</f>
        <v/>
      </c>
    </row>
    <row r="155" spans="3:8" x14ac:dyDescent="0.4">
      <c r="C155" s="4" t="str">
        <f>T_BR[[#This Row],[BR '#]]</f>
        <v>BR 3.4.3.1</v>
      </c>
      <c r="D155" s="4">
        <f>_xlfn.XLOOKUP(C155,T_BR[BR '#],T_BR[Priority])</f>
        <v>1</v>
      </c>
      <c r="E155" s="1">
        <f>_xlfn.XLOOKUP(C155,T_BR[BR '#],T_BR[Compliant])</f>
        <v>0</v>
      </c>
      <c r="F155" s="1">
        <f>IF(T_Calculation[[#This Row],[Priority]]=1,IF(T_Calculation[[#This Row],[Comply]]="yes",1,0),"")</f>
        <v>0</v>
      </c>
      <c r="G155" s="1" t="str">
        <f>IF(T_Calculation[[#This Row],[Priority]]=2,IF(T_Calculation[[#This Row],[Comply]]="yes",1,0),"")</f>
        <v/>
      </c>
      <c r="H155" s="1" t="str">
        <f>IF(T_Calculation[[#This Row],[Priority]]=3,IF(T_Calculation[[#This Row],[Comply]]="yes",1,0),"")</f>
        <v/>
      </c>
    </row>
    <row r="156" spans="3:8" x14ac:dyDescent="0.4">
      <c r="C156" s="4" t="str">
        <f>T_BR[[#This Row],[BR '#]]</f>
        <v>BR 3.4.3.1</v>
      </c>
      <c r="D156" s="4">
        <f>_xlfn.XLOOKUP(C156,T_BR[BR '#],T_BR[Priority])</f>
        <v>1</v>
      </c>
      <c r="E156" s="1">
        <f>_xlfn.XLOOKUP(C156,T_BR[BR '#],T_BR[Compliant])</f>
        <v>0</v>
      </c>
      <c r="F156" s="1">
        <f>IF(T_Calculation[[#This Row],[Priority]]=1,IF(T_Calculation[[#This Row],[Comply]]="yes",1,0),"")</f>
        <v>0</v>
      </c>
      <c r="G156" s="1" t="str">
        <f>IF(T_Calculation[[#This Row],[Priority]]=2,IF(T_Calculation[[#This Row],[Comply]]="yes",1,0),"")</f>
        <v/>
      </c>
      <c r="H156" s="1" t="str">
        <f>IF(T_Calculation[[#This Row],[Priority]]=3,IF(T_Calculation[[#This Row],[Comply]]="yes",1,0),"")</f>
        <v/>
      </c>
    </row>
    <row r="157" spans="3:8" x14ac:dyDescent="0.4">
      <c r="C157" s="4" t="str">
        <f>T_BR[[#This Row],[BR '#]]</f>
        <v>BR 3.4.3.1</v>
      </c>
      <c r="D157" s="4">
        <f>_xlfn.XLOOKUP(C157,T_BR[BR '#],T_BR[Priority])</f>
        <v>1</v>
      </c>
      <c r="E157" s="1">
        <f>_xlfn.XLOOKUP(C157,T_BR[BR '#],T_BR[Compliant])</f>
        <v>0</v>
      </c>
      <c r="F157" s="1">
        <f>IF(T_Calculation[[#This Row],[Priority]]=1,IF(T_Calculation[[#This Row],[Comply]]="yes",1,0),"")</f>
        <v>0</v>
      </c>
      <c r="G157" s="1" t="str">
        <f>IF(T_Calculation[[#This Row],[Priority]]=2,IF(T_Calculation[[#This Row],[Comply]]="yes",1,0),"")</f>
        <v/>
      </c>
      <c r="H157" s="1" t="str">
        <f>IF(T_Calculation[[#This Row],[Priority]]=3,IF(T_Calculation[[#This Row],[Comply]]="yes",1,0),"")</f>
        <v/>
      </c>
    </row>
    <row r="158" spans="3:8" x14ac:dyDescent="0.4">
      <c r="C158" s="4" t="str">
        <f>T_BR[[#This Row],[BR '#]]</f>
        <v>BR 3.4.3.1</v>
      </c>
      <c r="D158" s="4">
        <f>_xlfn.XLOOKUP(C158,T_BR[BR '#],T_BR[Priority])</f>
        <v>1</v>
      </c>
      <c r="E158" s="1">
        <f>_xlfn.XLOOKUP(C158,T_BR[BR '#],T_BR[Compliant])</f>
        <v>0</v>
      </c>
      <c r="F158" s="1">
        <f>IF(T_Calculation[[#This Row],[Priority]]=1,IF(T_Calculation[[#This Row],[Comply]]="yes",1,0),"")</f>
        <v>0</v>
      </c>
      <c r="G158" s="1" t="str">
        <f>IF(T_Calculation[[#This Row],[Priority]]=2,IF(T_Calculation[[#This Row],[Comply]]="yes",1,0),"")</f>
        <v/>
      </c>
      <c r="H158" s="1" t="str">
        <f>IF(T_Calculation[[#This Row],[Priority]]=3,IF(T_Calculation[[#This Row],[Comply]]="yes",1,0),"")</f>
        <v/>
      </c>
    </row>
    <row r="159" spans="3:8" x14ac:dyDescent="0.4">
      <c r="C159" s="4" t="str">
        <f>T_BR[[#This Row],[BR '#]]</f>
        <v>BR 3.4.3.2</v>
      </c>
      <c r="D159" s="4">
        <f>_xlfn.XLOOKUP(C159,T_BR[BR '#],T_BR[Priority])</f>
        <v>3</v>
      </c>
      <c r="E159" s="1">
        <f>_xlfn.XLOOKUP(C159,T_BR[BR '#],T_BR[Compliant])</f>
        <v>0</v>
      </c>
      <c r="F159" s="1" t="str">
        <f>IF(T_Calculation[[#This Row],[Priority]]=1,IF(T_Calculation[[#This Row],[Comply]]="yes",1,0),"")</f>
        <v/>
      </c>
      <c r="G159" s="1" t="str">
        <f>IF(T_Calculation[[#This Row],[Priority]]=2,IF(T_Calculation[[#This Row],[Comply]]="yes",1,0),"")</f>
        <v/>
      </c>
      <c r="H159" s="1">
        <f>IF(T_Calculation[[#This Row],[Priority]]=3,IF(T_Calculation[[#This Row],[Comply]]="yes",1,0),"")</f>
        <v>0</v>
      </c>
    </row>
    <row r="160" spans="3:8" x14ac:dyDescent="0.4">
      <c r="C160" s="4" t="str">
        <f>T_BR[[#This Row],[BR '#]]</f>
        <v>BR 3.4.3.2</v>
      </c>
      <c r="D160" s="4">
        <f>_xlfn.XLOOKUP(C160,T_BR[BR '#],T_BR[Priority])</f>
        <v>3</v>
      </c>
      <c r="E160" s="1">
        <f>_xlfn.XLOOKUP(C160,T_BR[BR '#],T_BR[Compliant])</f>
        <v>0</v>
      </c>
      <c r="F160" s="1" t="str">
        <f>IF(T_Calculation[[#This Row],[Priority]]=1,IF(T_Calculation[[#This Row],[Comply]]="yes",1,0),"")</f>
        <v/>
      </c>
      <c r="G160" s="1" t="str">
        <f>IF(T_Calculation[[#This Row],[Priority]]=2,IF(T_Calculation[[#This Row],[Comply]]="yes",1,0),"")</f>
        <v/>
      </c>
      <c r="H160" s="1">
        <f>IF(T_Calculation[[#This Row],[Priority]]=3,IF(T_Calculation[[#This Row],[Comply]]="yes",1,0),"")</f>
        <v>0</v>
      </c>
    </row>
    <row r="161" spans="3:8" x14ac:dyDescent="0.4">
      <c r="C161" s="4" t="str">
        <f>T_BR[[#This Row],[BR '#]]</f>
        <v>BR 3.4.3.2</v>
      </c>
      <c r="D161" s="4">
        <f>_xlfn.XLOOKUP(C161,T_BR[BR '#],T_BR[Priority])</f>
        <v>3</v>
      </c>
      <c r="E161" s="1">
        <f>_xlfn.XLOOKUP(C161,T_BR[BR '#],T_BR[Compliant])</f>
        <v>0</v>
      </c>
      <c r="F161" s="1" t="str">
        <f>IF(T_Calculation[[#This Row],[Priority]]=1,IF(T_Calculation[[#This Row],[Comply]]="yes",1,0),"")</f>
        <v/>
      </c>
      <c r="G161" s="1" t="str">
        <f>IF(T_Calculation[[#This Row],[Priority]]=2,IF(T_Calculation[[#This Row],[Comply]]="yes",1,0),"")</f>
        <v/>
      </c>
      <c r="H161" s="1">
        <f>IF(T_Calculation[[#This Row],[Priority]]=3,IF(T_Calculation[[#This Row],[Comply]]="yes",1,0),"")</f>
        <v>0</v>
      </c>
    </row>
    <row r="162" spans="3:8" x14ac:dyDescent="0.4">
      <c r="C162" s="4" t="str">
        <f>T_BR[[#This Row],[BR '#]]</f>
        <v>BR 3.4.3.2</v>
      </c>
      <c r="D162" s="4">
        <f>_xlfn.XLOOKUP(C162,T_BR[BR '#],T_BR[Priority])</f>
        <v>3</v>
      </c>
      <c r="E162" s="1">
        <f>_xlfn.XLOOKUP(C162,T_BR[BR '#],T_BR[Compliant])</f>
        <v>0</v>
      </c>
      <c r="F162" s="1" t="str">
        <f>IF(T_Calculation[[#This Row],[Priority]]=1,IF(T_Calculation[[#This Row],[Comply]]="yes",1,0),"")</f>
        <v/>
      </c>
      <c r="G162" s="1" t="str">
        <f>IF(T_Calculation[[#This Row],[Priority]]=2,IF(T_Calculation[[#This Row],[Comply]]="yes",1,0),"")</f>
        <v/>
      </c>
      <c r="H162" s="1">
        <f>IF(T_Calculation[[#This Row],[Priority]]=3,IF(T_Calculation[[#This Row],[Comply]]="yes",1,0),"")</f>
        <v>0</v>
      </c>
    </row>
    <row r="163" spans="3:8" x14ac:dyDescent="0.4">
      <c r="C163" s="4" t="str">
        <f>T_BR[[#This Row],[BR '#]]</f>
        <v>BR 3.4.3.2</v>
      </c>
      <c r="D163" s="4">
        <f>_xlfn.XLOOKUP(C163,T_BR[BR '#],T_BR[Priority])</f>
        <v>3</v>
      </c>
      <c r="E163" s="1">
        <f>_xlfn.XLOOKUP(C163,T_BR[BR '#],T_BR[Compliant])</f>
        <v>0</v>
      </c>
      <c r="F163" s="1" t="str">
        <f>IF(T_Calculation[[#This Row],[Priority]]=1,IF(T_Calculation[[#This Row],[Comply]]="yes",1,0),"")</f>
        <v/>
      </c>
      <c r="G163" s="1" t="str">
        <f>IF(T_Calculation[[#This Row],[Priority]]=2,IF(T_Calculation[[#This Row],[Comply]]="yes",1,0),"")</f>
        <v/>
      </c>
      <c r="H163" s="1">
        <f>IF(T_Calculation[[#This Row],[Priority]]=3,IF(T_Calculation[[#This Row],[Comply]]="yes",1,0),"")</f>
        <v>0</v>
      </c>
    </row>
    <row r="164" spans="3:8" x14ac:dyDescent="0.4">
      <c r="C164" s="4" t="str">
        <f>T_BR[[#This Row],[BR '#]]</f>
        <v>BR 3.4.3.2</v>
      </c>
      <c r="D164" s="4">
        <f>_xlfn.XLOOKUP(C164,T_BR[BR '#],T_BR[Priority])</f>
        <v>3</v>
      </c>
      <c r="E164" s="1">
        <f>_xlfn.XLOOKUP(C164,T_BR[BR '#],T_BR[Compliant])</f>
        <v>0</v>
      </c>
      <c r="F164" s="1" t="str">
        <f>IF(T_Calculation[[#This Row],[Priority]]=1,IF(T_Calculation[[#This Row],[Comply]]="yes",1,0),"")</f>
        <v/>
      </c>
      <c r="G164" s="1" t="str">
        <f>IF(T_Calculation[[#This Row],[Priority]]=2,IF(T_Calculation[[#This Row],[Comply]]="yes",1,0),"")</f>
        <v/>
      </c>
      <c r="H164" s="1">
        <f>IF(T_Calculation[[#This Row],[Priority]]=3,IF(T_Calculation[[#This Row],[Comply]]="yes",1,0),"")</f>
        <v>0</v>
      </c>
    </row>
    <row r="165" spans="3:8" x14ac:dyDescent="0.4">
      <c r="C165" s="4" t="str">
        <f>T_BR[[#This Row],[BR '#]]</f>
        <v>BR 3.4.3.2</v>
      </c>
      <c r="D165" s="4">
        <f>_xlfn.XLOOKUP(C165,T_BR[BR '#],T_BR[Priority])</f>
        <v>3</v>
      </c>
      <c r="E165" s="1">
        <f>_xlfn.XLOOKUP(C165,T_BR[BR '#],T_BR[Compliant])</f>
        <v>0</v>
      </c>
      <c r="F165" s="1" t="str">
        <f>IF(T_Calculation[[#This Row],[Priority]]=1,IF(T_Calculation[[#This Row],[Comply]]="yes",1,0),"")</f>
        <v/>
      </c>
      <c r="G165" s="1" t="str">
        <f>IF(T_Calculation[[#This Row],[Priority]]=2,IF(T_Calculation[[#This Row],[Comply]]="yes",1,0),"")</f>
        <v/>
      </c>
      <c r="H165" s="1">
        <f>IF(T_Calculation[[#This Row],[Priority]]=3,IF(T_Calculation[[#This Row],[Comply]]="yes",1,0),"")</f>
        <v>0</v>
      </c>
    </row>
    <row r="166" spans="3:8" x14ac:dyDescent="0.4">
      <c r="C166" s="4" t="str">
        <f>T_BR[[#This Row],[BR '#]]</f>
        <v>BR 3.4.3.2</v>
      </c>
      <c r="D166" s="4">
        <f>_xlfn.XLOOKUP(C166,T_BR[BR '#],T_BR[Priority])</f>
        <v>3</v>
      </c>
      <c r="E166" s="1">
        <f>_xlfn.XLOOKUP(C166,T_BR[BR '#],T_BR[Compliant])</f>
        <v>0</v>
      </c>
      <c r="F166" s="1" t="str">
        <f>IF(T_Calculation[[#This Row],[Priority]]=1,IF(T_Calculation[[#This Row],[Comply]]="yes",1,0),"")</f>
        <v/>
      </c>
      <c r="G166" s="1" t="str">
        <f>IF(T_Calculation[[#This Row],[Priority]]=2,IF(T_Calculation[[#This Row],[Comply]]="yes",1,0),"")</f>
        <v/>
      </c>
      <c r="H166" s="1">
        <f>IF(T_Calculation[[#This Row],[Priority]]=3,IF(T_Calculation[[#This Row],[Comply]]="yes",1,0),"")</f>
        <v>0</v>
      </c>
    </row>
    <row r="167" spans="3:8" x14ac:dyDescent="0.4">
      <c r="C167" s="4" t="str">
        <f>T_BR[[#This Row],[BR '#]]</f>
        <v>BR 3.4.4</v>
      </c>
      <c r="D167" s="4">
        <f>_xlfn.XLOOKUP(C167,T_BR[BR '#],T_BR[Priority])</f>
        <v>1</v>
      </c>
      <c r="E167" s="1">
        <f>_xlfn.XLOOKUP(C167,T_BR[BR '#],T_BR[Compliant])</f>
        <v>0</v>
      </c>
      <c r="F167" s="1">
        <f>IF(T_Calculation[[#This Row],[Priority]]=1,IF(T_Calculation[[#This Row],[Comply]]="yes",1,0),"")</f>
        <v>0</v>
      </c>
      <c r="G167" s="1" t="str">
        <f>IF(T_Calculation[[#This Row],[Priority]]=2,IF(T_Calculation[[#This Row],[Comply]]="yes",1,0),"")</f>
        <v/>
      </c>
      <c r="H167" s="1" t="str">
        <f>IF(T_Calculation[[#This Row],[Priority]]=3,IF(T_Calculation[[#This Row],[Comply]]="yes",1,0),"")</f>
        <v/>
      </c>
    </row>
    <row r="168" spans="3:8" x14ac:dyDescent="0.4">
      <c r="C168" s="4" t="str">
        <f>T_BR[[#This Row],[BR '#]]</f>
        <v>BR 3.4.4</v>
      </c>
      <c r="D168" s="4">
        <f>_xlfn.XLOOKUP(C168,T_BR[BR '#],T_BR[Priority])</f>
        <v>1</v>
      </c>
      <c r="E168" s="1">
        <f>_xlfn.XLOOKUP(C168,T_BR[BR '#],T_BR[Compliant])</f>
        <v>0</v>
      </c>
      <c r="F168" s="1">
        <f>IF(T_Calculation[[#This Row],[Priority]]=1,IF(T_Calculation[[#This Row],[Comply]]="yes",1,0),"")</f>
        <v>0</v>
      </c>
      <c r="G168" s="1" t="str">
        <f>IF(T_Calculation[[#This Row],[Priority]]=2,IF(T_Calculation[[#This Row],[Comply]]="yes",1,0),"")</f>
        <v/>
      </c>
      <c r="H168" s="1" t="str">
        <f>IF(T_Calculation[[#This Row],[Priority]]=3,IF(T_Calculation[[#This Row],[Comply]]="yes",1,0),"")</f>
        <v/>
      </c>
    </row>
    <row r="169" spans="3:8" x14ac:dyDescent="0.4">
      <c r="C169" s="4" t="str">
        <f>T_BR[[#This Row],[BR '#]]</f>
        <v>BR 3.4.4</v>
      </c>
      <c r="D169" s="4">
        <f>_xlfn.XLOOKUP(C169,T_BR[BR '#],T_BR[Priority])</f>
        <v>1</v>
      </c>
      <c r="E169" s="1">
        <f>_xlfn.XLOOKUP(C169,T_BR[BR '#],T_BR[Compliant])</f>
        <v>0</v>
      </c>
      <c r="F169" s="1">
        <f>IF(T_Calculation[[#This Row],[Priority]]=1,IF(T_Calculation[[#This Row],[Comply]]="yes",1,0),"")</f>
        <v>0</v>
      </c>
      <c r="G169" s="1" t="str">
        <f>IF(T_Calculation[[#This Row],[Priority]]=2,IF(T_Calculation[[#This Row],[Comply]]="yes",1,0),"")</f>
        <v/>
      </c>
      <c r="H169" s="1" t="str">
        <f>IF(T_Calculation[[#This Row],[Priority]]=3,IF(T_Calculation[[#This Row],[Comply]]="yes",1,0),"")</f>
        <v/>
      </c>
    </row>
    <row r="170" spans="3:8" x14ac:dyDescent="0.4">
      <c r="C170" s="4" t="str">
        <f>T_BR[[#This Row],[BR '#]]</f>
        <v>BR 3.4.4</v>
      </c>
      <c r="D170" s="4">
        <f>_xlfn.XLOOKUP(C170,T_BR[BR '#],T_BR[Priority])</f>
        <v>1</v>
      </c>
      <c r="E170" s="1">
        <f>_xlfn.XLOOKUP(C170,T_BR[BR '#],T_BR[Compliant])</f>
        <v>0</v>
      </c>
      <c r="F170" s="1">
        <f>IF(T_Calculation[[#This Row],[Priority]]=1,IF(T_Calculation[[#This Row],[Comply]]="yes",1,0),"")</f>
        <v>0</v>
      </c>
      <c r="G170" s="1" t="str">
        <f>IF(T_Calculation[[#This Row],[Priority]]=2,IF(T_Calculation[[#This Row],[Comply]]="yes",1,0),"")</f>
        <v/>
      </c>
      <c r="H170" s="1" t="str">
        <f>IF(T_Calculation[[#This Row],[Priority]]=3,IF(T_Calculation[[#This Row],[Comply]]="yes",1,0),"")</f>
        <v/>
      </c>
    </row>
    <row r="171" spans="3:8" x14ac:dyDescent="0.4">
      <c r="C171" s="4" t="str">
        <f>T_BR[[#This Row],[BR '#]]</f>
        <v>BR 3.4.4</v>
      </c>
      <c r="D171" s="4">
        <f>_xlfn.XLOOKUP(C171,T_BR[BR '#],T_BR[Priority])</f>
        <v>1</v>
      </c>
      <c r="E171" s="1">
        <f>_xlfn.XLOOKUP(C171,T_BR[BR '#],T_BR[Compliant])</f>
        <v>0</v>
      </c>
      <c r="F171" s="1">
        <f>IF(T_Calculation[[#This Row],[Priority]]=1,IF(T_Calculation[[#This Row],[Comply]]="yes",1,0),"")</f>
        <v>0</v>
      </c>
      <c r="G171" s="1" t="str">
        <f>IF(T_Calculation[[#This Row],[Priority]]=2,IF(T_Calculation[[#This Row],[Comply]]="yes",1,0),"")</f>
        <v/>
      </c>
      <c r="H171" s="1" t="str">
        <f>IF(T_Calculation[[#This Row],[Priority]]=3,IF(T_Calculation[[#This Row],[Comply]]="yes",1,0),"")</f>
        <v/>
      </c>
    </row>
    <row r="172" spans="3:8" x14ac:dyDescent="0.4">
      <c r="C172" s="4" t="str">
        <f>T_BR[[#This Row],[BR '#]]</f>
        <v>BR 3.4.5</v>
      </c>
      <c r="D172" s="4">
        <f>_xlfn.XLOOKUP(C172,T_BR[BR '#],T_BR[Priority])</f>
        <v>1</v>
      </c>
      <c r="E172" s="1">
        <f>_xlfn.XLOOKUP(C172,T_BR[BR '#],T_BR[Compliant])</f>
        <v>0</v>
      </c>
      <c r="F172" s="1">
        <f>IF(T_Calculation[[#This Row],[Priority]]=1,IF(T_Calculation[[#This Row],[Comply]]="yes",1,0),"")</f>
        <v>0</v>
      </c>
      <c r="G172" s="1" t="str">
        <f>IF(T_Calculation[[#This Row],[Priority]]=2,IF(T_Calculation[[#This Row],[Comply]]="yes",1,0),"")</f>
        <v/>
      </c>
      <c r="H172" s="1" t="str">
        <f>IF(T_Calculation[[#This Row],[Priority]]=3,IF(T_Calculation[[#This Row],[Comply]]="yes",1,0),"")</f>
        <v/>
      </c>
    </row>
    <row r="173" spans="3:8" x14ac:dyDescent="0.4">
      <c r="C173" s="4" t="str">
        <f>T_BR[[#This Row],[BR '#]]</f>
        <v>BR 3.4.5</v>
      </c>
      <c r="D173" s="4">
        <f>_xlfn.XLOOKUP(C173,T_BR[BR '#],T_BR[Priority])</f>
        <v>1</v>
      </c>
      <c r="E173" s="1">
        <f>_xlfn.XLOOKUP(C173,T_BR[BR '#],T_BR[Compliant])</f>
        <v>0</v>
      </c>
      <c r="F173" s="1">
        <f>IF(T_Calculation[[#This Row],[Priority]]=1,IF(T_Calculation[[#This Row],[Comply]]="yes",1,0),"")</f>
        <v>0</v>
      </c>
      <c r="G173" s="1" t="str">
        <f>IF(T_Calculation[[#This Row],[Priority]]=2,IF(T_Calculation[[#This Row],[Comply]]="yes",1,0),"")</f>
        <v/>
      </c>
      <c r="H173" s="1" t="str">
        <f>IF(T_Calculation[[#This Row],[Priority]]=3,IF(T_Calculation[[#This Row],[Comply]]="yes",1,0),"")</f>
        <v/>
      </c>
    </row>
    <row r="174" spans="3:8" x14ac:dyDescent="0.4">
      <c r="C174" s="4" t="str">
        <f>T_BR[[#This Row],[BR '#]]</f>
        <v>BR 3.4.5</v>
      </c>
      <c r="D174" s="4">
        <f>_xlfn.XLOOKUP(C174,T_BR[BR '#],T_BR[Priority])</f>
        <v>1</v>
      </c>
      <c r="E174" s="1">
        <f>_xlfn.XLOOKUP(C174,T_BR[BR '#],T_BR[Compliant])</f>
        <v>0</v>
      </c>
      <c r="F174" s="1">
        <f>IF(T_Calculation[[#This Row],[Priority]]=1,IF(T_Calculation[[#This Row],[Comply]]="yes",1,0),"")</f>
        <v>0</v>
      </c>
      <c r="G174" s="1" t="str">
        <f>IF(T_Calculation[[#This Row],[Priority]]=2,IF(T_Calculation[[#This Row],[Comply]]="yes",1,0),"")</f>
        <v/>
      </c>
      <c r="H174" s="1" t="str">
        <f>IF(T_Calculation[[#This Row],[Priority]]=3,IF(T_Calculation[[#This Row],[Comply]]="yes",1,0),"")</f>
        <v/>
      </c>
    </row>
    <row r="175" spans="3:8" x14ac:dyDescent="0.4">
      <c r="C175" s="4" t="str">
        <f>T_BR[[#This Row],[BR '#]]</f>
        <v>BR 3.4.5</v>
      </c>
      <c r="D175" s="4">
        <f>_xlfn.XLOOKUP(C175,T_BR[BR '#],T_BR[Priority])</f>
        <v>1</v>
      </c>
      <c r="E175" s="1">
        <f>_xlfn.XLOOKUP(C175,T_BR[BR '#],T_BR[Compliant])</f>
        <v>0</v>
      </c>
      <c r="F175" s="1">
        <f>IF(T_Calculation[[#This Row],[Priority]]=1,IF(T_Calculation[[#This Row],[Comply]]="yes",1,0),"")</f>
        <v>0</v>
      </c>
      <c r="G175" s="1" t="str">
        <f>IF(T_Calculation[[#This Row],[Priority]]=2,IF(T_Calculation[[#This Row],[Comply]]="yes",1,0),"")</f>
        <v/>
      </c>
      <c r="H175" s="1" t="str">
        <f>IF(T_Calculation[[#This Row],[Priority]]=3,IF(T_Calculation[[#This Row],[Comply]]="yes",1,0),"")</f>
        <v/>
      </c>
    </row>
    <row r="176" spans="3:8" x14ac:dyDescent="0.4">
      <c r="C176" s="4" t="str">
        <f>T_BR[[#This Row],[BR '#]]</f>
        <v>BR 3.4.5</v>
      </c>
      <c r="D176" s="4">
        <f>_xlfn.XLOOKUP(C176,T_BR[BR '#],T_BR[Priority])</f>
        <v>1</v>
      </c>
      <c r="E176" s="1">
        <f>_xlfn.XLOOKUP(C176,T_BR[BR '#],T_BR[Compliant])</f>
        <v>0</v>
      </c>
      <c r="F176" s="1">
        <f>IF(T_Calculation[[#This Row],[Priority]]=1,IF(T_Calculation[[#This Row],[Comply]]="yes",1,0),"")</f>
        <v>0</v>
      </c>
      <c r="G176" s="1" t="str">
        <f>IF(T_Calculation[[#This Row],[Priority]]=2,IF(T_Calculation[[#This Row],[Comply]]="yes",1,0),"")</f>
        <v/>
      </c>
      <c r="H176" s="1" t="str">
        <f>IF(T_Calculation[[#This Row],[Priority]]=3,IF(T_Calculation[[#This Row],[Comply]]="yes",1,0),"")</f>
        <v/>
      </c>
    </row>
    <row r="177" spans="3:8" x14ac:dyDescent="0.4">
      <c r="C177" s="4" t="str">
        <f>T_BR[[#This Row],[BR '#]]</f>
        <v>BR 3.4.5</v>
      </c>
      <c r="D177" s="4">
        <f>_xlfn.XLOOKUP(C177,T_BR[BR '#],T_BR[Priority])</f>
        <v>1</v>
      </c>
      <c r="E177" s="1">
        <f>_xlfn.XLOOKUP(C177,T_BR[BR '#],T_BR[Compliant])</f>
        <v>0</v>
      </c>
      <c r="F177" s="1">
        <f>IF(T_Calculation[[#This Row],[Priority]]=1,IF(T_Calculation[[#This Row],[Comply]]="yes",1,0),"")</f>
        <v>0</v>
      </c>
      <c r="G177" s="1" t="str">
        <f>IF(T_Calculation[[#This Row],[Priority]]=2,IF(T_Calculation[[#This Row],[Comply]]="yes",1,0),"")</f>
        <v/>
      </c>
      <c r="H177" s="1" t="str">
        <f>IF(T_Calculation[[#This Row],[Priority]]=3,IF(T_Calculation[[#This Row],[Comply]]="yes",1,0),"")</f>
        <v/>
      </c>
    </row>
    <row r="178" spans="3:8" x14ac:dyDescent="0.4">
      <c r="C178" s="4" t="str">
        <f>T_BR[[#This Row],[BR '#]]</f>
        <v>BR 3.4.5</v>
      </c>
      <c r="D178" s="4">
        <f>_xlfn.XLOOKUP(C178,T_BR[BR '#],T_BR[Priority])</f>
        <v>1</v>
      </c>
      <c r="E178" s="1">
        <f>_xlfn.XLOOKUP(C178,T_BR[BR '#],T_BR[Compliant])</f>
        <v>0</v>
      </c>
      <c r="F178" s="1">
        <f>IF(T_Calculation[[#This Row],[Priority]]=1,IF(T_Calculation[[#This Row],[Comply]]="yes",1,0),"")</f>
        <v>0</v>
      </c>
      <c r="G178" s="1" t="str">
        <f>IF(T_Calculation[[#This Row],[Priority]]=2,IF(T_Calculation[[#This Row],[Comply]]="yes",1,0),"")</f>
        <v/>
      </c>
      <c r="H178" s="1" t="str">
        <f>IF(T_Calculation[[#This Row],[Priority]]=3,IF(T_Calculation[[#This Row],[Comply]]="yes",1,0),"")</f>
        <v/>
      </c>
    </row>
    <row r="179" spans="3:8" x14ac:dyDescent="0.4">
      <c r="C179" s="4" t="str">
        <f>T_BR[[#This Row],[BR '#]]</f>
        <v>BR 3.4.5</v>
      </c>
      <c r="D179" s="4">
        <f>_xlfn.XLOOKUP(C179,T_BR[BR '#],T_BR[Priority])</f>
        <v>1</v>
      </c>
      <c r="E179" s="1">
        <f>_xlfn.XLOOKUP(C179,T_BR[BR '#],T_BR[Compliant])</f>
        <v>0</v>
      </c>
      <c r="F179" s="1">
        <f>IF(T_Calculation[[#This Row],[Priority]]=1,IF(T_Calculation[[#This Row],[Comply]]="yes",1,0),"")</f>
        <v>0</v>
      </c>
      <c r="G179" s="1" t="str">
        <f>IF(T_Calculation[[#This Row],[Priority]]=2,IF(T_Calculation[[#This Row],[Comply]]="yes",1,0),"")</f>
        <v/>
      </c>
      <c r="H179" s="1" t="str">
        <f>IF(T_Calculation[[#This Row],[Priority]]=3,IF(T_Calculation[[#This Row],[Comply]]="yes",1,0),"")</f>
        <v/>
      </c>
    </row>
    <row r="180" spans="3:8" x14ac:dyDescent="0.4">
      <c r="C180" s="4" t="str">
        <f>T_BR[[#This Row],[BR '#]]</f>
        <v>BR 3.4.5</v>
      </c>
      <c r="D180" s="4">
        <f>_xlfn.XLOOKUP(C180,T_BR[BR '#],T_BR[Priority])</f>
        <v>1</v>
      </c>
      <c r="E180" s="1">
        <f>_xlfn.XLOOKUP(C180,T_BR[BR '#],T_BR[Compliant])</f>
        <v>0</v>
      </c>
      <c r="F180" s="1">
        <f>IF(T_Calculation[[#This Row],[Priority]]=1,IF(T_Calculation[[#This Row],[Comply]]="yes",1,0),"")</f>
        <v>0</v>
      </c>
      <c r="G180" s="1" t="str">
        <f>IF(T_Calculation[[#This Row],[Priority]]=2,IF(T_Calculation[[#This Row],[Comply]]="yes",1,0),"")</f>
        <v/>
      </c>
      <c r="H180" s="1" t="str">
        <f>IF(T_Calculation[[#This Row],[Priority]]=3,IF(T_Calculation[[#This Row],[Comply]]="yes",1,0),"")</f>
        <v/>
      </c>
    </row>
    <row r="181" spans="3:8" x14ac:dyDescent="0.4">
      <c r="C181" s="4" t="str">
        <f>T_BR[[#This Row],[BR '#]]</f>
        <v>BR 3.4.5</v>
      </c>
      <c r="D181" s="4">
        <f>_xlfn.XLOOKUP(C181,T_BR[BR '#],T_BR[Priority])</f>
        <v>1</v>
      </c>
      <c r="E181" s="1">
        <f>_xlfn.XLOOKUP(C181,T_BR[BR '#],T_BR[Compliant])</f>
        <v>0</v>
      </c>
      <c r="F181" s="1">
        <f>IF(T_Calculation[[#This Row],[Priority]]=1,IF(T_Calculation[[#This Row],[Comply]]="yes",1,0),"")</f>
        <v>0</v>
      </c>
      <c r="G181" s="1" t="str">
        <f>IF(T_Calculation[[#This Row],[Priority]]=2,IF(T_Calculation[[#This Row],[Comply]]="yes",1,0),"")</f>
        <v/>
      </c>
      <c r="H181" s="1" t="str">
        <f>IF(T_Calculation[[#This Row],[Priority]]=3,IF(T_Calculation[[#This Row],[Comply]]="yes",1,0),"")</f>
        <v/>
      </c>
    </row>
    <row r="182" spans="3:8" x14ac:dyDescent="0.4">
      <c r="C182" s="4" t="str">
        <f>T_BR[[#This Row],[BR '#]]</f>
        <v>BR 3.4.5</v>
      </c>
      <c r="D182" s="4">
        <f>_xlfn.XLOOKUP(C182,T_BR[BR '#],T_BR[Priority])</f>
        <v>1</v>
      </c>
      <c r="E182" s="1">
        <f>_xlfn.XLOOKUP(C182,T_BR[BR '#],T_BR[Compliant])</f>
        <v>0</v>
      </c>
      <c r="F182" s="1">
        <f>IF(T_Calculation[[#This Row],[Priority]]=1,IF(T_Calculation[[#This Row],[Comply]]="yes",1,0),"")</f>
        <v>0</v>
      </c>
      <c r="G182" s="1" t="str">
        <f>IF(T_Calculation[[#This Row],[Priority]]=2,IF(T_Calculation[[#This Row],[Comply]]="yes",1,0),"")</f>
        <v/>
      </c>
      <c r="H182" s="1" t="str">
        <f>IF(T_Calculation[[#This Row],[Priority]]=3,IF(T_Calculation[[#This Row],[Comply]]="yes",1,0),"")</f>
        <v/>
      </c>
    </row>
    <row r="183" spans="3:8" x14ac:dyDescent="0.4">
      <c r="C183" s="4" t="str">
        <f>T_BR[[#This Row],[BR '#]]</f>
        <v>BR 3.4.5</v>
      </c>
      <c r="D183" s="4">
        <f>_xlfn.XLOOKUP(C183,T_BR[BR '#],T_BR[Priority])</f>
        <v>1</v>
      </c>
      <c r="E183" s="1">
        <f>_xlfn.XLOOKUP(C183,T_BR[BR '#],T_BR[Compliant])</f>
        <v>0</v>
      </c>
      <c r="F183" s="1">
        <f>IF(T_Calculation[[#This Row],[Priority]]=1,IF(T_Calculation[[#This Row],[Comply]]="yes",1,0),"")</f>
        <v>0</v>
      </c>
      <c r="G183" s="1" t="str">
        <f>IF(T_Calculation[[#This Row],[Priority]]=2,IF(T_Calculation[[#This Row],[Comply]]="yes",1,0),"")</f>
        <v/>
      </c>
      <c r="H183" s="1" t="str">
        <f>IF(T_Calculation[[#This Row],[Priority]]=3,IF(T_Calculation[[#This Row],[Comply]]="yes",1,0),"")</f>
        <v/>
      </c>
    </row>
    <row r="184" spans="3:8" x14ac:dyDescent="0.4">
      <c r="C184" s="4" t="str">
        <f>T_BR[[#This Row],[BR '#]]</f>
        <v>BR 3.4.5</v>
      </c>
      <c r="D184" s="4">
        <f>_xlfn.XLOOKUP(C184,T_BR[BR '#],T_BR[Priority])</f>
        <v>1</v>
      </c>
      <c r="E184" s="1">
        <f>_xlfn.XLOOKUP(C184,T_BR[BR '#],T_BR[Compliant])</f>
        <v>0</v>
      </c>
      <c r="F184" s="1">
        <f>IF(T_Calculation[[#This Row],[Priority]]=1,IF(T_Calculation[[#This Row],[Comply]]="yes",1,0),"")</f>
        <v>0</v>
      </c>
      <c r="G184" s="1" t="str">
        <f>IF(T_Calculation[[#This Row],[Priority]]=2,IF(T_Calculation[[#This Row],[Comply]]="yes",1,0),"")</f>
        <v/>
      </c>
      <c r="H184" s="1" t="str">
        <f>IF(T_Calculation[[#This Row],[Priority]]=3,IF(T_Calculation[[#This Row],[Comply]]="yes",1,0),"")</f>
        <v/>
      </c>
    </row>
    <row r="185" spans="3:8" x14ac:dyDescent="0.4">
      <c r="C185" s="4" t="str">
        <f>T_BR[[#This Row],[BR '#]]</f>
        <v>BR 3.4.6.1</v>
      </c>
      <c r="D185" s="4">
        <f>_xlfn.XLOOKUP(C185,T_BR[BR '#],T_BR[Priority])</f>
        <v>1</v>
      </c>
      <c r="E185" s="1">
        <f>_xlfn.XLOOKUP(C185,T_BR[BR '#],T_BR[Compliant])</f>
        <v>0</v>
      </c>
      <c r="F185" s="1">
        <f>IF(T_Calculation[[#This Row],[Priority]]=1,IF(T_Calculation[[#This Row],[Comply]]="yes",1,0),"")</f>
        <v>0</v>
      </c>
      <c r="G185" s="1" t="str">
        <f>IF(T_Calculation[[#This Row],[Priority]]=2,IF(T_Calculation[[#This Row],[Comply]]="yes",1,0),"")</f>
        <v/>
      </c>
      <c r="H185" s="1" t="str">
        <f>IF(T_Calculation[[#This Row],[Priority]]=3,IF(T_Calculation[[#This Row],[Comply]]="yes",1,0),"")</f>
        <v/>
      </c>
    </row>
    <row r="186" spans="3:8" x14ac:dyDescent="0.4">
      <c r="C186" s="4" t="str">
        <f>T_BR[[#This Row],[BR '#]]</f>
        <v>BR 3.4.6.1</v>
      </c>
      <c r="D186" s="4">
        <f>_xlfn.XLOOKUP(C186,T_BR[BR '#],T_BR[Priority])</f>
        <v>1</v>
      </c>
      <c r="E186" s="1">
        <f>_xlfn.XLOOKUP(C186,T_BR[BR '#],T_BR[Compliant])</f>
        <v>0</v>
      </c>
      <c r="F186" s="1">
        <f>IF(T_Calculation[[#This Row],[Priority]]=1,IF(T_Calculation[[#This Row],[Comply]]="yes",1,0),"")</f>
        <v>0</v>
      </c>
      <c r="G186" s="1" t="str">
        <f>IF(T_Calculation[[#This Row],[Priority]]=2,IF(T_Calculation[[#This Row],[Comply]]="yes",1,0),"")</f>
        <v/>
      </c>
      <c r="H186" s="1" t="str">
        <f>IF(T_Calculation[[#This Row],[Priority]]=3,IF(T_Calculation[[#This Row],[Comply]]="yes",1,0),"")</f>
        <v/>
      </c>
    </row>
    <row r="187" spans="3:8" x14ac:dyDescent="0.4">
      <c r="C187" s="4" t="str">
        <f>T_BR[[#This Row],[BR '#]]</f>
        <v>BR 3.4.6.1</v>
      </c>
      <c r="D187" s="4">
        <f>_xlfn.XLOOKUP(C187,T_BR[BR '#],T_BR[Priority])</f>
        <v>1</v>
      </c>
      <c r="E187" s="1">
        <f>_xlfn.XLOOKUP(C187,T_BR[BR '#],T_BR[Compliant])</f>
        <v>0</v>
      </c>
      <c r="F187" s="1">
        <f>IF(T_Calculation[[#This Row],[Priority]]=1,IF(T_Calculation[[#This Row],[Comply]]="yes",1,0),"")</f>
        <v>0</v>
      </c>
      <c r="G187" s="1" t="str">
        <f>IF(T_Calculation[[#This Row],[Priority]]=2,IF(T_Calculation[[#This Row],[Comply]]="yes",1,0),"")</f>
        <v/>
      </c>
      <c r="H187" s="1" t="str">
        <f>IF(T_Calculation[[#This Row],[Priority]]=3,IF(T_Calculation[[#This Row],[Comply]]="yes",1,0),"")</f>
        <v/>
      </c>
    </row>
    <row r="188" spans="3:8" x14ac:dyDescent="0.4">
      <c r="C188" s="4" t="str">
        <f>T_BR[[#This Row],[BR '#]]</f>
        <v>BR 3.4.7.1</v>
      </c>
      <c r="D188" s="4">
        <f>_xlfn.XLOOKUP(C188,T_BR[BR '#],T_BR[Priority])</f>
        <v>1</v>
      </c>
      <c r="E188" s="1">
        <f>_xlfn.XLOOKUP(C188,T_BR[BR '#],T_BR[Compliant])</f>
        <v>0</v>
      </c>
      <c r="F188" s="1">
        <f>IF(T_Calculation[[#This Row],[Priority]]=1,IF(T_Calculation[[#This Row],[Comply]]="yes",1,0),"")</f>
        <v>0</v>
      </c>
      <c r="G188" s="1" t="str">
        <f>IF(T_Calculation[[#This Row],[Priority]]=2,IF(T_Calculation[[#This Row],[Comply]]="yes",1,0),"")</f>
        <v/>
      </c>
      <c r="H188" s="1" t="str">
        <f>IF(T_Calculation[[#This Row],[Priority]]=3,IF(T_Calculation[[#This Row],[Comply]]="yes",1,0),"")</f>
        <v/>
      </c>
    </row>
    <row r="189" spans="3:8" x14ac:dyDescent="0.4">
      <c r="C189" s="4" t="str">
        <f>T_BR[[#This Row],[BR '#]]</f>
        <v>BR 3.4.7.1</v>
      </c>
      <c r="D189" s="4">
        <f>_xlfn.XLOOKUP(C189,T_BR[BR '#],T_BR[Priority])</f>
        <v>1</v>
      </c>
      <c r="E189" s="1">
        <f>_xlfn.XLOOKUP(C189,T_BR[BR '#],T_BR[Compliant])</f>
        <v>0</v>
      </c>
      <c r="F189" s="1">
        <f>IF(T_Calculation[[#This Row],[Priority]]=1,IF(T_Calculation[[#This Row],[Comply]]="yes",1,0),"")</f>
        <v>0</v>
      </c>
      <c r="G189" s="1" t="str">
        <f>IF(T_Calculation[[#This Row],[Priority]]=2,IF(T_Calculation[[#This Row],[Comply]]="yes",1,0),"")</f>
        <v/>
      </c>
      <c r="H189" s="1" t="str">
        <f>IF(T_Calculation[[#This Row],[Priority]]=3,IF(T_Calculation[[#This Row],[Comply]]="yes",1,0),"")</f>
        <v/>
      </c>
    </row>
    <row r="190" spans="3:8" x14ac:dyDescent="0.4">
      <c r="C190" s="4" t="str">
        <f>T_BR[[#This Row],[BR '#]]</f>
        <v>BR 3.4.7.1</v>
      </c>
      <c r="D190" s="4">
        <f>_xlfn.XLOOKUP(C190,T_BR[BR '#],T_BR[Priority])</f>
        <v>1</v>
      </c>
      <c r="E190" s="1">
        <f>_xlfn.XLOOKUP(C190,T_BR[BR '#],T_BR[Compliant])</f>
        <v>0</v>
      </c>
      <c r="F190" s="1">
        <f>IF(T_Calculation[[#This Row],[Priority]]=1,IF(T_Calculation[[#This Row],[Comply]]="yes",1,0),"")</f>
        <v>0</v>
      </c>
      <c r="G190" s="1" t="str">
        <f>IF(T_Calculation[[#This Row],[Priority]]=2,IF(T_Calculation[[#This Row],[Comply]]="yes",1,0),"")</f>
        <v/>
      </c>
      <c r="H190" s="1" t="str">
        <f>IF(T_Calculation[[#This Row],[Priority]]=3,IF(T_Calculation[[#This Row],[Comply]]="yes",1,0),"")</f>
        <v/>
      </c>
    </row>
    <row r="191" spans="3:8" x14ac:dyDescent="0.4">
      <c r="C191" s="4" t="str">
        <f>T_BR[[#This Row],[BR '#]]</f>
        <v>BR 3.4.8.1</v>
      </c>
      <c r="D191" s="4">
        <f>_xlfn.XLOOKUP(C191,T_BR[BR '#],T_BR[Priority])</f>
        <v>1</v>
      </c>
      <c r="E191" s="1">
        <f>_xlfn.XLOOKUP(C191,T_BR[BR '#],T_BR[Compliant])</f>
        <v>0</v>
      </c>
      <c r="F191" s="1">
        <f>IF(T_Calculation[[#This Row],[Priority]]=1,IF(T_Calculation[[#This Row],[Comply]]="yes",1,0),"")</f>
        <v>0</v>
      </c>
      <c r="G191" s="1" t="str">
        <f>IF(T_Calculation[[#This Row],[Priority]]=2,IF(T_Calculation[[#This Row],[Comply]]="yes",1,0),"")</f>
        <v/>
      </c>
      <c r="H191" s="1" t="str">
        <f>IF(T_Calculation[[#This Row],[Priority]]=3,IF(T_Calculation[[#This Row],[Comply]]="yes",1,0),"")</f>
        <v/>
      </c>
    </row>
    <row r="192" spans="3:8" x14ac:dyDescent="0.4">
      <c r="C192" s="4" t="str">
        <f>T_BR[[#This Row],[BR '#]]</f>
        <v>BR 3.4.9.1</v>
      </c>
      <c r="D192" s="4">
        <f>_xlfn.XLOOKUP(C192,T_BR[BR '#],T_BR[Priority])</f>
        <v>1</v>
      </c>
      <c r="E192" s="1">
        <f>_xlfn.XLOOKUP(C192,T_BR[BR '#],T_BR[Compliant])</f>
        <v>0</v>
      </c>
      <c r="F192" s="1">
        <f>IF(T_Calculation[[#This Row],[Priority]]=1,IF(T_Calculation[[#This Row],[Comply]]="yes",1,0),"")</f>
        <v>0</v>
      </c>
      <c r="G192" s="1" t="str">
        <f>IF(T_Calculation[[#This Row],[Priority]]=2,IF(T_Calculation[[#This Row],[Comply]]="yes",1,0),"")</f>
        <v/>
      </c>
      <c r="H192" s="1" t="str">
        <f>IF(T_Calculation[[#This Row],[Priority]]=3,IF(T_Calculation[[#This Row],[Comply]]="yes",1,0),"")</f>
        <v/>
      </c>
    </row>
    <row r="193" spans="3:8" x14ac:dyDescent="0.4">
      <c r="C193" s="4" t="str">
        <f>T_BR[[#This Row],[BR '#]]</f>
        <v>BR 3.4.9.1</v>
      </c>
      <c r="D193" s="4">
        <f>_xlfn.XLOOKUP(C193,T_BR[BR '#],T_BR[Priority])</f>
        <v>1</v>
      </c>
      <c r="E193" s="1">
        <f>_xlfn.XLOOKUP(C193,T_BR[BR '#],T_BR[Compliant])</f>
        <v>0</v>
      </c>
      <c r="F193" s="1">
        <f>IF(T_Calculation[[#This Row],[Priority]]=1,IF(T_Calculation[[#This Row],[Comply]]="yes",1,0),"")</f>
        <v>0</v>
      </c>
      <c r="G193" s="1" t="str">
        <f>IF(T_Calculation[[#This Row],[Priority]]=2,IF(T_Calculation[[#This Row],[Comply]]="yes",1,0),"")</f>
        <v/>
      </c>
      <c r="H193" s="1" t="str">
        <f>IF(T_Calculation[[#This Row],[Priority]]=3,IF(T_Calculation[[#This Row],[Comply]]="yes",1,0),"")</f>
        <v/>
      </c>
    </row>
    <row r="194" spans="3:8" x14ac:dyDescent="0.4">
      <c r="C194" s="4" t="str">
        <f>T_BR[[#This Row],[BR '#]]</f>
        <v>BR 3.4.9.1</v>
      </c>
      <c r="D194" s="4">
        <f>_xlfn.XLOOKUP(C194,T_BR[BR '#],T_BR[Priority])</f>
        <v>1</v>
      </c>
      <c r="E194" s="1">
        <f>_xlfn.XLOOKUP(C194,T_BR[BR '#],T_BR[Compliant])</f>
        <v>0</v>
      </c>
      <c r="F194" s="1">
        <f>IF(T_Calculation[[#This Row],[Priority]]=1,IF(T_Calculation[[#This Row],[Comply]]="yes",1,0),"")</f>
        <v>0</v>
      </c>
      <c r="G194" s="1" t="str">
        <f>IF(T_Calculation[[#This Row],[Priority]]=2,IF(T_Calculation[[#This Row],[Comply]]="yes",1,0),"")</f>
        <v/>
      </c>
      <c r="H194" s="1" t="str">
        <f>IF(T_Calculation[[#This Row],[Priority]]=3,IF(T_Calculation[[#This Row],[Comply]]="yes",1,0),"")</f>
        <v/>
      </c>
    </row>
    <row r="195" spans="3:8" x14ac:dyDescent="0.4">
      <c r="C195" s="4" t="str">
        <f>T_BR[[#This Row],[BR '#]]</f>
        <v>BR 3.4.9.1</v>
      </c>
      <c r="D195" s="4">
        <f>_xlfn.XLOOKUP(C195,T_BR[BR '#],T_BR[Priority])</f>
        <v>1</v>
      </c>
      <c r="E195" s="1">
        <f>_xlfn.XLOOKUP(C195,T_BR[BR '#],T_BR[Compliant])</f>
        <v>0</v>
      </c>
      <c r="F195" s="1">
        <f>IF(T_Calculation[[#This Row],[Priority]]=1,IF(T_Calculation[[#This Row],[Comply]]="yes",1,0),"")</f>
        <v>0</v>
      </c>
      <c r="G195" s="1" t="str">
        <f>IF(T_Calculation[[#This Row],[Priority]]=2,IF(T_Calculation[[#This Row],[Comply]]="yes",1,0),"")</f>
        <v/>
      </c>
      <c r="H195" s="1" t="str">
        <f>IF(T_Calculation[[#This Row],[Priority]]=3,IF(T_Calculation[[#This Row],[Comply]]="yes",1,0),"")</f>
        <v/>
      </c>
    </row>
    <row r="196" spans="3:8" x14ac:dyDescent="0.4">
      <c r="C196" s="4" t="str">
        <f>T_BR[[#This Row],[BR '#]]</f>
        <v>BR 3.4.9.1</v>
      </c>
      <c r="D196" s="4">
        <f>_xlfn.XLOOKUP(C196,T_BR[BR '#],T_BR[Priority])</f>
        <v>1</v>
      </c>
      <c r="E196" s="1">
        <f>_xlfn.XLOOKUP(C196,T_BR[BR '#],T_BR[Compliant])</f>
        <v>0</v>
      </c>
      <c r="F196" s="1">
        <f>IF(T_Calculation[[#This Row],[Priority]]=1,IF(T_Calculation[[#This Row],[Comply]]="yes",1,0),"")</f>
        <v>0</v>
      </c>
      <c r="G196" s="1" t="str">
        <f>IF(T_Calculation[[#This Row],[Priority]]=2,IF(T_Calculation[[#This Row],[Comply]]="yes",1,0),"")</f>
        <v/>
      </c>
      <c r="H196" s="1" t="str">
        <f>IF(T_Calculation[[#This Row],[Priority]]=3,IF(T_Calculation[[#This Row],[Comply]]="yes",1,0),"")</f>
        <v/>
      </c>
    </row>
    <row r="197" spans="3:8" x14ac:dyDescent="0.4">
      <c r="C197" s="4" t="str">
        <f>T_BR[[#This Row],[BR '#]]</f>
        <v>BR 3.4.9.1</v>
      </c>
      <c r="D197" s="4">
        <f>_xlfn.XLOOKUP(C197,T_BR[BR '#],T_BR[Priority])</f>
        <v>1</v>
      </c>
      <c r="E197" s="1">
        <f>_xlfn.XLOOKUP(C197,T_BR[BR '#],T_BR[Compliant])</f>
        <v>0</v>
      </c>
      <c r="F197" s="1">
        <f>IF(T_Calculation[[#This Row],[Priority]]=1,IF(T_Calculation[[#This Row],[Comply]]="yes",1,0),"")</f>
        <v>0</v>
      </c>
      <c r="G197" s="1" t="str">
        <f>IF(T_Calculation[[#This Row],[Priority]]=2,IF(T_Calculation[[#This Row],[Comply]]="yes",1,0),"")</f>
        <v/>
      </c>
      <c r="H197" s="1" t="str">
        <f>IF(T_Calculation[[#This Row],[Priority]]=3,IF(T_Calculation[[#This Row],[Comply]]="yes",1,0),"")</f>
        <v/>
      </c>
    </row>
    <row r="198" spans="3:8" x14ac:dyDescent="0.4">
      <c r="C198" s="4" t="str">
        <f>T_BR[[#This Row],[BR '#]]</f>
        <v>BR 3.4.10.1</v>
      </c>
      <c r="D198" s="4">
        <f>_xlfn.XLOOKUP(C198,T_BR[BR '#],T_BR[Priority])</f>
        <v>1</v>
      </c>
      <c r="E198" s="1">
        <f>_xlfn.XLOOKUP(C198,T_BR[BR '#],T_BR[Compliant])</f>
        <v>0</v>
      </c>
      <c r="F198" s="1">
        <f>IF(T_Calculation[[#This Row],[Priority]]=1,IF(T_Calculation[[#This Row],[Comply]]="yes",1,0),"")</f>
        <v>0</v>
      </c>
      <c r="G198" s="1" t="str">
        <f>IF(T_Calculation[[#This Row],[Priority]]=2,IF(T_Calculation[[#This Row],[Comply]]="yes",1,0),"")</f>
        <v/>
      </c>
      <c r="H198" s="1" t="str">
        <f>IF(T_Calculation[[#This Row],[Priority]]=3,IF(T_Calculation[[#This Row],[Comply]]="yes",1,0),"")</f>
        <v/>
      </c>
    </row>
    <row r="199" spans="3:8" x14ac:dyDescent="0.4">
      <c r="C199" s="4" t="str">
        <f>T_BR[[#This Row],[BR '#]]</f>
        <v>BR 3.4.10.1</v>
      </c>
      <c r="D199" s="4">
        <f>_xlfn.XLOOKUP(C199,T_BR[BR '#],T_BR[Priority])</f>
        <v>1</v>
      </c>
      <c r="E199" s="1">
        <f>_xlfn.XLOOKUP(C199,T_BR[BR '#],T_BR[Compliant])</f>
        <v>0</v>
      </c>
      <c r="F199" s="1">
        <f>IF(T_Calculation[[#This Row],[Priority]]=1,IF(T_Calculation[[#This Row],[Comply]]="yes",1,0),"")</f>
        <v>0</v>
      </c>
      <c r="G199" s="1" t="str">
        <f>IF(T_Calculation[[#This Row],[Priority]]=2,IF(T_Calculation[[#This Row],[Comply]]="yes",1,0),"")</f>
        <v/>
      </c>
      <c r="H199" s="1" t="str">
        <f>IF(T_Calculation[[#This Row],[Priority]]=3,IF(T_Calculation[[#This Row],[Comply]]="yes",1,0),"")</f>
        <v/>
      </c>
    </row>
    <row r="200" spans="3:8" x14ac:dyDescent="0.4">
      <c r="C200" s="4" t="str">
        <f>T_BR[[#This Row],[BR '#]]</f>
        <v>BR 3.4.11.1</v>
      </c>
      <c r="D200" s="4">
        <f>_xlfn.XLOOKUP(C200,T_BR[BR '#],T_BR[Priority])</f>
        <v>1</v>
      </c>
      <c r="E200" s="1">
        <f>_xlfn.XLOOKUP(C200,T_BR[BR '#],T_BR[Compliant])</f>
        <v>0</v>
      </c>
      <c r="F200" s="1">
        <f>IF(T_Calculation[[#This Row],[Priority]]=1,IF(T_Calculation[[#This Row],[Comply]]="yes",1,0),"")</f>
        <v>0</v>
      </c>
      <c r="G200" s="1" t="str">
        <f>IF(T_Calculation[[#This Row],[Priority]]=2,IF(T_Calculation[[#This Row],[Comply]]="yes",1,0),"")</f>
        <v/>
      </c>
      <c r="H200" s="1" t="str">
        <f>IF(T_Calculation[[#This Row],[Priority]]=3,IF(T_Calculation[[#This Row],[Comply]]="yes",1,0),"")</f>
        <v/>
      </c>
    </row>
    <row r="201" spans="3:8" x14ac:dyDescent="0.4">
      <c r="C201" s="4" t="str">
        <f>T_BR[[#This Row],[BR '#]]</f>
        <v>BR 3.4.11.1</v>
      </c>
      <c r="D201" s="4">
        <f>_xlfn.XLOOKUP(C201,T_BR[BR '#],T_BR[Priority])</f>
        <v>1</v>
      </c>
      <c r="E201" s="1">
        <f>_xlfn.XLOOKUP(C201,T_BR[BR '#],T_BR[Compliant])</f>
        <v>0</v>
      </c>
      <c r="F201" s="1">
        <f>IF(T_Calculation[[#This Row],[Priority]]=1,IF(T_Calculation[[#This Row],[Comply]]="yes",1,0),"")</f>
        <v>0</v>
      </c>
      <c r="G201" s="1" t="str">
        <f>IF(T_Calculation[[#This Row],[Priority]]=2,IF(T_Calculation[[#This Row],[Comply]]="yes",1,0),"")</f>
        <v/>
      </c>
      <c r="H201" s="1" t="str">
        <f>IF(T_Calculation[[#This Row],[Priority]]=3,IF(T_Calculation[[#This Row],[Comply]]="yes",1,0),"")</f>
        <v/>
      </c>
    </row>
    <row r="202" spans="3:8" x14ac:dyDescent="0.4">
      <c r="C202" s="4" t="str">
        <f>T_BR[[#This Row],[BR '#]]</f>
        <v>BR 3.4.11.1</v>
      </c>
      <c r="D202" s="4">
        <f>_xlfn.XLOOKUP(C202,T_BR[BR '#],T_BR[Priority])</f>
        <v>1</v>
      </c>
      <c r="E202" s="1">
        <f>_xlfn.XLOOKUP(C202,T_BR[BR '#],T_BR[Compliant])</f>
        <v>0</v>
      </c>
      <c r="F202" s="1">
        <f>IF(T_Calculation[[#This Row],[Priority]]=1,IF(T_Calculation[[#This Row],[Comply]]="yes",1,0),"")</f>
        <v>0</v>
      </c>
      <c r="G202" s="1" t="str">
        <f>IF(T_Calculation[[#This Row],[Priority]]=2,IF(T_Calculation[[#This Row],[Comply]]="yes",1,0),"")</f>
        <v/>
      </c>
      <c r="H202" s="1" t="str">
        <f>IF(T_Calculation[[#This Row],[Priority]]=3,IF(T_Calculation[[#This Row],[Comply]]="yes",1,0),"")</f>
        <v/>
      </c>
    </row>
    <row r="203" spans="3:8" x14ac:dyDescent="0.4">
      <c r="C203" s="4" t="str">
        <f>T_BR[[#This Row],[BR '#]]</f>
        <v>BR 3.4.11.1</v>
      </c>
      <c r="D203" s="4">
        <f>_xlfn.XLOOKUP(C203,T_BR[BR '#],T_BR[Priority])</f>
        <v>1</v>
      </c>
      <c r="E203" s="1">
        <f>_xlfn.XLOOKUP(C203,T_BR[BR '#],T_BR[Compliant])</f>
        <v>0</v>
      </c>
      <c r="F203" s="1">
        <f>IF(T_Calculation[[#This Row],[Priority]]=1,IF(T_Calculation[[#This Row],[Comply]]="yes",1,0),"")</f>
        <v>0</v>
      </c>
      <c r="G203" s="1" t="str">
        <f>IF(T_Calculation[[#This Row],[Priority]]=2,IF(T_Calculation[[#This Row],[Comply]]="yes",1,0),"")</f>
        <v/>
      </c>
      <c r="H203" s="1" t="str">
        <f>IF(T_Calculation[[#This Row],[Priority]]=3,IF(T_Calculation[[#This Row],[Comply]]="yes",1,0),"")</f>
        <v/>
      </c>
    </row>
    <row r="204" spans="3:8" x14ac:dyDescent="0.4">
      <c r="C204" s="4" t="str">
        <f>T_BR[[#This Row],[BR '#]]</f>
        <v>BR 3.4.11.1</v>
      </c>
      <c r="D204" s="4">
        <f>_xlfn.XLOOKUP(C204,T_BR[BR '#],T_BR[Priority])</f>
        <v>1</v>
      </c>
      <c r="E204" s="1">
        <f>_xlfn.XLOOKUP(C204,T_BR[BR '#],T_BR[Compliant])</f>
        <v>0</v>
      </c>
      <c r="F204" s="1">
        <f>IF(T_Calculation[[#This Row],[Priority]]=1,IF(T_Calculation[[#This Row],[Comply]]="yes",1,0),"")</f>
        <v>0</v>
      </c>
      <c r="G204" s="1" t="str">
        <f>IF(T_Calculation[[#This Row],[Priority]]=2,IF(T_Calculation[[#This Row],[Comply]]="yes",1,0),"")</f>
        <v/>
      </c>
      <c r="H204" s="1" t="str">
        <f>IF(T_Calculation[[#This Row],[Priority]]=3,IF(T_Calculation[[#This Row],[Comply]]="yes",1,0),"")</f>
        <v/>
      </c>
    </row>
    <row r="205" spans="3:8" x14ac:dyDescent="0.4">
      <c r="C205" s="4" t="str">
        <f>T_BR[[#This Row],[BR '#]]</f>
        <v>BR 3.4.11.1</v>
      </c>
      <c r="D205" s="4">
        <f>_xlfn.XLOOKUP(C205,T_BR[BR '#],T_BR[Priority])</f>
        <v>1</v>
      </c>
      <c r="E205" s="1">
        <f>_xlfn.XLOOKUP(C205,T_BR[BR '#],T_BR[Compliant])</f>
        <v>0</v>
      </c>
      <c r="F205" s="1">
        <f>IF(T_Calculation[[#This Row],[Priority]]=1,IF(T_Calculation[[#This Row],[Comply]]="yes",1,0),"")</f>
        <v>0</v>
      </c>
      <c r="G205" s="1" t="str">
        <f>IF(T_Calculation[[#This Row],[Priority]]=2,IF(T_Calculation[[#This Row],[Comply]]="yes",1,0),"")</f>
        <v/>
      </c>
      <c r="H205" s="1" t="str">
        <f>IF(T_Calculation[[#This Row],[Priority]]=3,IF(T_Calculation[[#This Row],[Comply]]="yes",1,0),"")</f>
        <v/>
      </c>
    </row>
    <row r="206" spans="3:8" x14ac:dyDescent="0.4">
      <c r="C206" s="4" t="str">
        <f>T_BR[[#This Row],[BR '#]]</f>
        <v>BR 3.4.11.1</v>
      </c>
      <c r="D206" s="4">
        <f>_xlfn.XLOOKUP(C206,T_BR[BR '#],T_BR[Priority])</f>
        <v>1</v>
      </c>
      <c r="E206" s="1">
        <f>_xlfn.XLOOKUP(C206,T_BR[BR '#],T_BR[Compliant])</f>
        <v>0</v>
      </c>
      <c r="F206" s="1">
        <f>IF(T_Calculation[[#This Row],[Priority]]=1,IF(T_Calculation[[#This Row],[Comply]]="yes",1,0),"")</f>
        <v>0</v>
      </c>
      <c r="G206" s="1" t="str">
        <f>IF(T_Calculation[[#This Row],[Priority]]=2,IF(T_Calculation[[#This Row],[Comply]]="yes",1,0),"")</f>
        <v/>
      </c>
      <c r="H206" s="1" t="str">
        <f>IF(T_Calculation[[#This Row],[Priority]]=3,IF(T_Calculation[[#This Row],[Comply]]="yes",1,0),"")</f>
        <v/>
      </c>
    </row>
    <row r="207" spans="3:8" x14ac:dyDescent="0.4">
      <c r="C207" s="4" t="str">
        <f>T_BR[[#This Row],[BR '#]]</f>
        <v>BR 3.4.11.1</v>
      </c>
      <c r="D207" s="4">
        <f>_xlfn.XLOOKUP(C207,T_BR[BR '#],T_BR[Priority])</f>
        <v>1</v>
      </c>
      <c r="E207" s="1">
        <f>_xlfn.XLOOKUP(C207,T_BR[BR '#],T_BR[Compliant])</f>
        <v>0</v>
      </c>
      <c r="F207" s="1">
        <f>IF(T_Calculation[[#This Row],[Priority]]=1,IF(T_Calculation[[#This Row],[Comply]]="yes",1,0),"")</f>
        <v>0</v>
      </c>
      <c r="G207" s="1" t="str">
        <f>IF(T_Calculation[[#This Row],[Priority]]=2,IF(T_Calculation[[#This Row],[Comply]]="yes",1,0),"")</f>
        <v/>
      </c>
      <c r="H207" s="1" t="str">
        <f>IF(T_Calculation[[#This Row],[Priority]]=3,IF(T_Calculation[[#This Row],[Comply]]="yes",1,0),"")</f>
        <v/>
      </c>
    </row>
    <row r="208" spans="3:8" x14ac:dyDescent="0.4">
      <c r="C208" s="4" t="str">
        <f>T_BR[[#This Row],[BR '#]]</f>
        <v>BR 3.4.11.1</v>
      </c>
      <c r="D208" s="4">
        <f>_xlfn.XLOOKUP(C208,T_BR[BR '#],T_BR[Priority])</f>
        <v>1</v>
      </c>
      <c r="E208" s="1">
        <f>_xlfn.XLOOKUP(C208,T_BR[BR '#],T_BR[Compliant])</f>
        <v>0</v>
      </c>
      <c r="F208" s="1">
        <f>IF(T_Calculation[[#This Row],[Priority]]=1,IF(T_Calculation[[#This Row],[Comply]]="yes",1,0),"")</f>
        <v>0</v>
      </c>
      <c r="G208" s="1" t="str">
        <f>IF(T_Calculation[[#This Row],[Priority]]=2,IF(T_Calculation[[#This Row],[Comply]]="yes",1,0),"")</f>
        <v/>
      </c>
      <c r="H208" s="1" t="str">
        <f>IF(T_Calculation[[#This Row],[Priority]]=3,IF(T_Calculation[[#This Row],[Comply]]="yes",1,0),"")</f>
        <v/>
      </c>
    </row>
    <row r="209" spans="3:8" x14ac:dyDescent="0.4">
      <c r="C209" s="4" t="str">
        <f>T_BR[[#This Row],[BR '#]]</f>
        <v>BR 3.4.11.1</v>
      </c>
      <c r="D209" s="4">
        <f>_xlfn.XLOOKUP(C209,T_BR[BR '#],T_BR[Priority])</f>
        <v>1</v>
      </c>
      <c r="E209" s="1">
        <f>_xlfn.XLOOKUP(C209,T_BR[BR '#],T_BR[Compliant])</f>
        <v>0</v>
      </c>
      <c r="F209" s="1">
        <f>IF(T_Calculation[[#This Row],[Priority]]=1,IF(T_Calculation[[#This Row],[Comply]]="yes",1,0),"")</f>
        <v>0</v>
      </c>
      <c r="G209" s="1" t="str">
        <f>IF(T_Calculation[[#This Row],[Priority]]=2,IF(T_Calculation[[#This Row],[Comply]]="yes",1,0),"")</f>
        <v/>
      </c>
      <c r="H209" s="1" t="str">
        <f>IF(T_Calculation[[#This Row],[Priority]]=3,IF(T_Calculation[[#This Row],[Comply]]="yes",1,0),"")</f>
        <v/>
      </c>
    </row>
    <row r="210" spans="3:8" x14ac:dyDescent="0.4">
      <c r="C210" s="4" t="str">
        <f>T_BR[[#This Row],[BR '#]]</f>
        <v>BR 3.4.11.1</v>
      </c>
      <c r="D210" s="4">
        <f>_xlfn.XLOOKUP(C210,T_BR[BR '#],T_BR[Priority])</f>
        <v>1</v>
      </c>
      <c r="E210" s="1">
        <f>_xlfn.XLOOKUP(C210,T_BR[BR '#],T_BR[Compliant])</f>
        <v>0</v>
      </c>
      <c r="F210" s="1">
        <f>IF(T_Calculation[[#This Row],[Priority]]=1,IF(T_Calculation[[#This Row],[Comply]]="yes",1,0),"")</f>
        <v>0</v>
      </c>
      <c r="G210" s="1" t="str">
        <f>IF(T_Calculation[[#This Row],[Priority]]=2,IF(T_Calculation[[#This Row],[Comply]]="yes",1,0),"")</f>
        <v/>
      </c>
      <c r="H210" s="1" t="str">
        <f>IF(T_Calculation[[#This Row],[Priority]]=3,IF(T_Calculation[[#This Row],[Comply]]="yes",1,0),"")</f>
        <v/>
      </c>
    </row>
    <row r="211" spans="3:8" x14ac:dyDescent="0.4">
      <c r="C211" s="4" t="str">
        <f>T_BR[[#This Row],[BR '#]]</f>
        <v>BR 3.4.11.1</v>
      </c>
      <c r="D211" s="4">
        <f>_xlfn.XLOOKUP(C211,T_BR[BR '#],T_BR[Priority])</f>
        <v>1</v>
      </c>
      <c r="E211" s="1">
        <f>_xlfn.XLOOKUP(C211,T_BR[BR '#],T_BR[Compliant])</f>
        <v>0</v>
      </c>
      <c r="F211" s="1">
        <f>IF(T_Calculation[[#This Row],[Priority]]=1,IF(T_Calculation[[#This Row],[Comply]]="yes",1,0),"")</f>
        <v>0</v>
      </c>
      <c r="G211" s="1" t="str">
        <f>IF(T_Calculation[[#This Row],[Priority]]=2,IF(T_Calculation[[#This Row],[Comply]]="yes",1,0),"")</f>
        <v/>
      </c>
      <c r="H211" s="1" t="str">
        <f>IF(T_Calculation[[#This Row],[Priority]]=3,IF(T_Calculation[[#This Row],[Comply]]="yes",1,0),"")</f>
        <v/>
      </c>
    </row>
    <row r="212" spans="3:8" x14ac:dyDescent="0.4">
      <c r="C212" s="4" t="str">
        <f>T_BR[[#This Row],[BR '#]]</f>
        <v>BR 3.4.11.1</v>
      </c>
      <c r="D212" s="4">
        <f>_xlfn.XLOOKUP(C212,T_BR[BR '#],T_BR[Priority])</f>
        <v>1</v>
      </c>
      <c r="E212" s="1">
        <f>_xlfn.XLOOKUP(C212,T_BR[BR '#],T_BR[Compliant])</f>
        <v>0</v>
      </c>
      <c r="F212" s="1">
        <f>IF(T_Calculation[[#This Row],[Priority]]=1,IF(T_Calculation[[#This Row],[Comply]]="yes",1,0),"")</f>
        <v>0</v>
      </c>
      <c r="G212" s="1" t="str">
        <f>IF(T_Calculation[[#This Row],[Priority]]=2,IF(T_Calculation[[#This Row],[Comply]]="yes",1,0),"")</f>
        <v/>
      </c>
      <c r="H212" s="1" t="str">
        <f>IF(T_Calculation[[#This Row],[Priority]]=3,IF(T_Calculation[[#This Row],[Comply]]="yes",1,0),"")</f>
        <v/>
      </c>
    </row>
    <row r="213" spans="3:8" x14ac:dyDescent="0.4">
      <c r="C213" s="4" t="str">
        <f>T_BR[[#This Row],[BR '#]]</f>
        <v>BR 3.4.11.1</v>
      </c>
      <c r="D213" s="4">
        <f>_xlfn.XLOOKUP(C213,T_BR[BR '#],T_BR[Priority])</f>
        <v>1</v>
      </c>
      <c r="E213" s="1">
        <f>_xlfn.XLOOKUP(C213,T_BR[BR '#],T_BR[Compliant])</f>
        <v>0</v>
      </c>
      <c r="F213" s="1">
        <f>IF(T_Calculation[[#This Row],[Priority]]=1,IF(T_Calculation[[#This Row],[Comply]]="yes",1,0),"")</f>
        <v>0</v>
      </c>
      <c r="G213" s="1" t="str">
        <f>IF(T_Calculation[[#This Row],[Priority]]=2,IF(T_Calculation[[#This Row],[Comply]]="yes",1,0),"")</f>
        <v/>
      </c>
      <c r="H213" s="1" t="str">
        <f>IF(T_Calculation[[#This Row],[Priority]]=3,IF(T_Calculation[[#This Row],[Comply]]="yes",1,0),"")</f>
        <v/>
      </c>
    </row>
    <row r="214" spans="3:8" x14ac:dyDescent="0.4">
      <c r="C214" s="4" t="str">
        <f>T_BR[[#This Row],[BR '#]]</f>
        <v>BR 3.4.11.1</v>
      </c>
      <c r="D214" s="4">
        <f>_xlfn.XLOOKUP(C214,T_BR[BR '#],T_BR[Priority])</f>
        <v>1</v>
      </c>
      <c r="E214" s="1">
        <f>_xlfn.XLOOKUP(C214,T_BR[BR '#],T_BR[Compliant])</f>
        <v>0</v>
      </c>
      <c r="F214" s="1">
        <f>IF(T_Calculation[[#This Row],[Priority]]=1,IF(T_Calculation[[#This Row],[Comply]]="yes",1,0),"")</f>
        <v>0</v>
      </c>
      <c r="G214" s="1" t="str">
        <f>IF(T_Calculation[[#This Row],[Priority]]=2,IF(T_Calculation[[#This Row],[Comply]]="yes",1,0),"")</f>
        <v/>
      </c>
      <c r="H214" s="1" t="str">
        <f>IF(T_Calculation[[#This Row],[Priority]]=3,IF(T_Calculation[[#This Row],[Comply]]="yes",1,0),"")</f>
        <v/>
      </c>
    </row>
    <row r="215" spans="3:8" x14ac:dyDescent="0.4">
      <c r="C215" s="4" t="str">
        <f>T_BR[[#This Row],[BR '#]]</f>
        <v>BR 3.4.11.1</v>
      </c>
      <c r="D215" s="4">
        <f>_xlfn.XLOOKUP(C215,T_BR[BR '#],T_BR[Priority])</f>
        <v>1</v>
      </c>
      <c r="E215" s="1">
        <f>_xlfn.XLOOKUP(C215,T_BR[BR '#],T_BR[Compliant])</f>
        <v>0</v>
      </c>
      <c r="F215" s="1">
        <f>IF(T_Calculation[[#This Row],[Priority]]=1,IF(T_Calculation[[#This Row],[Comply]]="yes",1,0),"")</f>
        <v>0</v>
      </c>
      <c r="G215" s="1" t="str">
        <f>IF(T_Calculation[[#This Row],[Priority]]=2,IF(T_Calculation[[#This Row],[Comply]]="yes",1,0),"")</f>
        <v/>
      </c>
      <c r="H215" s="1" t="str">
        <f>IF(T_Calculation[[#This Row],[Priority]]=3,IF(T_Calculation[[#This Row],[Comply]]="yes",1,0),"")</f>
        <v/>
      </c>
    </row>
    <row r="216" spans="3:8" x14ac:dyDescent="0.4">
      <c r="C216" s="4" t="str">
        <f>T_BR[[#This Row],[BR '#]]</f>
        <v>BR 3.4.11.1</v>
      </c>
      <c r="D216" s="4">
        <f>_xlfn.XLOOKUP(C216,T_BR[BR '#],T_BR[Priority])</f>
        <v>1</v>
      </c>
      <c r="E216" s="1">
        <f>_xlfn.XLOOKUP(C216,T_BR[BR '#],T_BR[Compliant])</f>
        <v>0</v>
      </c>
      <c r="F216" s="1">
        <f>IF(T_Calculation[[#This Row],[Priority]]=1,IF(T_Calculation[[#This Row],[Comply]]="yes",1,0),"")</f>
        <v>0</v>
      </c>
      <c r="G216" s="1" t="str">
        <f>IF(T_Calculation[[#This Row],[Priority]]=2,IF(T_Calculation[[#This Row],[Comply]]="yes",1,0),"")</f>
        <v/>
      </c>
      <c r="H216" s="1" t="str">
        <f>IF(T_Calculation[[#This Row],[Priority]]=3,IF(T_Calculation[[#This Row],[Comply]]="yes",1,0),"")</f>
        <v/>
      </c>
    </row>
    <row r="217" spans="3:8" x14ac:dyDescent="0.4">
      <c r="C217" s="4" t="str">
        <f>T_BR[[#This Row],[BR '#]]</f>
        <v>BR 3.4.11.1</v>
      </c>
      <c r="D217" s="4">
        <f>_xlfn.XLOOKUP(C217,T_BR[BR '#],T_BR[Priority])</f>
        <v>1</v>
      </c>
      <c r="E217" s="1">
        <f>_xlfn.XLOOKUP(C217,T_BR[BR '#],T_BR[Compliant])</f>
        <v>0</v>
      </c>
      <c r="F217" s="1">
        <f>IF(T_Calculation[[#This Row],[Priority]]=1,IF(T_Calculation[[#This Row],[Comply]]="yes",1,0),"")</f>
        <v>0</v>
      </c>
      <c r="G217" s="1" t="str">
        <f>IF(T_Calculation[[#This Row],[Priority]]=2,IF(T_Calculation[[#This Row],[Comply]]="yes",1,0),"")</f>
        <v/>
      </c>
      <c r="H217" s="1" t="str">
        <f>IF(T_Calculation[[#This Row],[Priority]]=3,IF(T_Calculation[[#This Row],[Comply]]="yes",1,0),"")</f>
        <v/>
      </c>
    </row>
    <row r="218" spans="3:8" x14ac:dyDescent="0.4">
      <c r="C218" s="4" t="str">
        <f>T_BR[[#This Row],[BR '#]]</f>
        <v>BR 3.4.12.1</v>
      </c>
      <c r="D218" s="4">
        <f>_xlfn.XLOOKUP(C218,T_BR[BR '#],T_BR[Priority])</f>
        <v>1</v>
      </c>
      <c r="E218" s="1">
        <f>_xlfn.XLOOKUP(C218,T_BR[BR '#],T_BR[Compliant])</f>
        <v>0</v>
      </c>
      <c r="F218" s="1">
        <f>IF(T_Calculation[[#This Row],[Priority]]=1,IF(T_Calculation[[#This Row],[Comply]]="yes",1,0),"")</f>
        <v>0</v>
      </c>
      <c r="G218" s="1" t="str">
        <f>IF(T_Calculation[[#This Row],[Priority]]=2,IF(T_Calculation[[#This Row],[Comply]]="yes",1,0),"")</f>
        <v/>
      </c>
      <c r="H218" s="1" t="str">
        <f>IF(T_Calculation[[#This Row],[Priority]]=3,IF(T_Calculation[[#This Row],[Comply]]="yes",1,0),"")</f>
        <v/>
      </c>
    </row>
    <row r="219" spans="3:8" x14ac:dyDescent="0.4">
      <c r="C219" s="4" t="str">
        <f>T_BR[[#This Row],[BR '#]]</f>
        <v>BR 3.4.12.1</v>
      </c>
      <c r="D219" s="4">
        <f>_xlfn.XLOOKUP(C219,T_BR[BR '#],T_BR[Priority])</f>
        <v>1</v>
      </c>
      <c r="E219" s="1">
        <f>_xlfn.XLOOKUP(C219,T_BR[BR '#],T_BR[Compliant])</f>
        <v>0</v>
      </c>
      <c r="F219" s="1">
        <f>IF(T_Calculation[[#This Row],[Priority]]=1,IF(T_Calculation[[#This Row],[Comply]]="yes",1,0),"")</f>
        <v>0</v>
      </c>
      <c r="G219" s="1" t="str">
        <f>IF(T_Calculation[[#This Row],[Priority]]=2,IF(T_Calculation[[#This Row],[Comply]]="yes",1,0),"")</f>
        <v/>
      </c>
      <c r="H219" s="1" t="str">
        <f>IF(T_Calculation[[#This Row],[Priority]]=3,IF(T_Calculation[[#This Row],[Comply]]="yes",1,0),"")</f>
        <v/>
      </c>
    </row>
    <row r="220" spans="3:8" x14ac:dyDescent="0.4">
      <c r="C220" s="4" t="str">
        <f>T_BR[[#This Row],[BR '#]]</f>
        <v>BR 3.4.12.1</v>
      </c>
      <c r="D220" s="4">
        <f>_xlfn.XLOOKUP(C220,T_BR[BR '#],T_BR[Priority])</f>
        <v>1</v>
      </c>
      <c r="E220" s="1">
        <f>_xlfn.XLOOKUP(C220,T_BR[BR '#],T_BR[Compliant])</f>
        <v>0</v>
      </c>
      <c r="F220" s="1">
        <f>IF(T_Calculation[[#This Row],[Priority]]=1,IF(T_Calculation[[#This Row],[Comply]]="yes",1,0),"")</f>
        <v>0</v>
      </c>
      <c r="G220" s="1" t="str">
        <f>IF(T_Calculation[[#This Row],[Priority]]=2,IF(T_Calculation[[#This Row],[Comply]]="yes",1,0),"")</f>
        <v/>
      </c>
      <c r="H220" s="1" t="str">
        <f>IF(T_Calculation[[#This Row],[Priority]]=3,IF(T_Calculation[[#This Row],[Comply]]="yes",1,0),"")</f>
        <v/>
      </c>
    </row>
    <row r="221" spans="3:8" x14ac:dyDescent="0.4">
      <c r="C221" s="4" t="str">
        <f>T_BR[[#This Row],[BR '#]]</f>
        <v>BR 3.4.12.1</v>
      </c>
      <c r="D221" s="4">
        <f>_xlfn.XLOOKUP(C221,T_BR[BR '#],T_BR[Priority])</f>
        <v>1</v>
      </c>
      <c r="E221" s="1">
        <f>_xlfn.XLOOKUP(C221,T_BR[BR '#],T_BR[Compliant])</f>
        <v>0</v>
      </c>
      <c r="F221" s="1">
        <f>IF(T_Calculation[[#This Row],[Priority]]=1,IF(T_Calculation[[#This Row],[Comply]]="yes",1,0),"")</f>
        <v>0</v>
      </c>
      <c r="G221" s="1" t="str">
        <f>IF(T_Calculation[[#This Row],[Priority]]=2,IF(T_Calculation[[#This Row],[Comply]]="yes",1,0),"")</f>
        <v/>
      </c>
      <c r="H221" s="1" t="str">
        <f>IF(T_Calculation[[#This Row],[Priority]]=3,IF(T_Calculation[[#This Row],[Comply]]="yes",1,0),"")</f>
        <v/>
      </c>
    </row>
    <row r="222" spans="3:8" x14ac:dyDescent="0.4">
      <c r="C222" s="4" t="str">
        <f>T_BR[[#This Row],[BR '#]]</f>
        <v>BR 3.4.12.1</v>
      </c>
      <c r="D222" s="4">
        <f>_xlfn.XLOOKUP(C222,T_BR[BR '#],T_BR[Priority])</f>
        <v>1</v>
      </c>
      <c r="E222" s="1">
        <f>_xlfn.XLOOKUP(C222,T_BR[BR '#],T_BR[Compliant])</f>
        <v>0</v>
      </c>
      <c r="F222" s="1">
        <f>IF(T_Calculation[[#This Row],[Priority]]=1,IF(T_Calculation[[#This Row],[Comply]]="yes",1,0),"")</f>
        <v>0</v>
      </c>
      <c r="G222" s="1" t="str">
        <f>IF(T_Calculation[[#This Row],[Priority]]=2,IF(T_Calculation[[#This Row],[Comply]]="yes",1,0),"")</f>
        <v/>
      </c>
      <c r="H222" s="1" t="str">
        <f>IF(T_Calculation[[#This Row],[Priority]]=3,IF(T_Calculation[[#This Row],[Comply]]="yes",1,0),"")</f>
        <v/>
      </c>
    </row>
    <row r="223" spans="3:8" x14ac:dyDescent="0.4">
      <c r="C223" s="4" t="str">
        <f>T_BR[[#This Row],[BR '#]]</f>
        <v>BR 3.4.12.1</v>
      </c>
      <c r="D223" s="4">
        <f>_xlfn.XLOOKUP(C223,T_BR[BR '#],T_BR[Priority])</f>
        <v>1</v>
      </c>
      <c r="E223" s="1">
        <f>_xlfn.XLOOKUP(C223,T_BR[BR '#],T_BR[Compliant])</f>
        <v>0</v>
      </c>
      <c r="F223" s="1">
        <f>IF(T_Calculation[[#This Row],[Priority]]=1,IF(T_Calculation[[#This Row],[Comply]]="yes",1,0),"")</f>
        <v>0</v>
      </c>
      <c r="G223" s="1" t="str">
        <f>IF(T_Calculation[[#This Row],[Priority]]=2,IF(T_Calculation[[#This Row],[Comply]]="yes",1,0),"")</f>
        <v/>
      </c>
      <c r="H223" s="1" t="str">
        <f>IF(T_Calculation[[#This Row],[Priority]]=3,IF(T_Calculation[[#This Row],[Comply]]="yes",1,0),"")</f>
        <v/>
      </c>
    </row>
    <row r="224" spans="3:8" x14ac:dyDescent="0.4">
      <c r="C224" s="4" t="str">
        <f>T_BR[[#This Row],[BR '#]]</f>
        <v>BR 3.4.12.1</v>
      </c>
      <c r="D224" s="4">
        <f>_xlfn.XLOOKUP(C224,T_BR[BR '#],T_BR[Priority])</f>
        <v>1</v>
      </c>
      <c r="E224" s="1">
        <f>_xlfn.XLOOKUP(C224,T_BR[BR '#],T_BR[Compliant])</f>
        <v>0</v>
      </c>
      <c r="F224" s="1">
        <f>IF(T_Calculation[[#This Row],[Priority]]=1,IF(T_Calculation[[#This Row],[Comply]]="yes",1,0),"")</f>
        <v>0</v>
      </c>
      <c r="G224" s="1" t="str">
        <f>IF(T_Calculation[[#This Row],[Priority]]=2,IF(T_Calculation[[#This Row],[Comply]]="yes",1,0),"")</f>
        <v/>
      </c>
      <c r="H224" s="1" t="str">
        <f>IF(T_Calculation[[#This Row],[Priority]]=3,IF(T_Calculation[[#This Row],[Comply]]="yes",1,0),"")</f>
        <v/>
      </c>
    </row>
    <row r="225" spans="3:8" x14ac:dyDescent="0.4">
      <c r="C225" s="4" t="str">
        <f>T_BR[[#This Row],[BR '#]]</f>
        <v>BR 3.4.13.1</v>
      </c>
      <c r="D225" s="4">
        <f>_xlfn.XLOOKUP(C225,T_BR[BR '#],T_BR[Priority])</f>
        <v>1</v>
      </c>
      <c r="E225" s="1">
        <f>_xlfn.XLOOKUP(C225,T_BR[BR '#],T_BR[Compliant])</f>
        <v>0</v>
      </c>
      <c r="F225" s="1">
        <f>IF(T_Calculation[[#This Row],[Priority]]=1,IF(T_Calculation[[#This Row],[Comply]]="yes",1,0),"")</f>
        <v>0</v>
      </c>
      <c r="G225" s="1" t="str">
        <f>IF(T_Calculation[[#This Row],[Priority]]=2,IF(T_Calculation[[#This Row],[Comply]]="yes",1,0),"")</f>
        <v/>
      </c>
      <c r="H225" s="1" t="str">
        <f>IF(T_Calculation[[#This Row],[Priority]]=3,IF(T_Calculation[[#This Row],[Comply]]="yes",1,0),"")</f>
        <v/>
      </c>
    </row>
    <row r="226" spans="3:8" x14ac:dyDescent="0.4">
      <c r="C226" s="4" t="str">
        <f>T_BR[[#This Row],[BR '#]]</f>
        <v>BR 3.4.13.1</v>
      </c>
      <c r="D226" s="4">
        <f>_xlfn.XLOOKUP(C226,T_BR[BR '#],T_BR[Priority])</f>
        <v>1</v>
      </c>
      <c r="E226" s="1">
        <f>_xlfn.XLOOKUP(C226,T_BR[BR '#],T_BR[Compliant])</f>
        <v>0</v>
      </c>
      <c r="F226" s="1">
        <f>IF(T_Calculation[[#This Row],[Priority]]=1,IF(T_Calculation[[#This Row],[Comply]]="yes",1,0),"")</f>
        <v>0</v>
      </c>
      <c r="G226" s="1" t="str">
        <f>IF(T_Calculation[[#This Row],[Priority]]=2,IF(T_Calculation[[#This Row],[Comply]]="yes",1,0),"")</f>
        <v/>
      </c>
      <c r="H226" s="1" t="str">
        <f>IF(T_Calculation[[#This Row],[Priority]]=3,IF(T_Calculation[[#This Row],[Comply]]="yes",1,0),"")</f>
        <v/>
      </c>
    </row>
    <row r="227" spans="3:8" x14ac:dyDescent="0.4">
      <c r="C227" s="4" t="str">
        <f>T_BR[[#This Row],[BR '#]]</f>
        <v>BR 3.4.13.1</v>
      </c>
      <c r="D227" s="4">
        <f>_xlfn.XLOOKUP(C227,T_BR[BR '#],T_BR[Priority])</f>
        <v>1</v>
      </c>
      <c r="E227" s="1">
        <f>_xlfn.XLOOKUP(C227,T_BR[BR '#],T_BR[Compliant])</f>
        <v>0</v>
      </c>
      <c r="F227" s="1">
        <f>IF(T_Calculation[[#This Row],[Priority]]=1,IF(T_Calculation[[#This Row],[Comply]]="yes",1,0),"")</f>
        <v>0</v>
      </c>
      <c r="G227" s="1" t="str">
        <f>IF(T_Calculation[[#This Row],[Priority]]=2,IF(T_Calculation[[#This Row],[Comply]]="yes",1,0),"")</f>
        <v/>
      </c>
      <c r="H227" s="1" t="str">
        <f>IF(T_Calculation[[#This Row],[Priority]]=3,IF(T_Calculation[[#This Row],[Comply]]="yes",1,0),"")</f>
        <v/>
      </c>
    </row>
    <row r="228" spans="3:8" x14ac:dyDescent="0.4">
      <c r="C228" s="4" t="str">
        <f>T_BR[[#This Row],[BR '#]]</f>
        <v>BR 3.4.13.1</v>
      </c>
      <c r="D228" s="4">
        <f>_xlfn.XLOOKUP(C228,T_BR[BR '#],T_BR[Priority])</f>
        <v>1</v>
      </c>
      <c r="E228" s="1">
        <f>_xlfn.XLOOKUP(C228,T_BR[BR '#],T_BR[Compliant])</f>
        <v>0</v>
      </c>
      <c r="F228" s="1">
        <f>IF(T_Calculation[[#This Row],[Priority]]=1,IF(T_Calculation[[#This Row],[Comply]]="yes",1,0),"")</f>
        <v>0</v>
      </c>
      <c r="G228" s="1" t="str">
        <f>IF(T_Calculation[[#This Row],[Priority]]=2,IF(T_Calculation[[#This Row],[Comply]]="yes",1,0),"")</f>
        <v/>
      </c>
      <c r="H228" s="1" t="str">
        <f>IF(T_Calculation[[#This Row],[Priority]]=3,IF(T_Calculation[[#This Row],[Comply]]="yes",1,0),"")</f>
        <v/>
      </c>
    </row>
    <row r="229" spans="3:8" x14ac:dyDescent="0.4">
      <c r="C229" s="4" t="str">
        <f>T_BR[[#This Row],[BR '#]]</f>
        <v>BR 3.4.13.1</v>
      </c>
      <c r="D229" s="4">
        <f>_xlfn.XLOOKUP(C229,T_BR[BR '#],T_BR[Priority])</f>
        <v>1</v>
      </c>
      <c r="E229" s="1">
        <f>_xlfn.XLOOKUP(C229,T_BR[BR '#],T_BR[Compliant])</f>
        <v>0</v>
      </c>
      <c r="F229" s="1">
        <f>IF(T_Calculation[[#This Row],[Priority]]=1,IF(T_Calculation[[#This Row],[Comply]]="yes",1,0),"")</f>
        <v>0</v>
      </c>
      <c r="G229" s="1" t="str">
        <f>IF(T_Calculation[[#This Row],[Priority]]=2,IF(T_Calculation[[#This Row],[Comply]]="yes",1,0),"")</f>
        <v/>
      </c>
      <c r="H229" s="1" t="str">
        <f>IF(T_Calculation[[#This Row],[Priority]]=3,IF(T_Calculation[[#This Row],[Comply]]="yes",1,0),"")</f>
        <v/>
      </c>
    </row>
    <row r="230" spans="3:8" x14ac:dyDescent="0.4">
      <c r="C230" s="4" t="str">
        <f>T_BR[[#This Row],[BR '#]]</f>
        <v>BR 3.4.13.1</v>
      </c>
      <c r="D230" s="4">
        <f>_xlfn.XLOOKUP(C230,T_BR[BR '#],T_BR[Priority])</f>
        <v>1</v>
      </c>
      <c r="E230" s="1">
        <f>_xlfn.XLOOKUP(C230,T_BR[BR '#],T_BR[Compliant])</f>
        <v>0</v>
      </c>
      <c r="F230" s="1">
        <f>IF(T_Calculation[[#This Row],[Priority]]=1,IF(T_Calculation[[#This Row],[Comply]]="yes",1,0),"")</f>
        <v>0</v>
      </c>
      <c r="G230" s="1" t="str">
        <f>IF(T_Calculation[[#This Row],[Priority]]=2,IF(T_Calculation[[#This Row],[Comply]]="yes",1,0),"")</f>
        <v/>
      </c>
      <c r="H230" s="1" t="str">
        <f>IF(T_Calculation[[#This Row],[Priority]]=3,IF(T_Calculation[[#This Row],[Comply]]="yes",1,0),"")</f>
        <v/>
      </c>
    </row>
    <row r="231" spans="3:8" x14ac:dyDescent="0.4">
      <c r="C231" s="4" t="str">
        <f>T_BR[[#This Row],[BR '#]]</f>
        <v>BR 3.4.13.1</v>
      </c>
      <c r="D231" s="4">
        <f>_xlfn.XLOOKUP(C231,T_BR[BR '#],T_BR[Priority])</f>
        <v>1</v>
      </c>
      <c r="E231" s="1">
        <f>_xlfn.XLOOKUP(C231,T_BR[BR '#],T_BR[Compliant])</f>
        <v>0</v>
      </c>
      <c r="F231" s="1">
        <f>IF(T_Calculation[[#This Row],[Priority]]=1,IF(T_Calculation[[#This Row],[Comply]]="yes",1,0),"")</f>
        <v>0</v>
      </c>
      <c r="G231" s="1" t="str">
        <f>IF(T_Calculation[[#This Row],[Priority]]=2,IF(T_Calculation[[#This Row],[Comply]]="yes",1,0),"")</f>
        <v/>
      </c>
      <c r="H231" s="1" t="str">
        <f>IF(T_Calculation[[#This Row],[Priority]]=3,IF(T_Calculation[[#This Row],[Comply]]="yes",1,0),"")</f>
        <v/>
      </c>
    </row>
    <row r="232" spans="3:8" x14ac:dyDescent="0.4">
      <c r="C232" s="4" t="str">
        <f>T_BR[[#This Row],[BR '#]]</f>
        <v>BR 3.4.14.1</v>
      </c>
      <c r="D232" s="4">
        <f>_xlfn.XLOOKUP(C232,T_BR[BR '#],T_BR[Priority])</f>
        <v>1</v>
      </c>
      <c r="E232" s="1">
        <f>_xlfn.XLOOKUP(C232,T_BR[BR '#],T_BR[Compliant])</f>
        <v>0</v>
      </c>
      <c r="F232" s="1">
        <f>IF(T_Calculation[[#This Row],[Priority]]=1,IF(T_Calculation[[#This Row],[Comply]]="yes",1,0),"")</f>
        <v>0</v>
      </c>
      <c r="G232" s="1" t="str">
        <f>IF(T_Calculation[[#This Row],[Priority]]=2,IF(T_Calculation[[#This Row],[Comply]]="yes",1,0),"")</f>
        <v/>
      </c>
      <c r="H232" s="1" t="str">
        <f>IF(T_Calculation[[#This Row],[Priority]]=3,IF(T_Calculation[[#This Row],[Comply]]="yes",1,0),"")</f>
        <v/>
      </c>
    </row>
    <row r="233" spans="3:8" x14ac:dyDescent="0.4">
      <c r="C233" s="4" t="str">
        <f>T_BR[[#This Row],[BR '#]]</f>
        <v>BR 3.4.15.1</v>
      </c>
      <c r="D233" s="4">
        <f>_xlfn.XLOOKUP(C233,T_BR[BR '#],T_BR[Priority])</f>
        <v>1</v>
      </c>
      <c r="E233" s="1">
        <f>_xlfn.XLOOKUP(C233,T_BR[BR '#],T_BR[Compliant])</f>
        <v>0</v>
      </c>
      <c r="F233" s="1">
        <f>IF(T_Calculation[[#This Row],[Priority]]=1,IF(T_Calculation[[#This Row],[Comply]]="yes",1,0),"")</f>
        <v>0</v>
      </c>
      <c r="G233" s="1" t="str">
        <f>IF(T_Calculation[[#This Row],[Priority]]=2,IF(T_Calculation[[#This Row],[Comply]]="yes",1,0),"")</f>
        <v/>
      </c>
      <c r="H233" s="1" t="str">
        <f>IF(T_Calculation[[#This Row],[Priority]]=3,IF(T_Calculation[[#This Row],[Comply]]="yes",1,0),"")</f>
        <v/>
      </c>
    </row>
    <row r="234" spans="3:8" x14ac:dyDescent="0.4">
      <c r="C234" s="4" t="str">
        <f>T_BR[[#This Row],[BR '#]]</f>
        <v>BR 3.4.15.1</v>
      </c>
      <c r="D234" s="4">
        <f>_xlfn.XLOOKUP(C234,T_BR[BR '#],T_BR[Priority])</f>
        <v>1</v>
      </c>
      <c r="E234" s="1">
        <f>_xlfn.XLOOKUP(C234,T_BR[BR '#],T_BR[Compliant])</f>
        <v>0</v>
      </c>
      <c r="F234" s="1">
        <f>IF(T_Calculation[[#This Row],[Priority]]=1,IF(T_Calculation[[#This Row],[Comply]]="yes",1,0),"")</f>
        <v>0</v>
      </c>
      <c r="G234" s="1" t="str">
        <f>IF(T_Calculation[[#This Row],[Priority]]=2,IF(T_Calculation[[#This Row],[Comply]]="yes",1,0),"")</f>
        <v/>
      </c>
      <c r="H234" s="1" t="str">
        <f>IF(T_Calculation[[#This Row],[Priority]]=3,IF(T_Calculation[[#This Row],[Comply]]="yes",1,0),"")</f>
        <v/>
      </c>
    </row>
    <row r="235" spans="3:8" x14ac:dyDescent="0.4">
      <c r="C235" s="4" t="str">
        <f>T_BR[[#This Row],[BR '#]]</f>
        <v>BR 3.4.15.1</v>
      </c>
      <c r="D235" s="4">
        <f>_xlfn.XLOOKUP(C235,T_BR[BR '#],T_BR[Priority])</f>
        <v>1</v>
      </c>
      <c r="E235" s="1">
        <f>_xlfn.XLOOKUP(C235,T_BR[BR '#],T_BR[Compliant])</f>
        <v>0</v>
      </c>
      <c r="F235" s="1">
        <f>IF(T_Calculation[[#This Row],[Priority]]=1,IF(T_Calculation[[#This Row],[Comply]]="yes",1,0),"")</f>
        <v>0</v>
      </c>
      <c r="G235" s="1" t="str">
        <f>IF(T_Calculation[[#This Row],[Priority]]=2,IF(T_Calculation[[#This Row],[Comply]]="yes",1,0),"")</f>
        <v/>
      </c>
      <c r="H235" s="1" t="str">
        <f>IF(T_Calculation[[#This Row],[Priority]]=3,IF(T_Calculation[[#This Row],[Comply]]="yes",1,0),"")</f>
        <v/>
      </c>
    </row>
    <row r="236" spans="3:8" x14ac:dyDescent="0.4">
      <c r="C236" s="4" t="str">
        <f>T_BR[[#This Row],[BR '#]]</f>
        <v>BR 3.4.15.1</v>
      </c>
      <c r="D236" s="4">
        <f>_xlfn.XLOOKUP(C236,T_BR[BR '#],T_BR[Priority])</f>
        <v>1</v>
      </c>
      <c r="E236" s="1">
        <f>_xlfn.XLOOKUP(C236,T_BR[BR '#],T_BR[Compliant])</f>
        <v>0</v>
      </c>
      <c r="F236" s="1">
        <f>IF(T_Calculation[[#This Row],[Priority]]=1,IF(T_Calculation[[#This Row],[Comply]]="yes",1,0),"")</f>
        <v>0</v>
      </c>
      <c r="G236" s="1" t="str">
        <f>IF(T_Calculation[[#This Row],[Priority]]=2,IF(T_Calculation[[#This Row],[Comply]]="yes",1,0),"")</f>
        <v/>
      </c>
      <c r="H236" s="1" t="str">
        <f>IF(T_Calculation[[#This Row],[Priority]]=3,IF(T_Calculation[[#This Row],[Comply]]="yes",1,0),"")</f>
        <v/>
      </c>
    </row>
    <row r="237" spans="3:8" x14ac:dyDescent="0.4">
      <c r="C237" s="4" t="str">
        <f>T_BR[[#This Row],[BR '#]]</f>
        <v>BR 3.4.15.1</v>
      </c>
      <c r="D237" s="4">
        <f>_xlfn.XLOOKUP(C237,T_BR[BR '#],T_BR[Priority])</f>
        <v>1</v>
      </c>
      <c r="E237" s="1">
        <f>_xlfn.XLOOKUP(C237,T_BR[BR '#],T_BR[Compliant])</f>
        <v>0</v>
      </c>
      <c r="F237" s="1">
        <f>IF(T_Calculation[[#This Row],[Priority]]=1,IF(T_Calculation[[#This Row],[Comply]]="yes",1,0),"")</f>
        <v>0</v>
      </c>
      <c r="G237" s="1" t="str">
        <f>IF(T_Calculation[[#This Row],[Priority]]=2,IF(T_Calculation[[#This Row],[Comply]]="yes",1,0),"")</f>
        <v/>
      </c>
      <c r="H237" s="1" t="str">
        <f>IF(T_Calculation[[#This Row],[Priority]]=3,IF(T_Calculation[[#This Row],[Comply]]="yes",1,0),"")</f>
        <v/>
      </c>
    </row>
    <row r="238" spans="3:8" x14ac:dyDescent="0.4">
      <c r="C238" s="4" t="str">
        <f>T_BR[[#This Row],[BR '#]]</f>
        <v>BR 3.4.15.1</v>
      </c>
      <c r="D238" s="4">
        <f>_xlfn.XLOOKUP(C238,T_BR[BR '#],T_BR[Priority])</f>
        <v>1</v>
      </c>
      <c r="E238" s="1">
        <f>_xlfn.XLOOKUP(C238,T_BR[BR '#],T_BR[Compliant])</f>
        <v>0</v>
      </c>
      <c r="F238" s="1">
        <f>IF(T_Calculation[[#This Row],[Priority]]=1,IF(T_Calculation[[#This Row],[Comply]]="yes",1,0),"")</f>
        <v>0</v>
      </c>
      <c r="G238" s="1" t="str">
        <f>IF(T_Calculation[[#This Row],[Priority]]=2,IF(T_Calculation[[#This Row],[Comply]]="yes",1,0),"")</f>
        <v/>
      </c>
      <c r="H238" s="1" t="str">
        <f>IF(T_Calculation[[#This Row],[Priority]]=3,IF(T_Calculation[[#This Row],[Comply]]="yes",1,0),"")</f>
        <v/>
      </c>
    </row>
    <row r="239" spans="3:8" x14ac:dyDescent="0.4">
      <c r="C239" s="4" t="str">
        <f>T_BR[[#This Row],[BR '#]]</f>
        <v>BR 3.4.15.1</v>
      </c>
      <c r="D239" s="4">
        <f>_xlfn.XLOOKUP(C239,T_BR[BR '#],T_BR[Priority])</f>
        <v>1</v>
      </c>
      <c r="E239" s="1">
        <f>_xlfn.XLOOKUP(C239,T_BR[BR '#],T_BR[Compliant])</f>
        <v>0</v>
      </c>
      <c r="F239" s="1">
        <f>IF(T_Calculation[[#This Row],[Priority]]=1,IF(T_Calculation[[#This Row],[Comply]]="yes",1,0),"")</f>
        <v>0</v>
      </c>
      <c r="G239" s="1" t="str">
        <f>IF(T_Calculation[[#This Row],[Priority]]=2,IF(T_Calculation[[#This Row],[Comply]]="yes",1,0),"")</f>
        <v/>
      </c>
      <c r="H239" s="1" t="str">
        <f>IF(T_Calculation[[#This Row],[Priority]]=3,IF(T_Calculation[[#This Row],[Comply]]="yes",1,0),"")</f>
        <v/>
      </c>
    </row>
    <row r="240" spans="3:8" x14ac:dyDescent="0.4">
      <c r="C240" s="4" t="str">
        <f>T_BR[[#This Row],[BR '#]]</f>
        <v>BR 3.4.15.1</v>
      </c>
      <c r="D240" s="4">
        <f>_xlfn.XLOOKUP(C240,T_BR[BR '#],T_BR[Priority])</f>
        <v>1</v>
      </c>
      <c r="E240" s="1">
        <f>_xlfn.XLOOKUP(C240,T_BR[BR '#],T_BR[Compliant])</f>
        <v>0</v>
      </c>
      <c r="F240" s="1">
        <f>IF(T_Calculation[[#This Row],[Priority]]=1,IF(T_Calculation[[#This Row],[Comply]]="yes",1,0),"")</f>
        <v>0</v>
      </c>
      <c r="G240" s="1" t="str">
        <f>IF(T_Calculation[[#This Row],[Priority]]=2,IF(T_Calculation[[#This Row],[Comply]]="yes",1,0),"")</f>
        <v/>
      </c>
      <c r="H240" s="1" t="str">
        <f>IF(T_Calculation[[#This Row],[Priority]]=3,IF(T_Calculation[[#This Row],[Comply]]="yes",1,0),"")</f>
        <v/>
      </c>
    </row>
    <row r="241" spans="3:8" x14ac:dyDescent="0.4">
      <c r="C241" s="4" t="str">
        <f>T_BR[[#This Row],[BR '#]]</f>
        <v>BR 3.4.15.1</v>
      </c>
      <c r="D241" s="4">
        <f>_xlfn.XLOOKUP(C241,T_BR[BR '#],T_BR[Priority])</f>
        <v>1</v>
      </c>
      <c r="E241" s="1">
        <f>_xlfn.XLOOKUP(C241,T_BR[BR '#],T_BR[Compliant])</f>
        <v>0</v>
      </c>
      <c r="F241" s="1">
        <f>IF(T_Calculation[[#This Row],[Priority]]=1,IF(T_Calculation[[#This Row],[Comply]]="yes",1,0),"")</f>
        <v>0</v>
      </c>
      <c r="G241" s="1" t="str">
        <f>IF(T_Calculation[[#This Row],[Priority]]=2,IF(T_Calculation[[#This Row],[Comply]]="yes",1,0),"")</f>
        <v/>
      </c>
      <c r="H241" s="1" t="str">
        <f>IF(T_Calculation[[#This Row],[Priority]]=3,IF(T_Calculation[[#This Row],[Comply]]="yes",1,0),"")</f>
        <v/>
      </c>
    </row>
    <row r="242" spans="3:8" x14ac:dyDescent="0.4">
      <c r="C242" s="4" t="str">
        <f>T_BR[[#This Row],[BR '#]]</f>
        <v>BR 3.4.15.1</v>
      </c>
      <c r="D242" s="4">
        <f>_xlfn.XLOOKUP(C242,T_BR[BR '#],T_BR[Priority])</f>
        <v>1</v>
      </c>
      <c r="E242" s="1">
        <f>_xlfn.XLOOKUP(C242,T_BR[BR '#],T_BR[Compliant])</f>
        <v>0</v>
      </c>
      <c r="F242" s="1">
        <f>IF(T_Calculation[[#This Row],[Priority]]=1,IF(T_Calculation[[#This Row],[Comply]]="yes",1,0),"")</f>
        <v>0</v>
      </c>
      <c r="G242" s="1" t="str">
        <f>IF(T_Calculation[[#This Row],[Priority]]=2,IF(T_Calculation[[#This Row],[Comply]]="yes",1,0),"")</f>
        <v/>
      </c>
      <c r="H242" s="1" t="str">
        <f>IF(T_Calculation[[#This Row],[Priority]]=3,IF(T_Calculation[[#This Row],[Comply]]="yes",1,0),"")</f>
        <v/>
      </c>
    </row>
    <row r="243" spans="3:8" x14ac:dyDescent="0.4">
      <c r="C243" s="4" t="str">
        <f>T_BR[[#This Row],[BR '#]]</f>
        <v>BR 3.4.15.1</v>
      </c>
      <c r="D243" s="4">
        <f>_xlfn.XLOOKUP(C243,T_BR[BR '#],T_BR[Priority])</f>
        <v>1</v>
      </c>
      <c r="E243" s="1">
        <f>_xlfn.XLOOKUP(C243,T_BR[BR '#],T_BR[Compliant])</f>
        <v>0</v>
      </c>
      <c r="F243" s="1">
        <f>IF(T_Calculation[[#This Row],[Priority]]=1,IF(T_Calculation[[#This Row],[Comply]]="yes",1,0),"")</f>
        <v>0</v>
      </c>
      <c r="G243" s="1" t="str">
        <f>IF(T_Calculation[[#This Row],[Priority]]=2,IF(T_Calculation[[#This Row],[Comply]]="yes",1,0),"")</f>
        <v/>
      </c>
      <c r="H243" s="1" t="str">
        <f>IF(T_Calculation[[#This Row],[Priority]]=3,IF(T_Calculation[[#This Row],[Comply]]="yes",1,0),"")</f>
        <v/>
      </c>
    </row>
    <row r="244" spans="3:8" x14ac:dyDescent="0.4">
      <c r="C244" s="4" t="str">
        <f>T_BR[[#This Row],[BR '#]]</f>
        <v>BR 3.4.15.1</v>
      </c>
      <c r="D244" s="4">
        <f>_xlfn.XLOOKUP(C244,T_BR[BR '#],T_BR[Priority])</f>
        <v>1</v>
      </c>
      <c r="E244" s="1">
        <f>_xlfn.XLOOKUP(C244,T_BR[BR '#],T_BR[Compliant])</f>
        <v>0</v>
      </c>
      <c r="F244" s="1">
        <f>IF(T_Calculation[[#This Row],[Priority]]=1,IF(T_Calculation[[#This Row],[Comply]]="yes",1,0),"")</f>
        <v>0</v>
      </c>
      <c r="G244" s="1" t="str">
        <f>IF(T_Calculation[[#This Row],[Priority]]=2,IF(T_Calculation[[#This Row],[Comply]]="yes",1,0),"")</f>
        <v/>
      </c>
      <c r="H244" s="1" t="str">
        <f>IF(T_Calculation[[#This Row],[Priority]]=3,IF(T_Calculation[[#This Row],[Comply]]="yes",1,0),"")</f>
        <v/>
      </c>
    </row>
    <row r="245" spans="3:8" x14ac:dyDescent="0.4">
      <c r="C245" s="4" t="str">
        <f>T_BR[[#This Row],[BR '#]]</f>
        <v>BR 3.4.15.1</v>
      </c>
      <c r="D245" s="4">
        <f>_xlfn.XLOOKUP(C245,T_BR[BR '#],T_BR[Priority])</f>
        <v>1</v>
      </c>
      <c r="E245" s="1">
        <f>_xlfn.XLOOKUP(C245,T_BR[BR '#],T_BR[Compliant])</f>
        <v>0</v>
      </c>
      <c r="F245" s="1">
        <f>IF(T_Calculation[[#This Row],[Priority]]=1,IF(T_Calculation[[#This Row],[Comply]]="yes",1,0),"")</f>
        <v>0</v>
      </c>
      <c r="G245" s="1" t="str">
        <f>IF(T_Calculation[[#This Row],[Priority]]=2,IF(T_Calculation[[#This Row],[Comply]]="yes",1,0),"")</f>
        <v/>
      </c>
      <c r="H245" s="1" t="str">
        <f>IF(T_Calculation[[#This Row],[Priority]]=3,IF(T_Calculation[[#This Row],[Comply]]="yes",1,0),"")</f>
        <v/>
      </c>
    </row>
    <row r="246" spans="3:8" x14ac:dyDescent="0.4">
      <c r="C246" s="4" t="str">
        <f>T_BR[[#This Row],[BR '#]]</f>
        <v>BR 3.4.15.1</v>
      </c>
      <c r="D246" s="4">
        <f>_xlfn.XLOOKUP(C246,T_BR[BR '#],T_BR[Priority])</f>
        <v>1</v>
      </c>
      <c r="E246" s="1">
        <f>_xlfn.XLOOKUP(C246,T_BR[BR '#],T_BR[Compliant])</f>
        <v>0</v>
      </c>
      <c r="F246" s="1">
        <f>IF(T_Calculation[[#This Row],[Priority]]=1,IF(T_Calculation[[#This Row],[Comply]]="yes",1,0),"")</f>
        <v>0</v>
      </c>
      <c r="G246" s="1" t="str">
        <f>IF(T_Calculation[[#This Row],[Priority]]=2,IF(T_Calculation[[#This Row],[Comply]]="yes",1,0),"")</f>
        <v/>
      </c>
      <c r="H246" s="1" t="str">
        <f>IF(T_Calculation[[#This Row],[Priority]]=3,IF(T_Calculation[[#This Row],[Comply]]="yes",1,0),"")</f>
        <v/>
      </c>
    </row>
    <row r="247" spans="3:8" x14ac:dyDescent="0.4">
      <c r="C247" s="4" t="str">
        <f>T_BR[[#This Row],[BR '#]]</f>
        <v>BR 3.5.1.1</v>
      </c>
      <c r="D247" s="4">
        <f>_xlfn.XLOOKUP(C247,T_BR[BR '#],T_BR[Priority])</f>
        <v>1</v>
      </c>
      <c r="E247" s="1">
        <f>_xlfn.XLOOKUP(C247,T_BR[BR '#],T_BR[Compliant])</f>
        <v>0</v>
      </c>
      <c r="F247" s="1">
        <f>IF(T_Calculation[[#This Row],[Priority]]=1,IF(T_Calculation[[#This Row],[Comply]]="yes",1,0),"")</f>
        <v>0</v>
      </c>
      <c r="G247" s="1" t="str">
        <f>IF(T_Calculation[[#This Row],[Priority]]=2,IF(T_Calculation[[#This Row],[Comply]]="yes",1,0),"")</f>
        <v/>
      </c>
      <c r="H247" s="1" t="str">
        <f>IF(T_Calculation[[#This Row],[Priority]]=3,IF(T_Calculation[[#This Row],[Comply]]="yes",1,0),"")</f>
        <v/>
      </c>
    </row>
    <row r="248" spans="3:8" x14ac:dyDescent="0.4">
      <c r="C248" s="4" t="str">
        <f>T_BR[[#This Row],[BR '#]]</f>
        <v>BR 3.5.1.1</v>
      </c>
      <c r="D248" s="4">
        <f>_xlfn.XLOOKUP(C248,T_BR[BR '#],T_BR[Priority])</f>
        <v>1</v>
      </c>
      <c r="E248" s="1">
        <f>_xlfn.XLOOKUP(C248,T_BR[BR '#],T_BR[Compliant])</f>
        <v>0</v>
      </c>
      <c r="F248" s="1">
        <f>IF(T_Calculation[[#This Row],[Priority]]=1,IF(T_Calculation[[#This Row],[Comply]]="yes",1,0),"")</f>
        <v>0</v>
      </c>
      <c r="G248" s="1" t="str">
        <f>IF(T_Calculation[[#This Row],[Priority]]=2,IF(T_Calculation[[#This Row],[Comply]]="yes",1,0),"")</f>
        <v/>
      </c>
      <c r="H248" s="1" t="str">
        <f>IF(T_Calculation[[#This Row],[Priority]]=3,IF(T_Calculation[[#This Row],[Comply]]="yes",1,0),"")</f>
        <v/>
      </c>
    </row>
    <row r="249" spans="3:8" x14ac:dyDescent="0.4">
      <c r="C249" s="4" t="str">
        <f>T_BR[[#This Row],[BR '#]]</f>
        <v>BR 3.5.1.1</v>
      </c>
      <c r="D249" s="4">
        <f>_xlfn.XLOOKUP(C249,T_BR[BR '#],T_BR[Priority])</f>
        <v>1</v>
      </c>
      <c r="E249" s="1">
        <f>_xlfn.XLOOKUP(C249,T_BR[BR '#],T_BR[Compliant])</f>
        <v>0</v>
      </c>
      <c r="F249" s="1">
        <f>IF(T_Calculation[[#This Row],[Priority]]=1,IF(T_Calculation[[#This Row],[Comply]]="yes",1,0),"")</f>
        <v>0</v>
      </c>
      <c r="G249" s="1" t="str">
        <f>IF(T_Calculation[[#This Row],[Priority]]=2,IF(T_Calculation[[#This Row],[Comply]]="yes",1,0),"")</f>
        <v/>
      </c>
      <c r="H249" s="1" t="str">
        <f>IF(T_Calculation[[#This Row],[Priority]]=3,IF(T_Calculation[[#This Row],[Comply]]="yes",1,0),"")</f>
        <v/>
      </c>
    </row>
    <row r="250" spans="3:8" x14ac:dyDescent="0.4">
      <c r="C250" s="4" t="str">
        <f>T_BR[[#This Row],[BR '#]]</f>
        <v>BR 3.5.1.1</v>
      </c>
      <c r="D250" s="4">
        <f>_xlfn.XLOOKUP(C250,T_BR[BR '#],T_BR[Priority])</f>
        <v>1</v>
      </c>
      <c r="E250" s="1">
        <f>_xlfn.XLOOKUP(C250,T_BR[BR '#],T_BR[Compliant])</f>
        <v>0</v>
      </c>
      <c r="F250" s="1">
        <f>IF(T_Calculation[[#This Row],[Priority]]=1,IF(T_Calculation[[#This Row],[Comply]]="yes",1,0),"")</f>
        <v>0</v>
      </c>
      <c r="G250" s="1" t="str">
        <f>IF(T_Calculation[[#This Row],[Priority]]=2,IF(T_Calculation[[#This Row],[Comply]]="yes",1,0),"")</f>
        <v/>
      </c>
      <c r="H250" s="1" t="str">
        <f>IF(T_Calculation[[#This Row],[Priority]]=3,IF(T_Calculation[[#This Row],[Comply]]="yes",1,0),"")</f>
        <v/>
      </c>
    </row>
    <row r="251" spans="3:8" x14ac:dyDescent="0.4">
      <c r="C251" s="4" t="str">
        <f>T_BR[[#This Row],[BR '#]]</f>
        <v>BR 3.5.1.1</v>
      </c>
      <c r="D251" s="4">
        <f>_xlfn.XLOOKUP(C251,T_BR[BR '#],T_BR[Priority])</f>
        <v>1</v>
      </c>
      <c r="E251" s="1">
        <f>_xlfn.XLOOKUP(C251,T_BR[BR '#],T_BR[Compliant])</f>
        <v>0</v>
      </c>
      <c r="F251" s="1">
        <f>IF(T_Calculation[[#This Row],[Priority]]=1,IF(T_Calculation[[#This Row],[Comply]]="yes",1,0),"")</f>
        <v>0</v>
      </c>
      <c r="G251" s="1" t="str">
        <f>IF(T_Calculation[[#This Row],[Priority]]=2,IF(T_Calculation[[#This Row],[Comply]]="yes",1,0),"")</f>
        <v/>
      </c>
      <c r="H251" s="1" t="str">
        <f>IF(T_Calculation[[#This Row],[Priority]]=3,IF(T_Calculation[[#This Row],[Comply]]="yes",1,0),"")</f>
        <v/>
      </c>
    </row>
    <row r="252" spans="3:8" x14ac:dyDescent="0.4">
      <c r="C252" s="4" t="str">
        <f>T_BR[[#This Row],[BR '#]]</f>
        <v>BR 3.6.1.1</v>
      </c>
      <c r="D252" s="4">
        <f>_xlfn.XLOOKUP(C252,T_BR[BR '#],T_BR[Priority])</f>
        <v>1</v>
      </c>
      <c r="E252" s="1">
        <f>_xlfn.XLOOKUP(C252,T_BR[BR '#],T_BR[Compliant])</f>
        <v>0</v>
      </c>
      <c r="F252" s="1">
        <f>IF(T_Calculation[[#This Row],[Priority]]=1,IF(T_Calculation[[#This Row],[Comply]]="yes",1,0),"")</f>
        <v>0</v>
      </c>
      <c r="G252" s="1" t="str">
        <f>IF(T_Calculation[[#This Row],[Priority]]=2,IF(T_Calculation[[#This Row],[Comply]]="yes",1,0),"")</f>
        <v/>
      </c>
      <c r="H252" s="1" t="str">
        <f>IF(T_Calculation[[#This Row],[Priority]]=3,IF(T_Calculation[[#This Row],[Comply]]="yes",1,0),"")</f>
        <v/>
      </c>
    </row>
    <row r="253" spans="3:8" x14ac:dyDescent="0.4">
      <c r="C253" s="4" t="str">
        <f>T_BR[[#This Row],[BR '#]]</f>
        <v>BR 3.6.1.1</v>
      </c>
      <c r="D253" s="4">
        <f>_xlfn.XLOOKUP(C253,T_BR[BR '#],T_BR[Priority])</f>
        <v>1</v>
      </c>
      <c r="E253" s="1">
        <f>_xlfn.XLOOKUP(C253,T_BR[BR '#],T_BR[Compliant])</f>
        <v>0</v>
      </c>
      <c r="F253" s="1">
        <f>IF(T_Calculation[[#This Row],[Priority]]=1,IF(T_Calculation[[#This Row],[Comply]]="yes",1,0),"")</f>
        <v>0</v>
      </c>
      <c r="G253" s="1" t="str">
        <f>IF(T_Calculation[[#This Row],[Priority]]=2,IF(T_Calculation[[#This Row],[Comply]]="yes",1,0),"")</f>
        <v/>
      </c>
      <c r="H253" s="1" t="str">
        <f>IF(T_Calculation[[#This Row],[Priority]]=3,IF(T_Calculation[[#This Row],[Comply]]="yes",1,0),"")</f>
        <v/>
      </c>
    </row>
    <row r="254" spans="3:8" x14ac:dyDescent="0.4">
      <c r="C254" s="4" t="str">
        <f>T_BR[[#This Row],[BR '#]]</f>
        <v>BR 3.6.1.2</v>
      </c>
      <c r="D254" s="4">
        <f>_xlfn.XLOOKUP(C254,T_BR[BR '#],T_BR[Priority])</f>
        <v>1</v>
      </c>
      <c r="E254" s="1">
        <f>_xlfn.XLOOKUP(C254,T_BR[BR '#],T_BR[Compliant])</f>
        <v>0</v>
      </c>
      <c r="F254" s="1">
        <f>IF(T_Calculation[[#This Row],[Priority]]=1,IF(T_Calculation[[#This Row],[Comply]]="yes",1,0),"")</f>
        <v>0</v>
      </c>
      <c r="G254" s="1" t="str">
        <f>IF(T_Calculation[[#This Row],[Priority]]=2,IF(T_Calculation[[#This Row],[Comply]]="yes",1,0),"")</f>
        <v/>
      </c>
      <c r="H254" s="1" t="str">
        <f>IF(T_Calculation[[#This Row],[Priority]]=3,IF(T_Calculation[[#This Row],[Comply]]="yes",1,0),"")</f>
        <v/>
      </c>
    </row>
    <row r="255" spans="3:8" x14ac:dyDescent="0.4">
      <c r="C255" s="4" t="str">
        <f>T_BR[[#This Row],[BR '#]]</f>
        <v>BR 3.6.1.2</v>
      </c>
      <c r="D255" s="4">
        <f>_xlfn.XLOOKUP(C255,T_BR[BR '#],T_BR[Priority])</f>
        <v>1</v>
      </c>
      <c r="E255" s="1">
        <f>_xlfn.XLOOKUP(C255,T_BR[BR '#],T_BR[Compliant])</f>
        <v>0</v>
      </c>
      <c r="F255" s="1">
        <f>IF(T_Calculation[[#This Row],[Priority]]=1,IF(T_Calculation[[#This Row],[Comply]]="yes",1,0),"")</f>
        <v>0</v>
      </c>
      <c r="G255" s="1" t="str">
        <f>IF(T_Calculation[[#This Row],[Priority]]=2,IF(T_Calculation[[#This Row],[Comply]]="yes",1,0),"")</f>
        <v/>
      </c>
      <c r="H255" s="1" t="str">
        <f>IF(T_Calculation[[#This Row],[Priority]]=3,IF(T_Calculation[[#This Row],[Comply]]="yes",1,0),"")</f>
        <v/>
      </c>
    </row>
    <row r="256" spans="3:8" x14ac:dyDescent="0.4">
      <c r="C256" s="4" t="str">
        <f>T_BR[[#This Row],[BR '#]]</f>
        <v>BR 3.6.1.2</v>
      </c>
      <c r="D256" s="4">
        <f>_xlfn.XLOOKUP(C256,T_BR[BR '#],T_BR[Priority])</f>
        <v>1</v>
      </c>
      <c r="E256" s="1">
        <f>_xlfn.XLOOKUP(C256,T_BR[BR '#],T_BR[Compliant])</f>
        <v>0</v>
      </c>
      <c r="F256" s="1">
        <f>IF(T_Calculation[[#This Row],[Priority]]=1,IF(T_Calculation[[#This Row],[Comply]]="yes",1,0),"")</f>
        <v>0</v>
      </c>
      <c r="G256" s="1" t="str">
        <f>IF(T_Calculation[[#This Row],[Priority]]=2,IF(T_Calculation[[#This Row],[Comply]]="yes",1,0),"")</f>
        <v/>
      </c>
      <c r="H256" s="1" t="str">
        <f>IF(T_Calculation[[#This Row],[Priority]]=3,IF(T_Calculation[[#This Row],[Comply]]="yes",1,0),"")</f>
        <v/>
      </c>
    </row>
    <row r="257" spans="3:8" x14ac:dyDescent="0.4">
      <c r="C257" s="4" t="str">
        <f>T_BR[[#This Row],[BR '#]]</f>
        <v>BR 3.6.1.2</v>
      </c>
      <c r="D257" s="4">
        <f>_xlfn.XLOOKUP(C257,T_BR[BR '#],T_BR[Priority])</f>
        <v>1</v>
      </c>
      <c r="E257" s="1">
        <f>_xlfn.XLOOKUP(C257,T_BR[BR '#],T_BR[Compliant])</f>
        <v>0</v>
      </c>
      <c r="F257" s="1">
        <f>IF(T_Calculation[[#This Row],[Priority]]=1,IF(T_Calculation[[#This Row],[Comply]]="yes",1,0),"")</f>
        <v>0</v>
      </c>
      <c r="G257" s="1" t="str">
        <f>IF(T_Calculation[[#This Row],[Priority]]=2,IF(T_Calculation[[#This Row],[Comply]]="yes",1,0),"")</f>
        <v/>
      </c>
      <c r="H257" s="1" t="str">
        <f>IF(T_Calculation[[#This Row],[Priority]]=3,IF(T_Calculation[[#This Row],[Comply]]="yes",1,0),"")</f>
        <v/>
      </c>
    </row>
    <row r="258" spans="3:8" x14ac:dyDescent="0.4">
      <c r="C258" s="4" t="str">
        <f>T_BR[[#This Row],[BR '#]]</f>
        <v>BR 3.6.1.2</v>
      </c>
      <c r="D258" s="4">
        <f>_xlfn.XLOOKUP(C258,T_BR[BR '#],T_BR[Priority])</f>
        <v>1</v>
      </c>
      <c r="E258" s="1">
        <f>_xlfn.XLOOKUP(C258,T_BR[BR '#],T_BR[Compliant])</f>
        <v>0</v>
      </c>
      <c r="F258" s="1">
        <f>IF(T_Calculation[[#This Row],[Priority]]=1,IF(T_Calculation[[#This Row],[Comply]]="yes",1,0),"")</f>
        <v>0</v>
      </c>
      <c r="G258" s="1" t="str">
        <f>IF(T_Calculation[[#This Row],[Priority]]=2,IF(T_Calculation[[#This Row],[Comply]]="yes",1,0),"")</f>
        <v/>
      </c>
      <c r="H258" s="1" t="str">
        <f>IF(T_Calculation[[#This Row],[Priority]]=3,IF(T_Calculation[[#This Row],[Comply]]="yes",1,0),"")</f>
        <v/>
      </c>
    </row>
    <row r="259" spans="3:8" x14ac:dyDescent="0.4">
      <c r="C259" s="4" t="str">
        <f>T_BR[[#This Row],[BR '#]]</f>
        <v>BR 3.6.1.2</v>
      </c>
      <c r="D259" s="4">
        <f>_xlfn.XLOOKUP(C259,T_BR[BR '#],T_BR[Priority])</f>
        <v>1</v>
      </c>
      <c r="E259" s="1">
        <f>_xlfn.XLOOKUP(C259,T_BR[BR '#],T_BR[Compliant])</f>
        <v>0</v>
      </c>
      <c r="F259" s="1">
        <f>IF(T_Calculation[[#This Row],[Priority]]=1,IF(T_Calculation[[#This Row],[Comply]]="yes",1,0),"")</f>
        <v>0</v>
      </c>
      <c r="G259" s="1" t="str">
        <f>IF(T_Calculation[[#This Row],[Priority]]=2,IF(T_Calculation[[#This Row],[Comply]]="yes",1,0),"")</f>
        <v/>
      </c>
      <c r="H259" s="1" t="str">
        <f>IF(T_Calculation[[#This Row],[Priority]]=3,IF(T_Calculation[[#This Row],[Comply]]="yes",1,0),"")</f>
        <v/>
      </c>
    </row>
    <row r="260" spans="3:8" x14ac:dyDescent="0.4">
      <c r="C260" s="4" t="str">
        <f>T_BR[[#This Row],[BR '#]]</f>
        <v>BR 3.7.1</v>
      </c>
      <c r="D260" s="4">
        <f>_xlfn.XLOOKUP(C260,T_BR[BR '#],T_BR[Priority])</f>
        <v>1</v>
      </c>
      <c r="E260" s="1">
        <f>_xlfn.XLOOKUP(C260,T_BR[BR '#],T_BR[Compliant])</f>
        <v>0</v>
      </c>
      <c r="F260" s="1">
        <f>IF(T_Calculation[[#This Row],[Priority]]=1,IF(T_Calculation[[#This Row],[Comply]]="yes",1,0),"")</f>
        <v>0</v>
      </c>
      <c r="G260" s="1" t="str">
        <f>IF(T_Calculation[[#This Row],[Priority]]=2,IF(T_Calculation[[#This Row],[Comply]]="yes",1,0),"")</f>
        <v/>
      </c>
      <c r="H260" s="1" t="str">
        <f>IF(T_Calculation[[#This Row],[Priority]]=3,IF(T_Calculation[[#This Row],[Comply]]="yes",1,0),"")</f>
        <v/>
      </c>
    </row>
    <row r="261" spans="3:8" x14ac:dyDescent="0.4">
      <c r="C261" s="4" t="str">
        <f>T_BR[[#This Row],[BR '#]]</f>
        <v>BR 3.7.2</v>
      </c>
      <c r="D261" s="4">
        <f>_xlfn.XLOOKUP(C261,T_BR[BR '#],T_BR[Priority])</f>
        <v>1</v>
      </c>
      <c r="E261" s="1">
        <f>_xlfn.XLOOKUP(C261,T_BR[BR '#],T_BR[Compliant])</f>
        <v>0</v>
      </c>
      <c r="F261" s="1">
        <f>IF(T_Calculation[[#This Row],[Priority]]=1,IF(T_Calculation[[#This Row],[Comply]]="yes",1,0),"")</f>
        <v>0</v>
      </c>
      <c r="G261" s="1" t="str">
        <f>IF(T_Calculation[[#This Row],[Priority]]=2,IF(T_Calculation[[#This Row],[Comply]]="yes",1,0),"")</f>
        <v/>
      </c>
      <c r="H261" s="1" t="str">
        <f>IF(T_Calculation[[#This Row],[Priority]]=3,IF(T_Calculation[[#This Row],[Comply]]="yes",1,0),"")</f>
        <v/>
      </c>
    </row>
    <row r="262" spans="3:8" x14ac:dyDescent="0.4">
      <c r="C262" s="4" t="str">
        <f>T_BR[[#This Row],[BR '#]]</f>
        <v>BR 3.7.3</v>
      </c>
      <c r="D262" s="4">
        <f>_xlfn.XLOOKUP(C262,T_BR[BR '#],T_BR[Priority])</f>
        <v>1</v>
      </c>
      <c r="E262" s="1">
        <f>_xlfn.XLOOKUP(C262,T_BR[BR '#],T_BR[Compliant])</f>
        <v>0</v>
      </c>
      <c r="F262" s="1">
        <f>IF(T_Calculation[[#This Row],[Priority]]=1,IF(T_Calculation[[#This Row],[Comply]]="yes",1,0),"")</f>
        <v>0</v>
      </c>
      <c r="G262" s="1" t="str">
        <f>IF(T_Calculation[[#This Row],[Priority]]=2,IF(T_Calculation[[#This Row],[Comply]]="yes",1,0),"")</f>
        <v/>
      </c>
      <c r="H262" s="1" t="str">
        <f>IF(T_Calculation[[#This Row],[Priority]]=3,IF(T_Calculation[[#This Row],[Comply]]="yes",1,0),"")</f>
        <v/>
      </c>
    </row>
    <row r="263" spans="3:8" x14ac:dyDescent="0.4">
      <c r="C263" s="4" t="str">
        <f>T_BR[[#This Row],[BR '#]]</f>
        <v>BR 3.7.4</v>
      </c>
      <c r="D263" s="4">
        <f>_xlfn.XLOOKUP(C263,T_BR[BR '#],T_BR[Priority])</f>
        <v>1</v>
      </c>
      <c r="E263" s="1">
        <f>_xlfn.XLOOKUP(C263,T_BR[BR '#],T_BR[Compliant])</f>
        <v>0</v>
      </c>
      <c r="F263" s="1">
        <f>IF(T_Calculation[[#This Row],[Priority]]=1,IF(T_Calculation[[#This Row],[Comply]]="yes",1,0),"")</f>
        <v>0</v>
      </c>
      <c r="G263" s="1" t="str">
        <f>IF(T_Calculation[[#This Row],[Priority]]=2,IF(T_Calculation[[#This Row],[Comply]]="yes",1,0),"")</f>
        <v/>
      </c>
      <c r="H263" s="1" t="str">
        <f>IF(T_Calculation[[#This Row],[Priority]]=3,IF(T_Calculation[[#This Row],[Comply]]="yes",1,0),"")</f>
        <v/>
      </c>
    </row>
    <row r="264" spans="3:8" x14ac:dyDescent="0.4">
      <c r="C264" s="4" t="str">
        <f>T_BR[[#This Row],[BR '#]]</f>
        <v>BR 3.7.5</v>
      </c>
      <c r="D264" s="4">
        <f>_xlfn.XLOOKUP(C264,T_BR[BR '#],T_BR[Priority])</f>
        <v>1</v>
      </c>
      <c r="E264" s="1">
        <f>_xlfn.XLOOKUP(C264,T_BR[BR '#],T_BR[Compliant])</f>
        <v>0</v>
      </c>
      <c r="F264" s="1">
        <f>IF(T_Calculation[[#This Row],[Priority]]=1,IF(T_Calculation[[#This Row],[Comply]]="yes",1,0),"")</f>
        <v>0</v>
      </c>
      <c r="G264" s="1" t="str">
        <f>IF(T_Calculation[[#This Row],[Priority]]=2,IF(T_Calculation[[#This Row],[Comply]]="yes",1,0),"")</f>
        <v/>
      </c>
      <c r="H264" s="1" t="str">
        <f>IF(T_Calculation[[#This Row],[Priority]]=3,IF(T_Calculation[[#This Row],[Comply]]="yes",1,0),"")</f>
        <v/>
      </c>
    </row>
    <row r="265" spans="3:8" x14ac:dyDescent="0.4">
      <c r="C265" s="4" t="str">
        <f>T_BR[[#This Row],[BR '#]]</f>
        <v>BR 3.7.6</v>
      </c>
      <c r="D265" s="4">
        <f>_xlfn.XLOOKUP(C265,T_BR[BR '#],T_BR[Priority])</f>
        <v>1</v>
      </c>
      <c r="E265" s="1">
        <f>_xlfn.XLOOKUP(C265,T_BR[BR '#],T_BR[Compliant])</f>
        <v>0</v>
      </c>
      <c r="F265" s="1">
        <f>IF(T_Calculation[[#This Row],[Priority]]=1,IF(T_Calculation[[#This Row],[Comply]]="yes",1,0),"")</f>
        <v>0</v>
      </c>
      <c r="G265" s="1" t="str">
        <f>IF(T_Calculation[[#This Row],[Priority]]=2,IF(T_Calculation[[#This Row],[Comply]]="yes",1,0),"")</f>
        <v/>
      </c>
      <c r="H265" s="1" t="str">
        <f>IF(T_Calculation[[#This Row],[Priority]]=3,IF(T_Calculation[[#This Row],[Comply]]="yes",1,0),"")</f>
        <v/>
      </c>
    </row>
    <row r="266" spans="3:8" x14ac:dyDescent="0.4">
      <c r="C266" s="4" t="str">
        <f>T_BR[[#This Row],[BR '#]]</f>
        <v>BR 3.8.1.1</v>
      </c>
      <c r="D266" s="4">
        <f>_xlfn.XLOOKUP(C266,T_BR[BR '#],T_BR[Priority])</f>
        <v>1</v>
      </c>
      <c r="E266" s="1">
        <f>_xlfn.XLOOKUP(C266,T_BR[BR '#],T_BR[Compliant])</f>
        <v>0</v>
      </c>
      <c r="F266" s="1">
        <f>IF(T_Calculation[[#This Row],[Priority]]=1,IF(T_Calculation[[#This Row],[Comply]]="yes",1,0),"")</f>
        <v>0</v>
      </c>
      <c r="G266" s="1" t="str">
        <f>IF(T_Calculation[[#This Row],[Priority]]=2,IF(T_Calculation[[#This Row],[Comply]]="yes",1,0),"")</f>
        <v/>
      </c>
      <c r="H266" s="1" t="str">
        <f>IF(T_Calculation[[#This Row],[Priority]]=3,IF(T_Calculation[[#This Row],[Comply]]="yes",1,0),"")</f>
        <v/>
      </c>
    </row>
    <row r="267" spans="3:8" x14ac:dyDescent="0.4">
      <c r="C267" s="4" t="str">
        <f>T_BR[[#This Row],[BR '#]]</f>
        <v>BR 3.8.1.2</v>
      </c>
      <c r="D267" s="4">
        <f>_xlfn.XLOOKUP(C267,T_BR[BR '#],T_BR[Priority])</f>
        <v>1</v>
      </c>
      <c r="E267" s="1">
        <f>_xlfn.XLOOKUP(C267,T_BR[BR '#],T_BR[Compliant])</f>
        <v>0</v>
      </c>
      <c r="F267" s="1">
        <f>IF(T_Calculation[[#This Row],[Priority]]=1,IF(T_Calculation[[#This Row],[Comply]]="yes",1,0),"")</f>
        <v>0</v>
      </c>
      <c r="G267" s="1" t="str">
        <f>IF(T_Calculation[[#This Row],[Priority]]=2,IF(T_Calculation[[#This Row],[Comply]]="yes",1,0),"")</f>
        <v/>
      </c>
      <c r="H267" s="1" t="str">
        <f>IF(T_Calculation[[#This Row],[Priority]]=3,IF(T_Calculation[[#This Row],[Comply]]="yes",1,0),"")</f>
        <v/>
      </c>
    </row>
    <row r="268" spans="3:8" x14ac:dyDescent="0.4">
      <c r="C268" s="4" t="str">
        <f>T_BR[[#This Row],[BR '#]]</f>
        <v>BR 3.8.1.3</v>
      </c>
      <c r="D268" s="4">
        <f>_xlfn.XLOOKUP(C268,T_BR[BR '#],T_BR[Priority])</f>
        <v>1</v>
      </c>
      <c r="E268" s="1">
        <f>_xlfn.XLOOKUP(C268,T_BR[BR '#],T_BR[Compliant])</f>
        <v>0</v>
      </c>
      <c r="F268" s="1">
        <f>IF(T_Calculation[[#This Row],[Priority]]=1,IF(T_Calculation[[#This Row],[Comply]]="yes",1,0),"")</f>
        <v>0</v>
      </c>
      <c r="G268" s="1" t="str">
        <f>IF(T_Calculation[[#This Row],[Priority]]=2,IF(T_Calculation[[#This Row],[Comply]]="yes",1,0),"")</f>
        <v/>
      </c>
      <c r="H268" s="1" t="str">
        <f>IF(T_Calculation[[#This Row],[Priority]]=3,IF(T_Calculation[[#This Row],[Comply]]="yes",1,0),"")</f>
        <v/>
      </c>
    </row>
    <row r="269" spans="3:8" x14ac:dyDescent="0.4">
      <c r="C269" s="4" t="str">
        <f>T_BR[[#This Row],[BR '#]]</f>
        <v>BR 3.8.1.4</v>
      </c>
      <c r="D269" s="4">
        <f>_xlfn.XLOOKUP(C269,T_BR[BR '#],T_BR[Priority])</f>
        <v>1</v>
      </c>
      <c r="E269" s="1">
        <f>_xlfn.XLOOKUP(C269,T_BR[BR '#],T_BR[Compliant])</f>
        <v>0</v>
      </c>
      <c r="F269" s="1">
        <f>IF(T_Calculation[[#This Row],[Priority]]=1,IF(T_Calculation[[#This Row],[Comply]]="yes",1,0),"")</f>
        <v>0</v>
      </c>
      <c r="G269" s="1" t="str">
        <f>IF(T_Calculation[[#This Row],[Priority]]=2,IF(T_Calculation[[#This Row],[Comply]]="yes",1,0),"")</f>
        <v/>
      </c>
      <c r="H269" s="1" t="str">
        <f>IF(T_Calculation[[#This Row],[Priority]]=3,IF(T_Calculation[[#This Row],[Comply]]="yes",1,0),"")</f>
        <v/>
      </c>
    </row>
    <row r="270" spans="3:8" x14ac:dyDescent="0.4">
      <c r="C270" s="4" t="str">
        <f>T_BR[[#This Row],[BR '#]]</f>
        <v>BR 3.8.1.5</v>
      </c>
      <c r="D270" s="4">
        <f>_xlfn.XLOOKUP(C270,T_BR[BR '#],T_BR[Priority])</f>
        <v>1</v>
      </c>
      <c r="E270" s="1">
        <f>_xlfn.XLOOKUP(C270,T_BR[BR '#],T_BR[Compliant])</f>
        <v>0</v>
      </c>
      <c r="F270" s="1">
        <f>IF(T_Calculation[[#This Row],[Priority]]=1,IF(T_Calculation[[#This Row],[Comply]]="yes",1,0),"")</f>
        <v>0</v>
      </c>
      <c r="G270" s="1" t="str">
        <f>IF(T_Calculation[[#This Row],[Priority]]=2,IF(T_Calculation[[#This Row],[Comply]]="yes",1,0),"")</f>
        <v/>
      </c>
      <c r="H270" s="1" t="str">
        <f>IF(T_Calculation[[#This Row],[Priority]]=3,IF(T_Calculation[[#This Row],[Comply]]="yes",1,0),"")</f>
        <v/>
      </c>
    </row>
    <row r="271" spans="3:8" x14ac:dyDescent="0.4">
      <c r="C271" s="4" t="str">
        <f>T_BR[[#This Row],[BR '#]]</f>
        <v>BR 3.8.1.6</v>
      </c>
      <c r="D271" s="4">
        <f>_xlfn.XLOOKUP(C271,T_BR[BR '#],T_BR[Priority])</f>
        <v>1</v>
      </c>
      <c r="E271" s="1">
        <f>_xlfn.XLOOKUP(C271,T_BR[BR '#],T_BR[Compliant])</f>
        <v>0</v>
      </c>
      <c r="F271" s="1">
        <f>IF(T_Calculation[[#This Row],[Priority]]=1,IF(T_Calculation[[#This Row],[Comply]]="yes",1,0),"")</f>
        <v>0</v>
      </c>
      <c r="G271" s="1" t="str">
        <f>IF(T_Calculation[[#This Row],[Priority]]=2,IF(T_Calculation[[#This Row],[Comply]]="yes",1,0),"")</f>
        <v/>
      </c>
      <c r="H271" s="1" t="str">
        <f>IF(T_Calculation[[#This Row],[Priority]]=3,IF(T_Calculation[[#This Row],[Comply]]="yes",1,0),"")</f>
        <v/>
      </c>
    </row>
    <row r="272" spans="3:8" x14ac:dyDescent="0.4">
      <c r="C272" s="4" t="str">
        <f>T_BR[[#This Row],[BR '#]]</f>
        <v>BR 3.8.1.7</v>
      </c>
      <c r="D272" s="4">
        <f>_xlfn.XLOOKUP(C272,T_BR[BR '#],T_BR[Priority])</f>
        <v>1</v>
      </c>
      <c r="E272" s="1">
        <f>_xlfn.XLOOKUP(C272,T_BR[BR '#],T_BR[Compliant])</f>
        <v>0</v>
      </c>
      <c r="F272" s="1">
        <f>IF(T_Calculation[[#This Row],[Priority]]=1,IF(T_Calculation[[#This Row],[Comply]]="yes",1,0),"")</f>
        <v>0</v>
      </c>
      <c r="G272" s="1" t="str">
        <f>IF(T_Calculation[[#This Row],[Priority]]=2,IF(T_Calculation[[#This Row],[Comply]]="yes",1,0),"")</f>
        <v/>
      </c>
      <c r="H272" s="1" t="str">
        <f>IF(T_Calculation[[#This Row],[Priority]]=3,IF(T_Calculation[[#This Row],[Comply]]="yes",1,0),"")</f>
        <v/>
      </c>
    </row>
    <row r="273" spans="3:8" x14ac:dyDescent="0.4">
      <c r="C273" s="4" t="str">
        <f>T_BR[[#This Row],[BR '#]]</f>
        <v>BR 3.8.1.8</v>
      </c>
      <c r="D273" s="4">
        <f>_xlfn.XLOOKUP(C273,T_BR[BR '#],T_BR[Priority])</f>
        <v>1</v>
      </c>
      <c r="E273" s="1">
        <f>_xlfn.XLOOKUP(C273,T_BR[BR '#],T_BR[Compliant])</f>
        <v>0</v>
      </c>
      <c r="F273" s="1">
        <f>IF(T_Calculation[[#This Row],[Priority]]=1,IF(T_Calculation[[#This Row],[Comply]]="yes",1,0),"")</f>
        <v>0</v>
      </c>
      <c r="G273" s="1" t="str">
        <f>IF(T_Calculation[[#This Row],[Priority]]=2,IF(T_Calculation[[#This Row],[Comply]]="yes",1,0),"")</f>
        <v/>
      </c>
      <c r="H273" s="1" t="str">
        <f>IF(T_Calculation[[#This Row],[Priority]]=3,IF(T_Calculation[[#This Row],[Comply]]="yes",1,0),"")</f>
        <v/>
      </c>
    </row>
    <row r="274" spans="3:8" x14ac:dyDescent="0.4">
      <c r="C274" s="4" t="str">
        <f>T_BR[[#This Row],[BR '#]]</f>
        <v>BR 3.8.2.1</v>
      </c>
      <c r="D274" s="4">
        <f>_xlfn.XLOOKUP(C274,T_BR[BR '#],T_BR[Priority])</f>
        <v>1</v>
      </c>
      <c r="E274" s="1">
        <f>_xlfn.XLOOKUP(C274,T_BR[BR '#],T_BR[Compliant])</f>
        <v>0</v>
      </c>
      <c r="F274" s="1">
        <f>IF(T_Calculation[[#This Row],[Priority]]=1,IF(T_Calculation[[#This Row],[Comply]]="yes",1,0),"")</f>
        <v>0</v>
      </c>
      <c r="G274" s="1" t="str">
        <f>IF(T_Calculation[[#This Row],[Priority]]=2,IF(T_Calculation[[#This Row],[Comply]]="yes",1,0),"")</f>
        <v/>
      </c>
      <c r="H274" s="1" t="str">
        <f>IF(T_Calculation[[#This Row],[Priority]]=3,IF(T_Calculation[[#This Row],[Comply]]="yes",1,0),"")</f>
        <v/>
      </c>
    </row>
    <row r="275" spans="3:8" x14ac:dyDescent="0.4">
      <c r="C275" s="4" t="str">
        <f>T_BR[[#This Row],[BR '#]]</f>
        <v>BR 3.8.2.2</v>
      </c>
      <c r="D275" s="4">
        <f>_xlfn.XLOOKUP(C275,T_BR[BR '#],T_BR[Priority])</f>
        <v>1</v>
      </c>
      <c r="E275" s="1">
        <f>_xlfn.XLOOKUP(C275,T_BR[BR '#],T_BR[Compliant])</f>
        <v>0</v>
      </c>
      <c r="F275" s="1">
        <f>IF(T_Calculation[[#This Row],[Priority]]=1,IF(T_Calculation[[#This Row],[Comply]]="yes",1,0),"")</f>
        <v>0</v>
      </c>
      <c r="G275" s="1" t="str">
        <f>IF(T_Calculation[[#This Row],[Priority]]=2,IF(T_Calculation[[#This Row],[Comply]]="yes",1,0),"")</f>
        <v/>
      </c>
      <c r="H275" s="1" t="str">
        <f>IF(T_Calculation[[#This Row],[Priority]]=3,IF(T_Calculation[[#This Row],[Comply]]="yes",1,0),"")</f>
        <v/>
      </c>
    </row>
    <row r="276" spans="3:8" x14ac:dyDescent="0.4">
      <c r="C276" s="4" t="str">
        <f>T_BR[[#This Row],[BR '#]]</f>
        <v>BR 3.8.2.3</v>
      </c>
      <c r="D276" s="4">
        <f>_xlfn.XLOOKUP(C276,T_BR[BR '#],T_BR[Priority])</f>
        <v>1</v>
      </c>
      <c r="E276" s="1">
        <f>_xlfn.XLOOKUP(C276,T_BR[BR '#],T_BR[Compliant])</f>
        <v>0</v>
      </c>
      <c r="F276" s="1">
        <f>IF(T_Calculation[[#This Row],[Priority]]=1,IF(T_Calculation[[#This Row],[Comply]]="yes",1,0),"")</f>
        <v>0</v>
      </c>
      <c r="G276" s="1" t="str">
        <f>IF(T_Calculation[[#This Row],[Priority]]=2,IF(T_Calculation[[#This Row],[Comply]]="yes",1,0),"")</f>
        <v/>
      </c>
      <c r="H276" s="1" t="str">
        <f>IF(T_Calculation[[#This Row],[Priority]]=3,IF(T_Calculation[[#This Row],[Comply]]="yes",1,0),"")</f>
        <v/>
      </c>
    </row>
    <row r="277" spans="3:8" x14ac:dyDescent="0.4">
      <c r="C277" s="4" t="str">
        <f>T_BR[[#This Row],[BR '#]]</f>
        <v>BR 3.8.3.1</v>
      </c>
      <c r="D277" s="4">
        <f>_xlfn.XLOOKUP(C277,T_BR[BR '#],T_BR[Priority])</f>
        <v>1</v>
      </c>
      <c r="E277" s="1">
        <f>_xlfn.XLOOKUP(C277,T_BR[BR '#],T_BR[Compliant])</f>
        <v>0</v>
      </c>
      <c r="F277" s="1">
        <f>IF(T_Calculation[[#This Row],[Priority]]=1,IF(T_Calculation[[#This Row],[Comply]]="yes",1,0),"")</f>
        <v>0</v>
      </c>
      <c r="G277" s="1" t="str">
        <f>IF(T_Calculation[[#This Row],[Priority]]=2,IF(T_Calculation[[#This Row],[Comply]]="yes",1,0),"")</f>
        <v/>
      </c>
      <c r="H277" s="1" t="str">
        <f>IF(T_Calculation[[#This Row],[Priority]]=3,IF(T_Calculation[[#This Row],[Comply]]="yes",1,0),"")</f>
        <v/>
      </c>
    </row>
    <row r="278" spans="3:8" x14ac:dyDescent="0.4">
      <c r="C278" s="4" t="str">
        <f>T_BR[[#This Row],[BR '#]]</f>
        <v>BR 3.8.3.2</v>
      </c>
      <c r="D278" s="4">
        <f>_xlfn.XLOOKUP(C278,T_BR[BR '#],T_BR[Priority])</f>
        <v>1</v>
      </c>
      <c r="E278" s="1">
        <f>_xlfn.XLOOKUP(C278,T_BR[BR '#],T_BR[Compliant])</f>
        <v>0</v>
      </c>
      <c r="F278" s="1">
        <f>IF(T_Calculation[[#This Row],[Priority]]=1,IF(T_Calculation[[#This Row],[Comply]]="yes",1,0),"")</f>
        <v>0</v>
      </c>
      <c r="G278" s="1" t="str">
        <f>IF(T_Calculation[[#This Row],[Priority]]=2,IF(T_Calculation[[#This Row],[Comply]]="yes",1,0),"")</f>
        <v/>
      </c>
      <c r="H278" s="1" t="str">
        <f>IF(T_Calculation[[#This Row],[Priority]]=3,IF(T_Calculation[[#This Row],[Comply]]="yes",1,0),"")</f>
        <v/>
      </c>
    </row>
    <row r="279" spans="3:8" x14ac:dyDescent="0.4">
      <c r="C279" s="4" t="str">
        <f>T_BR[[#This Row],[BR '#]]</f>
        <v>BR 3.8.3.3</v>
      </c>
      <c r="D279" s="4">
        <f>_xlfn.XLOOKUP(C279,T_BR[BR '#],T_BR[Priority])</f>
        <v>1</v>
      </c>
      <c r="E279" s="1">
        <f>_xlfn.XLOOKUP(C279,T_BR[BR '#],T_BR[Compliant])</f>
        <v>0</v>
      </c>
      <c r="F279" s="1">
        <f>IF(T_Calculation[[#This Row],[Priority]]=1,IF(T_Calculation[[#This Row],[Comply]]="yes",1,0),"")</f>
        <v>0</v>
      </c>
      <c r="G279" s="1" t="str">
        <f>IF(T_Calculation[[#This Row],[Priority]]=2,IF(T_Calculation[[#This Row],[Comply]]="yes",1,0),"")</f>
        <v/>
      </c>
      <c r="H279" s="1" t="str">
        <f>IF(T_Calculation[[#This Row],[Priority]]=3,IF(T_Calculation[[#This Row],[Comply]]="yes",1,0),"")</f>
        <v/>
      </c>
    </row>
    <row r="280" spans="3:8" x14ac:dyDescent="0.4">
      <c r="C280" s="4" t="str">
        <f>T_BR[[#This Row],[BR '#]]</f>
        <v>BR 3.8.3.4</v>
      </c>
      <c r="D280" s="4">
        <f>_xlfn.XLOOKUP(C280,T_BR[BR '#],T_BR[Priority])</f>
        <v>1</v>
      </c>
      <c r="E280" s="1">
        <f>_xlfn.XLOOKUP(C280,T_BR[BR '#],T_BR[Compliant])</f>
        <v>0</v>
      </c>
      <c r="F280" s="1">
        <f>IF(T_Calculation[[#This Row],[Priority]]=1,IF(T_Calculation[[#This Row],[Comply]]="yes",1,0),"")</f>
        <v>0</v>
      </c>
      <c r="G280" s="1" t="str">
        <f>IF(T_Calculation[[#This Row],[Priority]]=2,IF(T_Calculation[[#This Row],[Comply]]="yes",1,0),"")</f>
        <v/>
      </c>
      <c r="H280" s="1" t="str">
        <f>IF(T_Calculation[[#This Row],[Priority]]=3,IF(T_Calculation[[#This Row],[Comply]]="yes",1,0),"")</f>
        <v/>
      </c>
    </row>
    <row r="281" spans="3:8" x14ac:dyDescent="0.4">
      <c r="C281" s="4" t="str">
        <f>T_BR[[#This Row],[BR '#]]</f>
        <v>BR 3.8.3.5</v>
      </c>
      <c r="D281" s="4">
        <f>_xlfn.XLOOKUP(C281,T_BR[BR '#],T_BR[Priority])</f>
        <v>1</v>
      </c>
      <c r="E281" s="1">
        <f>_xlfn.XLOOKUP(C281,T_BR[BR '#],T_BR[Compliant])</f>
        <v>0</v>
      </c>
      <c r="F281" s="1">
        <f>IF(T_Calculation[[#This Row],[Priority]]=1,IF(T_Calculation[[#This Row],[Comply]]="yes",1,0),"")</f>
        <v>0</v>
      </c>
      <c r="G281" s="1" t="str">
        <f>IF(T_Calculation[[#This Row],[Priority]]=2,IF(T_Calculation[[#This Row],[Comply]]="yes",1,0),"")</f>
        <v/>
      </c>
      <c r="H281" s="1" t="str">
        <f>IF(T_Calculation[[#This Row],[Priority]]=3,IF(T_Calculation[[#This Row],[Comply]]="yes",1,0),"")</f>
        <v/>
      </c>
    </row>
    <row r="282" spans="3:8" x14ac:dyDescent="0.4">
      <c r="C282" s="4" t="str">
        <f>T_BR[[#This Row],[BR '#]]</f>
        <v>BR 3.8.4.1</v>
      </c>
      <c r="D282" s="4">
        <f>_xlfn.XLOOKUP(C282,T_BR[BR '#],T_BR[Priority])</f>
        <v>1</v>
      </c>
      <c r="E282" s="1">
        <f>_xlfn.XLOOKUP(C282,T_BR[BR '#],T_BR[Compliant])</f>
        <v>0</v>
      </c>
      <c r="F282" s="1">
        <f>IF(T_Calculation[[#This Row],[Priority]]=1,IF(T_Calculation[[#This Row],[Comply]]="yes",1,0),"")</f>
        <v>0</v>
      </c>
      <c r="G282" s="1" t="str">
        <f>IF(T_Calculation[[#This Row],[Priority]]=2,IF(T_Calculation[[#This Row],[Comply]]="yes",1,0),"")</f>
        <v/>
      </c>
      <c r="H282" s="1" t="str">
        <f>IF(T_Calculation[[#This Row],[Priority]]=3,IF(T_Calculation[[#This Row],[Comply]]="yes",1,0),"")</f>
        <v/>
      </c>
    </row>
    <row r="283" spans="3:8" x14ac:dyDescent="0.4">
      <c r="C283" s="4" t="str">
        <f>T_BR[[#This Row],[BR '#]]</f>
        <v>BR 3.8.4.2</v>
      </c>
      <c r="D283" s="4">
        <f>_xlfn.XLOOKUP(C283,T_BR[BR '#],T_BR[Priority])</f>
        <v>1</v>
      </c>
      <c r="E283" s="1">
        <f>_xlfn.XLOOKUP(C283,T_BR[BR '#],T_BR[Compliant])</f>
        <v>0</v>
      </c>
      <c r="F283" s="1">
        <f>IF(T_Calculation[[#This Row],[Priority]]=1,IF(T_Calculation[[#This Row],[Comply]]="yes",1,0),"")</f>
        <v>0</v>
      </c>
      <c r="G283" s="1" t="str">
        <f>IF(T_Calculation[[#This Row],[Priority]]=2,IF(T_Calculation[[#This Row],[Comply]]="yes",1,0),"")</f>
        <v/>
      </c>
      <c r="H283" s="1" t="str">
        <f>IF(T_Calculation[[#This Row],[Priority]]=3,IF(T_Calculation[[#This Row],[Comply]]="yes",1,0),"")</f>
        <v/>
      </c>
    </row>
    <row r="284" spans="3:8" x14ac:dyDescent="0.4">
      <c r="C284" s="4" t="str">
        <f>T_BR[[#This Row],[BR '#]]</f>
        <v>BR 3.8.4.3</v>
      </c>
      <c r="D284" s="4">
        <f>_xlfn.XLOOKUP(C284,T_BR[BR '#],T_BR[Priority])</f>
        <v>1</v>
      </c>
      <c r="E284" s="1">
        <f>_xlfn.XLOOKUP(C284,T_BR[BR '#],T_BR[Compliant])</f>
        <v>0</v>
      </c>
      <c r="F284" s="1">
        <f>IF(T_Calculation[[#This Row],[Priority]]=1,IF(T_Calculation[[#This Row],[Comply]]="yes",1,0),"")</f>
        <v>0</v>
      </c>
      <c r="G284" s="1" t="str">
        <f>IF(T_Calculation[[#This Row],[Priority]]=2,IF(T_Calculation[[#This Row],[Comply]]="yes",1,0),"")</f>
        <v/>
      </c>
      <c r="H284" s="1" t="str">
        <f>IF(T_Calculation[[#This Row],[Priority]]=3,IF(T_Calculation[[#This Row],[Comply]]="yes",1,0),"")</f>
        <v/>
      </c>
    </row>
    <row r="285" spans="3:8" x14ac:dyDescent="0.4">
      <c r="C285" s="4" t="str">
        <f>T_BR[[#This Row],[BR '#]]</f>
        <v>BR 3.8.4.4</v>
      </c>
      <c r="D285" s="4">
        <f>_xlfn.XLOOKUP(C285,T_BR[BR '#],T_BR[Priority])</f>
        <v>1</v>
      </c>
      <c r="E285" s="1">
        <f>_xlfn.XLOOKUP(C285,T_BR[BR '#],T_BR[Compliant])</f>
        <v>0</v>
      </c>
      <c r="F285" s="1">
        <f>IF(T_Calculation[[#This Row],[Priority]]=1,IF(T_Calculation[[#This Row],[Comply]]="yes",1,0),"")</f>
        <v>0</v>
      </c>
      <c r="G285" s="1" t="str">
        <f>IF(T_Calculation[[#This Row],[Priority]]=2,IF(T_Calculation[[#This Row],[Comply]]="yes",1,0),"")</f>
        <v/>
      </c>
      <c r="H285" s="1" t="str">
        <f>IF(T_Calculation[[#This Row],[Priority]]=3,IF(T_Calculation[[#This Row],[Comply]]="yes",1,0),"")</f>
        <v/>
      </c>
    </row>
    <row r="286" spans="3:8" x14ac:dyDescent="0.4">
      <c r="C286" s="4" t="str">
        <f>T_BR[[#This Row],[BR '#]]</f>
        <v>BR 3.8.4.5</v>
      </c>
      <c r="D286" s="4">
        <f>_xlfn.XLOOKUP(C286,T_BR[BR '#],T_BR[Priority])</f>
        <v>1</v>
      </c>
      <c r="E286" s="1">
        <f>_xlfn.XLOOKUP(C286,T_BR[BR '#],T_BR[Compliant])</f>
        <v>0</v>
      </c>
      <c r="F286" s="1">
        <f>IF(T_Calculation[[#This Row],[Priority]]=1,IF(T_Calculation[[#This Row],[Comply]]="yes",1,0),"")</f>
        <v>0</v>
      </c>
      <c r="G286" s="1" t="str">
        <f>IF(T_Calculation[[#This Row],[Priority]]=2,IF(T_Calculation[[#This Row],[Comply]]="yes",1,0),"")</f>
        <v/>
      </c>
      <c r="H286" s="1" t="str">
        <f>IF(T_Calculation[[#This Row],[Priority]]=3,IF(T_Calculation[[#This Row],[Comply]]="yes",1,0),"")</f>
        <v/>
      </c>
    </row>
    <row r="287" spans="3:8" x14ac:dyDescent="0.4">
      <c r="C287" s="4" t="str">
        <f>T_BR[[#This Row],[BR '#]]</f>
        <v>BR 3.8.4.6</v>
      </c>
      <c r="D287" s="4">
        <f>_xlfn.XLOOKUP(C287,T_BR[BR '#],T_BR[Priority])</f>
        <v>1</v>
      </c>
      <c r="E287" s="1">
        <f>_xlfn.XLOOKUP(C287,T_BR[BR '#],T_BR[Compliant])</f>
        <v>0</v>
      </c>
      <c r="F287" s="1">
        <f>IF(T_Calculation[[#This Row],[Priority]]=1,IF(T_Calculation[[#This Row],[Comply]]="yes",1,0),"")</f>
        <v>0</v>
      </c>
      <c r="G287" s="1" t="str">
        <f>IF(T_Calculation[[#This Row],[Priority]]=2,IF(T_Calculation[[#This Row],[Comply]]="yes",1,0),"")</f>
        <v/>
      </c>
      <c r="H287" s="1" t="str">
        <f>IF(T_Calculation[[#This Row],[Priority]]=3,IF(T_Calculation[[#This Row],[Comply]]="yes",1,0),"")</f>
        <v/>
      </c>
    </row>
    <row r="288" spans="3:8" x14ac:dyDescent="0.4">
      <c r="C288" s="4" t="str">
        <f>T_BR[[#This Row],[BR '#]]</f>
        <v>BR 3.8.4.7</v>
      </c>
      <c r="D288" s="4">
        <f>_xlfn.XLOOKUP(C288,T_BR[BR '#],T_BR[Priority])</f>
        <v>1</v>
      </c>
      <c r="E288" s="1">
        <f>_xlfn.XLOOKUP(C288,T_BR[BR '#],T_BR[Compliant])</f>
        <v>0</v>
      </c>
      <c r="F288" s="1">
        <f>IF(T_Calculation[[#This Row],[Priority]]=1,IF(T_Calculation[[#This Row],[Comply]]="yes",1,0),"")</f>
        <v>0</v>
      </c>
      <c r="G288" s="1" t="str">
        <f>IF(T_Calculation[[#This Row],[Priority]]=2,IF(T_Calculation[[#This Row],[Comply]]="yes",1,0),"")</f>
        <v/>
      </c>
      <c r="H288" s="1" t="str">
        <f>IF(T_Calculation[[#This Row],[Priority]]=3,IF(T_Calculation[[#This Row],[Comply]]="yes",1,0),"")</f>
        <v/>
      </c>
    </row>
    <row r="289" spans="3:8" x14ac:dyDescent="0.4">
      <c r="C289" s="4" t="str">
        <f>T_BR[[#This Row],[BR '#]]</f>
        <v>BR 3.8.5.1</v>
      </c>
      <c r="D289" s="4">
        <f>_xlfn.XLOOKUP(C289,T_BR[BR '#],T_BR[Priority])</f>
        <v>1</v>
      </c>
      <c r="E289" s="1">
        <f>_xlfn.XLOOKUP(C289,T_BR[BR '#],T_BR[Compliant])</f>
        <v>0</v>
      </c>
      <c r="F289" s="1">
        <f>IF(T_Calculation[[#This Row],[Priority]]=1,IF(T_Calculation[[#This Row],[Comply]]="yes",1,0),"")</f>
        <v>0</v>
      </c>
      <c r="G289" s="1" t="str">
        <f>IF(T_Calculation[[#This Row],[Priority]]=2,IF(T_Calculation[[#This Row],[Comply]]="yes",1,0),"")</f>
        <v/>
      </c>
      <c r="H289" s="1" t="str">
        <f>IF(T_Calculation[[#This Row],[Priority]]=3,IF(T_Calculation[[#This Row],[Comply]]="yes",1,0),"")</f>
        <v/>
      </c>
    </row>
    <row r="290" spans="3:8" x14ac:dyDescent="0.4">
      <c r="C290" s="4" t="str">
        <f>T_BR[[#This Row],[BR '#]]</f>
        <v>BR 3.8.5.2</v>
      </c>
      <c r="D290" s="4">
        <f>_xlfn.XLOOKUP(C290,T_BR[BR '#],T_BR[Priority])</f>
        <v>1</v>
      </c>
      <c r="E290" s="1">
        <f>_xlfn.XLOOKUP(C290,T_BR[BR '#],T_BR[Compliant])</f>
        <v>0</v>
      </c>
      <c r="F290" s="1">
        <f>IF(T_Calculation[[#This Row],[Priority]]=1,IF(T_Calculation[[#This Row],[Comply]]="yes",1,0),"")</f>
        <v>0</v>
      </c>
      <c r="G290" s="1" t="str">
        <f>IF(T_Calculation[[#This Row],[Priority]]=2,IF(T_Calculation[[#This Row],[Comply]]="yes",1,0),"")</f>
        <v/>
      </c>
      <c r="H290" s="1" t="str">
        <f>IF(T_Calculation[[#This Row],[Priority]]=3,IF(T_Calculation[[#This Row],[Comply]]="yes",1,0),"")</f>
        <v/>
      </c>
    </row>
    <row r="291" spans="3:8" x14ac:dyDescent="0.4">
      <c r="C291" s="4" t="str">
        <f>T_BR[[#This Row],[BR '#]]</f>
        <v>BR 3.8.5.3</v>
      </c>
      <c r="D291" s="4">
        <f>_xlfn.XLOOKUP(C291,T_BR[BR '#],T_BR[Priority])</f>
        <v>1</v>
      </c>
      <c r="E291" s="1">
        <f>_xlfn.XLOOKUP(C291,T_BR[BR '#],T_BR[Compliant])</f>
        <v>0</v>
      </c>
      <c r="F291" s="1">
        <f>IF(T_Calculation[[#This Row],[Priority]]=1,IF(T_Calculation[[#This Row],[Comply]]="yes",1,0),"")</f>
        <v>0</v>
      </c>
      <c r="G291" s="1" t="str">
        <f>IF(T_Calculation[[#This Row],[Priority]]=2,IF(T_Calculation[[#This Row],[Comply]]="yes",1,0),"")</f>
        <v/>
      </c>
      <c r="H291" s="1" t="str">
        <f>IF(T_Calculation[[#This Row],[Priority]]=3,IF(T_Calculation[[#This Row],[Comply]]="yes",1,0),"")</f>
        <v/>
      </c>
    </row>
    <row r="292" spans="3:8" x14ac:dyDescent="0.4">
      <c r="C292" s="4" t="str">
        <f>T_BR[[#This Row],[BR '#]]</f>
        <v>BR 3.8.5.4</v>
      </c>
      <c r="D292" s="4">
        <f>_xlfn.XLOOKUP(C292,T_BR[BR '#],T_BR[Priority])</f>
        <v>1</v>
      </c>
      <c r="E292" s="1">
        <f>_xlfn.XLOOKUP(C292,T_BR[BR '#],T_BR[Compliant])</f>
        <v>0</v>
      </c>
      <c r="F292" s="1">
        <f>IF(T_Calculation[[#This Row],[Priority]]=1,IF(T_Calculation[[#This Row],[Comply]]="yes",1,0),"")</f>
        <v>0</v>
      </c>
      <c r="G292" s="1" t="str">
        <f>IF(T_Calculation[[#This Row],[Priority]]=2,IF(T_Calculation[[#This Row],[Comply]]="yes",1,0),"")</f>
        <v/>
      </c>
      <c r="H292" s="1" t="str">
        <f>IF(T_Calculation[[#This Row],[Priority]]=3,IF(T_Calculation[[#This Row],[Comply]]="yes",1,0),"")</f>
        <v/>
      </c>
    </row>
    <row r="293" spans="3:8" x14ac:dyDescent="0.4">
      <c r="C293" s="4" t="str">
        <f>T_BR[[#This Row],[BR '#]]</f>
        <v>BR 3.9.1.1</v>
      </c>
      <c r="D293" s="4">
        <f>_xlfn.XLOOKUP(C293,T_BR[BR '#],T_BR[Priority])</f>
        <v>1</v>
      </c>
      <c r="E293" s="1">
        <f>_xlfn.XLOOKUP(C293,T_BR[BR '#],T_BR[Compliant])</f>
        <v>0</v>
      </c>
      <c r="F293" s="1">
        <f>IF(T_Calculation[[#This Row],[Priority]]=1,IF(T_Calculation[[#This Row],[Comply]]="yes",1,0),"")</f>
        <v>0</v>
      </c>
      <c r="G293" s="1" t="str">
        <f>IF(T_Calculation[[#This Row],[Priority]]=2,IF(T_Calculation[[#This Row],[Comply]]="yes",1,0),"")</f>
        <v/>
      </c>
      <c r="H293" s="1" t="str">
        <f>IF(T_Calculation[[#This Row],[Priority]]=3,IF(T_Calculation[[#This Row],[Comply]]="yes",1,0),"")</f>
        <v/>
      </c>
    </row>
    <row r="294" spans="3:8" x14ac:dyDescent="0.4">
      <c r="C294" s="4" t="str">
        <f>T_BR[[#This Row],[BR '#]]</f>
        <v>BR 3.9.1.2</v>
      </c>
      <c r="D294" s="4">
        <f>_xlfn.XLOOKUP(C294,T_BR[BR '#],T_BR[Priority])</f>
        <v>1</v>
      </c>
      <c r="E294" s="1">
        <f>_xlfn.XLOOKUP(C294,T_BR[BR '#],T_BR[Compliant])</f>
        <v>0</v>
      </c>
      <c r="F294" s="1">
        <f>IF(T_Calculation[[#This Row],[Priority]]=1,IF(T_Calculation[[#This Row],[Comply]]="yes",1,0),"")</f>
        <v>0</v>
      </c>
      <c r="G294" s="1" t="str">
        <f>IF(T_Calculation[[#This Row],[Priority]]=2,IF(T_Calculation[[#This Row],[Comply]]="yes",1,0),"")</f>
        <v/>
      </c>
      <c r="H294" s="1" t="str">
        <f>IF(T_Calculation[[#This Row],[Priority]]=3,IF(T_Calculation[[#This Row],[Comply]]="yes",1,0),"")</f>
        <v/>
      </c>
    </row>
    <row r="295" spans="3:8" x14ac:dyDescent="0.4">
      <c r="C295" s="4" t="str">
        <f>T_BR[[#This Row],[BR '#]]</f>
        <v>BR 3.9.1.3</v>
      </c>
      <c r="D295" s="4">
        <f>_xlfn.XLOOKUP(C295,T_BR[BR '#],T_BR[Priority])</f>
        <v>1</v>
      </c>
      <c r="E295" s="1">
        <f>_xlfn.XLOOKUP(C295,T_BR[BR '#],T_BR[Compliant])</f>
        <v>0</v>
      </c>
      <c r="F295" s="1">
        <f>IF(T_Calculation[[#This Row],[Priority]]=1,IF(T_Calculation[[#This Row],[Comply]]="yes",1,0),"")</f>
        <v>0</v>
      </c>
      <c r="G295" s="1" t="str">
        <f>IF(T_Calculation[[#This Row],[Priority]]=2,IF(T_Calculation[[#This Row],[Comply]]="yes",1,0),"")</f>
        <v/>
      </c>
      <c r="H295" s="1" t="str">
        <f>IF(T_Calculation[[#This Row],[Priority]]=3,IF(T_Calculation[[#This Row],[Comply]]="yes",1,0),"")</f>
        <v/>
      </c>
    </row>
    <row r="296" spans="3:8" x14ac:dyDescent="0.4">
      <c r="C296" s="4" t="str">
        <f>T_BR[[#This Row],[BR '#]]</f>
        <v>BR 3.9.1.4</v>
      </c>
      <c r="D296" s="4">
        <f>_xlfn.XLOOKUP(C296,T_BR[BR '#],T_BR[Priority])</f>
        <v>1</v>
      </c>
      <c r="E296" s="1">
        <f>_xlfn.XLOOKUP(C296,T_BR[BR '#],T_BR[Compliant])</f>
        <v>0</v>
      </c>
      <c r="F296" s="1">
        <f>IF(T_Calculation[[#This Row],[Priority]]=1,IF(T_Calculation[[#This Row],[Comply]]="yes",1,0),"")</f>
        <v>0</v>
      </c>
      <c r="G296" s="1" t="str">
        <f>IF(T_Calculation[[#This Row],[Priority]]=2,IF(T_Calculation[[#This Row],[Comply]]="yes",1,0),"")</f>
        <v/>
      </c>
      <c r="H296" s="1" t="str">
        <f>IF(T_Calculation[[#This Row],[Priority]]=3,IF(T_Calculation[[#This Row],[Comply]]="yes",1,0),"")</f>
        <v/>
      </c>
    </row>
    <row r="297" spans="3:8" x14ac:dyDescent="0.4">
      <c r="C297" s="4" t="str">
        <f>T_BR[[#This Row],[BR '#]]</f>
        <v>BR 3.9.1.5</v>
      </c>
      <c r="D297" s="4">
        <f>_xlfn.XLOOKUP(C297,T_BR[BR '#],T_BR[Priority])</f>
        <v>1</v>
      </c>
      <c r="E297" s="1">
        <f>_xlfn.XLOOKUP(C297,T_BR[BR '#],T_BR[Compliant])</f>
        <v>0</v>
      </c>
      <c r="F297" s="1">
        <f>IF(T_Calculation[[#This Row],[Priority]]=1,IF(T_Calculation[[#This Row],[Comply]]="yes",1,0),"")</f>
        <v>0</v>
      </c>
      <c r="G297" s="1" t="str">
        <f>IF(T_Calculation[[#This Row],[Priority]]=2,IF(T_Calculation[[#This Row],[Comply]]="yes",1,0),"")</f>
        <v/>
      </c>
      <c r="H297" s="1" t="str">
        <f>IF(T_Calculation[[#This Row],[Priority]]=3,IF(T_Calculation[[#This Row],[Comply]]="yes",1,0),"")</f>
        <v/>
      </c>
    </row>
    <row r="298" spans="3:8" x14ac:dyDescent="0.4">
      <c r="C298" s="4" t="str">
        <f>T_BR[[#This Row],[BR '#]]</f>
        <v>BR 3.9.1.6</v>
      </c>
      <c r="D298" s="4">
        <f>_xlfn.XLOOKUP(C298,T_BR[BR '#],T_BR[Priority])</f>
        <v>1</v>
      </c>
      <c r="E298" s="1">
        <f>_xlfn.XLOOKUP(C298,T_BR[BR '#],T_BR[Compliant])</f>
        <v>0</v>
      </c>
      <c r="F298" s="1">
        <f>IF(T_Calculation[[#This Row],[Priority]]=1,IF(T_Calculation[[#This Row],[Comply]]="yes",1,0),"")</f>
        <v>0</v>
      </c>
      <c r="G298" s="1" t="str">
        <f>IF(T_Calculation[[#This Row],[Priority]]=2,IF(T_Calculation[[#This Row],[Comply]]="yes",1,0),"")</f>
        <v/>
      </c>
      <c r="H298" s="1" t="str">
        <f>IF(T_Calculation[[#This Row],[Priority]]=3,IF(T_Calculation[[#This Row],[Comply]]="yes",1,0),"")</f>
        <v/>
      </c>
    </row>
    <row r="299" spans="3:8" x14ac:dyDescent="0.4">
      <c r="C299" s="4" t="str">
        <f>T_BR[[#This Row],[BR '#]]</f>
        <v>BR 3.9.1.7</v>
      </c>
      <c r="D299" s="4">
        <f>_xlfn.XLOOKUP(C299,T_BR[BR '#],T_BR[Priority])</f>
        <v>1</v>
      </c>
      <c r="E299" s="1">
        <f>_xlfn.XLOOKUP(C299,T_BR[BR '#],T_BR[Compliant])</f>
        <v>0</v>
      </c>
      <c r="F299" s="1">
        <f>IF(T_Calculation[[#This Row],[Priority]]=1,IF(T_Calculation[[#This Row],[Comply]]="yes",1,0),"")</f>
        <v>0</v>
      </c>
      <c r="G299" s="1" t="str">
        <f>IF(T_Calculation[[#This Row],[Priority]]=2,IF(T_Calculation[[#This Row],[Comply]]="yes",1,0),"")</f>
        <v/>
      </c>
      <c r="H299" s="1" t="str">
        <f>IF(T_Calculation[[#This Row],[Priority]]=3,IF(T_Calculation[[#This Row],[Comply]]="yes",1,0),"")</f>
        <v/>
      </c>
    </row>
    <row r="300" spans="3:8" x14ac:dyDescent="0.4">
      <c r="C300" s="4" t="str">
        <f>T_BR[[#This Row],[BR '#]]</f>
        <v>BR 3.10.1.1</v>
      </c>
      <c r="D300" s="4">
        <f>_xlfn.XLOOKUP(C300,T_BR[BR '#],T_BR[Priority])</f>
        <v>1</v>
      </c>
      <c r="E300" s="1">
        <f>_xlfn.XLOOKUP(C300,T_BR[BR '#],T_BR[Compliant])</f>
        <v>0</v>
      </c>
      <c r="F300" s="1">
        <f>IF(T_Calculation[[#This Row],[Priority]]=1,IF(T_Calculation[[#This Row],[Comply]]="yes",1,0),"")</f>
        <v>0</v>
      </c>
      <c r="G300" s="1" t="str">
        <f>IF(T_Calculation[[#This Row],[Priority]]=2,IF(T_Calculation[[#This Row],[Comply]]="yes",1,0),"")</f>
        <v/>
      </c>
      <c r="H300" s="1" t="str">
        <f>IF(T_Calculation[[#This Row],[Priority]]=3,IF(T_Calculation[[#This Row],[Comply]]="yes",1,0),"")</f>
        <v/>
      </c>
    </row>
    <row r="301" spans="3:8" x14ac:dyDescent="0.4">
      <c r="C301" s="4" t="str">
        <f>T_BR[[#This Row],[BR '#]]</f>
        <v>BR 3.10.2</v>
      </c>
      <c r="D301" s="4">
        <f>_xlfn.XLOOKUP(C301,T_BR[BR '#],T_BR[Priority])</f>
        <v>1</v>
      </c>
      <c r="E301" s="1">
        <f>_xlfn.XLOOKUP(C301,T_BR[BR '#],T_BR[Compliant])</f>
        <v>0</v>
      </c>
      <c r="F301" s="1">
        <f>IF(T_Calculation[[#This Row],[Priority]]=1,IF(T_Calculation[[#This Row],[Comply]]="yes",1,0),"")</f>
        <v>0</v>
      </c>
      <c r="G301" s="1" t="str">
        <f>IF(T_Calculation[[#This Row],[Priority]]=2,IF(T_Calculation[[#This Row],[Comply]]="yes",1,0),"")</f>
        <v/>
      </c>
      <c r="H301" s="1" t="str">
        <f>IF(T_Calculation[[#This Row],[Priority]]=3,IF(T_Calculation[[#This Row],[Comply]]="yes",1,0),"")</f>
        <v/>
      </c>
    </row>
    <row r="302" spans="3:8" x14ac:dyDescent="0.4">
      <c r="C302" s="4" t="str">
        <f>T_BR[[#This Row],[BR '#]]</f>
        <v>BR 3.10.3</v>
      </c>
      <c r="D302" s="4">
        <f>_xlfn.XLOOKUP(C302,T_BR[BR '#],T_BR[Priority])</f>
        <v>1</v>
      </c>
      <c r="E302" s="1">
        <f>_xlfn.XLOOKUP(C302,T_BR[BR '#],T_BR[Compliant])</f>
        <v>0</v>
      </c>
      <c r="F302" s="1">
        <f>IF(T_Calculation[[#This Row],[Priority]]=1,IF(T_Calculation[[#This Row],[Comply]]="yes",1,0),"")</f>
        <v>0</v>
      </c>
      <c r="G302" s="1" t="str">
        <f>IF(T_Calculation[[#This Row],[Priority]]=2,IF(T_Calculation[[#This Row],[Comply]]="yes",1,0),"")</f>
        <v/>
      </c>
      <c r="H302" s="1" t="str">
        <f>IF(T_Calculation[[#This Row],[Priority]]=3,IF(T_Calculation[[#This Row],[Comply]]="yes",1,0),"")</f>
        <v/>
      </c>
    </row>
    <row r="303" spans="3:8" x14ac:dyDescent="0.4">
      <c r="C303" s="4" t="str">
        <f>T_BR[[#This Row],[BR '#]]</f>
        <v>BR 3.10.4</v>
      </c>
      <c r="D303" s="4">
        <f>_xlfn.XLOOKUP(C303,T_BR[BR '#],T_BR[Priority])</f>
        <v>1</v>
      </c>
      <c r="E303" s="1">
        <f>_xlfn.XLOOKUP(C303,T_BR[BR '#],T_BR[Compliant])</f>
        <v>0</v>
      </c>
      <c r="F303" s="1">
        <f>IF(T_Calculation[[#This Row],[Priority]]=1,IF(T_Calculation[[#This Row],[Comply]]="yes",1,0),"")</f>
        <v>0</v>
      </c>
      <c r="G303" s="1" t="str">
        <f>IF(T_Calculation[[#This Row],[Priority]]=2,IF(T_Calculation[[#This Row],[Comply]]="yes",1,0),"")</f>
        <v/>
      </c>
      <c r="H303" s="1" t="str">
        <f>IF(T_Calculation[[#This Row],[Priority]]=3,IF(T_Calculation[[#This Row],[Comply]]="yes",1,0),"")</f>
        <v/>
      </c>
    </row>
    <row r="304" spans="3:8" x14ac:dyDescent="0.4">
      <c r="C304" s="4" t="str">
        <f>T_BR[[#This Row],[BR '#]]</f>
        <v>BR 3.10.5</v>
      </c>
      <c r="D304" s="4">
        <f>_xlfn.XLOOKUP(C304,T_BR[BR '#],T_BR[Priority])</f>
        <v>1</v>
      </c>
      <c r="E304" s="1">
        <f>_xlfn.XLOOKUP(C304,T_BR[BR '#],T_BR[Compliant])</f>
        <v>0</v>
      </c>
      <c r="F304" s="1">
        <f>IF(T_Calculation[[#This Row],[Priority]]=1,IF(T_Calculation[[#This Row],[Comply]]="yes",1,0),"")</f>
        <v>0</v>
      </c>
      <c r="G304" s="1" t="str">
        <f>IF(T_Calculation[[#This Row],[Priority]]=2,IF(T_Calculation[[#This Row],[Comply]]="yes",1,0),"")</f>
        <v/>
      </c>
      <c r="H304" s="1" t="str">
        <f>IF(T_Calculation[[#This Row],[Priority]]=3,IF(T_Calculation[[#This Row],[Comply]]="yes",1,0),"")</f>
        <v/>
      </c>
    </row>
    <row r="305" spans="3:8" x14ac:dyDescent="0.4">
      <c r="C305" s="4" t="str">
        <f>T_BR[[#This Row],[BR '#]]</f>
        <v>BR 3.10.6</v>
      </c>
      <c r="D305" s="4">
        <f>_xlfn.XLOOKUP(C305,T_BR[BR '#],T_BR[Priority])</f>
        <v>1</v>
      </c>
      <c r="E305" s="1">
        <f>_xlfn.XLOOKUP(C305,T_BR[BR '#],T_BR[Compliant])</f>
        <v>0</v>
      </c>
      <c r="F305" s="1">
        <f>IF(T_Calculation[[#This Row],[Priority]]=1,IF(T_Calculation[[#This Row],[Comply]]="yes",1,0),"")</f>
        <v>0</v>
      </c>
      <c r="G305" s="1" t="str">
        <f>IF(T_Calculation[[#This Row],[Priority]]=2,IF(T_Calculation[[#This Row],[Comply]]="yes",1,0),"")</f>
        <v/>
      </c>
      <c r="H305" s="1" t="str">
        <f>IF(T_Calculation[[#This Row],[Priority]]=3,IF(T_Calculation[[#This Row],[Comply]]="yes",1,0),"")</f>
        <v/>
      </c>
    </row>
    <row r="306" spans="3:8" x14ac:dyDescent="0.4">
      <c r="C306" s="4" t="str">
        <f>T_BR[[#This Row],[BR '#]]</f>
        <v>BR 3.10.2.1</v>
      </c>
      <c r="D306" s="4">
        <f>_xlfn.XLOOKUP(C306,T_BR[BR '#],T_BR[Priority])</f>
        <v>1</v>
      </c>
      <c r="E306" s="1">
        <f>_xlfn.XLOOKUP(C306,T_BR[BR '#],T_BR[Compliant])</f>
        <v>0</v>
      </c>
      <c r="F306" s="1">
        <f>IF(T_Calculation[[#This Row],[Priority]]=1,IF(T_Calculation[[#This Row],[Comply]]="yes",1,0),"")</f>
        <v>0</v>
      </c>
      <c r="G306" s="1" t="str">
        <f>IF(T_Calculation[[#This Row],[Priority]]=2,IF(T_Calculation[[#This Row],[Comply]]="yes",1,0),"")</f>
        <v/>
      </c>
      <c r="H306" s="1" t="str">
        <f>IF(T_Calculation[[#This Row],[Priority]]=3,IF(T_Calculation[[#This Row],[Comply]]="yes",1,0),"")</f>
        <v/>
      </c>
    </row>
    <row r="307" spans="3:8" x14ac:dyDescent="0.4">
      <c r="C307" s="4" t="str">
        <f>T_BR[[#This Row],[BR '#]]</f>
        <v>BR 3.10.2.2</v>
      </c>
      <c r="D307" s="4">
        <f>_xlfn.XLOOKUP(C307,T_BR[BR '#],T_BR[Priority])</f>
        <v>1</v>
      </c>
      <c r="E307" s="1">
        <f>_xlfn.XLOOKUP(C307,T_BR[BR '#],T_BR[Compliant])</f>
        <v>0</v>
      </c>
      <c r="F307" s="1">
        <f>IF(T_Calculation[[#This Row],[Priority]]=1,IF(T_Calculation[[#This Row],[Comply]]="yes",1,0),"")</f>
        <v>0</v>
      </c>
      <c r="G307" s="1" t="str">
        <f>IF(T_Calculation[[#This Row],[Priority]]=2,IF(T_Calculation[[#This Row],[Comply]]="yes",1,0),"")</f>
        <v/>
      </c>
      <c r="H307" s="1" t="str">
        <f>IF(T_Calculation[[#This Row],[Priority]]=3,IF(T_Calculation[[#This Row],[Comply]]="yes",1,0),"")</f>
        <v/>
      </c>
    </row>
    <row r="308" spans="3:8" x14ac:dyDescent="0.4">
      <c r="C308" s="4" t="str">
        <f>T_BR[[#This Row],[BR '#]]</f>
        <v>BR 3.10.2.3</v>
      </c>
      <c r="D308" s="4">
        <f>_xlfn.XLOOKUP(C308,T_BR[BR '#],T_BR[Priority])</f>
        <v>1</v>
      </c>
      <c r="E308" s="1">
        <f>_xlfn.XLOOKUP(C308,T_BR[BR '#],T_BR[Compliant])</f>
        <v>0</v>
      </c>
      <c r="F308" s="1">
        <f>IF(T_Calculation[[#This Row],[Priority]]=1,IF(T_Calculation[[#This Row],[Comply]]="yes",1,0),"")</f>
        <v>0</v>
      </c>
      <c r="G308" s="1" t="str">
        <f>IF(T_Calculation[[#This Row],[Priority]]=2,IF(T_Calculation[[#This Row],[Comply]]="yes",1,0),"")</f>
        <v/>
      </c>
      <c r="H308" s="1" t="str">
        <f>IF(T_Calculation[[#This Row],[Priority]]=3,IF(T_Calculation[[#This Row],[Comply]]="yes",1,0),"")</f>
        <v/>
      </c>
    </row>
    <row r="309" spans="3:8" x14ac:dyDescent="0.4">
      <c r="C309" s="4" t="str">
        <f>T_BR[[#This Row],[BR '#]]</f>
        <v>PMR 4.1.1</v>
      </c>
      <c r="D309" s="4">
        <f>_xlfn.XLOOKUP(C309,T_BR[BR '#],T_BR[Priority])</f>
        <v>1</v>
      </c>
      <c r="E309" s="1">
        <f>_xlfn.XLOOKUP(C309,T_BR[BR '#],T_BR[Compliant])</f>
        <v>0</v>
      </c>
      <c r="F309" s="1">
        <f>IF(T_Calculation[[#This Row],[Priority]]=1,IF(T_Calculation[[#This Row],[Comply]]="yes",1,0),"")</f>
        <v>0</v>
      </c>
      <c r="G309" s="1" t="str">
        <f>IF(T_Calculation[[#This Row],[Priority]]=2,IF(T_Calculation[[#This Row],[Comply]]="yes",1,0),"")</f>
        <v/>
      </c>
      <c r="H309" s="1" t="str">
        <f>IF(T_Calculation[[#This Row],[Priority]]=3,IF(T_Calculation[[#This Row],[Comply]]="yes",1,0),"")</f>
        <v/>
      </c>
    </row>
    <row r="310" spans="3:8" x14ac:dyDescent="0.4">
      <c r="C310" s="4" t="str">
        <f>T_BR[[#This Row],[BR '#]]</f>
        <v>PMR 4.1.2</v>
      </c>
      <c r="D310" s="4">
        <f>_xlfn.XLOOKUP(C310,T_BR[BR '#],T_BR[Priority])</f>
        <v>1</v>
      </c>
      <c r="E310" s="1">
        <f>_xlfn.XLOOKUP(C310,T_BR[BR '#],T_BR[Compliant])</f>
        <v>0</v>
      </c>
      <c r="F310" s="1">
        <f>IF(T_Calculation[[#This Row],[Priority]]=1,IF(T_Calculation[[#This Row],[Comply]]="yes",1,0),"")</f>
        <v>0</v>
      </c>
      <c r="G310" s="1" t="str">
        <f>IF(T_Calculation[[#This Row],[Priority]]=2,IF(T_Calculation[[#This Row],[Comply]]="yes",1,0),"")</f>
        <v/>
      </c>
      <c r="H310" s="1" t="str">
        <f>IF(T_Calculation[[#This Row],[Priority]]=3,IF(T_Calculation[[#This Row],[Comply]]="yes",1,0),"")</f>
        <v/>
      </c>
    </row>
    <row r="311" spans="3:8" x14ac:dyDescent="0.4">
      <c r="C311" s="4" t="str">
        <f>T_BR[[#This Row],[BR '#]]</f>
        <v>PMR 4.1.3</v>
      </c>
      <c r="D311" s="4">
        <f>_xlfn.XLOOKUP(C311,T_BR[BR '#],T_BR[Priority])</f>
        <v>1</v>
      </c>
      <c r="E311" s="1">
        <f>_xlfn.XLOOKUP(C311,T_BR[BR '#],T_BR[Compliant])</f>
        <v>0</v>
      </c>
      <c r="F311" s="1">
        <f>IF(T_Calculation[[#This Row],[Priority]]=1,IF(T_Calculation[[#This Row],[Comply]]="yes",1,0),"")</f>
        <v>0</v>
      </c>
      <c r="G311" s="1" t="str">
        <f>IF(T_Calculation[[#This Row],[Priority]]=2,IF(T_Calculation[[#This Row],[Comply]]="yes",1,0),"")</f>
        <v/>
      </c>
      <c r="H311" s="1" t="str">
        <f>IF(T_Calculation[[#This Row],[Priority]]=3,IF(T_Calculation[[#This Row],[Comply]]="yes",1,0),"")</f>
        <v/>
      </c>
    </row>
    <row r="312" spans="3:8" x14ac:dyDescent="0.4">
      <c r="C312" s="4" t="str">
        <f>T_BR[[#This Row],[BR '#]]</f>
        <v>PMR 4.1.4</v>
      </c>
      <c r="D312" s="4">
        <f>_xlfn.XLOOKUP(C312,T_BR[BR '#],T_BR[Priority])</f>
        <v>1</v>
      </c>
      <c r="E312" s="1">
        <f>_xlfn.XLOOKUP(C312,T_BR[BR '#],T_BR[Compliant])</f>
        <v>0</v>
      </c>
      <c r="F312" s="1">
        <f>IF(T_Calculation[[#This Row],[Priority]]=1,IF(T_Calculation[[#This Row],[Comply]]="yes",1,0),"")</f>
        <v>0</v>
      </c>
      <c r="G312" s="1" t="str">
        <f>IF(T_Calculation[[#This Row],[Priority]]=2,IF(T_Calculation[[#This Row],[Comply]]="yes",1,0),"")</f>
        <v/>
      </c>
      <c r="H312" s="1" t="str">
        <f>IF(T_Calculation[[#This Row],[Priority]]=3,IF(T_Calculation[[#This Row],[Comply]]="yes",1,0),"")</f>
        <v/>
      </c>
    </row>
    <row r="313" spans="3:8" x14ac:dyDescent="0.4">
      <c r="C313" s="4" t="str">
        <f>T_BR[[#This Row],[BR '#]]</f>
        <v>PMR 4.1.5</v>
      </c>
      <c r="D313" s="4">
        <f>_xlfn.XLOOKUP(C313,T_BR[BR '#],T_BR[Priority])</f>
        <v>1</v>
      </c>
      <c r="E313" s="1">
        <f>_xlfn.XLOOKUP(C313,T_BR[BR '#],T_BR[Compliant])</f>
        <v>0</v>
      </c>
      <c r="F313" s="1">
        <f>IF(T_Calculation[[#This Row],[Priority]]=1,IF(T_Calculation[[#This Row],[Comply]]="yes",1,0),"")</f>
        <v>0</v>
      </c>
      <c r="G313" s="1" t="str">
        <f>IF(T_Calculation[[#This Row],[Priority]]=2,IF(T_Calculation[[#This Row],[Comply]]="yes",1,0),"")</f>
        <v/>
      </c>
      <c r="H313" s="1" t="str">
        <f>IF(T_Calculation[[#This Row],[Priority]]=3,IF(T_Calculation[[#This Row],[Comply]]="yes",1,0),"")</f>
        <v/>
      </c>
    </row>
    <row r="314" spans="3:8" x14ac:dyDescent="0.4">
      <c r="C314" s="4" t="str">
        <f>T_BR[[#This Row],[BR '#]]</f>
        <v>PMR 4.1.6</v>
      </c>
      <c r="D314" s="4">
        <f>_xlfn.XLOOKUP(C314,T_BR[BR '#],T_BR[Priority])</f>
        <v>1</v>
      </c>
      <c r="E314" s="1">
        <f>_xlfn.XLOOKUP(C314,T_BR[BR '#],T_BR[Compliant])</f>
        <v>0</v>
      </c>
      <c r="F314" s="1">
        <f>IF(T_Calculation[[#This Row],[Priority]]=1,IF(T_Calculation[[#This Row],[Comply]]="yes",1,0),"")</f>
        <v>0</v>
      </c>
      <c r="G314" s="1" t="str">
        <f>IF(T_Calculation[[#This Row],[Priority]]=2,IF(T_Calculation[[#This Row],[Comply]]="yes",1,0),"")</f>
        <v/>
      </c>
      <c r="H314" s="1" t="str">
        <f>IF(T_Calculation[[#This Row],[Priority]]=3,IF(T_Calculation[[#This Row],[Comply]]="yes",1,0),"")</f>
        <v/>
      </c>
    </row>
    <row r="315" spans="3:8" x14ac:dyDescent="0.4">
      <c r="C315" s="4" t="str">
        <f>T_BR[[#This Row],[BR '#]]</f>
        <v>PMR 4.1.7</v>
      </c>
      <c r="D315" s="4">
        <f>_xlfn.XLOOKUP(C315,T_BR[BR '#],T_BR[Priority])</f>
        <v>1</v>
      </c>
      <c r="E315" s="1">
        <f>_xlfn.XLOOKUP(C315,T_BR[BR '#],T_BR[Compliant])</f>
        <v>0</v>
      </c>
      <c r="F315" s="1">
        <f>IF(T_Calculation[[#This Row],[Priority]]=1,IF(T_Calculation[[#This Row],[Comply]]="yes",1,0),"")</f>
        <v>0</v>
      </c>
      <c r="G315" s="1" t="str">
        <f>IF(T_Calculation[[#This Row],[Priority]]=2,IF(T_Calculation[[#This Row],[Comply]]="yes",1,0),"")</f>
        <v/>
      </c>
      <c r="H315" s="1" t="str">
        <f>IF(T_Calculation[[#This Row],[Priority]]=3,IF(T_Calculation[[#This Row],[Comply]]="yes",1,0),"")</f>
        <v/>
      </c>
    </row>
    <row r="316" spans="3:8" x14ac:dyDescent="0.4">
      <c r="C316" s="4" t="str">
        <f>T_BR[[#This Row],[BR '#]]</f>
        <v>PMR 4.1.8</v>
      </c>
      <c r="D316" s="4">
        <f>_xlfn.XLOOKUP(C316,T_BR[BR '#],T_BR[Priority])</f>
        <v>1</v>
      </c>
      <c r="E316" s="1">
        <f>_xlfn.XLOOKUP(C316,T_BR[BR '#],T_BR[Compliant])</f>
        <v>0</v>
      </c>
      <c r="F316" s="1">
        <f>IF(T_Calculation[[#This Row],[Priority]]=1,IF(T_Calculation[[#This Row],[Comply]]="yes",1,0),"")</f>
        <v>0</v>
      </c>
      <c r="G316" s="1" t="str">
        <f>IF(T_Calculation[[#This Row],[Priority]]=2,IF(T_Calculation[[#This Row],[Comply]]="yes",1,0),"")</f>
        <v/>
      </c>
      <c r="H316" s="1" t="str">
        <f>IF(T_Calculation[[#This Row],[Priority]]=3,IF(T_Calculation[[#This Row],[Comply]]="yes",1,0),"")</f>
        <v/>
      </c>
    </row>
    <row r="317" spans="3:8" x14ac:dyDescent="0.4">
      <c r="C317" s="4" t="str">
        <f>T_BR[[#This Row],[BR '#]]</f>
        <v>CM 5.1</v>
      </c>
      <c r="D317" s="4">
        <f>_xlfn.XLOOKUP(C317,T_BR[BR '#],T_BR[Priority])</f>
        <v>1</v>
      </c>
      <c r="E317" s="1">
        <f>_xlfn.XLOOKUP(C317,T_BR[BR '#],T_BR[Compliant])</f>
        <v>0</v>
      </c>
      <c r="F317" s="1">
        <f>IF(T_Calculation[[#This Row],[Priority]]=1,IF(T_Calculation[[#This Row],[Comply]]="yes",1,0),"")</f>
        <v>0</v>
      </c>
      <c r="G317" s="1" t="str">
        <f>IF(T_Calculation[[#This Row],[Priority]]=2,IF(T_Calculation[[#This Row],[Comply]]="yes",1,0),"")</f>
        <v/>
      </c>
      <c r="H317" s="1" t="str">
        <f>IF(T_Calculation[[#This Row],[Priority]]=3,IF(T_Calculation[[#This Row],[Comply]]="yes",1,0),"")</f>
        <v/>
      </c>
    </row>
    <row r="318" spans="3:8" x14ac:dyDescent="0.4">
      <c r="C318" s="4" t="str">
        <f>T_BR[[#This Row],[BR '#]]</f>
        <v>CM 5.2</v>
      </c>
      <c r="D318" s="4">
        <f>_xlfn.XLOOKUP(C318,T_BR[BR '#],T_BR[Priority])</f>
        <v>1</v>
      </c>
      <c r="E318" s="1">
        <f>_xlfn.XLOOKUP(C318,T_BR[BR '#],T_BR[Compliant])</f>
        <v>0</v>
      </c>
      <c r="F318" s="1">
        <f>IF(T_Calculation[[#This Row],[Priority]]=1,IF(T_Calculation[[#This Row],[Comply]]="yes",1,0),"")</f>
        <v>0</v>
      </c>
      <c r="G318" s="1" t="str">
        <f>IF(T_Calculation[[#This Row],[Priority]]=2,IF(T_Calculation[[#This Row],[Comply]]="yes",1,0),"")</f>
        <v/>
      </c>
      <c r="H318" s="1" t="str">
        <f>IF(T_Calculation[[#This Row],[Priority]]=3,IF(T_Calculation[[#This Row],[Comply]]="yes",1,0),"")</f>
        <v/>
      </c>
    </row>
    <row r="319" spans="3:8" x14ac:dyDescent="0.4">
      <c r="C319" s="4" t="str">
        <f>T_BR[[#This Row],[BR '#]]</f>
        <v>CM 5.3</v>
      </c>
      <c r="D319" s="4">
        <f>_xlfn.XLOOKUP(C319,T_BR[BR '#],T_BR[Priority])</f>
        <v>1</v>
      </c>
      <c r="E319" s="1">
        <f>_xlfn.XLOOKUP(C319,T_BR[BR '#],T_BR[Compliant])</f>
        <v>0</v>
      </c>
      <c r="F319" s="1">
        <f>IF(T_Calculation[[#This Row],[Priority]]=1,IF(T_Calculation[[#This Row],[Comply]]="yes",1,0),"")</f>
        <v>0</v>
      </c>
      <c r="G319" s="1" t="str">
        <f>IF(T_Calculation[[#This Row],[Priority]]=2,IF(T_Calculation[[#This Row],[Comply]]="yes",1,0),"")</f>
        <v/>
      </c>
      <c r="H319" s="1" t="str">
        <f>IF(T_Calculation[[#This Row],[Priority]]=3,IF(T_Calculation[[#This Row],[Comply]]="yes",1,0),"")</f>
        <v/>
      </c>
    </row>
    <row r="320" spans="3:8" x14ac:dyDescent="0.4">
      <c r="C320" s="4" t="s">
        <v>540</v>
      </c>
      <c r="D320" s="4"/>
      <c r="E320" s="1">
        <f>SUBTOTAL(109,T_Calculation[Comply])</f>
        <v>0</v>
      </c>
      <c r="F320" s="1">
        <f>SUBTOTAL(109,T_Calculation[Score P1])</f>
        <v>0</v>
      </c>
      <c r="G320" s="1">
        <f>SUBTOTAL(109,T_Calculation[Score P2])</f>
        <v>0</v>
      </c>
      <c r="H320" s="1">
        <f>SUBTOTAL(109,T_Calculation[Score P3])</f>
        <v>0</v>
      </c>
    </row>
  </sheetData>
  <sheetProtection algorithmName="SHA-512" hashValue="+Ibx81j8+5rcDF68Y+JX2+smfhpKh1e5zTStNW39z6zIdsqovfaW5OR8SaemORODGL63HYE0oab3dwFtU6E/IA==" saltValue="w/+YN0h2Hz+aH2ffPcwUyg==" spinCount="100000" sheet="1" objects="1" scenarios="1" formatColumns="0"/>
  <phoneticPr fontId="5" type="noConversion"/>
  <pageMargins left="0.7" right="0.7" top="0.75" bottom="0.75" header="0.3" footer="0.3"/>
  <pageSetup paperSize="9" scale="59" fitToHeight="0" orientation="portrait" r:id="rId1"/>
  <tableParts count="2">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6520C-148A-405E-AA45-6381827DFE84}">
  <sheetPr>
    <pageSetUpPr fitToPage="1"/>
  </sheetPr>
  <dimension ref="A1:J319"/>
  <sheetViews>
    <sheetView tabSelected="1" workbookViewId="0">
      <selection activeCell="B1" sqref="B1"/>
    </sheetView>
  </sheetViews>
  <sheetFormatPr defaultColWidth="98" defaultRowHeight="14.6" x14ac:dyDescent="0.4"/>
  <cols>
    <col min="1" max="1" width="12.765625" bestFit="1" customWidth="1"/>
    <col min="2" max="2" width="51.765625" style="11" bestFit="1" customWidth="1"/>
    <col min="3" max="3" width="10.61328125" style="10" bestFit="1" customWidth="1"/>
    <col min="4" max="4" width="51.23046875" customWidth="1"/>
    <col min="5" max="5" width="93.4609375" style="9" customWidth="1"/>
    <col min="6" max="6" width="17" style="1" customWidth="1"/>
    <col min="7" max="7" width="16.3828125" bestFit="1" customWidth="1"/>
    <col min="8" max="8" width="17.69140625" style="9" customWidth="1"/>
    <col min="9" max="9" width="42.3046875" customWidth="1"/>
    <col min="10" max="10" width="24.07421875" bestFit="1" customWidth="1"/>
  </cols>
  <sheetData>
    <row r="1" spans="1:10" s="6" customFormat="1" ht="30.9" x14ac:dyDescent="0.45">
      <c r="A1" s="17" t="s">
        <v>385</v>
      </c>
      <c r="B1" s="17" t="s">
        <v>386</v>
      </c>
      <c r="C1" s="17" t="s">
        <v>1</v>
      </c>
      <c r="D1" s="17" t="s">
        <v>387</v>
      </c>
      <c r="E1" s="17" t="s">
        <v>2</v>
      </c>
      <c r="F1" s="17" t="s">
        <v>194</v>
      </c>
      <c r="G1" s="17" t="s">
        <v>44</v>
      </c>
      <c r="H1" s="17" t="s">
        <v>195</v>
      </c>
      <c r="I1" s="17" t="s">
        <v>397</v>
      </c>
      <c r="J1" s="17" t="s">
        <v>534</v>
      </c>
    </row>
    <row r="2" spans="1:10" x14ac:dyDescent="0.4">
      <c r="A2" s="4" t="str">
        <f>LEFT(T_BR[[#This Row],[BR Description]],7)</f>
        <v xml:space="preserve">BR 3.1 </v>
      </c>
      <c r="B2" s="11" t="s">
        <v>0</v>
      </c>
      <c r="C2" s="4" t="s">
        <v>4</v>
      </c>
      <c r="D2" s="7" t="s">
        <v>3</v>
      </c>
      <c r="E2" s="3" t="s">
        <v>5</v>
      </c>
      <c r="F2" s="20"/>
      <c r="G2" s="4">
        <v>1</v>
      </c>
      <c r="H2" s="15"/>
      <c r="I2" s="19"/>
      <c r="J2" s="20"/>
    </row>
    <row r="3" spans="1:10" ht="37.299999999999997" x14ac:dyDescent="0.4">
      <c r="A3" s="4" t="str">
        <f>LEFT(T_BR[[#This Row],[BR Description]],7)</f>
        <v xml:space="preserve">BR 3.1 </v>
      </c>
      <c r="B3" s="11" t="s">
        <v>0</v>
      </c>
      <c r="C3" s="4" t="s">
        <v>6</v>
      </c>
      <c r="D3" s="7" t="s">
        <v>3</v>
      </c>
      <c r="E3" s="3" t="s">
        <v>585</v>
      </c>
      <c r="F3" s="20"/>
      <c r="G3" s="4">
        <v>1</v>
      </c>
      <c r="H3" s="15"/>
      <c r="I3" s="19"/>
      <c r="J3" s="20"/>
    </row>
    <row r="4" spans="1:10" ht="37.299999999999997" x14ac:dyDescent="0.4">
      <c r="A4" s="4" t="str">
        <f>LEFT(T_BR[[#This Row],[BR Description]],7)</f>
        <v xml:space="preserve">BR 3.1 </v>
      </c>
      <c r="B4" s="11" t="s">
        <v>0</v>
      </c>
      <c r="C4" s="4" t="s">
        <v>7</v>
      </c>
      <c r="D4" s="7" t="s">
        <v>3</v>
      </c>
      <c r="E4" s="3" t="s">
        <v>8</v>
      </c>
      <c r="F4" s="20"/>
      <c r="G4" s="4">
        <v>1</v>
      </c>
      <c r="H4" s="15"/>
      <c r="I4" s="19"/>
      <c r="J4" s="20"/>
    </row>
    <row r="5" spans="1:10" ht="24.9" x14ac:dyDescent="0.4">
      <c r="A5" s="4" t="str">
        <f>LEFT(T_BR[[#This Row],[BR Description]],7)</f>
        <v xml:space="preserve">BR 3.1 </v>
      </c>
      <c r="B5" s="11" t="s">
        <v>0</v>
      </c>
      <c r="C5" s="4" t="s">
        <v>9</v>
      </c>
      <c r="D5" s="7" t="s">
        <v>3</v>
      </c>
      <c r="E5" s="3" t="s">
        <v>10</v>
      </c>
      <c r="F5" s="20"/>
      <c r="G5" s="4">
        <v>1</v>
      </c>
      <c r="H5" s="15"/>
      <c r="I5" s="19"/>
      <c r="J5" s="20"/>
    </row>
    <row r="6" spans="1:10" ht="24.9" x14ac:dyDescent="0.4">
      <c r="A6" s="4" t="str">
        <f>LEFT(T_BR[[#This Row],[BR Description]],7)</f>
        <v xml:space="preserve">BR 3.1 </v>
      </c>
      <c r="B6" s="11" t="s">
        <v>0</v>
      </c>
      <c r="C6" s="4" t="s">
        <v>11</v>
      </c>
      <c r="D6" s="7" t="s">
        <v>3</v>
      </c>
      <c r="E6" s="3" t="s">
        <v>12</v>
      </c>
      <c r="F6" s="20"/>
      <c r="G6" s="4">
        <v>1</v>
      </c>
      <c r="H6" s="15"/>
      <c r="I6" s="19"/>
      <c r="J6" s="20"/>
    </row>
    <row r="7" spans="1:10" ht="24.9" x14ac:dyDescent="0.4">
      <c r="A7" s="4" t="str">
        <f>LEFT(T_BR[[#This Row],[BR Description]],7)</f>
        <v xml:space="preserve">BR 3.1 </v>
      </c>
      <c r="B7" s="11" t="s">
        <v>0</v>
      </c>
      <c r="C7" s="4" t="s">
        <v>13</v>
      </c>
      <c r="D7" s="7" t="s">
        <v>3</v>
      </c>
      <c r="E7" s="3" t="s">
        <v>14</v>
      </c>
      <c r="F7" s="20"/>
      <c r="G7" s="4">
        <v>1</v>
      </c>
      <c r="H7" s="15"/>
      <c r="I7" s="19"/>
      <c r="J7" s="20"/>
    </row>
    <row r="8" spans="1:10" ht="24.9" x14ac:dyDescent="0.4">
      <c r="A8" s="4" t="str">
        <f>LEFT(T_BR[[#This Row],[BR Description]],7)</f>
        <v xml:space="preserve">BR 3.1 </v>
      </c>
      <c r="B8" s="11" t="s">
        <v>0</v>
      </c>
      <c r="C8" s="4" t="s">
        <v>15</v>
      </c>
      <c r="D8" s="7" t="s">
        <v>3</v>
      </c>
      <c r="E8" s="3" t="s">
        <v>16</v>
      </c>
      <c r="F8" s="20"/>
      <c r="G8" s="4">
        <v>1</v>
      </c>
      <c r="H8" s="15"/>
      <c r="I8" s="19"/>
      <c r="J8" s="20"/>
    </row>
    <row r="9" spans="1:10" ht="24.9" x14ac:dyDescent="0.4">
      <c r="A9" s="4" t="str">
        <f>LEFT(T_BR[[#This Row],[BR Description]],7)</f>
        <v xml:space="preserve">BR 3.1 </v>
      </c>
      <c r="B9" s="11" t="s">
        <v>0</v>
      </c>
      <c r="C9" s="4" t="s">
        <v>17</v>
      </c>
      <c r="D9" s="7" t="s">
        <v>3</v>
      </c>
      <c r="E9" s="2" t="s">
        <v>18</v>
      </c>
      <c r="F9" s="20"/>
      <c r="G9" s="4">
        <v>1</v>
      </c>
      <c r="H9" s="15"/>
      <c r="I9" s="19"/>
      <c r="J9" s="20"/>
    </row>
    <row r="10" spans="1:10" x14ac:dyDescent="0.4">
      <c r="A10" s="4" t="str">
        <f>LEFT(T_BR[[#This Row],[BR Description]],7)</f>
        <v xml:space="preserve">BR 3.1 </v>
      </c>
      <c r="B10" s="11" t="s">
        <v>0</v>
      </c>
      <c r="C10" s="4" t="s">
        <v>19</v>
      </c>
      <c r="D10" s="7" t="s">
        <v>3</v>
      </c>
      <c r="E10" s="3" t="s">
        <v>20</v>
      </c>
      <c r="F10" s="20"/>
      <c r="G10" s="4">
        <v>1</v>
      </c>
      <c r="H10" s="15"/>
      <c r="I10" s="19"/>
      <c r="J10" s="20"/>
    </row>
    <row r="11" spans="1:10" x14ac:dyDescent="0.4">
      <c r="A11" s="4" t="str">
        <f>LEFT(T_BR[[#This Row],[BR Description]],7)</f>
        <v xml:space="preserve">BR 3.1 </v>
      </c>
      <c r="B11" s="11" t="s">
        <v>0</v>
      </c>
      <c r="C11" s="4" t="s">
        <v>21</v>
      </c>
      <c r="D11" s="7" t="s">
        <v>3</v>
      </c>
      <c r="E11" s="3" t="s">
        <v>22</v>
      </c>
      <c r="F11" s="20"/>
      <c r="G11" s="4">
        <v>1</v>
      </c>
      <c r="H11" s="15"/>
      <c r="I11" s="19"/>
      <c r="J11" s="20"/>
    </row>
    <row r="12" spans="1:10" x14ac:dyDescent="0.4">
      <c r="A12" s="4" t="str">
        <f>LEFT(T_BR[[#This Row],[BR Description]],7)</f>
        <v xml:space="preserve">BR 3.1 </v>
      </c>
      <c r="B12" s="11" t="s">
        <v>0</v>
      </c>
      <c r="C12" s="4" t="s">
        <v>23</v>
      </c>
      <c r="D12" s="7" t="s">
        <v>3</v>
      </c>
      <c r="E12" s="3" t="s">
        <v>24</v>
      </c>
      <c r="F12" s="20"/>
      <c r="G12" s="4">
        <v>1</v>
      </c>
      <c r="H12" s="15"/>
      <c r="I12" s="19"/>
      <c r="J12" s="20"/>
    </row>
    <row r="13" spans="1:10" x14ac:dyDescent="0.4">
      <c r="A13" s="4" t="str">
        <f>LEFT(T_BR[[#This Row],[BR Description]],7)</f>
        <v xml:space="preserve">BR 3.1 </v>
      </c>
      <c r="B13" s="11" t="s">
        <v>0</v>
      </c>
      <c r="C13" s="4" t="s">
        <v>25</v>
      </c>
      <c r="D13" s="7" t="s">
        <v>3</v>
      </c>
      <c r="E13" s="3" t="s">
        <v>26</v>
      </c>
      <c r="F13" s="20"/>
      <c r="G13" s="4">
        <v>1</v>
      </c>
      <c r="H13" s="15"/>
      <c r="I13" s="19"/>
      <c r="J13" s="20"/>
    </row>
    <row r="14" spans="1:10" ht="24.9" x14ac:dyDescent="0.4">
      <c r="A14" s="4" t="str">
        <f>LEFT(T_BR[[#This Row],[BR Description]],7)</f>
        <v xml:space="preserve">BR 3.1 </v>
      </c>
      <c r="B14" s="11" t="s">
        <v>0</v>
      </c>
      <c r="C14" s="4" t="s">
        <v>27</v>
      </c>
      <c r="D14" s="7" t="s">
        <v>3</v>
      </c>
      <c r="E14" s="3" t="s">
        <v>28</v>
      </c>
      <c r="F14" s="20"/>
      <c r="G14" s="4">
        <v>1</v>
      </c>
      <c r="H14" s="15"/>
      <c r="I14" s="19"/>
      <c r="J14" s="20"/>
    </row>
    <row r="15" spans="1:10" x14ac:dyDescent="0.4">
      <c r="A15" s="4" t="str">
        <f>LEFT(T_BR[[#This Row],[BR Description]],7)</f>
        <v xml:space="preserve">BR 3.1 </v>
      </c>
      <c r="B15" s="11" t="s">
        <v>0</v>
      </c>
      <c r="C15" s="4" t="s">
        <v>29</v>
      </c>
      <c r="D15" s="7" t="s">
        <v>3</v>
      </c>
      <c r="E15" s="3" t="s">
        <v>30</v>
      </c>
      <c r="F15" s="20"/>
      <c r="G15" s="4">
        <v>1</v>
      </c>
      <c r="H15" s="15"/>
      <c r="I15" s="19"/>
      <c r="J15" s="20"/>
    </row>
    <row r="16" spans="1:10" ht="24.9" x14ac:dyDescent="0.4">
      <c r="A16" s="4" t="str">
        <f>LEFT(T_BR[[#This Row],[BR Description]],7)</f>
        <v xml:space="preserve">BR 3.1 </v>
      </c>
      <c r="B16" s="11" t="s">
        <v>0</v>
      </c>
      <c r="C16" s="4" t="s">
        <v>31</v>
      </c>
      <c r="D16" s="7" t="s">
        <v>3</v>
      </c>
      <c r="E16" s="3" t="s">
        <v>32</v>
      </c>
      <c r="F16" s="20"/>
      <c r="G16" s="4">
        <v>2</v>
      </c>
      <c r="H16" s="15"/>
      <c r="I16" s="19"/>
      <c r="J16" s="20"/>
    </row>
    <row r="17" spans="1:10" ht="24.9" x14ac:dyDescent="0.4">
      <c r="A17" s="4" t="str">
        <f>LEFT(T_BR[[#This Row],[BR Description]],7)</f>
        <v xml:space="preserve">BR 3.1 </v>
      </c>
      <c r="B17" s="11" t="s">
        <v>0</v>
      </c>
      <c r="C17" s="4" t="s">
        <v>33</v>
      </c>
      <c r="D17" s="7" t="s">
        <v>3</v>
      </c>
      <c r="E17" s="5" t="s">
        <v>34</v>
      </c>
      <c r="F17" s="20"/>
      <c r="G17" s="4">
        <v>1</v>
      </c>
      <c r="H17" s="15"/>
      <c r="I17" s="19"/>
      <c r="J17" s="20"/>
    </row>
    <row r="18" spans="1:10" x14ac:dyDescent="0.4">
      <c r="A18" s="4" t="str">
        <f>LEFT(T_BR[[#This Row],[BR Description]],7)</f>
        <v xml:space="preserve">BR 3.1 </v>
      </c>
      <c r="B18" s="11" t="s">
        <v>0</v>
      </c>
      <c r="C18" s="4" t="s">
        <v>35</v>
      </c>
      <c r="D18" s="7" t="s">
        <v>3</v>
      </c>
      <c r="E18" s="5" t="s">
        <v>36</v>
      </c>
      <c r="F18" s="20"/>
      <c r="G18" s="4">
        <v>1</v>
      </c>
      <c r="H18" s="15"/>
      <c r="I18" s="19"/>
      <c r="J18" s="20"/>
    </row>
    <row r="19" spans="1:10" x14ac:dyDescent="0.4">
      <c r="A19" s="4" t="str">
        <f>LEFT(T_BR[[#This Row],[BR Description]],7)</f>
        <v xml:space="preserve">BR 3.1 </v>
      </c>
      <c r="B19" s="11" t="s">
        <v>0</v>
      </c>
      <c r="C19" s="4" t="s">
        <v>37</v>
      </c>
      <c r="D19" s="7" t="s">
        <v>3</v>
      </c>
      <c r="E19" s="5" t="s">
        <v>38</v>
      </c>
      <c r="F19" s="20"/>
      <c r="G19" s="4">
        <v>1</v>
      </c>
      <c r="H19" s="15"/>
      <c r="I19" s="19"/>
      <c r="J19" s="20"/>
    </row>
    <row r="20" spans="1:10" x14ac:dyDescent="0.4">
      <c r="A20" s="4" t="str">
        <f>LEFT(T_BR[[#This Row],[BR Description]],7)</f>
        <v xml:space="preserve">BR 3.1 </v>
      </c>
      <c r="B20" s="11" t="s">
        <v>0</v>
      </c>
      <c r="C20" s="4" t="s">
        <v>39</v>
      </c>
      <c r="D20" s="7" t="s">
        <v>3</v>
      </c>
      <c r="E20" s="5" t="s">
        <v>40</v>
      </c>
      <c r="F20" s="20"/>
      <c r="G20" s="4">
        <v>1</v>
      </c>
      <c r="H20" s="15"/>
      <c r="I20" s="19"/>
      <c r="J20" s="20"/>
    </row>
    <row r="21" spans="1:10" ht="24.9" x14ac:dyDescent="0.4">
      <c r="A21" s="4" t="str">
        <f>LEFT(T_BR[[#This Row],[BR Description]],7)</f>
        <v xml:space="preserve">BR 3.1 </v>
      </c>
      <c r="B21" s="11" t="s">
        <v>0</v>
      </c>
      <c r="C21" s="4" t="s">
        <v>41</v>
      </c>
      <c r="D21" s="7" t="s">
        <v>3</v>
      </c>
      <c r="E21" s="3" t="s">
        <v>42</v>
      </c>
      <c r="F21" s="20"/>
      <c r="G21" s="4">
        <v>1</v>
      </c>
      <c r="H21" s="15"/>
      <c r="I21" s="19"/>
      <c r="J21" s="20"/>
    </row>
    <row r="22" spans="1:10" x14ac:dyDescent="0.4">
      <c r="A22" s="4" t="str">
        <f>LEFT(T_BR[[#This Row],[BR Description]],7)</f>
        <v xml:space="preserve">BR 3.1 </v>
      </c>
      <c r="B22" s="11" t="s">
        <v>0</v>
      </c>
      <c r="C22" s="4" t="s">
        <v>45</v>
      </c>
      <c r="D22" s="7" t="s">
        <v>43</v>
      </c>
      <c r="E22" s="3" t="s">
        <v>46</v>
      </c>
      <c r="F22" s="20"/>
      <c r="G22" s="4">
        <v>1</v>
      </c>
      <c r="H22" s="15"/>
      <c r="I22" s="19"/>
      <c r="J22" s="20"/>
    </row>
    <row r="23" spans="1:10" ht="24.9" x14ac:dyDescent="0.4">
      <c r="A23" s="4" t="str">
        <f>LEFT(T_BR[[#This Row],[BR Description]],7)</f>
        <v xml:space="preserve">BR 3.1 </v>
      </c>
      <c r="B23" s="11" t="s">
        <v>0</v>
      </c>
      <c r="C23" s="4" t="s">
        <v>47</v>
      </c>
      <c r="D23" s="7" t="s">
        <v>43</v>
      </c>
      <c r="E23" s="2" t="s">
        <v>48</v>
      </c>
      <c r="F23" s="20"/>
      <c r="G23" s="4">
        <v>1</v>
      </c>
      <c r="H23" s="15"/>
      <c r="I23" s="19"/>
      <c r="J23" s="20"/>
    </row>
    <row r="24" spans="1:10" ht="24.9" x14ac:dyDescent="0.4">
      <c r="A24" s="4" t="str">
        <f>LEFT(T_BR[[#This Row],[BR Description]],7)</f>
        <v xml:space="preserve">BR 3.1 </v>
      </c>
      <c r="B24" s="11" t="s">
        <v>0</v>
      </c>
      <c r="C24" s="4" t="s">
        <v>49</v>
      </c>
      <c r="D24" s="7" t="s">
        <v>43</v>
      </c>
      <c r="E24" s="2" t="s">
        <v>50</v>
      </c>
      <c r="F24" s="20"/>
      <c r="G24" s="4">
        <v>1</v>
      </c>
      <c r="H24" s="15"/>
      <c r="I24" s="19"/>
      <c r="J24" s="20"/>
    </row>
    <row r="25" spans="1:10" ht="24.9" x14ac:dyDescent="0.4">
      <c r="A25" s="4" t="str">
        <f>LEFT(T_BR[[#This Row],[BR Description]],7)</f>
        <v xml:space="preserve">BR 3.1 </v>
      </c>
      <c r="B25" s="11" t="s">
        <v>0</v>
      </c>
      <c r="C25" s="4" t="s">
        <v>51</v>
      </c>
      <c r="D25" s="7" t="s">
        <v>43</v>
      </c>
      <c r="E25" s="2" t="s">
        <v>52</v>
      </c>
      <c r="F25" s="20"/>
      <c r="G25" s="4">
        <v>1</v>
      </c>
      <c r="H25" s="15"/>
      <c r="I25" s="19"/>
      <c r="J25" s="20"/>
    </row>
    <row r="26" spans="1:10" x14ac:dyDescent="0.4">
      <c r="A26" s="4" t="str">
        <f>LEFT(T_BR[[#This Row],[BR Description]],7)</f>
        <v xml:space="preserve">BR 3.1 </v>
      </c>
      <c r="B26" s="11" t="s">
        <v>0</v>
      </c>
      <c r="C26" s="4" t="s">
        <v>53</v>
      </c>
      <c r="D26" s="7" t="s">
        <v>43</v>
      </c>
      <c r="E26" s="3" t="s">
        <v>54</v>
      </c>
      <c r="F26" s="20"/>
      <c r="G26" s="4">
        <v>1</v>
      </c>
      <c r="H26" s="15"/>
      <c r="I26" s="19"/>
      <c r="J26" s="20"/>
    </row>
    <row r="27" spans="1:10" ht="49.75" x14ac:dyDescent="0.4">
      <c r="A27" s="4" t="str">
        <f>LEFT(T_BR[[#This Row],[BR Description]],7)</f>
        <v xml:space="preserve">BR 3.1 </v>
      </c>
      <c r="B27" s="11" t="s">
        <v>0</v>
      </c>
      <c r="C27" s="4" t="s">
        <v>55</v>
      </c>
      <c r="D27" s="7" t="s">
        <v>43</v>
      </c>
      <c r="E27" s="3" t="s">
        <v>380</v>
      </c>
      <c r="F27" s="20"/>
      <c r="G27" s="4">
        <v>1</v>
      </c>
      <c r="H27" s="15"/>
      <c r="I27" s="19"/>
      <c r="J27" s="20"/>
    </row>
    <row r="28" spans="1:10" x14ac:dyDescent="0.4">
      <c r="A28" s="4" t="str">
        <f>LEFT(T_BR[[#This Row],[BR Description]],7)</f>
        <v xml:space="preserve">BR 3.1 </v>
      </c>
      <c r="B28" s="11" t="s">
        <v>0</v>
      </c>
      <c r="C28" s="4" t="s">
        <v>56</v>
      </c>
      <c r="D28" s="7" t="s">
        <v>43</v>
      </c>
      <c r="E28" s="2" t="s">
        <v>57</v>
      </c>
      <c r="F28" s="20"/>
      <c r="G28" s="4">
        <v>2</v>
      </c>
      <c r="H28" s="15"/>
      <c r="I28" s="19"/>
      <c r="J28" s="20"/>
    </row>
    <row r="29" spans="1:10" ht="62.15" x14ac:dyDescent="0.4">
      <c r="A29" s="4" t="str">
        <f>LEFT(T_BR[[#This Row],[BR Description]],7)</f>
        <v xml:space="preserve">BR 3.1 </v>
      </c>
      <c r="B29" s="11" t="s">
        <v>0</v>
      </c>
      <c r="C29" s="4" t="s">
        <v>58</v>
      </c>
      <c r="D29" s="7" t="s">
        <v>43</v>
      </c>
      <c r="E29" s="2" t="s">
        <v>381</v>
      </c>
      <c r="F29" s="20"/>
      <c r="G29" s="4">
        <v>1</v>
      </c>
      <c r="H29" s="15"/>
      <c r="I29" s="19"/>
      <c r="J29" s="20"/>
    </row>
    <row r="30" spans="1:10" ht="24.9" x14ac:dyDescent="0.4">
      <c r="A30" s="4" t="str">
        <f>LEFT(T_BR[[#This Row],[BR Description]],7)</f>
        <v xml:space="preserve">BR 3.1 </v>
      </c>
      <c r="B30" s="11" t="s">
        <v>0</v>
      </c>
      <c r="C30" s="4" t="s">
        <v>59</v>
      </c>
      <c r="D30" s="7" t="s">
        <v>43</v>
      </c>
      <c r="E30" s="3" t="s">
        <v>60</v>
      </c>
      <c r="F30" s="20"/>
      <c r="G30" s="4">
        <v>1</v>
      </c>
      <c r="H30" s="15"/>
      <c r="I30" s="19"/>
      <c r="J30" s="20"/>
    </row>
    <row r="31" spans="1:10" ht="24.9" x14ac:dyDescent="0.4">
      <c r="A31" s="4" t="str">
        <f>LEFT(T_BR[[#This Row],[BR Description]],7)</f>
        <v xml:space="preserve">BR 3.1 </v>
      </c>
      <c r="B31" s="11" t="s">
        <v>0</v>
      </c>
      <c r="C31" s="4" t="s">
        <v>61</v>
      </c>
      <c r="D31" s="7" t="s">
        <v>43</v>
      </c>
      <c r="E31" s="3" t="s">
        <v>62</v>
      </c>
      <c r="F31" s="20"/>
      <c r="G31" s="4">
        <v>1</v>
      </c>
      <c r="H31" s="15"/>
      <c r="I31" s="19"/>
      <c r="J31" s="20"/>
    </row>
    <row r="32" spans="1:10" ht="24.9" x14ac:dyDescent="0.4">
      <c r="A32" s="4" t="str">
        <f>LEFT(T_BR[[#This Row],[BR Description]],7)</f>
        <v xml:space="preserve">BR 3.1 </v>
      </c>
      <c r="B32" s="11" t="s">
        <v>0</v>
      </c>
      <c r="C32" s="4" t="s">
        <v>63</v>
      </c>
      <c r="D32" s="7" t="s">
        <v>43</v>
      </c>
      <c r="E32" s="3" t="s">
        <v>64</v>
      </c>
      <c r="F32" s="20"/>
      <c r="G32" s="4">
        <v>1</v>
      </c>
      <c r="H32" s="15"/>
      <c r="I32" s="19"/>
      <c r="J32" s="20"/>
    </row>
    <row r="33" spans="1:10" ht="37.299999999999997" x14ac:dyDescent="0.4">
      <c r="A33" s="4" t="str">
        <f>LEFT(T_BR[[#This Row],[BR Description]],7)</f>
        <v xml:space="preserve">BR 3.1 </v>
      </c>
      <c r="B33" s="11" t="s">
        <v>0</v>
      </c>
      <c r="C33" s="4" t="s">
        <v>65</v>
      </c>
      <c r="D33" s="7" t="s">
        <v>43</v>
      </c>
      <c r="E33" s="3" t="s">
        <v>66</v>
      </c>
      <c r="F33" s="20"/>
      <c r="G33" s="4">
        <v>1</v>
      </c>
      <c r="H33" s="15"/>
      <c r="I33" s="19"/>
      <c r="J33" s="20"/>
    </row>
    <row r="34" spans="1:10" x14ac:dyDescent="0.4">
      <c r="A34" s="4" t="str">
        <f>LEFT(T_BR[[#This Row],[BR Description]],7)</f>
        <v xml:space="preserve">BR 3.1 </v>
      </c>
      <c r="B34" s="11" t="s">
        <v>0</v>
      </c>
      <c r="C34" s="4" t="s">
        <v>67</v>
      </c>
      <c r="D34" s="7" t="s">
        <v>43</v>
      </c>
      <c r="E34" s="3" t="s">
        <v>68</v>
      </c>
      <c r="F34" s="20"/>
      <c r="G34" s="4">
        <v>1</v>
      </c>
      <c r="H34" s="15"/>
      <c r="I34" s="19"/>
      <c r="J34" s="20"/>
    </row>
    <row r="35" spans="1:10" ht="24.9" x14ac:dyDescent="0.4">
      <c r="A35" s="4" t="str">
        <f>LEFT(T_BR[[#This Row],[BR Description]],7)</f>
        <v xml:space="preserve">BR 3.1 </v>
      </c>
      <c r="B35" s="11" t="s">
        <v>0</v>
      </c>
      <c r="C35" s="4" t="s">
        <v>69</v>
      </c>
      <c r="D35" s="7" t="s">
        <v>43</v>
      </c>
      <c r="E35" s="3" t="s">
        <v>70</v>
      </c>
      <c r="F35" s="20"/>
      <c r="G35" s="4">
        <v>1</v>
      </c>
      <c r="H35" s="15"/>
      <c r="I35" s="19"/>
      <c r="J35" s="20"/>
    </row>
    <row r="36" spans="1:10" x14ac:dyDescent="0.4">
      <c r="A36" s="4" t="str">
        <f>LEFT(T_BR[[#This Row],[BR Description]],7)</f>
        <v xml:space="preserve">BR 3.1 </v>
      </c>
      <c r="B36" s="11" t="s">
        <v>0</v>
      </c>
      <c r="C36" s="4" t="s">
        <v>71</v>
      </c>
      <c r="D36" s="7" t="s">
        <v>43</v>
      </c>
      <c r="E36" s="3" t="s">
        <v>72</v>
      </c>
      <c r="F36" s="20"/>
      <c r="G36" s="4">
        <v>1</v>
      </c>
      <c r="H36" s="15"/>
      <c r="I36" s="19"/>
      <c r="J36" s="20"/>
    </row>
    <row r="37" spans="1:10" ht="24.9" x14ac:dyDescent="0.4">
      <c r="A37" s="4" t="str">
        <f>LEFT(T_BR[[#This Row],[BR Description]],7)</f>
        <v xml:space="preserve">BR 3.1 </v>
      </c>
      <c r="B37" s="11" t="s">
        <v>0</v>
      </c>
      <c r="C37" s="4" t="s">
        <v>73</v>
      </c>
      <c r="D37" s="7" t="s">
        <v>43</v>
      </c>
      <c r="E37" s="3" t="s">
        <v>74</v>
      </c>
      <c r="F37" s="20"/>
      <c r="G37" s="4">
        <v>1</v>
      </c>
      <c r="H37" s="15"/>
      <c r="I37" s="19"/>
      <c r="J37" s="20"/>
    </row>
    <row r="38" spans="1:10" ht="24.9" x14ac:dyDescent="0.4">
      <c r="A38" s="4" t="str">
        <f>LEFT(T_BR[[#This Row],[BR Description]],7)</f>
        <v xml:space="preserve">BR 3.1 </v>
      </c>
      <c r="B38" s="11" t="s">
        <v>0</v>
      </c>
      <c r="C38" s="4" t="s">
        <v>75</v>
      </c>
      <c r="D38" s="7" t="s">
        <v>43</v>
      </c>
      <c r="E38" s="3" t="s">
        <v>76</v>
      </c>
      <c r="F38" s="20"/>
      <c r="G38" s="4">
        <v>1</v>
      </c>
      <c r="H38" s="15"/>
      <c r="I38" s="19"/>
      <c r="J38" s="20"/>
    </row>
    <row r="39" spans="1:10" ht="24.9" x14ac:dyDescent="0.4">
      <c r="A39" s="4" t="str">
        <f>LEFT(T_BR[[#This Row],[BR Description]],7)</f>
        <v xml:space="preserve">BR 3.1 </v>
      </c>
      <c r="B39" s="11" t="s">
        <v>0</v>
      </c>
      <c r="C39" s="4" t="s">
        <v>77</v>
      </c>
      <c r="D39" s="7" t="s">
        <v>43</v>
      </c>
      <c r="E39" s="3" t="s">
        <v>78</v>
      </c>
      <c r="F39" s="20"/>
      <c r="G39" s="4">
        <v>1</v>
      </c>
      <c r="H39" s="15"/>
      <c r="I39" s="19"/>
      <c r="J39" s="20"/>
    </row>
    <row r="40" spans="1:10" ht="37.299999999999997" x14ac:dyDescent="0.4">
      <c r="A40" s="4" t="str">
        <f>LEFT(T_BR[[#This Row],[BR Description]],7)</f>
        <v xml:space="preserve">BR 3.1 </v>
      </c>
      <c r="B40" s="11" t="s">
        <v>0</v>
      </c>
      <c r="C40" s="4" t="s">
        <v>79</v>
      </c>
      <c r="D40" s="7" t="s">
        <v>43</v>
      </c>
      <c r="E40" s="3" t="s">
        <v>80</v>
      </c>
      <c r="F40" s="20"/>
      <c r="G40" s="4">
        <v>1</v>
      </c>
      <c r="H40" s="15"/>
      <c r="I40" s="19"/>
      <c r="J40" s="20"/>
    </row>
    <row r="41" spans="1:10" ht="37.299999999999997" x14ac:dyDescent="0.4">
      <c r="A41" s="4" t="str">
        <f>LEFT(T_BR[[#This Row],[BR Description]],7)</f>
        <v xml:space="preserve">BR 3.1 </v>
      </c>
      <c r="B41" s="11" t="s">
        <v>0</v>
      </c>
      <c r="C41" s="4" t="s">
        <v>81</v>
      </c>
      <c r="D41" s="7" t="s">
        <v>43</v>
      </c>
      <c r="E41" s="3" t="s">
        <v>82</v>
      </c>
      <c r="F41" s="20"/>
      <c r="G41" s="4">
        <v>1</v>
      </c>
      <c r="H41" s="15"/>
      <c r="I41" s="19"/>
      <c r="J41" s="20"/>
    </row>
    <row r="42" spans="1:10" ht="149.15" x14ac:dyDescent="0.4">
      <c r="A42" s="4" t="str">
        <f>LEFT(T_BR[[#This Row],[BR Description]],7)</f>
        <v xml:space="preserve">BR 3.1 </v>
      </c>
      <c r="B42" s="11" t="s">
        <v>0</v>
      </c>
      <c r="C42" s="4" t="s">
        <v>83</v>
      </c>
      <c r="D42" s="7" t="s">
        <v>43</v>
      </c>
      <c r="E42" s="3" t="s">
        <v>196</v>
      </c>
      <c r="F42" s="20"/>
      <c r="G42" s="4">
        <v>1</v>
      </c>
      <c r="H42" s="15"/>
      <c r="I42" s="19"/>
      <c r="J42" s="20"/>
    </row>
    <row r="43" spans="1:10" ht="37.299999999999997" x14ac:dyDescent="0.4">
      <c r="A43" s="4" t="str">
        <f>LEFT(T_BR[[#This Row],[BR Description]],7)</f>
        <v xml:space="preserve">BR 3.1 </v>
      </c>
      <c r="B43" s="11" t="s">
        <v>0</v>
      </c>
      <c r="C43" s="4" t="s">
        <v>85</v>
      </c>
      <c r="D43" s="7" t="s">
        <v>84</v>
      </c>
      <c r="E43" s="3" t="s">
        <v>398</v>
      </c>
      <c r="F43" s="20"/>
      <c r="G43" s="4">
        <v>1</v>
      </c>
      <c r="H43" s="15"/>
      <c r="I43" s="19"/>
      <c r="J43" s="20"/>
    </row>
    <row r="44" spans="1:10" ht="24.9" x14ac:dyDescent="0.4">
      <c r="A44" s="4" t="str">
        <f>LEFT(T_BR[[#This Row],[BR Description]],7)</f>
        <v xml:space="preserve">BR 3.1 </v>
      </c>
      <c r="B44" s="11" t="s">
        <v>0</v>
      </c>
      <c r="C44" s="4" t="s">
        <v>86</v>
      </c>
      <c r="D44" s="7" t="s">
        <v>84</v>
      </c>
      <c r="E44" s="2" t="s">
        <v>87</v>
      </c>
      <c r="F44" s="20"/>
      <c r="G44" s="4">
        <v>1</v>
      </c>
      <c r="H44" s="15"/>
      <c r="I44" s="19"/>
      <c r="J44" s="20"/>
    </row>
    <row r="45" spans="1:10" x14ac:dyDescent="0.4">
      <c r="A45" s="4" t="str">
        <f>LEFT(T_BR[[#This Row],[BR Description]],7)</f>
        <v xml:space="preserve">BR 3.1 </v>
      </c>
      <c r="B45" s="11" t="s">
        <v>0</v>
      </c>
      <c r="C45" s="4" t="s">
        <v>88</v>
      </c>
      <c r="D45" s="7" t="s">
        <v>84</v>
      </c>
      <c r="E45" s="2" t="s">
        <v>89</v>
      </c>
      <c r="F45" s="20"/>
      <c r="G45" s="4">
        <v>1</v>
      </c>
      <c r="H45" s="15"/>
      <c r="I45" s="19"/>
      <c r="J45" s="20"/>
    </row>
    <row r="46" spans="1:10" ht="24.9" x14ac:dyDescent="0.4">
      <c r="A46" s="4" t="str">
        <f>LEFT(T_BR[[#This Row],[BR Description]],7)</f>
        <v xml:space="preserve">BR 3.1 </v>
      </c>
      <c r="B46" s="11" t="s">
        <v>0</v>
      </c>
      <c r="C46" s="4" t="s">
        <v>90</v>
      </c>
      <c r="D46" s="7" t="s">
        <v>84</v>
      </c>
      <c r="E46" s="3" t="s">
        <v>91</v>
      </c>
      <c r="F46" s="20"/>
      <c r="G46" s="4">
        <v>1</v>
      </c>
      <c r="H46" s="15"/>
      <c r="I46" s="19"/>
      <c r="J46" s="20"/>
    </row>
    <row r="47" spans="1:10" ht="24.9" x14ac:dyDescent="0.4">
      <c r="A47" s="4" t="str">
        <f>LEFT(T_BR[[#This Row],[BR Description]],7)</f>
        <v xml:space="preserve">BR 3.1 </v>
      </c>
      <c r="B47" s="11" t="s">
        <v>0</v>
      </c>
      <c r="C47" s="4" t="s">
        <v>92</v>
      </c>
      <c r="D47" s="7" t="s">
        <v>84</v>
      </c>
      <c r="E47" s="3" t="s">
        <v>93</v>
      </c>
      <c r="F47" s="20"/>
      <c r="G47" s="4">
        <v>1</v>
      </c>
      <c r="H47" s="15"/>
      <c r="I47" s="19"/>
      <c r="J47" s="20"/>
    </row>
    <row r="48" spans="1:10" ht="24.9" x14ac:dyDescent="0.4">
      <c r="A48" s="4" t="str">
        <f>LEFT(T_BR[[#This Row],[BR Description]],7)</f>
        <v xml:space="preserve">BR 3.1 </v>
      </c>
      <c r="B48" s="11" t="s">
        <v>0</v>
      </c>
      <c r="C48" s="4" t="s">
        <v>94</v>
      </c>
      <c r="D48" s="7" t="s">
        <v>84</v>
      </c>
      <c r="E48" s="3" t="s">
        <v>95</v>
      </c>
      <c r="F48" s="20"/>
      <c r="G48" s="4">
        <v>1</v>
      </c>
      <c r="H48" s="15"/>
      <c r="I48" s="19"/>
      <c r="J48" s="20"/>
    </row>
    <row r="49" spans="1:10" ht="24.9" x14ac:dyDescent="0.4">
      <c r="A49" s="4" t="str">
        <f>LEFT(T_BR[[#This Row],[BR Description]],7)</f>
        <v xml:space="preserve">BR 3.1 </v>
      </c>
      <c r="B49" s="11" t="s">
        <v>0</v>
      </c>
      <c r="C49" s="4" t="s">
        <v>96</v>
      </c>
      <c r="D49" s="7" t="s">
        <v>84</v>
      </c>
      <c r="E49" s="3" t="s">
        <v>97</v>
      </c>
      <c r="F49" s="20"/>
      <c r="G49" s="4">
        <v>1</v>
      </c>
      <c r="H49" s="15"/>
      <c r="I49" s="19"/>
      <c r="J49" s="20"/>
    </row>
    <row r="50" spans="1:10" ht="24.9" x14ac:dyDescent="0.4">
      <c r="A50" s="4" t="str">
        <f>LEFT(T_BR[[#This Row],[BR Description]],7)</f>
        <v xml:space="preserve">BR 3.1 </v>
      </c>
      <c r="B50" s="11" t="s">
        <v>0</v>
      </c>
      <c r="C50" s="4" t="s">
        <v>98</v>
      </c>
      <c r="D50" s="7" t="s">
        <v>84</v>
      </c>
      <c r="E50" s="3" t="s">
        <v>99</v>
      </c>
      <c r="F50" s="20"/>
      <c r="G50" s="4">
        <v>1</v>
      </c>
      <c r="H50" s="15"/>
      <c r="I50" s="19"/>
      <c r="J50" s="20"/>
    </row>
    <row r="51" spans="1:10" x14ac:dyDescent="0.4">
      <c r="A51" s="4" t="str">
        <f>LEFT(T_BR[[#This Row],[BR Description]],7)</f>
        <v xml:space="preserve">BR 3.1 </v>
      </c>
      <c r="B51" s="11" t="s">
        <v>0</v>
      </c>
      <c r="C51" s="4" t="s">
        <v>100</v>
      </c>
      <c r="D51" s="7" t="s">
        <v>84</v>
      </c>
      <c r="E51" s="3" t="s">
        <v>101</v>
      </c>
      <c r="F51" s="20"/>
      <c r="G51" s="4">
        <v>1</v>
      </c>
      <c r="H51" s="15"/>
      <c r="I51" s="19"/>
      <c r="J51" s="20"/>
    </row>
    <row r="52" spans="1:10" ht="24.9" x14ac:dyDescent="0.4">
      <c r="A52" s="4" t="str">
        <f>LEFT(T_BR[[#This Row],[BR Description]],7)</f>
        <v xml:space="preserve">BR 3.1 </v>
      </c>
      <c r="B52" s="11" t="s">
        <v>0</v>
      </c>
      <c r="C52" s="4" t="s">
        <v>102</v>
      </c>
      <c r="D52" s="7" t="s">
        <v>84</v>
      </c>
      <c r="E52" s="3" t="s">
        <v>103</v>
      </c>
      <c r="F52" s="20"/>
      <c r="G52" s="4">
        <v>1</v>
      </c>
      <c r="H52" s="15"/>
      <c r="I52" s="19"/>
      <c r="J52" s="20"/>
    </row>
    <row r="53" spans="1:10" x14ac:dyDescent="0.4">
      <c r="A53" s="4" t="str">
        <f>LEFT(T_BR[[#This Row],[BR Description]],7)</f>
        <v xml:space="preserve">BR 3.1 </v>
      </c>
      <c r="B53" s="11" t="s">
        <v>0</v>
      </c>
      <c r="C53" s="4" t="s">
        <v>104</v>
      </c>
      <c r="D53" s="7" t="s">
        <v>84</v>
      </c>
      <c r="E53" s="3" t="s">
        <v>105</v>
      </c>
      <c r="F53" s="20"/>
      <c r="G53" s="4">
        <v>1</v>
      </c>
      <c r="H53" s="15"/>
      <c r="I53" s="19"/>
      <c r="J53" s="20"/>
    </row>
    <row r="54" spans="1:10" ht="24.9" x14ac:dyDescent="0.4">
      <c r="A54" s="4" t="str">
        <f>LEFT(T_BR[[#This Row],[BR Description]],7)</f>
        <v xml:space="preserve">BR 3.1 </v>
      </c>
      <c r="B54" s="11" t="s">
        <v>0</v>
      </c>
      <c r="C54" s="4" t="s">
        <v>106</v>
      </c>
      <c r="D54" s="7" t="s">
        <v>84</v>
      </c>
      <c r="E54" s="3" t="s">
        <v>107</v>
      </c>
      <c r="F54" s="20"/>
      <c r="G54" s="4">
        <v>1</v>
      </c>
      <c r="H54" s="15"/>
      <c r="I54" s="19"/>
      <c r="J54" s="20"/>
    </row>
    <row r="55" spans="1:10" ht="37.299999999999997" x14ac:dyDescent="0.4">
      <c r="A55" s="4" t="str">
        <f>LEFT(T_BR[[#This Row],[BR Description]],7)</f>
        <v xml:space="preserve">BR 3.1 </v>
      </c>
      <c r="B55" s="11" t="s">
        <v>0</v>
      </c>
      <c r="C55" s="4" t="s">
        <v>108</v>
      </c>
      <c r="D55" s="7" t="s">
        <v>84</v>
      </c>
      <c r="E55" s="3" t="s">
        <v>109</v>
      </c>
      <c r="F55" s="20"/>
      <c r="G55" s="4">
        <v>1</v>
      </c>
      <c r="H55" s="15"/>
      <c r="I55" s="19"/>
      <c r="J55" s="20"/>
    </row>
    <row r="56" spans="1:10" ht="24.9" x14ac:dyDescent="0.4">
      <c r="A56" s="4" t="str">
        <f>LEFT(T_BR[[#This Row],[BR Description]],7)</f>
        <v xml:space="preserve">BR 3.1 </v>
      </c>
      <c r="B56" s="11" t="s">
        <v>0</v>
      </c>
      <c r="C56" s="4" t="s">
        <v>110</v>
      </c>
      <c r="D56" s="7" t="s">
        <v>84</v>
      </c>
      <c r="E56" s="3" t="s">
        <v>111</v>
      </c>
      <c r="F56" s="20"/>
      <c r="G56" s="4">
        <v>1</v>
      </c>
      <c r="H56" s="15"/>
      <c r="I56" s="19"/>
      <c r="J56" s="20"/>
    </row>
    <row r="57" spans="1:10" ht="24.9" x14ac:dyDescent="0.4">
      <c r="A57" s="4" t="str">
        <f>LEFT(T_BR[[#This Row],[BR Description]],7)</f>
        <v xml:space="preserve">BR 3.1 </v>
      </c>
      <c r="B57" s="11" t="s">
        <v>0</v>
      </c>
      <c r="C57" s="4" t="s">
        <v>112</v>
      </c>
      <c r="D57" s="7" t="s">
        <v>84</v>
      </c>
      <c r="E57" s="3" t="s">
        <v>113</v>
      </c>
      <c r="F57" s="20"/>
      <c r="G57" s="4">
        <v>1</v>
      </c>
      <c r="H57" s="15"/>
      <c r="I57" s="19"/>
      <c r="J57" s="20"/>
    </row>
    <row r="58" spans="1:10" x14ac:dyDescent="0.4">
      <c r="A58" s="4" t="str">
        <f>LEFT(T_BR[[#This Row],[BR Description]],7)</f>
        <v xml:space="preserve">BR 3.1 </v>
      </c>
      <c r="B58" s="11" t="s">
        <v>0</v>
      </c>
      <c r="C58" s="4" t="s">
        <v>114</v>
      </c>
      <c r="D58" s="7" t="s">
        <v>84</v>
      </c>
      <c r="E58" s="3" t="s">
        <v>115</v>
      </c>
      <c r="F58" s="20"/>
      <c r="G58" s="4">
        <v>1</v>
      </c>
      <c r="H58" s="15"/>
      <c r="I58" s="19"/>
      <c r="J58" s="20"/>
    </row>
    <row r="59" spans="1:10" x14ac:dyDescent="0.4">
      <c r="A59" s="4" t="str">
        <f>LEFT(T_BR[[#This Row],[BR Description]],7)</f>
        <v xml:space="preserve">BR 3.1 </v>
      </c>
      <c r="B59" s="11" t="s">
        <v>0</v>
      </c>
      <c r="C59" s="4" t="s">
        <v>116</v>
      </c>
      <c r="D59" s="7" t="s">
        <v>84</v>
      </c>
      <c r="E59" s="3" t="s">
        <v>117</v>
      </c>
      <c r="F59" s="20"/>
      <c r="G59" s="4">
        <v>1</v>
      </c>
      <c r="H59" s="15"/>
      <c r="I59" s="19"/>
      <c r="J59" s="20"/>
    </row>
    <row r="60" spans="1:10" ht="24.9" x14ac:dyDescent="0.4">
      <c r="A60" s="4" t="str">
        <f>LEFT(T_BR[[#This Row],[BR Description]],7)</f>
        <v xml:space="preserve">BR 3.1 </v>
      </c>
      <c r="B60" s="11" t="s">
        <v>0</v>
      </c>
      <c r="C60" s="4" t="s">
        <v>118</v>
      </c>
      <c r="D60" s="7" t="s">
        <v>84</v>
      </c>
      <c r="E60" s="3" t="s">
        <v>119</v>
      </c>
      <c r="F60" s="20"/>
      <c r="G60" s="4">
        <v>1</v>
      </c>
      <c r="H60" s="15"/>
      <c r="I60" s="19"/>
      <c r="J60" s="20"/>
    </row>
    <row r="61" spans="1:10" ht="24.9" x14ac:dyDescent="0.4">
      <c r="A61" s="4" t="str">
        <f>LEFT(T_BR[[#This Row],[BR Description]],7)</f>
        <v xml:space="preserve">BR 3.1 </v>
      </c>
      <c r="B61" s="11" t="s">
        <v>0</v>
      </c>
      <c r="C61" s="4" t="s">
        <v>120</v>
      </c>
      <c r="D61" s="7" t="s">
        <v>84</v>
      </c>
      <c r="E61" s="3" t="s">
        <v>121</v>
      </c>
      <c r="F61" s="20"/>
      <c r="G61" s="4">
        <v>1</v>
      </c>
      <c r="H61" s="15"/>
      <c r="I61" s="19"/>
      <c r="J61" s="20"/>
    </row>
    <row r="62" spans="1:10" ht="37.299999999999997" x14ac:dyDescent="0.4">
      <c r="A62" s="4" t="str">
        <f>LEFT(T_BR[[#This Row],[BR Description]],7)</f>
        <v xml:space="preserve">BR 3.1 </v>
      </c>
      <c r="B62" s="11" t="s">
        <v>0</v>
      </c>
      <c r="C62" s="4" t="s">
        <v>122</v>
      </c>
      <c r="D62" s="7" t="s">
        <v>84</v>
      </c>
      <c r="E62" s="3" t="s">
        <v>123</v>
      </c>
      <c r="F62" s="20"/>
      <c r="G62" s="4">
        <v>1</v>
      </c>
      <c r="H62" s="15"/>
      <c r="I62" s="19"/>
      <c r="J62" s="20"/>
    </row>
    <row r="63" spans="1:10" ht="24.9" x14ac:dyDescent="0.4">
      <c r="A63" s="4" t="str">
        <f>LEFT(T_BR[[#This Row],[BR Description]],7)</f>
        <v xml:space="preserve">BR 3.1 </v>
      </c>
      <c r="B63" s="11" t="s">
        <v>0</v>
      </c>
      <c r="C63" s="4" t="s">
        <v>124</v>
      </c>
      <c r="D63" s="7" t="s">
        <v>84</v>
      </c>
      <c r="E63" s="3" t="s">
        <v>125</v>
      </c>
      <c r="F63" s="20"/>
      <c r="G63" s="4">
        <v>1</v>
      </c>
      <c r="H63" s="15"/>
      <c r="I63" s="19"/>
      <c r="J63" s="20"/>
    </row>
    <row r="64" spans="1:10" ht="124.3" x14ac:dyDescent="0.4">
      <c r="A64" s="4" t="str">
        <f>LEFT(T_BR[[#This Row],[BR Description]],7)</f>
        <v xml:space="preserve">BR 3.1 </v>
      </c>
      <c r="B64" s="11" t="s">
        <v>0</v>
      </c>
      <c r="C64" s="4" t="s">
        <v>127</v>
      </c>
      <c r="D64" s="7" t="s">
        <v>126</v>
      </c>
      <c r="E64" s="3" t="s">
        <v>193</v>
      </c>
      <c r="F64" s="20"/>
      <c r="G64" s="4">
        <v>1</v>
      </c>
      <c r="H64" s="15"/>
      <c r="I64" s="19"/>
      <c r="J64" s="20"/>
    </row>
    <row r="65" spans="1:10" ht="24.9" x14ac:dyDescent="0.4">
      <c r="A65" s="4" t="str">
        <f>LEFT(T_BR[[#This Row],[BR Description]],7)</f>
        <v xml:space="preserve">BR 3.1 </v>
      </c>
      <c r="B65" s="11" t="s">
        <v>0</v>
      </c>
      <c r="C65" s="4" t="s">
        <v>128</v>
      </c>
      <c r="D65" s="7" t="s">
        <v>126</v>
      </c>
      <c r="E65" s="3" t="s">
        <v>129</v>
      </c>
      <c r="F65" s="20"/>
      <c r="G65" s="4">
        <v>1</v>
      </c>
      <c r="H65" s="15"/>
      <c r="I65" s="19"/>
      <c r="J65" s="20"/>
    </row>
    <row r="66" spans="1:10" ht="136.75" x14ac:dyDescent="0.4">
      <c r="A66" s="4" t="str">
        <f>LEFT(T_BR[[#This Row],[BR Description]],7)</f>
        <v xml:space="preserve">BR 3.2 </v>
      </c>
      <c r="B66" s="11" t="s">
        <v>130</v>
      </c>
      <c r="C66" s="4" t="s">
        <v>131</v>
      </c>
      <c r="D66" s="15" t="s">
        <v>132</v>
      </c>
      <c r="E66" s="3" t="s">
        <v>197</v>
      </c>
      <c r="F66" s="20"/>
      <c r="G66" s="4">
        <v>1</v>
      </c>
      <c r="H66" s="15"/>
      <c r="I66" s="19"/>
      <c r="J66" s="20"/>
    </row>
    <row r="67" spans="1:10" ht="111.9" x14ac:dyDescent="0.4">
      <c r="A67" s="4" t="str">
        <f>LEFT(T_BR[[#This Row],[BR Description]],7)</f>
        <v xml:space="preserve">BR 3.2 </v>
      </c>
      <c r="B67" s="11" t="s">
        <v>130</v>
      </c>
      <c r="C67" s="4" t="s">
        <v>133</v>
      </c>
      <c r="D67" s="7" t="s">
        <v>134</v>
      </c>
      <c r="E67" s="3" t="s">
        <v>198</v>
      </c>
      <c r="F67" s="20"/>
      <c r="G67" s="4">
        <v>1</v>
      </c>
      <c r="H67" s="15"/>
      <c r="I67" s="19"/>
      <c r="J67" s="20"/>
    </row>
    <row r="68" spans="1:10" ht="49.75" x14ac:dyDescent="0.4">
      <c r="A68" s="4" t="str">
        <f>LEFT(T_BR[[#This Row],[BR Description]],7)</f>
        <v xml:space="preserve">BR 3.2 </v>
      </c>
      <c r="B68" s="11" t="s">
        <v>130</v>
      </c>
      <c r="C68" s="4" t="s">
        <v>135</v>
      </c>
      <c r="D68" s="7" t="s">
        <v>136</v>
      </c>
      <c r="E68" s="3" t="s">
        <v>388</v>
      </c>
      <c r="F68" s="20"/>
      <c r="G68" s="4">
        <v>1</v>
      </c>
      <c r="H68" s="15"/>
      <c r="I68" s="19"/>
      <c r="J68" s="20"/>
    </row>
    <row r="69" spans="1:10" ht="49.75" x14ac:dyDescent="0.4">
      <c r="A69" s="4" t="str">
        <f>LEFT(T_BR[[#This Row],[BR Description]],7)</f>
        <v xml:space="preserve">BR 3.2 </v>
      </c>
      <c r="B69" s="11" t="s">
        <v>130</v>
      </c>
      <c r="C69" s="4" t="s">
        <v>137</v>
      </c>
      <c r="D69" s="7" t="s">
        <v>138</v>
      </c>
      <c r="E69" s="3" t="s">
        <v>199</v>
      </c>
      <c r="F69" s="20"/>
      <c r="G69" s="4">
        <v>1</v>
      </c>
      <c r="H69" s="15"/>
      <c r="I69" s="19"/>
      <c r="J69" s="20"/>
    </row>
    <row r="70" spans="1:10" ht="99.45" x14ac:dyDescent="0.4">
      <c r="A70" s="4" t="str">
        <f>LEFT(T_BR[[#This Row],[BR Description]],7)</f>
        <v xml:space="preserve">BR 3.2 </v>
      </c>
      <c r="B70" s="11" t="s">
        <v>130</v>
      </c>
      <c r="C70" s="4" t="s">
        <v>139</v>
      </c>
      <c r="D70" s="7" t="s">
        <v>140</v>
      </c>
      <c r="E70" s="3" t="s">
        <v>389</v>
      </c>
      <c r="F70" s="20"/>
      <c r="G70" s="4">
        <v>1</v>
      </c>
      <c r="H70" s="15"/>
      <c r="I70" s="19"/>
      <c r="J70" s="20"/>
    </row>
    <row r="71" spans="1:10" ht="124.3" x14ac:dyDescent="0.4">
      <c r="A71" s="4" t="str">
        <f>LEFT(T_BR[[#This Row],[BR Description]],7)</f>
        <v xml:space="preserve">BR 3.2 </v>
      </c>
      <c r="B71" s="11" t="s">
        <v>130</v>
      </c>
      <c r="C71" s="4" t="s">
        <v>141</v>
      </c>
      <c r="D71" s="7" t="s">
        <v>142</v>
      </c>
      <c r="E71" s="3" t="s">
        <v>390</v>
      </c>
      <c r="F71" s="20"/>
      <c r="G71" s="4">
        <v>1</v>
      </c>
      <c r="H71" s="15"/>
      <c r="I71" s="19"/>
      <c r="J71" s="20"/>
    </row>
    <row r="72" spans="1:10" ht="74.599999999999994" x14ac:dyDescent="0.4">
      <c r="A72" s="4" t="str">
        <f>LEFT(T_BR[[#This Row],[BR Description]],7)</f>
        <v xml:space="preserve">BR 3.2 </v>
      </c>
      <c r="B72" s="11" t="s">
        <v>130</v>
      </c>
      <c r="C72" s="4" t="s">
        <v>143</v>
      </c>
      <c r="D72" s="7" t="s">
        <v>144</v>
      </c>
      <c r="E72" s="3" t="s">
        <v>200</v>
      </c>
      <c r="F72" s="20"/>
      <c r="G72" s="4">
        <v>1</v>
      </c>
      <c r="H72" s="15"/>
      <c r="I72" s="19"/>
      <c r="J72" s="20"/>
    </row>
    <row r="73" spans="1:10" ht="24.9" x14ac:dyDescent="0.4">
      <c r="A73" s="4" t="str">
        <f>LEFT(T_BR[[#This Row],[BR Description]],7)</f>
        <v xml:space="preserve">BR 3.2 </v>
      </c>
      <c r="B73" s="11" t="s">
        <v>130</v>
      </c>
      <c r="C73" s="4" t="s">
        <v>145</v>
      </c>
      <c r="D73" s="7" t="s">
        <v>146</v>
      </c>
      <c r="E73" s="3" t="s">
        <v>147</v>
      </c>
      <c r="F73" s="20"/>
      <c r="G73" s="4">
        <v>1</v>
      </c>
      <c r="H73" s="15"/>
      <c r="I73" s="19"/>
      <c r="J73" s="20"/>
    </row>
    <row r="74" spans="1:10" ht="174" x14ac:dyDescent="0.4">
      <c r="A74" s="4" t="str">
        <f>LEFT(T_BR[[#This Row],[BR Description]],7)</f>
        <v xml:space="preserve">BR 3.2 </v>
      </c>
      <c r="B74" s="11" t="s">
        <v>130</v>
      </c>
      <c r="C74" s="4" t="s">
        <v>148</v>
      </c>
      <c r="D74" s="7" t="s">
        <v>149</v>
      </c>
      <c r="E74" s="3" t="s">
        <v>391</v>
      </c>
      <c r="F74" s="20"/>
      <c r="G74" s="4">
        <v>1</v>
      </c>
      <c r="H74" s="15"/>
      <c r="I74" s="19"/>
      <c r="J74" s="20"/>
    </row>
    <row r="75" spans="1:10" ht="62.15" x14ac:dyDescent="0.4">
      <c r="A75" s="4" t="str">
        <f>LEFT(T_BR[[#This Row],[BR Description]],7)</f>
        <v xml:space="preserve">BR 3.3 </v>
      </c>
      <c r="B75" s="11" t="s">
        <v>150</v>
      </c>
      <c r="C75" s="4" t="s">
        <v>151</v>
      </c>
      <c r="D75" s="7" t="s">
        <v>152</v>
      </c>
      <c r="E75" s="3" t="s">
        <v>201</v>
      </c>
      <c r="F75" s="20"/>
      <c r="G75" s="4">
        <v>1</v>
      </c>
      <c r="H75" s="15"/>
      <c r="I75" s="19"/>
      <c r="J75" s="20"/>
    </row>
    <row r="76" spans="1:10" ht="37.299999999999997" x14ac:dyDescent="0.4">
      <c r="A76" s="4" t="str">
        <f>LEFT(T_BR[[#This Row],[BR Description]],7)</f>
        <v xml:space="preserve">BR 3.4 </v>
      </c>
      <c r="B76" s="12" t="s">
        <v>153</v>
      </c>
      <c r="C76" s="4" t="s">
        <v>154</v>
      </c>
      <c r="D76" s="8" t="s">
        <v>203</v>
      </c>
      <c r="E76" s="3" t="s">
        <v>206</v>
      </c>
      <c r="F76" s="20"/>
      <c r="G76" s="4">
        <v>2</v>
      </c>
      <c r="H76" s="16"/>
      <c r="I76" s="21"/>
      <c r="J76" s="20"/>
    </row>
    <row r="77" spans="1:10" ht="41.6" x14ac:dyDescent="0.4">
      <c r="A77" s="4" t="str">
        <f>LEFT(T_BR[[#This Row],[BR Description]],7)</f>
        <v xml:space="preserve">BR 3.4 </v>
      </c>
      <c r="B77" s="12" t="s">
        <v>153</v>
      </c>
      <c r="C77" s="4" t="s">
        <v>154</v>
      </c>
      <c r="D77" s="8" t="s">
        <v>203</v>
      </c>
      <c r="E77" s="3" t="s">
        <v>367</v>
      </c>
      <c r="F77" s="20"/>
      <c r="G77" s="4">
        <v>2</v>
      </c>
      <c r="H77" s="16"/>
      <c r="I77" s="21"/>
      <c r="J77" s="20"/>
    </row>
    <row r="78" spans="1:10" ht="37.299999999999997" x14ac:dyDescent="0.4">
      <c r="A78" s="4" t="str">
        <f>LEFT(T_BR[[#This Row],[BR Description]],7)</f>
        <v xml:space="preserve">BR 3.4 </v>
      </c>
      <c r="B78" s="12" t="s">
        <v>153</v>
      </c>
      <c r="C78" s="4" t="s">
        <v>154</v>
      </c>
      <c r="D78" s="8" t="s">
        <v>204</v>
      </c>
      <c r="E78" s="3" t="s">
        <v>207</v>
      </c>
      <c r="F78" s="20"/>
      <c r="G78" s="4">
        <v>2</v>
      </c>
      <c r="H78" s="16"/>
      <c r="I78" s="21"/>
      <c r="J78" s="20"/>
    </row>
    <row r="79" spans="1:10" ht="37.299999999999997" x14ac:dyDescent="0.4">
      <c r="A79" s="4" t="str">
        <f>LEFT(T_BR[[#This Row],[BR Description]],7)</f>
        <v xml:space="preserve">BR 3.4 </v>
      </c>
      <c r="B79" s="12" t="s">
        <v>153</v>
      </c>
      <c r="C79" s="4" t="s">
        <v>154</v>
      </c>
      <c r="D79" s="8" t="s">
        <v>204</v>
      </c>
      <c r="E79" s="3" t="s">
        <v>208</v>
      </c>
      <c r="F79" s="20"/>
      <c r="G79" s="4">
        <v>2</v>
      </c>
      <c r="H79" s="16"/>
      <c r="I79" s="21"/>
      <c r="J79" s="20"/>
    </row>
    <row r="80" spans="1:10" ht="49.75" x14ac:dyDescent="0.4">
      <c r="A80" s="4" t="str">
        <f>LEFT(T_BR[[#This Row],[BR Description]],7)</f>
        <v xml:space="preserve">BR 3.4 </v>
      </c>
      <c r="B80" s="12" t="s">
        <v>153</v>
      </c>
      <c r="C80" s="4" t="s">
        <v>154</v>
      </c>
      <c r="D80" s="8" t="s">
        <v>204</v>
      </c>
      <c r="E80" s="3" t="s">
        <v>209</v>
      </c>
      <c r="F80" s="20"/>
      <c r="G80" s="4">
        <v>1</v>
      </c>
      <c r="H80" s="16"/>
      <c r="I80" s="21"/>
      <c r="J80" s="20"/>
    </row>
    <row r="81" spans="1:10" ht="37.299999999999997" x14ac:dyDescent="0.4">
      <c r="A81" s="4" t="str">
        <f>LEFT(T_BR[[#This Row],[BR Description]],7)</f>
        <v xml:space="preserve">BR 3.4 </v>
      </c>
      <c r="B81" s="12" t="s">
        <v>153</v>
      </c>
      <c r="C81" s="4" t="s">
        <v>154</v>
      </c>
      <c r="D81" s="8" t="s">
        <v>204</v>
      </c>
      <c r="E81" s="3" t="s">
        <v>210</v>
      </c>
      <c r="F81" s="20"/>
      <c r="G81" s="4">
        <v>1</v>
      </c>
      <c r="H81" s="16"/>
      <c r="I81" s="21"/>
      <c r="J81" s="20"/>
    </row>
    <row r="82" spans="1:10" ht="37.299999999999997" x14ac:dyDescent="0.4">
      <c r="A82" s="4" t="str">
        <f>LEFT(T_BR[[#This Row],[BR Description]],7)</f>
        <v xml:space="preserve">BR 3.4 </v>
      </c>
      <c r="B82" s="12" t="s">
        <v>153</v>
      </c>
      <c r="C82" s="4" t="s">
        <v>154</v>
      </c>
      <c r="D82" s="8" t="s">
        <v>204</v>
      </c>
      <c r="E82" s="3" t="s">
        <v>211</v>
      </c>
      <c r="F82" s="20"/>
      <c r="G82" s="4">
        <v>2</v>
      </c>
      <c r="H82" s="16"/>
      <c r="I82" s="21"/>
      <c r="J82" s="20"/>
    </row>
    <row r="83" spans="1:10" ht="37.299999999999997" x14ac:dyDescent="0.4">
      <c r="A83" s="4" t="str">
        <f>LEFT(T_BR[[#This Row],[BR Description]],7)</f>
        <v xml:space="preserve">BR 3.4 </v>
      </c>
      <c r="B83" s="12" t="s">
        <v>153</v>
      </c>
      <c r="C83" s="4" t="s">
        <v>154</v>
      </c>
      <c r="D83" s="8" t="s">
        <v>205</v>
      </c>
      <c r="E83" s="3" t="s">
        <v>212</v>
      </c>
      <c r="F83" s="20"/>
      <c r="G83" s="4">
        <v>2</v>
      </c>
      <c r="H83" s="16"/>
      <c r="I83" s="21"/>
      <c r="J83" s="20"/>
    </row>
    <row r="84" spans="1:10" ht="49.75" x14ac:dyDescent="0.4">
      <c r="A84" s="4" t="str">
        <f>LEFT(T_BR[[#This Row],[BR Description]],7)</f>
        <v xml:space="preserve">BR 3.4 </v>
      </c>
      <c r="B84" s="12" t="s">
        <v>153</v>
      </c>
      <c r="C84" s="4" t="s">
        <v>154</v>
      </c>
      <c r="D84" s="8" t="s">
        <v>205</v>
      </c>
      <c r="E84" s="3" t="s">
        <v>392</v>
      </c>
      <c r="F84" s="20"/>
      <c r="G84" s="4">
        <v>2</v>
      </c>
      <c r="H84" s="16"/>
      <c r="I84" s="21"/>
      <c r="J84" s="20"/>
    </row>
    <row r="85" spans="1:10" ht="49.75" x14ac:dyDescent="0.4">
      <c r="A85" s="4" t="str">
        <f>LEFT(T_BR[[#This Row],[BR Description]],7)</f>
        <v xml:space="preserve">BR 3.4 </v>
      </c>
      <c r="B85" s="12" t="s">
        <v>153</v>
      </c>
      <c r="C85" s="4" t="s">
        <v>155</v>
      </c>
      <c r="D85" s="8" t="s">
        <v>202</v>
      </c>
      <c r="E85" s="3" t="s">
        <v>213</v>
      </c>
      <c r="F85" s="20"/>
      <c r="G85" s="4">
        <v>1</v>
      </c>
      <c r="H85" s="16"/>
      <c r="I85" s="21"/>
      <c r="J85" s="20"/>
    </row>
    <row r="86" spans="1:10" ht="37.299999999999997" x14ac:dyDescent="0.4">
      <c r="A86" s="4" t="str">
        <f>LEFT(T_BR[[#This Row],[BR Description]],7)</f>
        <v xml:space="preserve">BR 3.4 </v>
      </c>
      <c r="B86" s="12" t="s">
        <v>153</v>
      </c>
      <c r="C86" s="4" t="s">
        <v>155</v>
      </c>
      <c r="D86" s="8" t="s">
        <v>202</v>
      </c>
      <c r="E86" s="3" t="s">
        <v>214</v>
      </c>
      <c r="F86" s="20"/>
      <c r="G86" s="4">
        <v>1</v>
      </c>
      <c r="H86" s="16"/>
      <c r="I86" s="21"/>
      <c r="J86" s="20"/>
    </row>
    <row r="87" spans="1:10" ht="409.6" x14ac:dyDescent="0.4">
      <c r="A87" s="4" t="str">
        <f>LEFT(T_BR[[#This Row],[BR Description]],7)</f>
        <v xml:space="preserve">BR 3.4 </v>
      </c>
      <c r="B87" s="12" t="s">
        <v>153</v>
      </c>
      <c r="C87" s="4" t="s">
        <v>155</v>
      </c>
      <c r="D87" s="8" t="s">
        <v>202</v>
      </c>
      <c r="E87" s="3" t="s">
        <v>215</v>
      </c>
      <c r="F87" s="20"/>
      <c r="G87" s="4">
        <v>1</v>
      </c>
      <c r="H87" s="16"/>
      <c r="I87" s="21"/>
      <c r="J87" s="20"/>
    </row>
    <row r="88" spans="1:10" ht="37.299999999999997" x14ac:dyDescent="0.4">
      <c r="A88" s="4" t="str">
        <f>LEFT(T_BR[[#This Row],[BR Description]],7)</f>
        <v xml:space="preserve">BR 3.4 </v>
      </c>
      <c r="B88" s="12" t="s">
        <v>153</v>
      </c>
      <c r="C88" s="4" t="s">
        <v>156</v>
      </c>
      <c r="D88" s="8" t="s">
        <v>216</v>
      </c>
      <c r="E88" s="3" t="s">
        <v>231</v>
      </c>
      <c r="F88" s="20"/>
      <c r="G88" s="4">
        <v>1</v>
      </c>
      <c r="H88" s="16"/>
      <c r="I88" s="21"/>
      <c r="J88" s="20"/>
    </row>
    <row r="89" spans="1:10" ht="24.9" x14ac:dyDescent="0.4">
      <c r="A89" s="4" t="str">
        <f>LEFT(T_BR[[#This Row],[BR Description]],7)</f>
        <v xml:space="preserve">BR 3.4 </v>
      </c>
      <c r="B89" s="12" t="s">
        <v>153</v>
      </c>
      <c r="C89" s="4" t="s">
        <v>156</v>
      </c>
      <c r="D89" s="8" t="s">
        <v>216</v>
      </c>
      <c r="E89" s="3" t="s">
        <v>232</v>
      </c>
      <c r="F89" s="20"/>
      <c r="G89" s="4">
        <v>1</v>
      </c>
      <c r="H89" s="16"/>
      <c r="I89" s="21"/>
      <c r="J89" s="20"/>
    </row>
    <row r="90" spans="1:10" ht="49.75" x14ac:dyDescent="0.4">
      <c r="A90" s="4" t="str">
        <f>LEFT(T_BR[[#This Row],[BR Description]],7)</f>
        <v xml:space="preserve">BR 3.4 </v>
      </c>
      <c r="B90" s="12" t="s">
        <v>153</v>
      </c>
      <c r="C90" s="4" t="s">
        <v>156</v>
      </c>
      <c r="D90" s="8" t="s">
        <v>216</v>
      </c>
      <c r="E90" s="3" t="s">
        <v>230</v>
      </c>
      <c r="F90" s="20"/>
      <c r="G90" s="4">
        <v>1</v>
      </c>
      <c r="H90" s="16"/>
      <c r="I90" s="21"/>
      <c r="J90" s="20"/>
    </row>
    <row r="91" spans="1:10" ht="37.299999999999997" x14ac:dyDescent="0.4">
      <c r="A91" s="4" t="str">
        <f>LEFT(T_BR[[#This Row],[BR Description]],7)</f>
        <v xml:space="preserve">BR 3.4 </v>
      </c>
      <c r="B91" s="12" t="s">
        <v>153</v>
      </c>
      <c r="C91" s="4" t="s">
        <v>156</v>
      </c>
      <c r="D91" s="8" t="s">
        <v>157</v>
      </c>
      <c r="E91" s="3" t="s">
        <v>229</v>
      </c>
      <c r="F91" s="20"/>
      <c r="G91" s="4">
        <v>1</v>
      </c>
      <c r="H91" s="16"/>
      <c r="I91" s="21"/>
      <c r="J91" s="20"/>
    </row>
    <row r="92" spans="1:10" ht="62.15" x14ac:dyDescent="0.4">
      <c r="A92" s="4" t="str">
        <f>LEFT(T_BR[[#This Row],[BR Description]],7)</f>
        <v xml:space="preserve">BR 3.4 </v>
      </c>
      <c r="B92" s="12" t="s">
        <v>153</v>
      </c>
      <c r="C92" s="4" t="s">
        <v>156</v>
      </c>
      <c r="D92" s="8" t="s">
        <v>157</v>
      </c>
      <c r="E92" s="3" t="s">
        <v>399</v>
      </c>
      <c r="F92" s="20"/>
      <c r="G92" s="4">
        <v>1</v>
      </c>
      <c r="H92" s="16"/>
      <c r="I92" s="21"/>
      <c r="J92" s="20"/>
    </row>
    <row r="93" spans="1:10" ht="24.9" x14ac:dyDescent="0.4">
      <c r="A93" s="4" t="str">
        <f>LEFT(T_BR[[#This Row],[BR Description]],7)</f>
        <v xml:space="preserve">BR 3.4 </v>
      </c>
      <c r="B93" s="12" t="s">
        <v>153</v>
      </c>
      <c r="C93" s="4" t="s">
        <v>156</v>
      </c>
      <c r="D93" s="8" t="s">
        <v>157</v>
      </c>
      <c r="E93" s="3" t="s">
        <v>228</v>
      </c>
      <c r="F93" s="20"/>
      <c r="G93" s="4">
        <v>1</v>
      </c>
      <c r="H93" s="16"/>
      <c r="I93" s="21"/>
      <c r="J93" s="20"/>
    </row>
    <row r="94" spans="1:10" ht="37.299999999999997" x14ac:dyDescent="0.4">
      <c r="A94" s="4" t="str">
        <f>LEFT(T_BR[[#This Row],[BR Description]],7)</f>
        <v xml:space="preserve">BR 3.4 </v>
      </c>
      <c r="B94" s="12" t="s">
        <v>153</v>
      </c>
      <c r="C94" s="4" t="s">
        <v>156</v>
      </c>
      <c r="D94" s="8" t="s">
        <v>157</v>
      </c>
      <c r="E94" s="3" t="s">
        <v>217</v>
      </c>
      <c r="F94" s="20"/>
      <c r="G94" s="4">
        <v>1</v>
      </c>
      <c r="H94" s="16"/>
      <c r="I94" s="21"/>
      <c r="J94" s="20"/>
    </row>
    <row r="95" spans="1:10" ht="24.9" x14ac:dyDescent="0.4">
      <c r="A95" s="4" t="str">
        <f>LEFT(T_BR[[#This Row],[BR Description]],7)</f>
        <v xml:space="preserve">BR 3.4 </v>
      </c>
      <c r="B95" s="12" t="s">
        <v>153</v>
      </c>
      <c r="C95" s="4" t="s">
        <v>156</v>
      </c>
      <c r="D95" s="8" t="s">
        <v>157</v>
      </c>
      <c r="E95" s="3" t="s">
        <v>227</v>
      </c>
      <c r="F95" s="20"/>
      <c r="G95" s="4">
        <v>1</v>
      </c>
      <c r="H95" s="16"/>
      <c r="I95" s="21"/>
      <c r="J95" s="20"/>
    </row>
    <row r="96" spans="1:10" ht="24.9" x14ac:dyDescent="0.4">
      <c r="A96" s="4" t="str">
        <f>LEFT(T_BR[[#This Row],[BR Description]],7)</f>
        <v xml:space="preserve">BR 3.4 </v>
      </c>
      <c r="B96" s="12" t="s">
        <v>153</v>
      </c>
      <c r="C96" s="4" t="s">
        <v>156</v>
      </c>
      <c r="D96" s="8" t="s">
        <v>157</v>
      </c>
      <c r="E96" s="3" t="s">
        <v>226</v>
      </c>
      <c r="F96" s="20"/>
      <c r="G96" s="4">
        <v>1</v>
      </c>
      <c r="H96" s="16"/>
      <c r="I96" s="21"/>
      <c r="J96" s="20"/>
    </row>
    <row r="97" spans="1:10" ht="37.299999999999997" x14ac:dyDescent="0.4">
      <c r="A97" s="4" t="str">
        <f>LEFT(T_BR[[#This Row],[BR Description]],7)</f>
        <v xml:space="preserve">BR 3.4 </v>
      </c>
      <c r="B97" s="12" t="s">
        <v>153</v>
      </c>
      <c r="C97" s="4" t="s">
        <v>156</v>
      </c>
      <c r="D97" s="8" t="s">
        <v>157</v>
      </c>
      <c r="E97" s="3" t="s">
        <v>225</v>
      </c>
      <c r="F97" s="20"/>
      <c r="G97" s="4">
        <v>1</v>
      </c>
      <c r="H97" s="16"/>
      <c r="I97" s="21"/>
      <c r="J97" s="20"/>
    </row>
    <row r="98" spans="1:10" ht="37.299999999999997" x14ac:dyDescent="0.4">
      <c r="A98" s="4" t="str">
        <f>LEFT(T_BR[[#This Row],[BR Description]],7)</f>
        <v xml:space="preserve">BR 3.4 </v>
      </c>
      <c r="B98" s="12" t="s">
        <v>153</v>
      </c>
      <c r="C98" s="4" t="s">
        <v>156</v>
      </c>
      <c r="D98" s="8" t="s">
        <v>157</v>
      </c>
      <c r="E98" s="3" t="s">
        <v>224</v>
      </c>
      <c r="F98" s="20"/>
      <c r="G98" s="4">
        <v>1</v>
      </c>
      <c r="H98" s="16"/>
      <c r="I98" s="21"/>
      <c r="J98" s="20"/>
    </row>
    <row r="99" spans="1:10" ht="62.15" x14ac:dyDescent="0.4">
      <c r="A99" s="4" t="str">
        <f>LEFT(T_BR[[#This Row],[BR Description]],7)</f>
        <v xml:space="preserve">BR 3.4 </v>
      </c>
      <c r="B99" s="12" t="s">
        <v>153</v>
      </c>
      <c r="C99" s="4" t="s">
        <v>156</v>
      </c>
      <c r="D99" s="8" t="s">
        <v>157</v>
      </c>
      <c r="E99" s="3" t="s">
        <v>218</v>
      </c>
      <c r="F99" s="20"/>
      <c r="G99" s="4">
        <v>2</v>
      </c>
      <c r="H99" s="16"/>
      <c r="I99" s="21"/>
      <c r="J99" s="20"/>
    </row>
    <row r="100" spans="1:10" ht="37.299999999999997" x14ac:dyDescent="0.4">
      <c r="A100" s="4" t="str">
        <f>LEFT(T_BR[[#This Row],[BR Description]],7)</f>
        <v xml:space="preserve">BR 3.4 </v>
      </c>
      <c r="B100" s="12" t="s">
        <v>153</v>
      </c>
      <c r="C100" s="4" t="s">
        <v>156</v>
      </c>
      <c r="D100" s="8" t="s">
        <v>157</v>
      </c>
      <c r="E100" s="3" t="s">
        <v>221</v>
      </c>
      <c r="F100" s="20"/>
      <c r="G100" s="4">
        <v>2</v>
      </c>
      <c r="H100" s="16"/>
      <c r="I100" s="21"/>
      <c r="J100" s="20"/>
    </row>
    <row r="101" spans="1:10" ht="49.75" x14ac:dyDescent="0.4">
      <c r="A101" s="4" t="str">
        <f>LEFT(T_BR[[#This Row],[BR Description]],7)</f>
        <v xml:space="preserve">BR 3.4 </v>
      </c>
      <c r="B101" s="12" t="s">
        <v>153</v>
      </c>
      <c r="C101" s="4" t="s">
        <v>156</v>
      </c>
      <c r="D101" s="8" t="s">
        <v>157</v>
      </c>
      <c r="E101" s="3" t="s">
        <v>223</v>
      </c>
      <c r="F101" s="20"/>
      <c r="G101" s="4">
        <v>2</v>
      </c>
      <c r="H101" s="16"/>
      <c r="I101" s="21"/>
      <c r="J101" s="20"/>
    </row>
    <row r="102" spans="1:10" ht="49.75" x14ac:dyDescent="0.4">
      <c r="A102" s="4" t="str">
        <f>LEFT(T_BR[[#This Row],[BR Description]],7)</f>
        <v xml:space="preserve">BR 3.4 </v>
      </c>
      <c r="B102" s="12" t="s">
        <v>153</v>
      </c>
      <c r="C102" s="4" t="s">
        <v>156</v>
      </c>
      <c r="D102" s="8" t="s">
        <v>157</v>
      </c>
      <c r="E102" s="3" t="s">
        <v>220</v>
      </c>
      <c r="F102" s="20"/>
      <c r="G102" s="4">
        <v>2</v>
      </c>
      <c r="H102" s="16"/>
      <c r="I102" s="21"/>
      <c r="J102" s="20"/>
    </row>
    <row r="103" spans="1:10" ht="24.9" x14ac:dyDescent="0.4">
      <c r="A103" s="4" t="str">
        <f>LEFT(T_BR[[#This Row],[BR Description]],7)</f>
        <v xml:space="preserve">BR 3.4 </v>
      </c>
      <c r="B103" s="12" t="s">
        <v>153</v>
      </c>
      <c r="C103" s="4" t="s">
        <v>156</v>
      </c>
      <c r="D103" s="8" t="s">
        <v>157</v>
      </c>
      <c r="E103" s="3" t="s">
        <v>219</v>
      </c>
      <c r="F103" s="20"/>
      <c r="G103" s="4">
        <v>2</v>
      </c>
      <c r="H103" s="16"/>
      <c r="I103" s="21"/>
      <c r="J103" s="20"/>
    </row>
    <row r="104" spans="1:10" ht="24.9" x14ac:dyDescent="0.4">
      <c r="A104" s="4" t="str">
        <f>LEFT(T_BR[[#This Row],[BR Description]],7)</f>
        <v xml:space="preserve">BR 3.4 </v>
      </c>
      <c r="B104" s="12" t="s">
        <v>153</v>
      </c>
      <c r="C104" s="4" t="s">
        <v>156</v>
      </c>
      <c r="D104" s="8" t="s">
        <v>157</v>
      </c>
      <c r="E104" s="3" t="s">
        <v>222</v>
      </c>
      <c r="F104" s="20"/>
      <c r="G104" s="4">
        <v>2</v>
      </c>
      <c r="H104" s="16"/>
      <c r="I104" s="21"/>
      <c r="J104" s="20"/>
    </row>
    <row r="105" spans="1:10" ht="74.599999999999994" x14ac:dyDescent="0.4">
      <c r="A105" s="4" t="str">
        <f>LEFT(T_BR[[#This Row],[BR Description]],7)</f>
        <v xml:space="preserve">BR 3.4 </v>
      </c>
      <c r="B105" s="12" t="s">
        <v>153</v>
      </c>
      <c r="C105" s="4" t="s">
        <v>158</v>
      </c>
      <c r="D105" s="8" t="s">
        <v>159</v>
      </c>
      <c r="E105" s="3" t="s">
        <v>234</v>
      </c>
      <c r="F105" s="20"/>
      <c r="G105" s="4">
        <v>1</v>
      </c>
      <c r="H105" s="16"/>
      <c r="I105" s="21"/>
      <c r="J105" s="20"/>
    </row>
    <row r="106" spans="1:10" ht="62.15" x14ac:dyDescent="0.4">
      <c r="A106" s="4" t="str">
        <f>LEFT(T_BR[[#This Row],[BR Description]],7)</f>
        <v xml:space="preserve">BR 3.4 </v>
      </c>
      <c r="B106" s="12" t="s">
        <v>153</v>
      </c>
      <c r="C106" s="4" t="s">
        <v>158</v>
      </c>
      <c r="D106" s="8" t="s">
        <v>159</v>
      </c>
      <c r="E106" s="3" t="s">
        <v>382</v>
      </c>
      <c r="F106" s="20"/>
      <c r="G106" s="4">
        <v>1</v>
      </c>
      <c r="H106" s="16"/>
      <c r="I106" s="21"/>
      <c r="J106" s="20"/>
    </row>
    <row r="107" spans="1:10" ht="37.299999999999997" x14ac:dyDescent="0.4">
      <c r="A107" s="4" t="str">
        <f>LEFT(T_BR[[#This Row],[BR Description]],7)</f>
        <v xml:space="preserve">BR 3.4 </v>
      </c>
      <c r="B107" s="12" t="s">
        <v>153</v>
      </c>
      <c r="C107" s="4" t="s">
        <v>158</v>
      </c>
      <c r="D107" s="8" t="s">
        <v>159</v>
      </c>
      <c r="E107" s="3" t="s">
        <v>235</v>
      </c>
      <c r="F107" s="20"/>
      <c r="G107" s="4">
        <v>1</v>
      </c>
      <c r="H107" s="16"/>
      <c r="I107" s="21"/>
      <c r="J107" s="20"/>
    </row>
    <row r="108" spans="1:10" ht="24.9" x14ac:dyDescent="0.4">
      <c r="A108" s="4" t="str">
        <f>LEFT(T_BR[[#This Row],[BR Description]],7)</f>
        <v xml:space="preserve">BR 3.4 </v>
      </c>
      <c r="B108" s="12" t="s">
        <v>153</v>
      </c>
      <c r="C108" s="4" t="s">
        <v>158</v>
      </c>
      <c r="D108" s="8" t="s">
        <v>159</v>
      </c>
      <c r="E108" s="3" t="s">
        <v>233</v>
      </c>
      <c r="F108" s="20"/>
      <c r="G108" s="4">
        <v>1</v>
      </c>
      <c r="H108" s="16"/>
      <c r="I108" s="21"/>
      <c r="J108" s="20"/>
    </row>
    <row r="109" spans="1:10" ht="29.15" x14ac:dyDescent="0.4">
      <c r="A109" s="4" t="str">
        <f>LEFT(T_BR[[#This Row],[BR Description]],7)</f>
        <v xml:space="preserve">BR 3.4 </v>
      </c>
      <c r="B109" s="12" t="s">
        <v>153</v>
      </c>
      <c r="C109" s="4" t="s">
        <v>160</v>
      </c>
      <c r="D109" s="16" t="s">
        <v>236</v>
      </c>
      <c r="E109" s="3" t="s">
        <v>237</v>
      </c>
      <c r="F109" s="20"/>
      <c r="G109" s="4">
        <v>1</v>
      </c>
      <c r="H109" s="8"/>
      <c r="I109" s="22"/>
      <c r="J109" s="20"/>
    </row>
    <row r="110" spans="1:10" ht="29.15" x14ac:dyDescent="0.4">
      <c r="A110" s="4" t="str">
        <f>LEFT(T_BR[[#This Row],[BR Description]],7)</f>
        <v xml:space="preserve">BR 3.4 </v>
      </c>
      <c r="B110" s="12" t="s">
        <v>153</v>
      </c>
      <c r="C110" s="4" t="s">
        <v>160</v>
      </c>
      <c r="D110" s="16" t="s">
        <v>236</v>
      </c>
      <c r="E110" s="3" t="s">
        <v>238</v>
      </c>
      <c r="F110" s="20"/>
      <c r="G110" s="4">
        <v>1</v>
      </c>
      <c r="H110" s="8"/>
      <c r="I110" s="22"/>
      <c r="J110" s="20"/>
    </row>
    <row r="111" spans="1:10" ht="29.15" x14ac:dyDescent="0.4">
      <c r="A111" s="4" t="str">
        <f>LEFT(T_BR[[#This Row],[BR Description]],7)</f>
        <v xml:space="preserve">BR 3.4 </v>
      </c>
      <c r="B111" s="12" t="s">
        <v>153</v>
      </c>
      <c r="C111" s="4" t="s">
        <v>160</v>
      </c>
      <c r="D111" s="16" t="s">
        <v>236</v>
      </c>
      <c r="E111" s="3" t="s">
        <v>239</v>
      </c>
      <c r="F111" s="20"/>
      <c r="G111" s="4">
        <v>1</v>
      </c>
      <c r="H111" s="8"/>
      <c r="I111" s="22"/>
      <c r="J111" s="20"/>
    </row>
    <row r="112" spans="1:10" ht="29.15" x14ac:dyDescent="0.4">
      <c r="A112" s="4" t="str">
        <f>LEFT(T_BR[[#This Row],[BR Description]],7)</f>
        <v xml:space="preserve">BR 3.4 </v>
      </c>
      <c r="B112" s="12" t="s">
        <v>153</v>
      </c>
      <c r="C112" s="4" t="s">
        <v>160</v>
      </c>
      <c r="D112" s="16" t="s">
        <v>236</v>
      </c>
      <c r="E112" s="3" t="s">
        <v>240</v>
      </c>
      <c r="F112" s="20"/>
      <c r="G112" s="4">
        <v>1</v>
      </c>
      <c r="H112" s="8"/>
      <c r="I112" s="22"/>
      <c r="J112" s="20"/>
    </row>
    <row r="113" spans="1:10" ht="29.15" x14ac:dyDescent="0.4">
      <c r="A113" s="4" t="str">
        <f>LEFT(T_BR[[#This Row],[BR Description]],7)</f>
        <v xml:space="preserve">BR 3.4 </v>
      </c>
      <c r="B113" s="12" t="s">
        <v>153</v>
      </c>
      <c r="C113" s="4" t="s">
        <v>160</v>
      </c>
      <c r="D113" s="16" t="s">
        <v>236</v>
      </c>
      <c r="E113" s="3" t="s">
        <v>241</v>
      </c>
      <c r="F113" s="20"/>
      <c r="G113" s="4">
        <v>1</v>
      </c>
      <c r="H113" s="8"/>
      <c r="I113" s="22"/>
      <c r="J113" s="20"/>
    </row>
    <row r="114" spans="1:10" ht="29.15" x14ac:dyDescent="0.4">
      <c r="A114" s="4" t="str">
        <f>LEFT(T_BR[[#This Row],[BR Description]],7)</f>
        <v xml:space="preserve">BR 3.4 </v>
      </c>
      <c r="B114" s="12" t="s">
        <v>153</v>
      </c>
      <c r="C114" s="4" t="s">
        <v>160</v>
      </c>
      <c r="D114" s="16" t="s">
        <v>236</v>
      </c>
      <c r="E114" s="3" t="s">
        <v>242</v>
      </c>
      <c r="F114" s="20"/>
      <c r="G114" s="4">
        <v>1</v>
      </c>
      <c r="H114" s="8"/>
      <c r="I114" s="22"/>
      <c r="J114" s="20"/>
    </row>
    <row r="115" spans="1:10" ht="29.15" x14ac:dyDescent="0.4">
      <c r="A115" s="4" t="str">
        <f>LEFT(T_BR[[#This Row],[BR Description]],7)</f>
        <v xml:space="preserve">BR 3.4 </v>
      </c>
      <c r="B115" s="12" t="s">
        <v>153</v>
      </c>
      <c r="C115" s="4" t="s">
        <v>160</v>
      </c>
      <c r="D115" s="16" t="s">
        <v>236</v>
      </c>
      <c r="E115" s="3" t="s">
        <v>243</v>
      </c>
      <c r="F115" s="20"/>
      <c r="G115" s="4">
        <v>1</v>
      </c>
      <c r="H115" s="8"/>
      <c r="I115" s="22"/>
      <c r="J115" s="20"/>
    </row>
    <row r="116" spans="1:10" ht="99.45" x14ac:dyDescent="0.4">
      <c r="A116" s="4" t="str">
        <f>LEFT(T_BR[[#This Row],[BR Description]],7)</f>
        <v xml:space="preserve">BR 3.4 </v>
      </c>
      <c r="B116" s="12" t="s">
        <v>153</v>
      </c>
      <c r="C116" s="4" t="s">
        <v>160</v>
      </c>
      <c r="D116" s="16" t="s">
        <v>236</v>
      </c>
      <c r="E116" s="3" t="s">
        <v>244</v>
      </c>
      <c r="F116" s="20"/>
      <c r="G116" s="4">
        <v>1</v>
      </c>
      <c r="H116" s="8"/>
      <c r="I116" s="22"/>
      <c r="J116" s="20"/>
    </row>
    <row r="117" spans="1:10" ht="248.6" x14ac:dyDescent="0.4">
      <c r="A117" s="4" t="str">
        <f>LEFT(T_BR[[#This Row],[BR Description]],7)</f>
        <v xml:space="preserve">BR 3.4 </v>
      </c>
      <c r="B117" s="12" t="s">
        <v>153</v>
      </c>
      <c r="C117" s="4" t="s">
        <v>160</v>
      </c>
      <c r="D117" s="16" t="s">
        <v>246</v>
      </c>
      <c r="E117" s="3" t="s">
        <v>245</v>
      </c>
      <c r="F117" s="20"/>
      <c r="G117" s="4">
        <v>1</v>
      </c>
      <c r="H117" s="8"/>
      <c r="I117" s="22"/>
      <c r="J117" s="20"/>
    </row>
    <row r="118" spans="1:10" ht="29.15" x14ac:dyDescent="0.4">
      <c r="A118" s="4" t="str">
        <f>LEFT(T_BR[[#This Row],[BR Description]],7)</f>
        <v xml:space="preserve">BR 3.4 </v>
      </c>
      <c r="B118" s="12" t="s">
        <v>153</v>
      </c>
      <c r="C118" s="4" t="s">
        <v>161</v>
      </c>
      <c r="D118" s="16" t="s">
        <v>246</v>
      </c>
      <c r="E118" s="3" t="s">
        <v>247</v>
      </c>
      <c r="F118" s="20"/>
      <c r="G118" s="4">
        <v>1</v>
      </c>
      <c r="H118" s="8"/>
      <c r="I118" s="22"/>
      <c r="J118" s="20"/>
    </row>
    <row r="119" spans="1:10" ht="29.15" x14ac:dyDescent="0.4">
      <c r="A119" s="4" t="str">
        <f>LEFT(T_BR[[#This Row],[BR Description]],7)</f>
        <v xml:space="preserve">BR 3.4 </v>
      </c>
      <c r="B119" s="12" t="s">
        <v>153</v>
      </c>
      <c r="C119" s="4" t="s">
        <v>161</v>
      </c>
      <c r="D119" s="16" t="s">
        <v>246</v>
      </c>
      <c r="E119" s="3" t="s">
        <v>248</v>
      </c>
      <c r="F119" s="20"/>
      <c r="G119" s="4">
        <v>1</v>
      </c>
      <c r="H119" s="8"/>
      <c r="I119" s="22"/>
      <c r="J119" s="20"/>
    </row>
    <row r="120" spans="1:10" ht="37.299999999999997" x14ac:dyDescent="0.4">
      <c r="A120" s="4" t="str">
        <f>LEFT(T_BR[[#This Row],[BR Description]],7)</f>
        <v xml:space="preserve">BR 3.4 </v>
      </c>
      <c r="B120" s="12" t="s">
        <v>153</v>
      </c>
      <c r="C120" s="4" t="s">
        <v>161</v>
      </c>
      <c r="D120" s="16" t="s">
        <v>246</v>
      </c>
      <c r="E120" s="3" t="s">
        <v>249</v>
      </c>
      <c r="F120" s="20"/>
      <c r="G120" s="4">
        <v>1</v>
      </c>
      <c r="H120" s="8"/>
      <c r="I120" s="22"/>
      <c r="J120" s="20"/>
    </row>
    <row r="121" spans="1:10" ht="29.15" x14ac:dyDescent="0.4">
      <c r="A121" s="4" t="str">
        <f>LEFT(T_BR[[#This Row],[BR Description]],7)</f>
        <v xml:space="preserve">BR 3.4 </v>
      </c>
      <c r="B121" s="12" t="s">
        <v>153</v>
      </c>
      <c r="C121" s="4" t="s">
        <v>161</v>
      </c>
      <c r="D121" s="16" t="s">
        <v>246</v>
      </c>
      <c r="E121" s="3" t="s">
        <v>250</v>
      </c>
      <c r="F121" s="20"/>
      <c r="G121" s="4">
        <v>1</v>
      </c>
      <c r="H121" s="8"/>
      <c r="I121" s="22"/>
      <c r="J121" s="20"/>
    </row>
    <row r="122" spans="1:10" ht="409.6" x14ac:dyDescent="0.4">
      <c r="A122" s="4" t="str">
        <f>LEFT(T_BR[[#This Row],[BR Description]],7)</f>
        <v xml:space="preserve">BR 3.4 </v>
      </c>
      <c r="B122" s="12" t="s">
        <v>153</v>
      </c>
      <c r="C122" s="4" t="s">
        <v>384</v>
      </c>
      <c r="D122" s="16" t="s">
        <v>251</v>
      </c>
      <c r="E122" s="3" t="s">
        <v>254</v>
      </c>
      <c r="F122" s="20"/>
      <c r="G122" s="4">
        <v>1</v>
      </c>
      <c r="H122" s="8"/>
      <c r="I122" s="22"/>
      <c r="J122" s="20"/>
    </row>
    <row r="123" spans="1:10" ht="29.15" x14ac:dyDescent="0.4">
      <c r="A123" s="4" t="str">
        <f>LEFT(T_BR[[#This Row],[BR Description]],7)</f>
        <v xml:space="preserve">BR 3.4 </v>
      </c>
      <c r="B123" s="12" t="s">
        <v>153</v>
      </c>
      <c r="C123" s="4" t="s">
        <v>162</v>
      </c>
      <c r="D123" s="16" t="s">
        <v>393</v>
      </c>
      <c r="E123" s="3" t="s">
        <v>406</v>
      </c>
      <c r="F123" s="20"/>
      <c r="G123" s="4">
        <v>1</v>
      </c>
      <c r="H123" s="16"/>
      <c r="I123" s="21"/>
      <c r="J123" s="20"/>
    </row>
    <row r="124" spans="1:10" ht="29.15" x14ac:dyDescent="0.4">
      <c r="A124" s="4" t="str">
        <f>LEFT(T_BR[[#This Row],[BR Description]],7)</f>
        <v xml:space="preserve">BR 3.4 </v>
      </c>
      <c r="B124" s="12" t="s">
        <v>153</v>
      </c>
      <c r="C124" s="4" t="s">
        <v>162</v>
      </c>
      <c r="D124" s="16" t="s">
        <v>393</v>
      </c>
      <c r="E124" s="3" t="s">
        <v>405</v>
      </c>
      <c r="F124" s="20"/>
      <c r="G124" s="4">
        <v>1</v>
      </c>
      <c r="H124" s="16"/>
      <c r="I124" s="21"/>
      <c r="J124" s="20"/>
    </row>
    <row r="125" spans="1:10" ht="29.15" x14ac:dyDescent="0.4">
      <c r="A125" s="4" t="str">
        <f>LEFT(T_BR[[#This Row],[BR Description]],7)</f>
        <v xml:space="preserve">BR 3.4 </v>
      </c>
      <c r="B125" s="12" t="s">
        <v>153</v>
      </c>
      <c r="C125" s="4" t="s">
        <v>162</v>
      </c>
      <c r="D125" s="16" t="s">
        <v>393</v>
      </c>
      <c r="E125" s="3" t="s">
        <v>404</v>
      </c>
      <c r="F125" s="20"/>
      <c r="G125" s="4">
        <v>1</v>
      </c>
      <c r="H125" s="16"/>
      <c r="I125" s="21"/>
      <c r="J125" s="20"/>
    </row>
    <row r="126" spans="1:10" ht="29.15" x14ac:dyDescent="0.4">
      <c r="A126" s="4" t="str">
        <f>LEFT(T_BR[[#This Row],[BR Description]],7)</f>
        <v xml:space="preserve">BR 3.4 </v>
      </c>
      <c r="B126" s="12" t="s">
        <v>153</v>
      </c>
      <c r="C126" s="4" t="s">
        <v>162</v>
      </c>
      <c r="D126" s="16" t="s">
        <v>393</v>
      </c>
      <c r="E126" s="3" t="s">
        <v>403</v>
      </c>
      <c r="F126" s="20"/>
      <c r="G126" s="4">
        <v>1</v>
      </c>
      <c r="H126" s="16"/>
      <c r="I126" s="21"/>
      <c r="J126" s="20"/>
    </row>
    <row r="127" spans="1:10" ht="37.299999999999997" x14ac:dyDescent="0.4">
      <c r="A127" s="4" t="str">
        <f>LEFT(T_BR[[#This Row],[BR Description]],7)</f>
        <v xml:space="preserve">BR 3.4 </v>
      </c>
      <c r="B127" s="12" t="s">
        <v>153</v>
      </c>
      <c r="C127" s="4" t="s">
        <v>162</v>
      </c>
      <c r="D127" s="16" t="s">
        <v>393</v>
      </c>
      <c r="E127" s="3" t="s">
        <v>402</v>
      </c>
      <c r="F127" s="20"/>
      <c r="G127" s="4">
        <v>1</v>
      </c>
      <c r="H127" s="16"/>
      <c r="I127" s="21"/>
      <c r="J127" s="20"/>
    </row>
    <row r="128" spans="1:10" ht="29.15" x14ac:dyDescent="0.4">
      <c r="A128" s="4" t="str">
        <f>LEFT(T_BR[[#This Row],[BR Description]],7)</f>
        <v xml:space="preserve">BR 3.4 </v>
      </c>
      <c r="B128" s="12" t="s">
        <v>153</v>
      </c>
      <c r="C128" s="4" t="s">
        <v>162</v>
      </c>
      <c r="D128" s="16" t="s">
        <v>393</v>
      </c>
      <c r="E128" s="3" t="s">
        <v>401</v>
      </c>
      <c r="F128" s="20"/>
      <c r="G128" s="4">
        <v>1</v>
      </c>
      <c r="H128" s="16"/>
      <c r="I128" s="21"/>
      <c r="J128" s="20"/>
    </row>
    <row r="129" spans="1:10" ht="29.15" x14ac:dyDescent="0.4">
      <c r="A129" s="4" t="str">
        <f>LEFT(T_BR[[#This Row],[BR Description]],7)</f>
        <v xml:space="preserve">BR 3.4 </v>
      </c>
      <c r="B129" s="12" t="s">
        <v>153</v>
      </c>
      <c r="C129" s="4" t="s">
        <v>162</v>
      </c>
      <c r="D129" s="16" t="s">
        <v>393</v>
      </c>
      <c r="E129" s="3" t="s">
        <v>400</v>
      </c>
      <c r="F129" s="20"/>
      <c r="G129" s="4">
        <v>1</v>
      </c>
      <c r="H129" s="16"/>
      <c r="I129" s="21"/>
      <c r="J129" s="20"/>
    </row>
    <row r="130" spans="1:10" ht="174.9" x14ac:dyDescent="0.4">
      <c r="A130" s="4" t="str">
        <f>LEFT(T_BR[[#This Row],[BR Description]],7)</f>
        <v xml:space="preserve">BR 3.4 </v>
      </c>
      <c r="B130" s="12" t="s">
        <v>153</v>
      </c>
      <c r="C130" s="4" t="s">
        <v>162</v>
      </c>
      <c r="D130" s="16" t="s">
        <v>252</v>
      </c>
      <c r="E130" s="3" t="s">
        <v>407</v>
      </c>
      <c r="F130" s="20"/>
      <c r="G130" s="4">
        <v>1</v>
      </c>
      <c r="H130" s="16" t="s">
        <v>408</v>
      </c>
      <c r="I130" s="21"/>
      <c r="J130" s="20"/>
    </row>
    <row r="131" spans="1:10" ht="174.9" x14ac:dyDescent="0.4">
      <c r="A131" s="4" t="str">
        <f>LEFT(T_BR[[#This Row],[BR Description]],7)</f>
        <v xml:space="preserve">BR 3.4 </v>
      </c>
      <c r="B131" s="12" t="s">
        <v>153</v>
      </c>
      <c r="C131" s="4" t="s">
        <v>162</v>
      </c>
      <c r="D131" s="16" t="s">
        <v>252</v>
      </c>
      <c r="E131" s="3" t="s">
        <v>409</v>
      </c>
      <c r="F131" s="20"/>
      <c r="G131" s="4">
        <v>1</v>
      </c>
      <c r="H131" s="16" t="s">
        <v>408</v>
      </c>
      <c r="I131" s="21"/>
      <c r="J131" s="20"/>
    </row>
    <row r="132" spans="1:10" ht="174.9" x14ac:dyDescent="0.4">
      <c r="A132" s="4" t="str">
        <f>LEFT(T_BR[[#This Row],[BR Description]],7)</f>
        <v xml:space="preserve">BR 3.4 </v>
      </c>
      <c r="B132" s="12" t="s">
        <v>153</v>
      </c>
      <c r="C132" s="4" t="s">
        <v>162</v>
      </c>
      <c r="D132" s="16" t="s">
        <v>252</v>
      </c>
      <c r="E132" s="3" t="s">
        <v>262</v>
      </c>
      <c r="F132" s="20"/>
      <c r="G132" s="4">
        <v>1</v>
      </c>
      <c r="H132" s="16" t="s">
        <v>408</v>
      </c>
      <c r="I132" s="21"/>
      <c r="J132" s="20"/>
    </row>
    <row r="133" spans="1:10" ht="116.6" x14ac:dyDescent="0.4">
      <c r="A133" s="4" t="str">
        <f>LEFT(T_BR[[#This Row],[BR Description]],7)</f>
        <v xml:space="preserve">BR 3.4 </v>
      </c>
      <c r="B133" s="12" t="s">
        <v>153</v>
      </c>
      <c r="C133" s="4" t="s">
        <v>162</v>
      </c>
      <c r="D133" s="16" t="s">
        <v>253</v>
      </c>
      <c r="E133" s="3" t="s">
        <v>410</v>
      </c>
      <c r="F133" s="20"/>
      <c r="G133" s="4">
        <v>1</v>
      </c>
      <c r="H133" s="16" t="s">
        <v>411</v>
      </c>
      <c r="I133" s="21"/>
      <c r="J133" s="20"/>
    </row>
    <row r="134" spans="1:10" ht="116.6" x14ac:dyDescent="0.4">
      <c r="A134" s="4" t="str">
        <f>LEFT(T_BR[[#This Row],[BR Description]],7)</f>
        <v xml:space="preserve">BR 3.4 </v>
      </c>
      <c r="B134" s="12" t="s">
        <v>153</v>
      </c>
      <c r="C134" s="4" t="s">
        <v>162</v>
      </c>
      <c r="D134" s="16" t="s">
        <v>253</v>
      </c>
      <c r="E134" s="3" t="s">
        <v>412</v>
      </c>
      <c r="F134" s="20"/>
      <c r="G134" s="4">
        <v>1</v>
      </c>
      <c r="H134" s="16" t="s">
        <v>411</v>
      </c>
      <c r="I134" s="21"/>
      <c r="J134" s="20"/>
    </row>
    <row r="135" spans="1:10" ht="116.6" x14ac:dyDescent="0.4">
      <c r="A135" s="4" t="str">
        <f>LEFT(T_BR[[#This Row],[BR Description]],7)</f>
        <v xml:space="preserve">BR 3.4 </v>
      </c>
      <c r="B135" s="12" t="s">
        <v>153</v>
      </c>
      <c r="C135" s="4" t="s">
        <v>162</v>
      </c>
      <c r="D135" s="16" t="s">
        <v>253</v>
      </c>
      <c r="E135" s="3" t="s">
        <v>413</v>
      </c>
      <c r="F135" s="20"/>
      <c r="G135" s="4">
        <v>1</v>
      </c>
      <c r="H135" s="16" t="s">
        <v>411</v>
      </c>
      <c r="I135" s="21"/>
      <c r="J135" s="20"/>
    </row>
    <row r="136" spans="1:10" ht="116.6" x14ac:dyDescent="0.4">
      <c r="A136" s="4" t="str">
        <f>LEFT(T_BR[[#This Row],[BR Description]],7)</f>
        <v xml:space="preserve">BR 3.4 </v>
      </c>
      <c r="B136" s="12" t="s">
        <v>153</v>
      </c>
      <c r="C136" s="4" t="s">
        <v>162</v>
      </c>
      <c r="D136" s="16" t="s">
        <v>253</v>
      </c>
      <c r="E136" s="3" t="s">
        <v>414</v>
      </c>
      <c r="F136" s="20"/>
      <c r="G136" s="4">
        <v>2</v>
      </c>
      <c r="H136" s="16" t="s">
        <v>411</v>
      </c>
      <c r="I136" s="21"/>
      <c r="J136" s="20"/>
    </row>
    <row r="137" spans="1:10" ht="29.15" x14ac:dyDescent="0.4">
      <c r="A137" s="4" t="str">
        <f>LEFT(T_BR[[#This Row],[BR Description]],7)</f>
        <v xml:space="preserve">BR 3.4 </v>
      </c>
      <c r="B137" s="12" t="s">
        <v>153</v>
      </c>
      <c r="C137" s="4" t="s">
        <v>162</v>
      </c>
      <c r="D137" s="16" t="s">
        <v>255</v>
      </c>
      <c r="E137" s="3" t="s">
        <v>415</v>
      </c>
      <c r="F137" s="20"/>
      <c r="G137" s="4">
        <v>1</v>
      </c>
      <c r="H137" s="8"/>
      <c r="I137" s="21"/>
      <c r="J137" s="20"/>
    </row>
    <row r="138" spans="1:10" ht="29.15" x14ac:dyDescent="0.4">
      <c r="A138" s="4" t="str">
        <f>LEFT(T_BR[[#This Row],[BR Description]],7)</f>
        <v xml:space="preserve">BR 3.4 </v>
      </c>
      <c r="B138" s="12" t="s">
        <v>153</v>
      </c>
      <c r="C138" s="4" t="s">
        <v>162</v>
      </c>
      <c r="D138" s="16" t="s">
        <v>255</v>
      </c>
      <c r="E138" s="3" t="s">
        <v>416</v>
      </c>
      <c r="F138" s="20"/>
      <c r="G138" s="4">
        <v>1</v>
      </c>
      <c r="H138" s="8"/>
      <c r="I138" s="21"/>
      <c r="J138" s="20"/>
    </row>
    <row r="139" spans="1:10" ht="37.299999999999997" x14ac:dyDescent="0.4">
      <c r="A139" s="4" t="str">
        <f>LEFT(T_BR[[#This Row],[BR Description]],7)</f>
        <v xml:space="preserve">BR 3.4 </v>
      </c>
      <c r="B139" s="12" t="s">
        <v>153</v>
      </c>
      <c r="C139" s="4" t="s">
        <v>162</v>
      </c>
      <c r="D139" s="16" t="s">
        <v>255</v>
      </c>
      <c r="E139" s="3" t="s">
        <v>417</v>
      </c>
      <c r="F139" s="20"/>
      <c r="G139" s="4">
        <v>1</v>
      </c>
      <c r="H139" s="8"/>
      <c r="I139" s="21"/>
      <c r="J139" s="20"/>
    </row>
    <row r="140" spans="1:10" ht="37.299999999999997" x14ac:dyDescent="0.4">
      <c r="A140" s="4" t="str">
        <f>LEFT(T_BR[[#This Row],[BR Description]],7)</f>
        <v xml:space="preserve">BR 3.4 </v>
      </c>
      <c r="B140" s="12" t="s">
        <v>153</v>
      </c>
      <c r="C140" s="4" t="s">
        <v>162</v>
      </c>
      <c r="D140" s="16" t="s">
        <v>255</v>
      </c>
      <c r="E140" s="3" t="s">
        <v>418</v>
      </c>
      <c r="F140" s="20"/>
      <c r="G140" s="4">
        <v>1</v>
      </c>
      <c r="H140" s="8"/>
      <c r="I140" s="21"/>
      <c r="J140" s="20"/>
    </row>
    <row r="141" spans="1:10" ht="37.299999999999997" x14ac:dyDescent="0.4">
      <c r="A141" s="4" t="str">
        <f>LEFT(T_BR[[#This Row],[BR Description]],7)</f>
        <v xml:space="preserve">BR 3.4 </v>
      </c>
      <c r="B141" s="12" t="s">
        <v>153</v>
      </c>
      <c r="C141" s="4" t="s">
        <v>162</v>
      </c>
      <c r="D141" s="16" t="s">
        <v>255</v>
      </c>
      <c r="E141" s="3" t="s">
        <v>419</v>
      </c>
      <c r="F141" s="20"/>
      <c r="G141" s="4">
        <v>1</v>
      </c>
      <c r="H141" s="8"/>
      <c r="I141" s="21"/>
      <c r="J141" s="20"/>
    </row>
    <row r="142" spans="1:10" ht="29.15" x14ac:dyDescent="0.4">
      <c r="A142" s="4" t="str">
        <f>LEFT(T_BR[[#This Row],[BR Description]],7)</f>
        <v xml:space="preserve">BR 3.4 </v>
      </c>
      <c r="B142" s="12" t="s">
        <v>153</v>
      </c>
      <c r="C142" s="4" t="s">
        <v>162</v>
      </c>
      <c r="D142" s="16" t="s">
        <v>255</v>
      </c>
      <c r="E142" s="3" t="s">
        <v>420</v>
      </c>
      <c r="F142" s="20"/>
      <c r="G142" s="4">
        <v>1</v>
      </c>
      <c r="H142" s="8"/>
      <c r="I142" s="21"/>
      <c r="J142" s="20"/>
    </row>
    <row r="143" spans="1:10" ht="37.299999999999997" x14ac:dyDescent="0.4">
      <c r="A143" s="4" t="str">
        <f>LEFT(T_BR[[#This Row],[BR Description]],7)</f>
        <v xml:space="preserve">BR 3.4 </v>
      </c>
      <c r="B143" s="12" t="s">
        <v>153</v>
      </c>
      <c r="C143" s="4" t="s">
        <v>162</v>
      </c>
      <c r="D143" s="16" t="s">
        <v>256</v>
      </c>
      <c r="E143" s="3" t="s">
        <v>424</v>
      </c>
      <c r="F143" s="20"/>
      <c r="G143" s="4">
        <v>1</v>
      </c>
      <c r="H143" s="8"/>
      <c r="I143" s="21"/>
      <c r="J143" s="20"/>
    </row>
    <row r="144" spans="1:10" ht="37.299999999999997" x14ac:dyDescent="0.4">
      <c r="A144" s="4" t="str">
        <f>LEFT(T_BR[[#This Row],[BR Description]],7)</f>
        <v xml:space="preserve">BR 3.4 </v>
      </c>
      <c r="B144" s="12" t="s">
        <v>153</v>
      </c>
      <c r="C144" s="4" t="s">
        <v>162</v>
      </c>
      <c r="D144" s="16" t="s">
        <v>256</v>
      </c>
      <c r="E144" s="3" t="s">
        <v>263</v>
      </c>
      <c r="F144" s="20"/>
      <c r="G144" s="4">
        <v>1</v>
      </c>
      <c r="H144" s="8"/>
      <c r="I144" s="21"/>
      <c r="J144" s="20"/>
    </row>
    <row r="145" spans="1:10" ht="37.299999999999997" x14ac:dyDescent="0.4">
      <c r="A145" s="4" t="str">
        <f>LEFT(T_BR[[#This Row],[BR Description]],7)</f>
        <v xml:space="preserve">BR 3.4 </v>
      </c>
      <c r="B145" s="12" t="s">
        <v>153</v>
      </c>
      <c r="C145" s="4" t="s">
        <v>163</v>
      </c>
      <c r="D145" s="16" t="s">
        <v>257</v>
      </c>
      <c r="E145" s="3" t="s">
        <v>423</v>
      </c>
      <c r="F145" s="20"/>
      <c r="G145" s="4">
        <v>1</v>
      </c>
      <c r="H145" s="8"/>
      <c r="I145" s="21"/>
      <c r="J145" s="20"/>
    </row>
    <row r="146" spans="1:10" ht="29.15" x14ac:dyDescent="0.4">
      <c r="A146" s="4" t="str">
        <f>LEFT(T_BR[[#This Row],[BR Description]],7)</f>
        <v xml:space="preserve">BR 3.4 </v>
      </c>
      <c r="B146" s="12" t="s">
        <v>153</v>
      </c>
      <c r="C146" s="4" t="s">
        <v>163</v>
      </c>
      <c r="D146" s="16" t="s">
        <v>259</v>
      </c>
      <c r="E146" s="3" t="s">
        <v>421</v>
      </c>
      <c r="F146" s="20"/>
      <c r="G146" s="4">
        <v>1</v>
      </c>
      <c r="H146" s="8"/>
      <c r="I146" s="21"/>
      <c r="J146" s="20"/>
    </row>
    <row r="147" spans="1:10" ht="29.15" x14ac:dyDescent="0.4">
      <c r="A147" s="4" t="str">
        <f>LEFT(T_BR[[#This Row],[BR Description]],7)</f>
        <v xml:space="preserve">BR 3.4 </v>
      </c>
      <c r="B147" s="12" t="s">
        <v>153</v>
      </c>
      <c r="C147" s="4" t="s">
        <v>163</v>
      </c>
      <c r="D147" s="16" t="s">
        <v>259</v>
      </c>
      <c r="E147" s="3" t="s">
        <v>422</v>
      </c>
      <c r="F147" s="20"/>
      <c r="G147" s="4">
        <v>1</v>
      </c>
      <c r="H147" s="8"/>
      <c r="I147" s="21"/>
      <c r="J147" s="20"/>
    </row>
    <row r="148" spans="1:10" ht="29.15" x14ac:dyDescent="0.4">
      <c r="A148" s="4" t="str">
        <f>LEFT(T_BR[[#This Row],[BR Description]],7)</f>
        <v xml:space="preserve">BR 3.4 </v>
      </c>
      <c r="B148" s="12" t="s">
        <v>153</v>
      </c>
      <c r="C148" s="4" t="s">
        <v>163</v>
      </c>
      <c r="D148" s="16" t="s">
        <v>260</v>
      </c>
      <c r="E148" s="3" t="s">
        <v>425</v>
      </c>
      <c r="F148" s="20"/>
      <c r="G148" s="4">
        <v>1</v>
      </c>
      <c r="H148" s="8"/>
      <c r="I148" s="21"/>
      <c r="J148" s="20"/>
    </row>
    <row r="149" spans="1:10" ht="49.75" x14ac:dyDescent="0.4">
      <c r="A149" s="4" t="str">
        <f>LEFT(T_BR[[#This Row],[BR Description]],7)</f>
        <v xml:space="preserve">BR 3.4 </v>
      </c>
      <c r="B149" s="12" t="s">
        <v>153</v>
      </c>
      <c r="C149" s="4" t="s">
        <v>164</v>
      </c>
      <c r="D149" s="16" t="s">
        <v>258</v>
      </c>
      <c r="E149" s="3" t="s">
        <v>426</v>
      </c>
      <c r="F149" s="20"/>
      <c r="G149" s="4">
        <v>1</v>
      </c>
      <c r="H149" s="8"/>
      <c r="I149" s="21"/>
      <c r="J149" s="20"/>
    </row>
    <row r="150" spans="1:10" ht="87" x14ac:dyDescent="0.4">
      <c r="A150" s="4" t="str">
        <f>LEFT(T_BR[[#This Row],[BR Description]],7)</f>
        <v xml:space="preserve">BR 3.4 </v>
      </c>
      <c r="B150" s="12" t="s">
        <v>153</v>
      </c>
      <c r="C150" s="4" t="s">
        <v>164</v>
      </c>
      <c r="D150" s="16" t="s">
        <v>258</v>
      </c>
      <c r="E150" s="3" t="s">
        <v>427</v>
      </c>
      <c r="F150" s="20"/>
      <c r="G150" s="4">
        <v>1</v>
      </c>
      <c r="H150" s="8"/>
      <c r="I150" s="21"/>
      <c r="J150" s="20"/>
    </row>
    <row r="151" spans="1:10" ht="29.15" x14ac:dyDescent="0.4">
      <c r="A151" s="4" t="str">
        <f>LEFT(T_BR[[#This Row],[BR Description]],7)</f>
        <v xml:space="preserve">BR 3.4 </v>
      </c>
      <c r="B151" s="12" t="s">
        <v>153</v>
      </c>
      <c r="C151" s="4" t="s">
        <v>165</v>
      </c>
      <c r="D151" s="16" t="s">
        <v>261</v>
      </c>
      <c r="E151" s="3" t="s">
        <v>428</v>
      </c>
      <c r="F151" s="20"/>
      <c r="G151" s="4">
        <v>1</v>
      </c>
      <c r="H151" s="8"/>
      <c r="I151" s="21"/>
      <c r="J151" s="20"/>
    </row>
    <row r="152" spans="1:10" ht="41.6" x14ac:dyDescent="0.4">
      <c r="A152" s="4" t="str">
        <f>LEFT(T_BR[[#This Row],[BR Description]],7)</f>
        <v xml:space="preserve">BR 3.4 </v>
      </c>
      <c r="B152" s="12" t="s">
        <v>153</v>
      </c>
      <c r="C152" s="4" t="s">
        <v>166</v>
      </c>
      <c r="D152" s="8" t="s">
        <v>394</v>
      </c>
      <c r="E152" s="3" t="s">
        <v>368</v>
      </c>
      <c r="F152" s="20"/>
      <c r="G152" s="4">
        <v>1</v>
      </c>
      <c r="H152" s="16"/>
      <c r="I152" s="21"/>
      <c r="J152" s="20"/>
    </row>
    <row r="153" spans="1:10" ht="49.75" x14ac:dyDescent="0.4">
      <c r="A153" s="4" t="str">
        <f>LEFT(T_BR[[#This Row],[BR Description]],7)</f>
        <v xml:space="preserve">BR 3.4 </v>
      </c>
      <c r="B153" s="12" t="s">
        <v>153</v>
      </c>
      <c r="C153" s="4" t="s">
        <v>166</v>
      </c>
      <c r="D153" s="8" t="s">
        <v>394</v>
      </c>
      <c r="E153" s="3" t="s">
        <v>265</v>
      </c>
      <c r="F153" s="20"/>
      <c r="G153" s="4">
        <v>1</v>
      </c>
      <c r="H153" s="16"/>
      <c r="I153" s="21"/>
      <c r="J153" s="20"/>
    </row>
    <row r="154" spans="1:10" ht="27" x14ac:dyDescent="0.4">
      <c r="A154" s="4" t="str">
        <f>LEFT(T_BR[[#This Row],[BR Description]],7)</f>
        <v xml:space="preserve">BR 3.4 </v>
      </c>
      <c r="B154" s="12" t="s">
        <v>153</v>
      </c>
      <c r="C154" s="4" t="s">
        <v>166</v>
      </c>
      <c r="D154" s="8" t="s">
        <v>394</v>
      </c>
      <c r="E154" s="3" t="s">
        <v>369</v>
      </c>
      <c r="F154" s="20"/>
      <c r="G154" s="4">
        <v>1</v>
      </c>
      <c r="H154" s="16"/>
      <c r="I154" s="21"/>
      <c r="J154" s="20"/>
    </row>
    <row r="155" spans="1:10" ht="41.6" x14ac:dyDescent="0.4">
      <c r="A155" s="4" t="str">
        <f>LEFT(T_BR[[#This Row],[BR Description]],7)</f>
        <v xml:space="preserve">BR 3.4 </v>
      </c>
      <c r="B155" s="12" t="s">
        <v>153</v>
      </c>
      <c r="C155" s="4" t="s">
        <v>166</v>
      </c>
      <c r="D155" s="8" t="s">
        <v>394</v>
      </c>
      <c r="E155" s="3" t="s">
        <v>370</v>
      </c>
      <c r="F155" s="20"/>
      <c r="G155" s="4">
        <v>1</v>
      </c>
      <c r="H155" s="16"/>
      <c r="I155" s="21"/>
      <c r="J155" s="20"/>
    </row>
    <row r="156" spans="1:10" ht="98.6" x14ac:dyDescent="0.4">
      <c r="A156" s="4" t="str">
        <f>LEFT(T_BR[[#This Row],[BR Description]],7)</f>
        <v xml:space="preserve">BR 3.4 </v>
      </c>
      <c r="B156" s="12" t="s">
        <v>153</v>
      </c>
      <c r="C156" s="4" t="s">
        <v>166</v>
      </c>
      <c r="D156" s="8" t="s">
        <v>394</v>
      </c>
      <c r="E156" s="3" t="s">
        <v>371</v>
      </c>
      <c r="F156" s="20"/>
      <c r="G156" s="4">
        <v>1</v>
      </c>
      <c r="H156" s="16"/>
      <c r="I156" s="21"/>
      <c r="J156" s="20"/>
    </row>
    <row r="157" spans="1:10" ht="27" x14ac:dyDescent="0.4">
      <c r="A157" s="4" t="str">
        <f>LEFT(T_BR[[#This Row],[BR Description]],7)</f>
        <v xml:space="preserve">BR 3.4 </v>
      </c>
      <c r="B157" s="12" t="s">
        <v>153</v>
      </c>
      <c r="C157" s="4" t="s">
        <v>166</v>
      </c>
      <c r="D157" s="8" t="s">
        <v>394</v>
      </c>
      <c r="E157" s="3" t="s">
        <v>372</v>
      </c>
      <c r="F157" s="20"/>
      <c r="G157" s="4">
        <v>1</v>
      </c>
      <c r="H157" s="16"/>
      <c r="I157" s="21"/>
      <c r="J157" s="20"/>
    </row>
    <row r="158" spans="1:10" ht="41.6" x14ac:dyDescent="0.4">
      <c r="A158" s="4" t="str">
        <f>LEFT(T_BR[[#This Row],[BR Description]],7)</f>
        <v xml:space="preserve">BR 3.4 </v>
      </c>
      <c r="B158" s="12" t="s">
        <v>153</v>
      </c>
      <c r="C158" s="4" t="s">
        <v>166</v>
      </c>
      <c r="D158" s="8" t="s">
        <v>394</v>
      </c>
      <c r="E158" s="3" t="s">
        <v>373</v>
      </c>
      <c r="F158" s="20"/>
      <c r="G158" s="4">
        <v>1</v>
      </c>
      <c r="H158" s="16"/>
      <c r="I158" s="21"/>
      <c r="J158" s="20"/>
    </row>
    <row r="159" spans="1:10" ht="41.6" x14ac:dyDescent="0.4">
      <c r="A159" s="4" t="str">
        <f>LEFT(T_BR[[#This Row],[BR Description]],7)</f>
        <v xml:space="preserve">BR 3.4 </v>
      </c>
      <c r="B159" s="12" t="s">
        <v>153</v>
      </c>
      <c r="C159" s="4" t="s">
        <v>167</v>
      </c>
      <c r="D159" s="8" t="s">
        <v>264</v>
      </c>
      <c r="E159" s="3" t="s">
        <v>374</v>
      </c>
      <c r="F159" s="20"/>
      <c r="G159" s="4">
        <v>3</v>
      </c>
      <c r="H159" s="16"/>
      <c r="I159" s="21"/>
      <c r="J159" s="20"/>
    </row>
    <row r="160" spans="1:10" ht="41.6" x14ac:dyDescent="0.4">
      <c r="A160" s="4" t="str">
        <f>LEFT(T_BR[[#This Row],[BR Description]],7)</f>
        <v xml:space="preserve">BR 3.4 </v>
      </c>
      <c r="B160" s="12" t="s">
        <v>153</v>
      </c>
      <c r="C160" s="4" t="s">
        <v>167</v>
      </c>
      <c r="D160" s="8" t="s">
        <v>264</v>
      </c>
      <c r="E160" s="3" t="s">
        <v>375</v>
      </c>
      <c r="F160" s="20"/>
      <c r="G160" s="4">
        <v>3</v>
      </c>
      <c r="H160" s="16"/>
      <c r="I160" s="21"/>
      <c r="J160" s="20"/>
    </row>
    <row r="161" spans="1:10" ht="49.75" x14ac:dyDescent="0.4">
      <c r="A161" s="4" t="str">
        <f>LEFT(T_BR[[#This Row],[BR Description]],7)</f>
        <v xml:space="preserve">BR 3.4 </v>
      </c>
      <c r="B161" s="12" t="s">
        <v>153</v>
      </c>
      <c r="C161" s="4" t="s">
        <v>167</v>
      </c>
      <c r="D161" s="8" t="s">
        <v>264</v>
      </c>
      <c r="E161" s="3" t="s">
        <v>266</v>
      </c>
      <c r="F161" s="20"/>
      <c r="G161" s="4">
        <v>1</v>
      </c>
      <c r="H161" s="16"/>
      <c r="I161" s="21"/>
      <c r="J161" s="20"/>
    </row>
    <row r="162" spans="1:10" ht="41.6" x14ac:dyDescent="0.4">
      <c r="A162" s="4" t="str">
        <f>LEFT(T_BR[[#This Row],[BR Description]],7)</f>
        <v xml:space="preserve">BR 3.4 </v>
      </c>
      <c r="B162" s="12" t="s">
        <v>153</v>
      </c>
      <c r="C162" s="4" t="s">
        <v>167</v>
      </c>
      <c r="D162" s="8" t="s">
        <v>264</v>
      </c>
      <c r="E162" s="3" t="s">
        <v>376</v>
      </c>
      <c r="F162" s="20"/>
      <c r="G162" s="4">
        <v>1</v>
      </c>
      <c r="H162" s="16"/>
      <c r="I162" s="21"/>
      <c r="J162" s="20"/>
    </row>
    <row r="163" spans="1:10" ht="41.6" x14ac:dyDescent="0.4">
      <c r="A163" s="4" t="str">
        <f>LEFT(T_BR[[#This Row],[BR Description]],7)</f>
        <v xml:space="preserve">BR 3.4 </v>
      </c>
      <c r="B163" s="12" t="s">
        <v>153</v>
      </c>
      <c r="C163" s="4" t="s">
        <v>167</v>
      </c>
      <c r="D163" s="8" t="s">
        <v>264</v>
      </c>
      <c r="E163" s="3" t="s">
        <v>377</v>
      </c>
      <c r="F163" s="20"/>
      <c r="G163" s="4">
        <v>1</v>
      </c>
      <c r="H163" s="16"/>
      <c r="I163" s="21"/>
      <c r="J163" s="20"/>
    </row>
    <row r="164" spans="1:10" ht="49.75" x14ac:dyDescent="0.4">
      <c r="A164" s="4" t="str">
        <f>LEFT(T_BR[[#This Row],[BR Description]],7)</f>
        <v xml:space="preserve">BR 3.4 </v>
      </c>
      <c r="B164" s="12" t="s">
        <v>153</v>
      </c>
      <c r="C164" s="4" t="s">
        <v>167</v>
      </c>
      <c r="D164" s="8" t="s">
        <v>264</v>
      </c>
      <c r="E164" s="3" t="s">
        <v>267</v>
      </c>
      <c r="F164" s="20"/>
      <c r="G164" s="4">
        <v>1</v>
      </c>
      <c r="H164" s="16"/>
      <c r="I164" s="21"/>
      <c r="J164" s="20"/>
    </row>
    <row r="165" spans="1:10" ht="41.6" x14ac:dyDescent="0.4">
      <c r="A165" s="4" t="str">
        <f>LEFT(T_BR[[#This Row],[BR Description]],7)</f>
        <v xml:space="preserve">BR 3.4 </v>
      </c>
      <c r="B165" s="12" t="s">
        <v>153</v>
      </c>
      <c r="C165" s="4" t="s">
        <v>167</v>
      </c>
      <c r="D165" s="8" t="s">
        <v>264</v>
      </c>
      <c r="E165" s="3" t="s">
        <v>378</v>
      </c>
      <c r="F165" s="20"/>
      <c r="G165" s="4">
        <v>1</v>
      </c>
      <c r="H165" s="16"/>
      <c r="I165" s="21"/>
      <c r="J165" s="20"/>
    </row>
    <row r="166" spans="1:10" ht="41.6" x14ac:dyDescent="0.4">
      <c r="A166" s="4" t="str">
        <f>LEFT(T_BR[[#This Row],[BR Description]],7)</f>
        <v xml:space="preserve">BR 3.4 </v>
      </c>
      <c r="B166" s="12" t="s">
        <v>153</v>
      </c>
      <c r="C166" s="4" t="s">
        <v>167</v>
      </c>
      <c r="D166" s="8" t="s">
        <v>264</v>
      </c>
      <c r="E166" s="3" t="s">
        <v>379</v>
      </c>
      <c r="F166" s="20"/>
      <c r="G166" s="4">
        <v>1</v>
      </c>
      <c r="H166" s="16"/>
      <c r="I166" s="21"/>
      <c r="J166" s="20"/>
    </row>
    <row r="167" spans="1:10" x14ac:dyDescent="0.4">
      <c r="A167" s="4" t="str">
        <f>LEFT(T_BR[[#This Row],[BR Description]],7)</f>
        <v xml:space="preserve">BR 3.4 </v>
      </c>
      <c r="B167" s="12" t="s">
        <v>153</v>
      </c>
      <c r="C167" s="4" t="s">
        <v>168</v>
      </c>
      <c r="D167" s="8" t="s">
        <v>169</v>
      </c>
      <c r="E167" s="3" t="s">
        <v>268</v>
      </c>
      <c r="F167" s="20"/>
      <c r="G167" s="4">
        <v>1</v>
      </c>
      <c r="H167" s="16"/>
      <c r="I167" s="21"/>
      <c r="J167" s="20"/>
    </row>
    <row r="168" spans="1:10" ht="24.9" x14ac:dyDescent="0.4">
      <c r="A168" s="4" t="str">
        <f>LEFT(T_BR[[#This Row],[BR Description]],7)</f>
        <v xml:space="preserve">BR 3.4 </v>
      </c>
      <c r="B168" s="12" t="s">
        <v>153</v>
      </c>
      <c r="C168" s="4" t="s">
        <v>168</v>
      </c>
      <c r="D168" s="8" t="s">
        <v>169</v>
      </c>
      <c r="E168" s="3" t="s">
        <v>269</v>
      </c>
      <c r="F168" s="20"/>
      <c r="G168" s="4">
        <v>1</v>
      </c>
      <c r="H168" s="16"/>
      <c r="I168" s="21"/>
      <c r="J168" s="20"/>
    </row>
    <row r="169" spans="1:10" ht="24.9" x14ac:dyDescent="0.4">
      <c r="A169" s="4" t="str">
        <f>LEFT(T_BR[[#This Row],[BR Description]],7)</f>
        <v xml:space="preserve">BR 3.4 </v>
      </c>
      <c r="B169" s="12" t="s">
        <v>153</v>
      </c>
      <c r="C169" s="4" t="s">
        <v>168</v>
      </c>
      <c r="D169" s="8" t="s">
        <v>169</v>
      </c>
      <c r="E169" s="3" t="s">
        <v>270</v>
      </c>
      <c r="F169" s="20"/>
      <c r="G169" s="4">
        <v>1</v>
      </c>
      <c r="H169" s="16"/>
      <c r="I169" s="21"/>
      <c r="J169" s="20"/>
    </row>
    <row r="170" spans="1:10" ht="24.9" x14ac:dyDescent="0.4">
      <c r="A170" s="4" t="str">
        <f>LEFT(T_BR[[#This Row],[BR Description]],7)</f>
        <v xml:space="preserve">BR 3.4 </v>
      </c>
      <c r="B170" s="12" t="s">
        <v>153</v>
      </c>
      <c r="C170" s="4" t="s">
        <v>168</v>
      </c>
      <c r="D170" s="8" t="s">
        <v>169</v>
      </c>
      <c r="E170" s="3" t="s">
        <v>271</v>
      </c>
      <c r="F170" s="20"/>
      <c r="G170" s="4">
        <v>1</v>
      </c>
      <c r="H170" s="16"/>
      <c r="I170" s="21"/>
      <c r="J170" s="20"/>
    </row>
    <row r="171" spans="1:10" x14ac:dyDescent="0.4">
      <c r="A171" s="4" t="str">
        <f>LEFT(T_BR[[#This Row],[BR Description]],7)</f>
        <v xml:space="preserve">BR 3.4 </v>
      </c>
      <c r="B171" s="12" t="s">
        <v>153</v>
      </c>
      <c r="C171" s="4" t="s">
        <v>168</v>
      </c>
      <c r="D171" s="8" t="s">
        <v>169</v>
      </c>
      <c r="E171" s="3" t="s">
        <v>272</v>
      </c>
      <c r="F171" s="20"/>
      <c r="G171" s="4">
        <v>1</v>
      </c>
      <c r="H171" s="16"/>
      <c r="I171" s="21"/>
      <c r="J171" s="20"/>
    </row>
    <row r="172" spans="1:10" ht="37.299999999999997" x14ac:dyDescent="0.4">
      <c r="A172" s="4" t="str">
        <f>LEFT(T_BR[[#This Row],[BR Description]],7)</f>
        <v xml:space="preserve">BR 3.4 </v>
      </c>
      <c r="B172" s="12" t="s">
        <v>153</v>
      </c>
      <c r="C172" s="4" t="s">
        <v>170</v>
      </c>
      <c r="D172" s="16" t="s">
        <v>171</v>
      </c>
      <c r="E172" s="3" t="s">
        <v>273</v>
      </c>
      <c r="F172" s="20"/>
      <c r="G172" s="4">
        <v>1</v>
      </c>
      <c r="H172" s="16"/>
      <c r="I172" s="21"/>
      <c r="J172" s="20"/>
    </row>
    <row r="173" spans="1:10" ht="24.9" x14ac:dyDescent="0.4">
      <c r="A173" s="4" t="str">
        <f>LEFT(T_BR[[#This Row],[BR Description]],7)</f>
        <v xml:space="preserve">BR 3.4 </v>
      </c>
      <c r="B173" s="12" t="s">
        <v>153</v>
      </c>
      <c r="C173" s="4" t="s">
        <v>170</v>
      </c>
      <c r="D173" s="16" t="s">
        <v>171</v>
      </c>
      <c r="E173" s="3" t="s">
        <v>274</v>
      </c>
      <c r="F173" s="20"/>
      <c r="G173" s="4">
        <v>1</v>
      </c>
      <c r="H173" s="16"/>
      <c r="I173" s="21"/>
      <c r="J173" s="20"/>
    </row>
    <row r="174" spans="1:10" x14ac:dyDescent="0.4">
      <c r="A174" s="4" t="str">
        <f>LEFT(T_BR[[#This Row],[BR Description]],7)</f>
        <v xml:space="preserve">BR 3.4 </v>
      </c>
      <c r="B174" s="12" t="s">
        <v>153</v>
      </c>
      <c r="C174" s="4" t="s">
        <v>170</v>
      </c>
      <c r="D174" s="16" t="s">
        <v>171</v>
      </c>
      <c r="E174" s="3" t="s">
        <v>275</v>
      </c>
      <c r="F174" s="20"/>
      <c r="G174" s="4">
        <v>1</v>
      </c>
      <c r="H174" s="16"/>
      <c r="I174" s="21"/>
      <c r="J174" s="20"/>
    </row>
    <row r="175" spans="1:10" ht="24.9" x14ac:dyDescent="0.4">
      <c r="A175" s="4" t="str">
        <f>LEFT(T_BR[[#This Row],[BR Description]],7)</f>
        <v xml:space="preserve">BR 3.4 </v>
      </c>
      <c r="B175" s="12" t="s">
        <v>153</v>
      </c>
      <c r="C175" s="4" t="s">
        <v>170</v>
      </c>
      <c r="D175" s="16" t="s">
        <v>171</v>
      </c>
      <c r="E175" s="3" t="s">
        <v>276</v>
      </c>
      <c r="F175" s="20"/>
      <c r="G175" s="4">
        <v>1</v>
      </c>
      <c r="H175" s="16"/>
      <c r="I175" s="21"/>
      <c r="J175" s="20"/>
    </row>
    <row r="176" spans="1:10" ht="37.299999999999997" x14ac:dyDescent="0.4">
      <c r="A176" s="4" t="str">
        <f>LEFT(T_BR[[#This Row],[BR Description]],7)</f>
        <v xml:space="preserve">BR 3.4 </v>
      </c>
      <c r="B176" s="12" t="s">
        <v>153</v>
      </c>
      <c r="C176" s="4" t="s">
        <v>170</v>
      </c>
      <c r="D176" s="16" t="s">
        <v>171</v>
      </c>
      <c r="E176" s="3" t="s">
        <v>277</v>
      </c>
      <c r="F176" s="20"/>
      <c r="G176" s="4">
        <v>1</v>
      </c>
      <c r="H176" s="16"/>
      <c r="I176" s="21"/>
      <c r="J176" s="20"/>
    </row>
    <row r="177" spans="1:10" x14ac:dyDescent="0.4">
      <c r="A177" s="4" t="str">
        <f>LEFT(T_BR[[#This Row],[BR Description]],7)</f>
        <v xml:space="preserve">BR 3.4 </v>
      </c>
      <c r="B177" s="12" t="s">
        <v>153</v>
      </c>
      <c r="C177" s="4" t="s">
        <v>170</v>
      </c>
      <c r="D177" s="16" t="s">
        <v>171</v>
      </c>
      <c r="E177" s="3" t="s">
        <v>278</v>
      </c>
      <c r="F177" s="20"/>
      <c r="G177" s="4">
        <v>1</v>
      </c>
      <c r="H177" s="16"/>
      <c r="I177" s="21"/>
      <c r="J177" s="20"/>
    </row>
    <row r="178" spans="1:10" ht="24.9" x14ac:dyDescent="0.4">
      <c r="A178" s="4" t="str">
        <f>LEFT(T_BR[[#This Row],[BR Description]],7)</f>
        <v xml:space="preserve">BR 3.4 </v>
      </c>
      <c r="B178" s="12" t="s">
        <v>153</v>
      </c>
      <c r="C178" s="4" t="s">
        <v>170</v>
      </c>
      <c r="D178" s="16" t="s">
        <v>171</v>
      </c>
      <c r="E178" s="3" t="s">
        <v>279</v>
      </c>
      <c r="F178" s="20"/>
      <c r="G178" s="4">
        <v>1</v>
      </c>
      <c r="H178" s="16"/>
      <c r="I178" s="21"/>
      <c r="J178" s="20"/>
    </row>
    <row r="179" spans="1:10" ht="37.299999999999997" x14ac:dyDescent="0.4">
      <c r="A179" s="4" t="str">
        <f>LEFT(T_BR[[#This Row],[BR Description]],7)</f>
        <v xml:space="preserve">BR 3.4 </v>
      </c>
      <c r="B179" s="12" t="s">
        <v>153</v>
      </c>
      <c r="C179" s="4" t="s">
        <v>170</v>
      </c>
      <c r="D179" s="16" t="s">
        <v>171</v>
      </c>
      <c r="E179" s="3" t="s">
        <v>280</v>
      </c>
      <c r="F179" s="20"/>
      <c r="G179" s="4">
        <v>1</v>
      </c>
      <c r="H179" s="16"/>
      <c r="I179" s="21"/>
      <c r="J179" s="20"/>
    </row>
    <row r="180" spans="1:10" ht="24.9" x14ac:dyDescent="0.4">
      <c r="A180" s="4" t="str">
        <f>LEFT(T_BR[[#This Row],[BR Description]],7)</f>
        <v xml:space="preserve">BR 3.4 </v>
      </c>
      <c r="B180" s="12" t="s">
        <v>153</v>
      </c>
      <c r="C180" s="4" t="s">
        <v>170</v>
      </c>
      <c r="D180" s="16" t="s">
        <v>171</v>
      </c>
      <c r="E180" s="3" t="s">
        <v>281</v>
      </c>
      <c r="F180" s="20"/>
      <c r="G180" s="4">
        <v>1</v>
      </c>
      <c r="H180" s="16"/>
      <c r="I180" s="21"/>
      <c r="J180" s="20"/>
    </row>
    <row r="181" spans="1:10" ht="24.9" x14ac:dyDescent="0.4">
      <c r="A181" s="4" t="str">
        <f>LEFT(T_BR[[#This Row],[BR Description]],7)</f>
        <v xml:space="preserve">BR 3.4 </v>
      </c>
      <c r="B181" s="12" t="s">
        <v>153</v>
      </c>
      <c r="C181" s="4" t="s">
        <v>170</v>
      </c>
      <c r="D181" s="16" t="s">
        <v>171</v>
      </c>
      <c r="E181" s="3" t="s">
        <v>282</v>
      </c>
      <c r="F181" s="20"/>
      <c r="G181" s="4">
        <v>1</v>
      </c>
      <c r="H181" s="16"/>
      <c r="I181" s="21"/>
      <c r="J181" s="20"/>
    </row>
    <row r="182" spans="1:10" ht="24.9" x14ac:dyDescent="0.4">
      <c r="A182" s="4" t="str">
        <f>LEFT(T_BR[[#This Row],[BR Description]],7)</f>
        <v xml:space="preserve">BR 3.4 </v>
      </c>
      <c r="B182" s="12" t="s">
        <v>153</v>
      </c>
      <c r="C182" s="4" t="s">
        <v>170</v>
      </c>
      <c r="D182" s="16" t="s">
        <v>171</v>
      </c>
      <c r="E182" s="3" t="s">
        <v>283</v>
      </c>
      <c r="F182" s="20"/>
      <c r="G182" s="4">
        <v>1</v>
      </c>
      <c r="H182" s="16"/>
      <c r="I182" s="21"/>
      <c r="J182" s="20"/>
    </row>
    <row r="183" spans="1:10" ht="24.9" x14ac:dyDescent="0.4">
      <c r="A183" s="4" t="str">
        <f>LEFT(T_BR[[#This Row],[BR Description]],7)</f>
        <v xml:space="preserve">BR 3.4 </v>
      </c>
      <c r="B183" s="12" t="s">
        <v>153</v>
      </c>
      <c r="C183" s="4" t="s">
        <v>170</v>
      </c>
      <c r="D183" s="16" t="s">
        <v>171</v>
      </c>
      <c r="E183" s="3" t="s">
        <v>284</v>
      </c>
      <c r="F183" s="20"/>
      <c r="G183" s="4">
        <v>1</v>
      </c>
      <c r="H183" s="16"/>
      <c r="I183" s="21"/>
      <c r="J183" s="20"/>
    </row>
    <row r="184" spans="1:10" ht="24.9" x14ac:dyDescent="0.4">
      <c r="A184" s="4" t="str">
        <f>LEFT(T_BR[[#This Row],[BR Description]],7)</f>
        <v xml:space="preserve">BR 3.4 </v>
      </c>
      <c r="B184" s="12" t="s">
        <v>153</v>
      </c>
      <c r="C184" s="4" t="s">
        <v>170</v>
      </c>
      <c r="D184" s="16" t="s">
        <v>171</v>
      </c>
      <c r="E184" s="3" t="s">
        <v>285</v>
      </c>
      <c r="F184" s="20"/>
      <c r="G184" s="4">
        <v>2</v>
      </c>
      <c r="H184" s="16"/>
      <c r="I184" s="21"/>
      <c r="J184" s="20"/>
    </row>
    <row r="185" spans="1:10" ht="87" x14ac:dyDescent="0.4">
      <c r="A185" s="4" t="str">
        <f>LEFT(T_BR[[#This Row],[BR Description]],7)</f>
        <v xml:space="preserve">BR 3.4 </v>
      </c>
      <c r="B185" s="12" t="s">
        <v>153</v>
      </c>
      <c r="C185" s="4" t="s">
        <v>383</v>
      </c>
      <c r="D185" s="8" t="s">
        <v>286</v>
      </c>
      <c r="E185" s="3" t="s">
        <v>395</v>
      </c>
      <c r="F185" s="20"/>
      <c r="G185" s="4">
        <v>1</v>
      </c>
      <c r="H185" s="16"/>
      <c r="I185" s="21"/>
      <c r="J185" s="20"/>
    </row>
    <row r="186" spans="1:10" ht="87" x14ac:dyDescent="0.4">
      <c r="A186" s="4" t="str">
        <f>LEFT(T_BR[[#This Row],[BR Description]],7)</f>
        <v xml:space="preserve">BR 3.4 </v>
      </c>
      <c r="B186" s="12" t="s">
        <v>153</v>
      </c>
      <c r="C186" s="4" t="s">
        <v>383</v>
      </c>
      <c r="D186" s="8" t="s">
        <v>286</v>
      </c>
      <c r="E186" s="3" t="s">
        <v>288</v>
      </c>
      <c r="F186" s="20"/>
      <c r="G186" s="4">
        <v>1</v>
      </c>
      <c r="H186" s="16"/>
      <c r="I186" s="21"/>
      <c r="J186" s="20"/>
    </row>
    <row r="187" spans="1:10" ht="37.299999999999997" x14ac:dyDescent="0.4">
      <c r="A187" s="4" t="str">
        <f>LEFT(T_BR[[#This Row],[BR Description]],7)</f>
        <v xml:space="preserve">BR 3.4 </v>
      </c>
      <c r="B187" s="12" t="s">
        <v>153</v>
      </c>
      <c r="C187" s="4" t="s">
        <v>383</v>
      </c>
      <c r="D187" s="8" t="s">
        <v>286</v>
      </c>
      <c r="E187" s="3" t="s">
        <v>287</v>
      </c>
      <c r="F187" s="20"/>
      <c r="G187" s="4">
        <v>1</v>
      </c>
      <c r="H187" s="16"/>
      <c r="I187" s="21"/>
      <c r="J187" s="20"/>
    </row>
    <row r="188" spans="1:10" ht="24.9" x14ac:dyDescent="0.4">
      <c r="A188" s="4" t="str">
        <f>LEFT(T_BR[[#This Row],[BR Description]],7)</f>
        <v xml:space="preserve">BR 3.4 </v>
      </c>
      <c r="B188" s="12" t="s">
        <v>153</v>
      </c>
      <c r="C188" s="4" t="s">
        <v>172</v>
      </c>
      <c r="D188" s="8" t="s">
        <v>289</v>
      </c>
      <c r="E188" s="3" t="s">
        <v>291</v>
      </c>
      <c r="F188" s="20"/>
      <c r="G188" s="4">
        <v>1</v>
      </c>
      <c r="H188" s="16"/>
      <c r="I188" s="21"/>
      <c r="J188" s="20"/>
    </row>
    <row r="189" spans="1:10" ht="24.9" x14ac:dyDescent="0.4">
      <c r="A189" s="4" t="str">
        <f>LEFT(T_BR[[#This Row],[BR Description]],7)</f>
        <v xml:space="preserve">BR 3.4 </v>
      </c>
      <c r="B189" s="12" t="s">
        <v>153</v>
      </c>
      <c r="C189" s="4" t="s">
        <v>172</v>
      </c>
      <c r="D189" s="8" t="s">
        <v>289</v>
      </c>
      <c r="E189" s="3" t="s">
        <v>292</v>
      </c>
      <c r="F189" s="20"/>
      <c r="G189" s="4">
        <v>1</v>
      </c>
      <c r="H189" s="16"/>
      <c r="I189" s="21"/>
      <c r="J189" s="20"/>
    </row>
    <row r="190" spans="1:10" ht="24.9" x14ac:dyDescent="0.4">
      <c r="A190" s="4" t="str">
        <f>LEFT(T_BR[[#This Row],[BR Description]],7)</f>
        <v xml:space="preserve">BR 3.4 </v>
      </c>
      <c r="B190" s="12" t="s">
        <v>153</v>
      </c>
      <c r="C190" s="4" t="s">
        <v>172</v>
      </c>
      <c r="D190" s="8" t="s">
        <v>289</v>
      </c>
      <c r="E190" s="3" t="s">
        <v>293</v>
      </c>
      <c r="F190" s="20"/>
      <c r="G190" s="4">
        <v>1</v>
      </c>
      <c r="H190" s="16"/>
      <c r="I190" s="21"/>
      <c r="J190" s="20"/>
    </row>
    <row r="191" spans="1:10" ht="62.15" x14ac:dyDescent="0.4">
      <c r="A191" s="4" t="str">
        <f>LEFT(T_BR[[#This Row],[BR Description]],7)</f>
        <v xml:space="preserve">BR 3.4 </v>
      </c>
      <c r="B191" s="12" t="s">
        <v>153</v>
      </c>
      <c r="C191" s="4" t="s">
        <v>173</v>
      </c>
      <c r="D191" s="8" t="s">
        <v>290</v>
      </c>
      <c r="E191" s="3" t="s">
        <v>294</v>
      </c>
      <c r="F191" s="20"/>
      <c r="G191" s="4">
        <v>1</v>
      </c>
      <c r="H191" s="16"/>
      <c r="I191" s="21"/>
      <c r="J191" s="20"/>
    </row>
    <row r="192" spans="1:10" ht="24.9" x14ac:dyDescent="0.4">
      <c r="A192" s="4" t="str">
        <f>LEFT(T_BR[[#This Row],[BR Description]],7)</f>
        <v xml:space="preserve">BR 3.4 </v>
      </c>
      <c r="B192" s="12" t="s">
        <v>153</v>
      </c>
      <c r="C192" s="4" t="s">
        <v>175</v>
      </c>
      <c r="D192" s="8" t="s">
        <v>174</v>
      </c>
      <c r="E192" s="3" t="s">
        <v>295</v>
      </c>
      <c r="F192" s="20"/>
      <c r="G192" s="4">
        <v>1</v>
      </c>
      <c r="H192" s="16"/>
      <c r="I192" s="21"/>
      <c r="J192" s="20"/>
    </row>
    <row r="193" spans="1:10" ht="24.9" x14ac:dyDescent="0.4">
      <c r="A193" s="4" t="str">
        <f>LEFT(T_BR[[#This Row],[BR Description]],7)</f>
        <v xml:space="preserve">BR 3.4 </v>
      </c>
      <c r="B193" s="12" t="s">
        <v>153</v>
      </c>
      <c r="C193" s="4" t="s">
        <v>175</v>
      </c>
      <c r="D193" s="8" t="s">
        <v>174</v>
      </c>
      <c r="E193" s="3" t="s">
        <v>296</v>
      </c>
      <c r="F193" s="20"/>
      <c r="G193" s="4">
        <v>1</v>
      </c>
      <c r="H193" s="16"/>
      <c r="I193" s="21"/>
      <c r="J193" s="20"/>
    </row>
    <row r="194" spans="1:10" ht="37.299999999999997" x14ac:dyDescent="0.4">
      <c r="A194" s="4" t="str">
        <f>LEFT(T_BR[[#This Row],[BR Description]],7)</f>
        <v xml:space="preserve">BR 3.4 </v>
      </c>
      <c r="B194" s="12" t="s">
        <v>153</v>
      </c>
      <c r="C194" s="4" t="s">
        <v>175</v>
      </c>
      <c r="D194" s="8" t="s">
        <v>174</v>
      </c>
      <c r="E194" s="3" t="s">
        <v>297</v>
      </c>
      <c r="F194" s="20"/>
      <c r="G194" s="4">
        <v>1</v>
      </c>
      <c r="H194" s="16"/>
      <c r="I194" s="21"/>
      <c r="J194" s="20"/>
    </row>
    <row r="195" spans="1:10" x14ac:dyDescent="0.4">
      <c r="A195" s="4" t="str">
        <f>LEFT(T_BR[[#This Row],[BR Description]],7)</f>
        <v xml:space="preserve">BR 3.4 </v>
      </c>
      <c r="B195" s="12" t="s">
        <v>153</v>
      </c>
      <c r="C195" s="4" t="s">
        <v>175</v>
      </c>
      <c r="D195" s="8" t="s">
        <v>174</v>
      </c>
      <c r="E195" s="3" t="s">
        <v>298</v>
      </c>
      <c r="F195" s="20"/>
      <c r="G195" s="4">
        <v>2</v>
      </c>
      <c r="H195" s="16"/>
      <c r="I195" s="21"/>
      <c r="J195" s="20"/>
    </row>
    <row r="196" spans="1:10" ht="24.9" x14ac:dyDescent="0.4">
      <c r="A196" s="4" t="str">
        <f>LEFT(T_BR[[#This Row],[BR Description]],7)</f>
        <v xml:space="preserve">BR 3.4 </v>
      </c>
      <c r="B196" s="12" t="s">
        <v>153</v>
      </c>
      <c r="C196" s="4" t="s">
        <v>175</v>
      </c>
      <c r="D196" s="8" t="s">
        <v>174</v>
      </c>
      <c r="E196" s="3" t="s">
        <v>299</v>
      </c>
      <c r="F196" s="20"/>
      <c r="G196" s="4">
        <v>1</v>
      </c>
      <c r="H196" s="16"/>
      <c r="I196" s="21"/>
      <c r="J196" s="20"/>
    </row>
    <row r="197" spans="1:10" ht="24.9" x14ac:dyDescent="0.4">
      <c r="A197" s="4" t="str">
        <f>LEFT(T_BR[[#This Row],[BR Description]],7)</f>
        <v xml:space="preserve">BR 3.4 </v>
      </c>
      <c r="B197" s="12" t="s">
        <v>153</v>
      </c>
      <c r="C197" s="4" t="s">
        <v>175</v>
      </c>
      <c r="D197" s="8" t="s">
        <v>174</v>
      </c>
      <c r="E197" s="3" t="s">
        <v>586</v>
      </c>
      <c r="F197" s="20"/>
      <c r="G197" s="4">
        <v>1</v>
      </c>
      <c r="H197" s="16"/>
      <c r="I197" s="21"/>
      <c r="J197" s="20"/>
    </row>
    <row r="198" spans="1:10" ht="24.9" x14ac:dyDescent="0.4">
      <c r="A198" s="4" t="str">
        <f>LEFT(T_BR[[#This Row],[BR Description]],7)</f>
        <v xml:space="preserve">BR 3.4 </v>
      </c>
      <c r="B198" s="12" t="s">
        <v>153</v>
      </c>
      <c r="C198" s="4" t="s">
        <v>176</v>
      </c>
      <c r="D198" s="8" t="s">
        <v>300</v>
      </c>
      <c r="E198" s="3" t="s">
        <v>301</v>
      </c>
      <c r="F198" s="20"/>
      <c r="G198" s="4">
        <v>1</v>
      </c>
      <c r="H198" s="16"/>
      <c r="I198" s="21"/>
      <c r="J198" s="20"/>
    </row>
    <row r="199" spans="1:10" ht="37.299999999999997" x14ac:dyDescent="0.4">
      <c r="A199" s="4" t="str">
        <f>LEFT(T_BR[[#This Row],[BR Description]],7)</f>
        <v xml:space="preserve">BR 3.4 </v>
      </c>
      <c r="B199" s="12" t="s">
        <v>153</v>
      </c>
      <c r="C199" s="4" t="s">
        <v>176</v>
      </c>
      <c r="D199" s="8" t="s">
        <v>300</v>
      </c>
      <c r="E199" s="3" t="s">
        <v>302</v>
      </c>
      <c r="F199" s="20"/>
      <c r="G199" s="4">
        <v>1</v>
      </c>
      <c r="H199" s="16"/>
      <c r="I199" s="21"/>
      <c r="J199" s="20"/>
    </row>
    <row r="200" spans="1:10" ht="111.9" x14ac:dyDescent="0.4">
      <c r="A200" s="4" t="str">
        <f>LEFT(T_BR[[#This Row],[BR Description]],7)</f>
        <v xml:space="preserve">BR 3.4 </v>
      </c>
      <c r="B200" s="12" t="s">
        <v>153</v>
      </c>
      <c r="C200" s="4" t="s">
        <v>178</v>
      </c>
      <c r="D200" s="8" t="s">
        <v>303</v>
      </c>
      <c r="E200" s="3" t="s">
        <v>305</v>
      </c>
      <c r="F200" s="20"/>
      <c r="G200" s="4">
        <v>1</v>
      </c>
      <c r="H200" s="8" t="s">
        <v>304</v>
      </c>
      <c r="I200" s="21"/>
      <c r="J200" s="20"/>
    </row>
    <row r="201" spans="1:10" ht="111.9" x14ac:dyDescent="0.4">
      <c r="A201" s="4" t="str">
        <f>LEFT(T_BR[[#This Row],[BR Description]],7)</f>
        <v xml:space="preserve">BR 3.4 </v>
      </c>
      <c r="B201" s="12" t="s">
        <v>153</v>
      </c>
      <c r="C201" s="4" t="s">
        <v>178</v>
      </c>
      <c r="D201" s="8" t="s">
        <v>303</v>
      </c>
      <c r="E201" s="3" t="s">
        <v>306</v>
      </c>
      <c r="F201" s="20"/>
      <c r="G201" s="4">
        <v>1</v>
      </c>
      <c r="H201" s="8" t="s">
        <v>304</v>
      </c>
      <c r="I201" s="21"/>
      <c r="J201" s="20"/>
    </row>
    <row r="202" spans="1:10" ht="111.9" x14ac:dyDescent="0.4">
      <c r="A202" s="4" t="str">
        <f>LEFT(T_BR[[#This Row],[BR Description]],7)</f>
        <v xml:space="preserve">BR 3.4 </v>
      </c>
      <c r="B202" s="12" t="s">
        <v>153</v>
      </c>
      <c r="C202" s="4" t="s">
        <v>178</v>
      </c>
      <c r="D202" s="8" t="s">
        <v>303</v>
      </c>
      <c r="E202" s="3" t="s">
        <v>307</v>
      </c>
      <c r="F202" s="20"/>
      <c r="G202" s="4">
        <v>1</v>
      </c>
      <c r="H202" s="8" t="s">
        <v>304</v>
      </c>
      <c r="I202" s="21"/>
      <c r="J202" s="20"/>
    </row>
    <row r="203" spans="1:10" ht="111.9" x14ac:dyDescent="0.4">
      <c r="A203" s="4" t="str">
        <f>LEFT(T_BR[[#This Row],[BR Description]],7)</f>
        <v xml:space="preserve">BR 3.4 </v>
      </c>
      <c r="B203" s="12" t="s">
        <v>153</v>
      </c>
      <c r="C203" s="4" t="s">
        <v>178</v>
      </c>
      <c r="D203" s="8" t="s">
        <v>303</v>
      </c>
      <c r="E203" s="3" t="s">
        <v>308</v>
      </c>
      <c r="F203" s="20"/>
      <c r="G203" s="4">
        <v>1</v>
      </c>
      <c r="H203" s="8" t="s">
        <v>304</v>
      </c>
      <c r="I203" s="21"/>
      <c r="J203" s="20"/>
    </row>
    <row r="204" spans="1:10" ht="111.9" x14ac:dyDescent="0.4">
      <c r="A204" s="4" t="str">
        <f>LEFT(T_BR[[#This Row],[BR Description]],7)</f>
        <v xml:space="preserve">BR 3.4 </v>
      </c>
      <c r="B204" s="12" t="s">
        <v>153</v>
      </c>
      <c r="C204" s="4" t="s">
        <v>178</v>
      </c>
      <c r="D204" s="8" t="s">
        <v>303</v>
      </c>
      <c r="E204" s="3" t="s">
        <v>309</v>
      </c>
      <c r="F204" s="20"/>
      <c r="G204" s="4">
        <v>1</v>
      </c>
      <c r="H204" s="8" t="s">
        <v>304</v>
      </c>
      <c r="I204" s="21"/>
      <c r="J204" s="20"/>
    </row>
    <row r="205" spans="1:10" ht="111.9" x14ac:dyDescent="0.4">
      <c r="A205" s="4" t="str">
        <f>LEFT(T_BR[[#This Row],[BR Description]],7)</f>
        <v xml:space="preserve">BR 3.4 </v>
      </c>
      <c r="B205" s="12" t="s">
        <v>153</v>
      </c>
      <c r="C205" s="4" t="s">
        <v>178</v>
      </c>
      <c r="D205" s="8" t="s">
        <v>303</v>
      </c>
      <c r="E205" s="3" t="s">
        <v>310</v>
      </c>
      <c r="F205" s="20"/>
      <c r="G205" s="4">
        <v>1</v>
      </c>
      <c r="H205" s="8" t="s">
        <v>304</v>
      </c>
      <c r="I205" s="21"/>
      <c r="J205" s="20"/>
    </row>
    <row r="206" spans="1:10" ht="111.9" x14ac:dyDescent="0.4">
      <c r="A206" s="4" t="str">
        <f>LEFT(T_BR[[#This Row],[BR Description]],7)</f>
        <v xml:space="preserve">BR 3.4 </v>
      </c>
      <c r="B206" s="12" t="s">
        <v>153</v>
      </c>
      <c r="C206" s="4" t="s">
        <v>178</v>
      </c>
      <c r="D206" s="8" t="s">
        <v>303</v>
      </c>
      <c r="E206" s="3" t="s">
        <v>311</v>
      </c>
      <c r="F206" s="20"/>
      <c r="G206" s="4">
        <v>1</v>
      </c>
      <c r="H206" s="8" t="s">
        <v>304</v>
      </c>
      <c r="I206" s="21"/>
      <c r="J206" s="20"/>
    </row>
    <row r="207" spans="1:10" ht="111.9" x14ac:dyDescent="0.4">
      <c r="A207" s="4" t="str">
        <f>LEFT(T_BR[[#This Row],[BR Description]],7)</f>
        <v xml:space="preserve">BR 3.4 </v>
      </c>
      <c r="B207" s="12" t="s">
        <v>153</v>
      </c>
      <c r="C207" s="4" t="s">
        <v>178</v>
      </c>
      <c r="D207" s="8" t="s">
        <v>303</v>
      </c>
      <c r="E207" s="3" t="s">
        <v>312</v>
      </c>
      <c r="F207" s="20"/>
      <c r="G207" s="4">
        <v>1</v>
      </c>
      <c r="H207" s="8" t="s">
        <v>304</v>
      </c>
      <c r="I207" s="21"/>
      <c r="J207" s="20"/>
    </row>
    <row r="208" spans="1:10" ht="111.9" x14ac:dyDescent="0.4">
      <c r="A208" s="4" t="str">
        <f>LEFT(T_BR[[#This Row],[BR Description]],7)</f>
        <v xml:space="preserve">BR 3.4 </v>
      </c>
      <c r="B208" s="12" t="s">
        <v>153</v>
      </c>
      <c r="C208" s="4" t="s">
        <v>178</v>
      </c>
      <c r="D208" s="8" t="s">
        <v>303</v>
      </c>
      <c r="E208" s="3" t="s">
        <v>313</v>
      </c>
      <c r="F208" s="20"/>
      <c r="G208" s="4">
        <v>1</v>
      </c>
      <c r="H208" s="8" t="s">
        <v>304</v>
      </c>
      <c r="I208" s="21"/>
      <c r="J208" s="20"/>
    </row>
    <row r="209" spans="1:10" ht="111.9" x14ac:dyDescent="0.4">
      <c r="A209" s="4" t="str">
        <f>LEFT(T_BR[[#This Row],[BR Description]],7)</f>
        <v xml:space="preserve">BR 3.4 </v>
      </c>
      <c r="B209" s="12" t="s">
        <v>153</v>
      </c>
      <c r="C209" s="4" t="s">
        <v>178</v>
      </c>
      <c r="D209" s="8" t="s">
        <v>303</v>
      </c>
      <c r="E209" s="3" t="s">
        <v>314</v>
      </c>
      <c r="F209" s="20"/>
      <c r="G209" s="4">
        <v>1</v>
      </c>
      <c r="H209" s="8" t="s">
        <v>304</v>
      </c>
      <c r="I209" s="21"/>
      <c r="J209" s="20"/>
    </row>
    <row r="210" spans="1:10" ht="111.9" x14ac:dyDescent="0.4">
      <c r="A210" s="4" t="str">
        <f>LEFT(T_BR[[#This Row],[BR Description]],7)</f>
        <v xml:space="preserve">BR 3.4 </v>
      </c>
      <c r="B210" s="12" t="s">
        <v>153</v>
      </c>
      <c r="C210" s="4" t="s">
        <v>178</v>
      </c>
      <c r="D210" s="8" t="s">
        <v>303</v>
      </c>
      <c r="E210" s="3" t="s">
        <v>315</v>
      </c>
      <c r="F210" s="20"/>
      <c r="G210" s="4">
        <v>1</v>
      </c>
      <c r="H210" s="8" t="s">
        <v>304</v>
      </c>
      <c r="I210" s="21"/>
      <c r="J210" s="20"/>
    </row>
    <row r="211" spans="1:10" ht="111.9" x14ac:dyDescent="0.4">
      <c r="A211" s="4" t="str">
        <f>LEFT(T_BR[[#This Row],[BR Description]],7)</f>
        <v xml:space="preserve">BR 3.4 </v>
      </c>
      <c r="B211" s="12" t="s">
        <v>153</v>
      </c>
      <c r="C211" s="4" t="s">
        <v>178</v>
      </c>
      <c r="D211" s="8" t="s">
        <v>303</v>
      </c>
      <c r="E211" s="3" t="s">
        <v>316</v>
      </c>
      <c r="F211" s="20"/>
      <c r="G211" s="4">
        <v>1</v>
      </c>
      <c r="H211" s="8" t="s">
        <v>304</v>
      </c>
      <c r="I211" s="21"/>
      <c r="J211" s="20"/>
    </row>
    <row r="212" spans="1:10" ht="111.9" x14ac:dyDescent="0.4">
      <c r="A212" s="4" t="str">
        <f>LEFT(T_BR[[#This Row],[BR Description]],7)</f>
        <v xml:space="preserve">BR 3.4 </v>
      </c>
      <c r="B212" s="12" t="s">
        <v>153</v>
      </c>
      <c r="C212" s="4" t="s">
        <v>178</v>
      </c>
      <c r="D212" s="8" t="s">
        <v>303</v>
      </c>
      <c r="E212" s="3" t="s">
        <v>317</v>
      </c>
      <c r="F212" s="20"/>
      <c r="G212" s="4">
        <v>1</v>
      </c>
      <c r="H212" s="8" t="s">
        <v>304</v>
      </c>
      <c r="I212" s="21"/>
      <c r="J212" s="20"/>
    </row>
    <row r="213" spans="1:10" ht="111.9" x14ac:dyDescent="0.4">
      <c r="A213" s="4" t="str">
        <f>LEFT(T_BR[[#This Row],[BR Description]],7)</f>
        <v xml:space="preserve">BR 3.4 </v>
      </c>
      <c r="B213" s="12" t="s">
        <v>153</v>
      </c>
      <c r="C213" s="4" t="s">
        <v>178</v>
      </c>
      <c r="D213" s="8" t="s">
        <v>303</v>
      </c>
      <c r="E213" s="3" t="s">
        <v>318</v>
      </c>
      <c r="F213" s="20"/>
      <c r="G213" s="4">
        <v>1</v>
      </c>
      <c r="H213" s="8" t="s">
        <v>304</v>
      </c>
      <c r="I213" s="21"/>
      <c r="J213" s="20"/>
    </row>
    <row r="214" spans="1:10" ht="111.9" x14ac:dyDescent="0.4">
      <c r="A214" s="4" t="str">
        <f>LEFT(T_BR[[#This Row],[BR Description]],7)</f>
        <v xml:space="preserve">BR 3.4 </v>
      </c>
      <c r="B214" s="12" t="s">
        <v>153</v>
      </c>
      <c r="C214" s="4" t="s">
        <v>178</v>
      </c>
      <c r="D214" s="8" t="s">
        <v>303</v>
      </c>
      <c r="E214" s="3" t="s">
        <v>319</v>
      </c>
      <c r="F214" s="20"/>
      <c r="G214" s="4">
        <v>1</v>
      </c>
      <c r="H214" s="8" t="s">
        <v>304</v>
      </c>
      <c r="I214" s="21"/>
      <c r="J214" s="20"/>
    </row>
    <row r="215" spans="1:10" ht="111.9" x14ac:dyDescent="0.4">
      <c r="A215" s="4" t="str">
        <f>LEFT(T_BR[[#This Row],[BR Description]],7)</f>
        <v xml:space="preserve">BR 3.4 </v>
      </c>
      <c r="B215" s="12" t="s">
        <v>153</v>
      </c>
      <c r="C215" s="4" t="s">
        <v>178</v>
      </c>
      <c r="D215" s="8" t="s">
        <v>303</v>
      </c>
      <c r="E215" s="3" t="s">
        <v>320</v>
      </c>
      <c r="F215" s="20"/>
      <c r="G215" s="4">
        <v>1</v>
      </c>
      <c r="H215" s="8" t="s">
        <v>304</v>
      </c>
      <c r="I215" s="21"/>
      <c r="J215" s="20"/>
    </row>
    <row r="216" spans="1:10" ht="111.9" x14ac:dyDescent="0.4">
      <c r="A216" s="4" t="str">
        <f>LEFT(T_BR[[#This Row],[BR Description]],7)</f>
        <v xml:space="preserve">BR 3.4 </v>
      </c>
      <c r="B216" s="12" t="s">
        <v>153</v>
      </c>
      <c r="C216" s="4" t="s">
        <v>178</v>
      </c>
      <c r="D216" s="8" t="s">
        <v>303</v>
      </c>
      <c r="E216" s="3" t="s">
        <v>321</v>
      </c>
      <c r="F216" s="20"/>
      <c r="G216" s="4">
        <v>1</v>
      </c>
      <c r="H216" s="8" t="s">
        <v>304</v>
      </c>
      <c r="I216" s="21"/>
      <c r="J216" s="20"/>
    </row>
    <row r="217" spans="1:10" ht="111.9" x14ac:dyDescent="0.4">
      <c r="A217" s="4" t="str">
        <f>LEFT(T_BR[[#This Row],[BR Description]],7)</f>
        <v xml:space="preserve">BR 3.4 </v>
      </c>
      <c r="B217" s="12" t="s">
        <v>153</v>
      </c>
      <c r="C217" s="4" t="s">
        <v>178</v>
      </c>
      <c r="D217" s="8" t="s">
        <v>177</v>
      </c>
      <c r="E217" s="3" t="s">
        <v>322</v>
      </c>
      <c r="F217" s="20"/>
      <c r="G217" s="4">
        <v>1</v>
      </c>
      <c r="H217" s="8" t="s">
        <v>304</v>
      </c>
      <c r="I217" s="21"/>
      <c r="J217" s="20"/>
    </row>
    <row r="218" spans="1:10" x14ac:dyDescent="0.4">
      <c r="A218" s="4" t="str">
        <f>LEFT(T_BR[[#This Row],[BR Description]],7)</f>
        <v xml:space="preserve">BR 3.4 </v>
      </c>
      <c r="B218" s="12" t="s">
        <v>153</v>
      </c>
      <c r="C218" s="4" t="s">
        <v>180</v>
      </c>
      <c r="D218" s="8" t="s">
        <v>179</v>
      </c>
      <c r="E218" s="3" t="s">
        <v>323</v>
      </c>
      <c r="F218" s="20"/>
      <c r="G218" s="4">
        <v>1</v>
      </c>
      <c r="H218" s="16"/>
      <c r="I218" s="21"/>
      <c r="J218" s="20"/>
    </row>
    <row r="219" spans="1:10" ht="24.9" x14ac:dyDescent="0.4">
      <c r="A219" s="4" t="str">
        <f>LEFT(T_BR[[#This Row],[BR Description]],7)</f>
        <v xml:space="preserve">BR 3.4 </v>
      </c>
      <c r="B219" s="12" t="s">
        <v>153</v>
      </c>
      <c r="C219" s="4" t="s">
        <v>180</v>
      </c>
      <c r="D219" s="8" t="s">
        <v>179</v>
      </c>
      <c r="E219" s="3" t="s">
        <v>324</v>
      </c>
      <c r="F219" s="20"/>
      <c r="G219" s="4">
        <v>1</v>
      </c>
      <c r="H219" s="16"/>
      <c r="I219" s="21"/>
      <c r="J219" s="20"/>
    </row>
    <row r="220" spans="1:10" ht="24.9" x14ac:dyDescent="0.4">
      <c r="A220" s="4" t="str">
        <f>LEFT(T_BR[[#This Row],[BR Description]],7)</f>
        <v xml:space="preserve">BR 3.4 </v>
      </c>
      <c r="B220" s="12" t="s">
        <v>153</v>
      </c>
      <c r="C220" s="4" t="s">
        <v>180</v>
      </c>
      <c r="D220" s="8" t="s">
        <v>179</v>
      </c>
      <c r="E220" s="3" t="s">
        <v>325</v>
      </c>
      <c r="F220" s="20"/>
      <c r="G220" s="4">
        <v>1</v>
      </c>
      <c r="H220" s="16"/>
      <c r="I220" s="21"/>
      <c r="J220" s="20"/>
    </row>
    <row r="221" spans="1:10" ht="24.9" x14ac:dyDescent="0.4">
      <c r="A221" s="4" t="str">
        <f>LEFT(T_BR[[#This Row],[BR Description]],7)</f>
        <v xml:space="preserve">BR 3.4 </v>
      </c>
      <c r="B221" s="12" t="s">
        <v>153</v>
      </c>
      <c r="C221" s="4" t="s">
        <v>180</v>
      </c>
      <c r="D221" s="8" t="s">
        <v>179</v>
      </c>
      <c r="E221" s="3" t="s">
        <v>326</v>
      </c>
      <c r="F221" s="20"/>
      <c r="G221" s="4">
        <v>1</v>
      </c>
      <c r="H221" s="16"/>
      <c r="I221" s="21"/>
      <c r="J221" s="20"/>
    </row>
    <row r="222" spans="1:10" x14ac:dyDescent="0.4">
      <c r="A222" s="4" t="str">
        <f>LEFT(T_BR[[#This Row],[BR Description]],7)</f>
        <v xml:space="preserve">BR 3.4 </v>
      </c>
      <c r="B222" s="12" t="s">
        <v>153</v>
      </c>
      <c r="C222" s="4" t="s">
        <v>180</v>
      </c>
      <c r="D222" s="8" t="s">
        <v>179</v>
      </c>
      <c r="E222" s="3" t="s">
        <v>327</v>
      </c>
      <c r="F222" s="20"/>
      <c r="G222" s="4">
        <v>1</v>
      </c>
      <c r="H222" s="16"/>
      <c r="I222" s="21"/>
      <c r="J222" s="20"/>
    </row>
    <row r="223" spans="1:10" x14ac:dyDescent="0.4">
      <c r="A223" s="4" t="str">
        <f>LEFT(T_BR[[#This Row],[BR Description]],7)</f>
        <v xml:space="preserve">BR 3.4 </v>
      </c>
      <c r="B223" s="12" t="s">
        <v>153</v>
      </c>
      <c r="C223" s="4" t="s">
        <v>180</v>
      </c>
      <c r="D223" s="8" t="s">
        <v>179</v>
      </c>
      <c r="E223" s="3" t="s">
        <v>328</v>
      </c>
      <c r="F223" s="20"/>
      <c r="G223" s="4">
        <v>1</v>
      </c>
      <c r="H223" s="16"/>
      <c r="I223" s="21"/>
      <c r="J223" s="20"/>
    </row>
    <row r="224" spans="1:10" x14ac:dyDescent="0.4">
      <c r="A224" s="4" t="str">
        <f>LEFT(T_BR[[#This Row],[BR Description]],7)</f>
        <v xml:space="preserve">BR 3.4 </v>
      </c>
      <c r="B224" s="12" t="s">
        <v>153</v>
      </c>
      <c r="C224" s="4" t="s">
        <v>180</v>
      </c>
      <c r="D224" s="8" t="s">
        <v>179</v>
      </c>
      <c r="E224" s="3" t="s">
        <v>329</v>
      </c>
      <c r="F224" s="20"/>
      <c r="G224" s="4">
        <v>1</v>
      </c>
      <c r="H224" s="16"/>
      <c r="I224" s="21"/>
      <c r="J224" s="20"/>
    </row>
    <row r="225" spans="1:10" ht="124.3" x14ac:dyDescent="0.4">
      <c r="A225" s="4" t="str">
        <f>LEFT(T_BR[[#This Row],[BR Description]],7)</f>
        <v xml:space="preserve">BR 3.4 </v>
      </c>
      <c r="B225" s="12" t="s">
        <v>153</v>
      </c>
      <c r="C225" s="4" t="s">
        <v>182</v>
      </c>
      <c r="D225" s="8" t="s">
        <v>330</v>
      </c>
      <c r="E225" s="3" t="s">
        <v>331</v>
      </c>
      <c r="F225" s="20"/>
      <c r="G225" s="4">
        <v>1</v>
      </c>
      <c r="H225" s="16"/>
      <c r="I225" s="21"/>
      <c r="J225" s="20"/>
    </row>
    <row r="226" spans="1:10" ht="24.9" x14ac:dyDescent="0.4">
      <c r="A226" s="4" t="str">
        <f>LEFT(T_BR[[#This Row],[BR Description]],7)</f>
        <v xml:space="preserve">BR 3.4 </v>
      </c>
      <c r="B226" s="12" t="s">
        <v>153</v>
      </c>
      <c r="C226" s="4" t="s">
        <v>182</v>
      </c>
      <c r="D226" s="8" t="s">
        <v>181</v>
      </c>
      <c r="E226" s="3" t="s">
        <v>332</v>
      </c>
      <c r="F226" s="20"/>
      <c r="G226" s="4">
        <v>1</v>
      </c>
      <c r="H226" s="16"/>
      <c r="I226" s="21"/>
      <c r="J226" s="20"/>
    </row>
    <row r="227" spans="1:10" ht="49.75" x14ac:dyDescent="0.4">
      <c r="A227" s="4" t="str">
        <f>LEFT(T_BR[[#This Row],[BR Description]],7)</f>
        <v xml:space="preserve">BR 3.4 </v>
      </c>
      <c r="B227" s="12" t="s">
        <v>153</v>
      </c>
      <c r="C227" s="4" t="s">
        <v>182</v>
      </c>
      <c r="D227" s="8" t="s">
        <v>181</v>
      </c>
      <c r="E227" s="3" t="s">
        <v>333</v>
      </c>
      <c r="F227" s="20"/>
      <c r="G227" s="4">
        <v>1</v>
      </c>
      <c r="H227" s="16"/>
      <c r="I227" s="21"/>
      <c r="J227" s="20"/>
    </row>
    <row r="228" spans="1:10" ht="74.599999999999994" x14ac:dyDescent="0.4">
      <c r="A228" s="4" t="str">
        <f>LEFT(T_BR[[#This Row],[BR Description]],7)</f>
        <v xml:space="preserve">BR 3.4 </v>
      </c>
      <c r="B228" s="12" t="s">
        <v>153</v>
      </c>
      <c r="C228" s="4" t="s">
        <v>182</v>
      </c>
      <c r="D228" s="8" t="s">
        <v>181</v>
      </c>
      <c r="E228" s="3" t="s">
        <v>334</v>
      </c>
      <c r="F228" s="20"/>
      <c r="G228" s="4">
        <v>1</v>
      </c>
      <c r="H228" s="16"/>
      <c r="I228" s="21"/>
      <c r="J228" s="20"/>
    </row>
    <row r="229" spans="1:10" ht="37.299999999999997" x14ac:dyDescent="0.4">
      <c r="A229" s="4" t="str">
        <f>LEFT(T_BR[[#This Row],[BR Description]],7)</f>
        <v xml:space="preserve">BR 3.4 </v>
      </c>
      <c r="B229" s="12" t="s">
        <v>153</v>
      </c>
      <c r="C229" s="4" t="s">
        <v>182</v>
      </c>
      <c r="D229" s="8" t="s">
        <v>181</v>
      </c>
      <c r="E229" s="3" t="s">
        <v>335</v>
      </c>
      <c r="F229" s="20"/>
      <c r="G229" s="4">
        <v>1</v>
      </c>
      <c r="H229" s="16"/>
      <c r="I229" s="21"/>
      <c r="J229" s="20"/>
    </row>
    <row r="230" spans="1:10" ht="24.9" x14ac:dyDescent="0.4">
      <c r="A230" s="4" t="str">
        <f>LEFT(T_BR[[#This Row],[BR Description]],7)</f>
        <v xml:space="preserve">BR 3.4 </v>
      </c>
      <c r="B230" s="12" t="s">
        <v>153</v>
      </c>
      <c r="C230" s="4" t="s">
        <v>182</v>
      </c>
      <c r="D230" s="8" t="s">
        <v>181</v>
      </c>
      <c r="E230" s="3" t="s">
        <v>336</v>
      </c>
      <c r="F230" s="20"/>
      <c r="G230" s="4">
        <v>1</v>
      </c>
      <c r="H230" s="16"/>
      <c r="I230" s="21"/>
      <c r="J230" s="20"/>
    </row>
    <row r="231" spans="1:10" ht="99.45" x14ac:dyDescent="0.4">
      <c r="A231" s="4" t="str">
        <f>LEFT(T_BR[[#This Row],[BR Description]],7)</f>
        <v xml:space="preserve">BR 3.4 </v>
      </c>
      <c r="B231" s="12" t="s">
        <v>153</v>
      </c>
      <c r="C231" s="4" t="s">
        <v>182</v>
      </c>
      <c r="D231" s="8" t="s">
        <v>181</v>
      </c>
      <c r="E231" s="3" t="s">
        <v>337</v>
      </c>
      <c r="F231" s="20"/>
      <c r="G231" s="4">
        <v>1</v>
      </c>
      <c r="H231" s="16"/>
      <c r="I231" s="21"/>
      <c r="J231" s="20"/>
    </row>
    <row r="232" spans="1:10" ht="24.9" x14ac:dyDescent="0.4">
      <c r="A232" s="4" t="str">
        <f>LEFT(T_BR[[#This Row],[BR Description]],7)</f>
        <v xml:space="preserve">BR 3.4 </v>
      </c>
      <c r="B232" s="12" t="s">
        <v>153</v>
      </c>
      <c r="C232" s="4" t="s">
        <v>184</v>
      </c>
      <c r="D232" s="8" t="s">
        <v>183</v>
      </c>
      <c r="E232" s="3" t="s">
        <v>185</v>
      </c>
      <c r="F232" s="20"/>
      <c r="G232" s="4">
        <v>1</v>
      </c>
      <c r="H232" s="16"/>
      <c r="I232" s="21"/>
      <c r="J232" s="20"/>
    </row>
    <row r="233" spans="1:10" ht="24.9" x14ac:dyDescent="0.4">
      <c r="A233" s="4" t="str">
        <f>LEFT(T_BR[[#This Row],[BR Description]],7)</f>
        <v xml:space="preserve">BR 3.4 </v>
      </c>
      <c r="B233" s="12" t="s">
        <v>153</v>
      </c>
      <c r="C233" s="4" t="s">
        <v>186</v>
      </c>
      <c r="D233" s="8" t="s">
        <v>338</v>
      </c>
      <c r="E233" s="3" t="s">
        <v>339</v>
      </c>
      <c r="F233" s="20"/>
      <c r="G233" s="4">
        <v>1</v>
      </c>
      <c r="H233" s="16"/>
      <c r="I233" s="21"/>
      <c r="J233" s="20"/>
    </row>
    <row r="234" spans="1:10" ht="24.9" x14ac:dyDescent="0.4">
      <c r="A234" s="4" t="str">
        <f>LEFT(T_BR[[#This Row],[BR Description]],7)</f>
        <v xml:space="preserve">BR 3.4 </v>
      </c>
      <c r="B234" s="12" t="s">
        <v>153</v>
      </c>
      <c r="C234" s="4" t="s">
        <v>186</v>
      </c>
      <c r="D234" s="8" t="s">
        <v>338</v>
      </c>
      <c r="E234" s="3" t="s">
        <v>340</v>
      </c>
      <c r="F234" s="20"/>
      <c r="G234" s="4">
        <v>1</v>
      </c>
      <c r="H234" s="16"/>
      <c r="I234" s="21"/>
      <c r="J234" s="20"/>
    </row>
    <row r="235" spans="1:10" ht="24.9" x14ac:dyDescent="0.4">
      <c r="A235" s="4" t="str">
        <f>LEFT(T_BR[[#This Row],[BR Description]],7)</f>
        <v xml:space="preserve">BR 3.4 </v>
      </c>
      <c r="B235" s="12" t="s">
        <v>153</v>
      </c>
      <c r="C235" s="4" t="s">
        <v>186</v>
      </c>
      <c r="D235" s="8" t="s">
        <v>338</v>
      </c>
      <c r="E235" s="3" t="s">
        <v>341</v>
      </c>
      <c r="F235" s="20"/>
      <c r="G235" s="4">
        <v>1</v>
      </c>
      <c r="H235" s="16"/>
      <c r="I235" s="21"/>
      <c r="J235" s="20"/>
    </row>
    <row r="236" spans="1:10" ht="24.9" x14ac:dyDescent="0.4">
      <c r="A236" s="4" t="str">
        <f>LEFT(T_BR[[#This Row],[BR Description]],7)</f>
        <v xml:space="preserve">BR 3.4 </v>
      </c>
      <c r="B236" s="12" t="s">
        <v>153</v>
      </c>
      <c r="C236" s="4" t="s">
        <v>186</v>
      </c>
      <c r="D236" s="8" t="s">
        <v>338</v>
      </c>
      <c r="E236" s="3" t="s">
        <v>342</v>
      </c>
      <c r="F236" s="20"/>
      <c r="G236" s="4">
        <v>1</v>
      </c>
      <c r="H236" s="16"/>
      <c r="I236" s="21"/>
      <c r="J236" s="20"/>
    </row>
    <row r="237" spans="1:10" ht="24.9" x14ac:dyDescent="0.4">
      <c r="A237" s="4" t="str">
        <f>LEFT(T_BR[[#This Row],[BR Description]],7)</f>
        <v xml:space="preserve">BR 3.4 </v>
      </c>
      <c r="B237" s="12" t="s">
        <v>153</v>
      </c>
      <c r="C237" s="4" t="s">
        <v>186</v>
      </c>
      <c r="D237" s="8" t="s">
        <v>338</v>
      </c>
      <c r="E237" s="3" t="s">
        <v>343</v>
      </c>
      <c r="F237" s="20"/>
      <c r="G237" s="4">
        <v>1</v>
      </c>
      <c r="H237" s="16"/>
      <c r="I237" s="21"/>
      <c r="J237" s="20"/>
    </row>
    <row r="238" spans="1:10" ht="62.15" x14ac:dyDescent="0.4">
      <c r="A238" s="4" t="str">
        <f>LEFT(T_BR[[#This Row],[BR Description]],7)</f>
        <v xml:space="preserve">BR 3.4 </v>
      </c>
      <c r="B238" s="12" t="s">
        <v>153</v>
      </c>
      <c r="C238" s="4" t="s">
        <v>186</v>
      </c>
      <c r="D238" s="8" t="s">
        <v>338</v>
      </c>
      <c r="E238" s="3" t="s">
        <v>344</v>
      </c>
      <c r="F238" s="20"/>
      <c r="G238" s="4">
        <v>1</v>
      </c>
      <c r="H238" s="16"/>
      <c r="I238" s="21"/>
      <c r="J238" s="20"/>
    </row>
    <row r="239" spans="1:10" ht="99.45" x14ac:dyDescent="0.4">
      <c r="A239" s="4" t="str">
        <f>LEFT(T_BR[[#This Row],[BR Description]],7)</f>
        <v xml:space="preserve">BR 3.4 </v>
      </c>
      <c r="B239" s="12" t="s">
        <v>153</v>
      </c>
      <c r="C239" s="4" t="s">
        <v>186</v>
      </c>
      <c r="D239" s="8" t="s">
        <v>338</v>
      </c>
      <c r="E239" s="3" t="s">
        <v>345</v>
      </c>
      <c r="F239" s="20"/>
      <c r="G239" s="4">
        <v>1</v>
      </c>
      <c r="H239" s="16"/>
      <c r="I239" s="21"/>
      <c r="J239" s="20"/>
    </row>
    <row r="240" spans="1:10" ht="161.6" x14ac:dyDescent="0.4">
      <c r="A240" s="4" t="str">
        <f>LEFT(T_BR[[#This Row],[BR Description]],7)</f>
        <v xml:space="preserve">BR 3.4 </v>
      </c>
      <c r="B240" s="12" t="s">
        <v>153</v>
      </c>
      <c r="C240" s="4" t="s">
        <v>186</v>
      </c>
      <c r="D240" s="8" t="s">
        <v>338</v>
      </c>
      <c r="E240" s="3" t="s">
        <v>346</v>
      </c>
      <c r="F240" s="20"/>
      <c r="G240" s="4">
        <v>1</v>
      </c>
      <c r="H240" s="16"/>
      <c r="I240" s="21"/>
      <c r="J240" s="20"/>
    </row>
    <row r="241" spans="1:10" ht="99.45" x14ac:dyDescent="0.4">
      <c r="A241" s="4" t="str">
        <f>LEFT(T_BR[[#This Row],[BR Description]],7)</f>
        <v xml:space="preserve">BR 3.4 </v>
      </c>
      <c r="B241" s="12" t="s">
        <v>153</v>
      </c>
      <c r="C241" s="4" t="s">
        <v>186</v>
      </c>
      <c r="D241" s="8" t="s">
        <v>338</v>
      </c>
      <c r="E241" s="3" t="s">
        <v>347</v>
      </c>
      <c r="F241" s="20"/>
      <c r="G241" s="4">
        <v>1</v>
      </c>
      <c r="H241" s="16"/>
      <c r="I241" s="21"/>
      <c r="J241" s="20"/>
    </row>
    <row r="242" spans="1:10" ht="99.45" x14ac:dyDescent="0.4">
      <c r="A242" s="4" t="str">
        <f>LEFT(T_BR[[#This Row],[BR Description]],7)</f>
        <v xml:space="preserve">BR 3.4 </v>
      </c>
      <c r="B242" s="12" t="s">
        <v>153</v>
      </c>
      <c r="C242" s="4" t="s">
        <v>186</v>
      </c>
      <c r="D242" s="8" t="s">
        <v>338</v>
      </c>
      <c r="E242" s="3" t="s">
        <v>348</v>
      </c>
      <c r="F242" s="20"/>
      <c r="G242" s="4">
        <v>1</v>
      </c>
      <c r="H242" s="16"/>
      <c r="I242" s="21"/>
      <c r="J242" s="20"/>
    </row>
    <row r="243" spans="1:10" ht="49.75" x14ac:dyDescent="0.4">
      <c r="A243" s="4" t="str">
        <f>LEFT(T_BR[[#This Row],[BR Description]],7)</f>
        <v xml:space="preserve">BR 3.4 </v>
      </c>
      <c r="B243" s="12" t="s">
        <v>153</v>
      </c>
      <c r="C243" s="4" t="s">
        <v>186</v>
      </c>
      <c r="D243" s="8" t="s">
        <v>338</v>
      </c>
      <c r="E243" s="3" t="s">
        <v>349</v>
      </c>
      <c r="F243" s="20"/>
      <c r="G243" s="4">
        <v>1</v>
      </c>
      <c r="H243" s="16"/>
      <c r="I243" s="21"/>
      <c r="J243" s="20"/>
    </row>
    <row r="244" spans="1:10" ht="174" x14ac:dyDescent="0.4">
      <c r="A244" s="4" t="str">
        <f>LEFT(T_BR[[#This Row],[BR Description]],7)</f>
        <v xml:space="preserve">BR 3.4 </v>
      </c>
      <c r="B244" s="12" t="s">
        <v>153</v>
      </c>
      <c r="C244" s="4" t="s">
        <v>186</v>
      </c>
      <c r="D244" s="8" t="s">
        <v>338</v>
      </c>
      <c r="E244" s="3" t="s">
        <v>350</v>
      </c>
      <c r="F244" s="20"/>
      <c r="G244" s="4">
        <v>1</v>
      </c>
      <c r="H244" s="16"/>
      <c r="I244" s="21"/>
      <c r="J244" s="20"/>
    </row>
    <row r="245" spans="1:10" ht="124.3" x14ac:dyDescent="0.4">
      <c r="A245" s="4" t="str">
        <f>LEFT(T_BR[[#This Row],[BR Description]],7)</f>
        <v xml:space="preserve">BR 3.4 </v>
      </c>
      <c r="B245" s="12" t="s">
        <v>153</v>
      </c>
      <c r="C245" s="4" t="s">
        <v>186</v>
      </c>
      <c r="D245" s="8" t="s">
        <v>338</v>
      </c>
      <c r="E245" s="3" t="s">
        <v>351</v>
      </c>
      <c r="F245" s="20"/>
      <c r="G245" s="4">
        <v>1</v>
      </c>
      <c r="H245" s="16"/>
      <c r="I245" s="21"/>
      <c r="J245" s="20"/>
    </row>
    <row r="246" spans="1:10" ht="124.3" x14ac:dyDescent="0.4">
      <c r="A246" s="4" t="str">
        <f>LEFT(T_BR[[#This Row],[BR Description]],7)</f>
        <v xml:space="preserve">BR 3.4 </v>
      </c>
      <c r="B246" s="12" t="s">
        <v>153</v>
      </c>
      <c r="C246" s="4" t="s">
        <v>186</v>
      </c>
      <c r="D246" s="8" t="s">
        <v>338</v>
      </c>
      <c r="E246" s="3" t="s">
        <v>352</v>
      </c>
      <c r="F246" s="20"/>
      <c r="G246" s="4">
        <v>1</v>
      </c>
      <c r="H246" s="16"/>
      <c r="I246" s="21"/>
      <c r="J246" s="20"/>
    </row>
    <row r="247" spans="1:10" x14ac:dyDescent="0.4">
      <c r="A247" s="4" t="str">
        <f>LEFT(T_BR[[#This Row],[BR Description]],7)</f>
        <v xml:space="preserve">BR 3.5 </v>
      </c>
      <c r="B247" s="13" t="s">
        <v>187</v>
      </c>
      <c r="C247" s="4" t="s">
        <v>189</v>
      </c>
      <c r="D247" s="8" t="s">
        <v>188</v>
      </c>
      <c r="E247" s="3" t="s">
        <v>353</v>
      </c>
      <c r="F247" s="20"/>
      <c r="G247" s="4">
        <v>1</v>
      </c>
      <c r="H247" s="16"/>
      <c r="I247" s="21"/>
      <c r="J247" s="20"/>
    </row>
    <row r="248" spans="1:10" x14ac:dyDescent="0.4">
      <c r="A248" s="4" t="str">
        <f>LEFT(T_BR[[#This Row],[BR Description]],7)</f>
        <v xml:space="preserve">BR 3.5 </v>
      </c>
      <c r="B248" s="13" t="s">
        <v>187</v>
      </c>
      <c r="C248" s="4" t="s">
        <v>189</v>
      </c>
      <c r="D248" s="8" t="s">
        <v>188</v>
      </c>
      <c r="E248" s="3" t="s">
        <v>354</v>
      </c>
      <c r="F248" s="20"/>
      <c r="G248" s="4">
        <v>1</v>
      </c>
      <c r="H248" s="16"/>
      <c r="I248" s="21"/>
      <c r="J248" s="20"/>
    </row>
    <row r="249" spans="1:10" ht="24.9" x14ac:dyDescent="0.4">
      <c r="A249" s="4" t="str">
        <f>LEFT(T_BR[[#This Row],[BR Description]],7)</f>
        <v xml:space="preserve">BR 3.5 </v>
      </c>
      <c r="B249" s="13" t="s">
        <v>187</v>
      </c>
      <c r="C249" s="4" t="s">
        <v>189</v>
      </c>
      <c r="D249" s="8" t="s">
        <v>188</v>
      </c>
      <c r="E249" s="3" t="s">
        <v>396</v>
      </c>
      <c r="F249" s="20"/>
      <c r="G249" s="4">
        <v>1</v>
      </c>
      <c r="H249" s="16"/>
      <c r="I249" s="21"/>
      <c r="J249" s="20"/>
    </row>
    <row r="250" spans="1:10" ht="37.299999999999997" x14ac:dyDescent="0.4">
      <c r="A250" s="4" t="str">
        <f>LEFT(T_BR[[#This Row],[BR Description]],7)</f>
        <v xml:space="preserve">BR 3.5 </v>
      </c>
      <c r="B250" s="13" t="s">
        <v>187</v>
      </c>
      <c r="C250" s="4" t="s">
        <v>189</v>
      </c>
      <c r="D250" s="8" t="s">
        <v>188</v>
      </c>
      <c r="E250" s="3" t="s">
        <v>355</v>
      </c>
      <c r="F250" s="20"/>
      <c r="G250" s="4">
        <v>1</v>
      </c>
      <c r="H250" s="16"/>
      <c r="I250" s="21"/>
      <c r="J250" s="20"/>
    </row>
    <row r="251" spans="1:10" ht="37.299999999999997" x14ac:dyDescent="0.4">
      <c r="A251" s="4" t="str">
        <f>LEFT(T_BR[[#This Row],[BR Description]],7)</f>
        <v xml:space="preserve">BR 3.5 </v>
      </c>
      <c r="B251" s="13" t="s">
        <v>187</v>
      </c>
      <c r="C251" s="4" t="s">
        <v>189</v>
      </c>
      <c r="D251" s="8" t="s">
        <v>188</v>
      </c>
      <c r="E251" s="3" t="s">
        <v>356</v>
      </c>
      <c r="F251" s="20"/>
      <c r="G251" s="4">
        <v>1</v>
      </c>
      <c r="H251" s="16"/>
      <c r="I251" s="21"/>
      <c r="J251" s="20"/>
    </row>
    <row r="252" spans="1:10" ht="24.9" x14ac:dyDescent="0.4">
      <c r="A252" s="4" t="str">
        <f>LEFT(T_BR[[#This Row],[BR Description]],7)</f>
        <v xml:space="preserve">BR 3.6 </v>
      </c>
      <c r="B252" s="13" t="s">
        <v>190</v>
      </c>
      <c r="C252" s="4" t="s">
        <v>191</v>
      </c>
      <c r="D252" s="8" t="s">
        <v>365</v>
      </c>
      <c r="E252" s="3" t="s">
        <v>357</v>
      </c>
      <c r="F252" s="20"/>
      <c r="G252" s="4">
        <v>1</v>
      </c>
      <c r="H252" s="16"/>
      <c r="I252" s="21"/>
      <c r="J252" s="20"/>
    </row>
    <row r="253" spans="1:10" ht="24.9" x14ac:dyDescent="0.4">
      <c r="A253" s="4" t="str">
        <f>LEFT(T_BR[[#This Row],[BR Description]],7)</f>
        <v xml:space="preserve">BR 3.6 </v>
      </c>
      <c r="B253" s="13" t="s">
        <v>190</v>
      </c>
      <c r="C253" s="4" t="s">
        <v>191</v>
      </c>
      <c r="D253" s="8" t="s">
        <v>365</v>
      </c>
      <c r="E253" s="3" t="s">
        <v>358</v>
      </c>
      <c r="F253" s="20"/>
      <c r="G253" s="4">
        <v>1</v>
      </c>
      <c r="H253" s="16"/>
      <c r="I253" s="21"/>
      <c r="J253" s="20"/>
    </row>
    <row r="254" spans="1:10" ht="24.9" x14ac:dyDescent="0.4">
      <c r="A254" s="4" t="str">
        <f>LEFT(T_BR[[#This Row],[BR Description]],7)</f>
        <v xml:space="preserve">BR 3.6 </v>
      </c>
      <c r="B254" s="13" t="s">
        <v>190</v>
      </c>
      <c r="C254" s="4" t="s">
        <v>192</v>
      </c>
      <c r="D254" s="8" t="s">
        <v>366</v>
      </c>
      <c r="E254" s="3" t="s">
        <v>359</v>
      </c>
      <c r="F254" s="20"/>
      <c r="G254" s="4">
        <v>1</v>
      </c>
      <c r="H254" s="16"/>
      <c r="I254" s="21"/>
      <c r="J254" s="20"/>
    </row>
    <row r="255" spans="1:10" ht="49.75" x14ac:dyDescent="0.4">
      <c r="A255" s="4" t="str">
        <f>LEFT(T_BR[[#This Row],[BR Description]],7)</f>
        <v xml:space="preserve">BR 3.6 </v>
      </c>
      <c r="B255" s="13" t="s">
        <v>190</v>
      </c>
      <c r="C255" s="4" t="s">
        <v>192</v>
      </c>
      <c r="D255" s="8" t="s">
        <v>366</v>
      </c>
      <c r="E255" s="3" t="s">
        <v>360</v>
      </c>
      <c r="F255" s="20"/>
      <c r="G255" s="4">
        <v>1</v>
      </c>
      <c r="H255" s="16"/>
      <c r="I255" s="21"/>
      <c r="J255" s="20"/>
    </row>
    <row r="256" spans="1:10" ht="24.9" x14ac:dyDescent="0.4">
      <c r="A256" s="4" t="str">
        <f>LEFT(T_BR[[#This Row],[BR Description]],7)</f>
        <v xml:space="preserve">BR 3.6 </v>
      </c>
      <c r="B256" s="13" t="s">
        <v>190</v>
      </c>
      <c r="C256" s="4" t="s">
        <v>192</v>
      </c>
      <c r="D256" s="8" t="s">
        <v>366</v>
      </c>
      <c r="E256" s="3" t="s">
        <v>361</v>
      </c>
      <c r="F256" s="20"/>
      <c r="G256" s="4">
        <v>1</v>
      </c>
      <c r="H256" s="16"/>
      <c r="I256" s="21"/>
      <c r="J256" s="20"/>
    </row>
    <row r="257" spans="1:10" ht="24.9" x14ac:dyDescent="0.4">
      <c r="A257" s="4" t="str">
        <f>LEFT(T_BR[[#This Row],[BR Description]],7)</f>
        <v xml:space="preserve">BR 3.6 </v>
      </c>
      <c r="B257" s="13" t="s">
        <v>190</v>
      </c>
      <c r="C257" s="4" t="s">
        <v>192</v>
      </c>
      <c r="D257" s="8" t="s">
        <v>366</v>
      </c>
      <c r="E257" s="3" t="s">
        <v>362</v>
      </c>
      <c r="F257" s="20"/>
      <c r="G257" s="4">
        <v>1</v>
      </c>
      <c r="H257" s="16"/>
      <c r="I257" s="21"/>
      <c r="J257" s="20"/>
    </row>
    <row r="258" spans="1:10" ht="24.9" x14ac:dyDescent="0.4">
      <c r="A258" s="4" t="str">
        <f>LEFT(T_BR[[#This Row],[BR Description]],7)</f>
        <v xml:space="preserve">BR 3.6 </v>
      </c>
      <c r="B258" s="13" t="s">
        <v>190</v>
      </c>
      <c r="C258" s="4" t="s">
        <v>192</v>
      </c>
      <c r="D258" s="8" t="s">
        <v>366</v>
      </c>
      <c r="E258" s="3" t="s">
        <v>363</v>
      </c>
      <c r="F258" s="20"/>
      <c r="G258" s="4">
        <v>1</v>
      </c>
      <c r="H258" s="16"/>
      <c r="I258" s="21"/>
      <c r="J258" s="20"/>
    </row>
    <row r="259" spans="1:10" ht="24.9" x14ac:dyDescent="0.4">
      <c r="A259" s="4" t="str">
        <f>LEFT(T_BR[[#This Row],[BR Description]],7)</f>
        <v xml:space="preserve">BR 3.6 </v>
      </c>
      <c r="B259" s="13" t="s">
        <v>190</v>
      </c>
      <c r="C259" s="4" t="s">
        <v>192</v>
      </c>
      <c r="D259" s="8" t="s">
        <v>366</v>
      </c>
      <c r="E259" s="3" t="s">
        <v>364</v>
      </c>
      <c r="F259" s="20"/>
      <c r="G259" s="4">
        <v>1</v>
      </c>
      <c r="H259" s="16"/>
      <c r="I259" s="21"/>
      <c r="J259" s="20"/>
    </row>
    <row r="260" spans="1:10" ht="37.299999999999997" x14ac:dyDescent="0.4">
      <c r="A260" s="4" t="str">
        <f>LEFT(T_BR[[#This Row],[BR Description]],7)</f>
        <v xml:space="preserve">BR 3.7 </v>
      </c>
      <c r="B260" s="18" t="s">
        <v>441</v>
      </c>
      <c r="C260" s="4" t="s">
        <v>429</v>
      </c>
      <c r="D260" s="8" t="s">
        <v>430</v>
      </c>
      <c r="E260" s="8" t="s">
        <v>431</v>
      </c>
      <c r="F260" s="20"/>
      <c r="G260" s="4">
        <v>1</v>
      </c>
      <c r="H260" s="15"/>
      <c r="I260" s="19"/>
      <c r="J260" s="20"/>
    </row>
    <row r="261" spans="1:10" x14ac:dyDescent="0.4">
      <c r="A261" s="4" t="str">
        <f>LEFT(T_BR[[#This Row],[BR Description]],7)</f>
        <v xml:space="preserve">BR 3.7 </v>
      </c>
      <c r="B261" s="18" t="s">
        <v>441</v>
      </c>
      <c r="C261" s="4" t="s">
        <v>432</v>
      </c>
      <c r="D261" s="8" t="s">
        <v>430</v>
      </c>
      <c r="E261" s="8" t="s">
        <v>433</v>
      </c>
      <c r="F261" s="20"/>
      <c r="G261" s="4">
        <v>1</v>
      </c>
      <c r="H261" s="15"/>
      <c r="I261" s="19"/>
      <c r="J261" s="20"/>
    </row>
    <row r="262" spans="1:10" ht="24.9" x14ac:dyDescent="0.4">
      <c r="A262" s="4" t="str">
        <f>LEFT(T_BR[[#This Row],[BR Description]],7)</f>
        <v xml:space="preserve">BR 3.7 </v>
      </c>
      <c r="B262" s="18" t="s">
        <v>441</v>
      </c>
      <c r="C262" s="4" t="s">
        <v>434</v>
      </c>
      <c r="D262" s="8" t="s">
        <v>430</v>
      </c>
      <c r="E262" s="8" t="s">
        <v>442</v>
      </c>
      <c r="F262" s="20"/>
      <c r="G262" s="4">
        <v>1</v>
      </c>
      <c r="H262" s="15"/>
      <c r="I262" s="19"/>
      <c r="J262" s="20"/>
    </row>
    <row r="263" spans="1:10" ht="24.9" x14ac:dyDescent="0.4">
      <c r="A263" s="4" t="str">
        <f>LEFT(T_BR[[#This Row],[BR Description]],7)</f>
        <v xml:space="preserve">BR 3.7 </v>
      </c>
      <c r="B263" s="18" t="s">
        <v>441</v>
      </c>
      <c r="C263" s="4" t="s">
        <v>435</v>
      </c>
      <c r="D263" s="8" t="s">
        <v>430</v>
      </c>
      <c r="E263" s="8" t="s">
        <v>436</v>
      </c>
      <c r="F263" s="20"/>
      <c r="G263" s="4">
        <v>1</v>
      </c>
      <c r="H263" s="15"/>
      <c r="I263" s="19"/>
      <c r="J263" s="20"/>
    </row>
    <row r="264" spans="1:10" ht="24.9" x14ac:dyDescent="0.4">
      <c r="A264" s="4" t="str">
        <f>LEFT(T_BR[[#This Row],[BR Description]],7)</f>
        <v xml:space="preserve">BR 3.7 </v>
      </c>
      <c r="B264" s="18" t="s">
        <v>441</v>
      </c>
      <c r="C264" s="4" t="s">
        <v>437</v>
      </c>
      <c r="D264" s="8" t="s">
        <v>430</v>
      </c>
      <c r="E264" s="8" t="s">
        <v>438</v>
      </c>
      <c r="F264" s="20"/>
      <c r="G264" s="4">
        <v>1</v>
      </c>
      <c r="H264" s="15"/>
      <c r="I264" s="19"/>
      <c r="J264" s="20"/>
    </row>
    <row r="265" spans="1:10" ht="24.9" x14ac:dyDescent="0.4">
      <c r="A265" s="4" t="str">
        <f>LEFT(T_BR[[#This Row],[BR Description]],7)</f>
        <v xml:space="preserve">BR 3.7 </v>
      </c>
      <c r="B265" s="18" t="s">
        <v>441</v>
      </c>
      <c r="C265" s="4" t="s">
        <v>439</v>
      </c>
      <c r="D265" s="8" t="s">
        <v>430</v>
      </c>
      <c r="E265" s="8" t="s">
        <v>440</v>
      </c>
      <c r="F265" s="20"/>
      <c r="G265" s="4">
        <v>1</v>
      </c>
      <c r="H265" s="15"/>
      <c r="I265" s="19"/>
      <c r="J265" s="20"/>
    </row>
    <row r="266" spans="1:10" x14ac:dyDescent="0.4">
      <c r="A266" s="4" t="str">
        <f>LEFT(T_BR[[#This Row],[BR Description]],7)</f>
        <v xml:space="preserve">BR 3.8 </v>
      </c>
      <c r="B266" s="18" t="s">
        <v>443</v>
      </c>
      <c r="C266" s="4" t="s">
        <v>444</v>
      </c>
      <c r="D266" s="8" t="s">
        <v>460</v>
      </c>
      <c r="E266" s="8" t="s">
        <v>445</v>
      </c>
      <c r="F266" s="20"/>
      <c r="G266" s="4">
        <v>1</v>
      </c>
      <c r="H266" s="15"/>
      <c r="I266" s="19"/>
      <c r="J266" s="20"/>
    </row>
    <row r="267" spans="1:10" ht="24.9" x14ac:dyDescent="0.4">
      <c r="A267" s="4" t="str">
        <f>LEFT(T_BR[[#This Row],[BR Description]],7)</f>
        <v xml:space="preserve">BR 3.8 </v>
      </c>
      <c r="B267" s="18" t="s">
        <v>443</v>
      </c>
      <c r="C267" s="4" t="s">
        <v>446</v>
      </c>
      <c r="D267" s="8" t="s">
        <v>460</v>
      </c>
      <c r="E267" s="8" t="s">
        <v>447</v>
      </c>
      <c r="F267" s="20"/>
      <c r="G267" s="4">
        <v>1</v>
      </c>
      <c r="H267" s="15"/>
      <c r="I267" s="19"/>
      <c r="J267" s="20"/>
    </row>
    <row r="268" spans="1:10" ht="24.9" x14ac:dyDescent="0.4">
      <c r="A268" s="4" t="str">
        <f>LEFT(T_BR[[#This Row],[BR Description]],7)</f>
        <v xml:space="preserve">BR 3.8 </v>
      </c>
      <c r="B268" s="18" t="s">
        <v>443</v>
      </c>
      <c r="C268" s="4" t="s">
        <v>448</v>
      </c>
      <c r="D268" s="8" t="s">
        <v>460</v>
      </c>
      <c r="E268" s="8" t="s">
        <v>449</v>
      </c>
      <c r="F268" s="20"/>
      <c r="G268" s="4">
        <v>1</v>
      </c>
      <c r="H268" s="15"/>
      <c r="I268" s="19"/>
      <c r="J268" s="20"/>
    </row>
    <row r="269" spans="1:10" x14ac:dyDescent="0.4">
      <c r="A269" s="4" t="str">
        <f>LEFT(T_BR[[#This Row],[BR Description]],7)</f>
        <v xml:space="preserve">BR 3.8 </v>
      </c>
      <c r="B269" s="18" t="s">
        <v>443</v>
      </c>
      <c r="C269" s="4" t="s">
        <v>450</v>
      </c>
      <c r="D269" s="8" t="s">
        <v>460</v>
      </c>
      <c r="E269" s="8" t="s">
        <v>451</v>
      </c>
      <c r="F269" s="20"/>
      <c r="G269" s="4">
        <v>1</v>
      </c>
      <c r="H269" s="15"/>
      <c r="I269" s="19"/>
      <c r="J269" s="20"/>
    </row>
    <row r="270" spans="1:10" ht="24.9" x14ac:dyDescent="0.4">
      <c r="A270" s="4" t="str">
        <f>LEFT(T_BR[[#This Row],[BR Description]],7)</f>
        <v xml:space="preserve">BR 3.8 </v>
      </c>
      <c r="B270" s="18" t="s">
        <v>443</v>
      </c>
      <c r="C270" s="4" t="s">
        <v>452</v>
      </c>
      <c r="D270" s="8" t="s">
        <v>460</v>
      </c>
      <c r="E270" s="8" t="s">
        <v>453</v>
      </c>
      <c r="F270" s="20"/>
      <c r="G270" s="4">
        <v>1</v>
      </c>
      <c r="H270" s="15"/>
      <c r="I270" s="19"/>
      <c r="J270" s="20"/>
    </row>
    <row r="271" spans="1:10" ht="24.9" x14ac:dyDescent="0.4">
      <c r="A271" s="4" t="str">
        <f>LEFT(T_BR[[#This Row],[BR Description]],7)</f>
        <v xml:space="preserve">BR 3.8 </v>
      </c>
      <c r="B271" s="18" t="s">
        <v>443</v>
      </c>
      <c r="C271" s="4" t="s">
        <v>454</v>
      </c>
      <c r="D271" s="8" t="s">
        <v>460</v>
      </c>
      <c r="E271" s="8" t="s">
        <v>455</v>
      </c>
      <c r="F271" s="20"/>
      <c r="G271" s="4">
        <v>1</v>
      </c>
      <c r="H271" s="15"/>
      <c r="I271" s="19"/>
      <c r="J271" s="20"/>
    </row>
    <row r="272" spans="1:10" x14ac:dyDescent="0.4">
      <c r="A272" s="4" t="str">
        <f>LEFT(T_BR[[#This Row],[BR Description]],7)</f>
        <v xml:space="preserve">BR 3.8 </v>
      </c>
      <c r="B272" s="18" t="s">
        <v>443</v>
      </c>
      <c r="C272" s="4" t="s">
        <v>456</v>
      </c>
      <c r="D272" s="8" t="s">
        <v>460</v>
      </c>
      <c r="E272" s="8" t="s">
        <v>457</v>
      </c>
      <c r="F272" s="20"/>
      <c r="G272" s="4">
        <v>1</v>
      </c>
      <c r="H272" s="15"/>
      <c r="I272" s="19"/>
      <c r="J272" s="20"/>
    </row>
    <row r="273" spans="1:10" x14ac:dyDescent="0.4">
      <c r="A273" s="4" t="str">
        <f>LEFT(T_BR[[#This Row],[BR Description]],7)</f>
        <v xml:space="preserve">BR 3.8 </v>
      </c>
      <c r="B273" s="18" t="s">
        <v>443</v>
      </c>
      <c r="C273" s="4" t="s">
        <v>458</v>
      </c>
      <c r="D273" s="8" t="s">
        <v>460</v>
      </c>
      <c r="E273" s="8" t="s">
        <v>459</v>
      </c>
      <c r="F273" s="20"/>
      <c r="G273" s="4">
        <v>1</v>
      </c>
      <c r="H273" s="15"/>
      <c r="I273" s="19"/>
      <c r="J273" s="20"/>
    </row>
    <row r="274" spans="1:10" ht="37.299999999999997" x14ac:dyDescent="0.4">
      <c r="A274" s="4" t="str">
        <f>LEFT(T_BR[[#This Row],[BR Description]],7)</f>
        <v xml:space="preserve">BR 3.8 </v>
      </c>
      <c r="B274" s="18" t="s">
        <v>443</v>
      </c>
      <c r="C274" s="4" t="s">
        <v>462</v>
      </c>
      <c r="D274" s="8" t="s">
        <v>461</v>
      </c>
      <c r="E274" s="8" t="s">
        <v>463</v>
      </c>
      <c r="F274" s="20"/>
      <c r="G274" s="4">
        <v>1</v>
      </c>
      <c r="H274" s="15"/>
      <c r="I274" s="19"/>
      <c r="J274" s="20"/>
    </row>
    <row r="275" spans="1:10" ht="24.9" x14ac:dyDescent="0.4">
      <c r="A275" s="4" t="str">
        <f>LEFT(T_BR[[#This Row],[BR Description]],7)</f>
        <v xml:space="preserve">BR 3.8 </v>
      </c>
      <c r="B275" s="18" t="s">
        <v>443</v>
      </c>
      <c r="C275" s="4" t="s">
        <v>464</v>
      </c>
      <c r="D275" s="8" t="s">
        <v>461</v>
      </c>
      <c r="E275" s="8" t="s">
        <v>465</v>
      </c>
      <c r="F275" s="20"/>
      <c r="G275" s="4">
        <v>1</v>
      </c>
      <c r="H275" s="15"/>
      <c r="I275" s="19"/>
      <c r="J275" s="20"/>
    </row>
    <row r="276" spans="1:10" ht="24.9" x14ac:dyDescent="0.4">
      <c r="A276" s="4" t="str">
        <f>LEFT(T_BR[[#This Row],[BR Description]],7)</f>
        <v xml:space="preserve">BR 3.8 </v>
      </c>
      <c r="B276" s="18" t="s">
        <v>443</v>
      </c>
      <c r="C276" s="4" t="s">
        <v>466</v>
      </c>
      <c r="D276" s="8" t="s">
        <v>461</v>
      </c>
      <c r="E276" s="8" t="s">
        <v>467</v>
      </c>
      <c r="F276" s="20"/>
      <c r="G276" s="4">
        <v>1</v>
      </c>
      <c r="H276" s="15"/>
      <c r="I276" s="19"/>
      <c r="J276" s="20"/>
    </row>
    <row r="277" spans="1:10" ht="24.9" x14ac:dyDescent="0.4">
      <c r="A277" s="4" t="str">
        <f>LEFT(T_BR[[#This Row],[BR Description]],7)</f>
        <v xml:space="preserve">BR 3.8 </v>
      </c>
      <c r="B277" s="18" t="s">
        <v>443</v>
      </c>
      <c r="C277" s="4" t="s">
        <v>468</v>
      </c>
      <c r="D277" s="8" t="s">
        <v>478</v>
      </c>
      <c r="E277" s="8" t="s">
        <v>469</v>
      </c>
      <c r="F277" s="20"/>
      <c r="G277" s="4">
        <v>1</v>
      </c>
      <c r="H277" s="15"/>
      <c r="I277" s="19"/>
      <c r="J277" s="20"/>
    </row>
    <row r="278" spans="1:10" ht="24.9" x14ac:dyDescent="0.4">
      <c r="A278" s="4" t="str">
        <f>LEFT(T_BR[[#This Row],[BR Description]],7)</f>
        <v xml:space="preserve">BR 3.8 </v>
      </c>
      <c r="B278" s="18" t="s">
        <v>443</v>
      </c>
      <c r="C278" s="4" t="s">
        <v>470</v>
      </c>
      <c r="D278" s="8" t="s">
        <v>478</v>
      </c>
      <c r="E278" s="8" t="s">
        <v>471</v>
      </c>
      <c r="F278" s="20"/>
      <c r="G278" s="4">
        <v>1</v>
      </c>
      <c r="H278" s="15"/>
      <c r="I278" s="19"/>
      <c r="J278" s="20"/>
    </row>
    <row r="279" spans="1:10" ht="24.9" x14ac:dyDescent="0.4">
      <c r="A279" s="4" t="str">
        <f>LEFT(T_BR[[#This Row],[BR Description]],7)</f>
        <v xml:space="preserve">BR 3.8 </v>
      </c>
      <c r="B279" s="18" t="s">
        <v>443</v>
      </c>
      <c r="C279" s="4" t="s">
        <v>472</v>
      </c>
      <c r="D279" s="8" t="s">
        <v>478</v>
      </c>
      <c r="E279" s="8" t="s">
        <v>473</v>
      </c>
      <c r="F279" s="20"/>
      <c r="G279" s="4">
        <v>1</v>
      </c>
      <c r="H279" s="15"/>
      <c r="I279" s="19"/>
      <c r="J279" s="20"/>
    </row>
    <row r="280" spans="1:10" ht="24.9" x14ac:dyDescent="0.4">
      <c r="A280" s="4" t="str">
        <f>LEFT(T_BR[[#This Row],[BR Description]],7)</f>
        <v xml:space="preserve">BR 3.8 </v>
      </c>
      <c r="B280" s="18" t="s">
        <v>443</v>
      </c>
      <c r="C280" s="4" t="s">
        <v>474</v>
      </c>
      <c r="D280" s="8" t="s">
        <v>478</v>
      </c>
      <c r="E280" s="8" t="s">
        <v>475</v>
      </c>
      <c r="F280" s="20"/>
      <c r="G280" s="4">
        <v>1</v>
      </c>
      <c r="H280" s="15"/>
      <c r="I280" s="19"/>
      <c r="J280" s="20"/>
    </row>
    <row r="281" spans="1:10" x14ac:dyDescent="0.4">
      <c r="A281" s="4" t="str">
        <f>LEFT(T_BR[[#This Row],[BR Description]],7)</f>
        <v xml:space="preserve">BR 3.8 </v>
      </c>
      <c r="B281" s="18" t="s">
        <v>443</v>
      </c>
      <c r="C281" s="4" t="s">
        <v>476</v>
      </c>
      <c r="D281" s="8" t="s">
        <v>478</v>
      </c>
      <c r="E281" s="8" t="s">
        <v>477</v>
      </c>
      <c r="F281" s="20"/>
      <c r="G281" s="4">
        <v>1</v>
      </c>
      <c r="H281" s="15"/>
      <c r="I281" s="19"/>
      <c r="J281" s="20"/>
    </row>
    <row r="282" spans="1:10" x14ac:dyDescent="0.4">
      <c r="A282" s="4" t="str">
        <f>LEFT(T_BR[[#This Row],[BR Description]],7)</f>
        <v xml:space="preserve">BR 3.8 </v>
      </c>
      <c r="B282" s="18" t="s">
        <v>443</v>
      </c>
      <c r="C282" s="4" t="s">
        <v>479</v>
      </c>
      <c r="D282" s="8" t="s">
        <v>492</v>
      </c>
      <c r="E282" s="8" t="s">
        <v>480</v>
      </c>
      <c r="F282" s="20"/>
      <c r="G282" s="4">
        <v>1</v>
      </c>
      <c r="H282" s="15"/>
      <c r="I282" s="19"/>
      <c r="J282" s="20"/>
    </row>
    <row r="283" spans="1:10" ht="24.9" x14ac:dyDescent="0.4">
      <c r="A283" s="4" t="str">
        <f>LEFT(T_BR[[#This Row],[BR Description]],7)</f>
        <v xml:space="preserve">BR 3.8 </v>
      </c>
      <c r="B283" s="18" t="s">
        <v>443</v>
      </c>
      <c r="C283" s="4" t="s">
        <v>481</v>
      </c>
      <c r="D283" s="8" t="s">
        <v>492</v>
      </c>
      <c r="E283" s="8" t="s">
        <v>482</v>
      </c>
      <c r="F283" s="20"/>
      <c r="G283" s="4">
        <v>1</v>
      </c>
      <c r="H283" s="15"/>
      <c r="I283" s="19"/>
      <c r="J283" s="20"/>
    </row>
    <row r="284" spans="1:10" ht="24.9" x14ac:dyDescent="0.4">
      <c r="A284" s="4" t="str">
        <f>LEFT(T_BR[[#This Row],[BR Description]],7)</f>
        <v xml:space="preserve">BR 3.8 </v>
      </c>
      <c r="B284" s="18" t="s">
        <v>443</v>
      </c>
      <c r="C284" s="4" t="s">
        <v>483</v>
      </c>
      <c r="D284" s="8" t="s">
        <v>492</v>
      </c>
      <c r="E284" s="8" t="s">
        <v>587</v>
      </c>
      <c r="F284" s="20"/>
      <c r="G284" s="4">
        <v>1</v>
      </c>
      <c r="H284" s="15"/>
      <c r="I284" s="19"/>
      <c r="J284" s="20"/>
    </row>
    <row r="285" spans="1:10" x14ac:dyDescent="0.4">
      <c r="A285" s="4" t="str">
        <f>LEFT(T_BR[[#This Row],[BR Description]],7)</f>
        <v xml:space="preserve">BR 3.8 </v>
      </c>
      <c r="B285" s="18" t="s">
        <v>443</v>
      </c>
      <c r="C285" s="4" t="s">
        <v>484</v>
      </c>
      <c r="D285" s="8" t="s">
        <v>492</v>
      </c>
      <c r="E285" s="8" t="s">
        <v>485</v>
      </c>
      <c r="F285" s="20"/>
      <c r="G285" s="4">
        <v>1</v>
      </c>
      <c r="H285" s="15"/>
      <c r="I285" s="19"/>
      <c r="J285" s="20"/>
    </row>
    <row r="286" spans="1:10" x14ac:dyDescent="0.4">
      <c r="A286" s="4" t="str">
        <f>LEFT(T_BR[[#This Row],[BR Description]],7)</f>
        <v xml:space="preserve">BR 3.8 </v>
      </c>
      <c r="B286" s="18" t="s">
        <v>443</v>
      </c>
      <c r="C286" s="4" t="s">
        <v>486</v>
      </c>
      <c r="D286" s="8" t="s">
        <v>492</v>
      </c>
      <c r="E286" s="8" t="s">
        <v>487</v>
      </c>
      <c r="F286" s="20"/>
      <c r="G286" s="4">
        <v>1</v>
      </c>
      <c r="H286" s="15"/>
      <c r="I286" s="19"/>
      <c r="J286" s="20"/>
    </row>
    <row r="287" spans="1:10" x14ac:dyDescent="0.4">
      <c r="A287" s="4" t="str">
        <f>LEFT(T_BR[[#This Row],[BR Description]],7)</f>
        <v xml:space="preserve">BR 3.8 </v>
      </c>
      <c r="B287" s="18" t="s">
        <v>443</v>
      </c>
      <c r="C287" s="4" t="s">
        <v>488</v>
      </c>
      <c r="D287" s="8" t="s">
        <v>492</v>
      </c>
      <c r="E287" s="8" t="s">
        <v>489</v>
      </c>
      <c r="F287" s="20"/>
      <c r="G287" s="4">
        <v>1</v>
      </c>
      <c r="H287" s="15"/>
      <c r="I287" s="19"/>
      <c r="J287" s="20"/>
    </row>
    <row r="288" spans="1:10" x14ac:dyDescent="0.4">
      <c r="A288" s="4" t="str">
        <f>LEFT(T_BR[[#This Row],[BR Description]],7)</f>
        <v xml:space="preserve">BR 3.8 </v>
      </c>
      <c r="B288" s="18" t="s">
        <v>443</v>
      </c>
      <c r="C288" s="4" t="s">
        <v>490</v>
      </c>
      <c r="D288" s="8" t="s">
        <v>492</v>
      </c>
      <c r="E288" s="8" t="s">
        <v>491</v>
      </c>
      <c r="F288" s="20"/>
      <c r="G288" s="4">
        <v>1</v>
      </c>
      <c r="H288" s="15"/>
      <c r="I288" s="19"/>
      <c r="J288" s="20"/>
    </row>
    <row r="289" spans="1:10" ht="24.9" x14ac:dyDescent="0.4">
      <c r="A289" s="4" t="str">
        <f>LEFT(T_BR[[#This Row],[BR Description]],7)</f>
        <v xml:space="preserve">BR 3.8 </v>
      </c>
      <c r="B289" s="18" t="s">
        <v>443</v>
      </c>
      <c r="C289" s="4" t="s">
        <v>493</v>
      </c>
      <c r="D289" s="8" t="s">
        <v>501</v>
      </c>
      <c r="E289" s="8" t="s">
        <v>494</v>
      </c>
      <c r="F289" s="20"/>
      <c r="G289" s="4">
        <v>1</v>
      </c>
      <c r="H289" s="15"/>
      <c r="I289" s="19"/>
      <c r="J289" s="20"/>
    </row>
    <row r="290" spans="1:10" ht="24.9" x14ac:dyDescent="0.4">
      <c r="A290" s="4" t="str">
        <f>LEFT(T_BR[[#This Row],[BR Description]],7)</f>
        <v xml:space="preserve">BR 3.8 </v>
      </c>
      <c r="B290" s="18" t="s">
        <v>443</v>
      </c>
      <c r="C290" s="4" t="s">
        <v>495</v>
      </c>
      <c r="D290" s="8" t="s">
        <v>501</v>
      </c>
      <c r="E290" s="8" t="s">
        <v>496</v>
      </c>
      <c r="F290" s="20"/>
      <c r="G290" s="4">
        <v>1</v>
      </c>
      <c r="H290" s="15"/>
      <c r="I290" s="19"/>
      <c r="J290" s="20"/>
    </row>
    <row r="291" spans="1:10" ht="24.9" x14ac:dyDescent="0.4">
      <c r="A291" s="4" t="str">
        <f>LEFT(T_BR[[#This Row],[BR Description]],7)</f>
        <v xml:space="preserve">BR 3.8 </v>
      </c>
      <c r="B291" s="18" t="s">
        <v>443</v>
      </c>
      <c r="C291" s="4" t="s">
        <v>497</v>
      </c>
      <c r="D291" s="8" t="s">
        <v>501</v>
      </c>
      <c r="E291" s="8" t="s">
        <v>498</v>
      </c>
      <c r="F291" s="20"/>
      <c r="G291" s="4">
        <v>1</v>
      </c>
      <c r="H291" s="15"/>
      <c r="I291" s="19"/>
      <c r="J291" s="20"/>
    </row>
    <row r="292" spans="1:10" x14ac:dyDescent="0.4">
      <c r="A292" s="4" t="str">
        <f>LEFT(T_BR[[#This Row],[BR Description]],7)</f>
        <v xml:space="preserve">BR 3.8 </v>
      </c>
      <c r="B292" s="18" t="s">
        <v>443</v>
      </c>
      <c r="C292" s="4" t="s">
        <v>499</v>
      </c>
      <c r="D292" s="8" t="s">
        <v>501</v>
      </c>
      <c r="E292" s="8" t="s">
        <v>500</v>
      </c>
      <c r="F292" s="20"/>
      <c r="G292" s="4">
        <v>1</v>
      </c>
      <c r="H292" s="15"/>
      <c r="I292" s="19"/>
      <c r="J292" s="20"/>
    </row>
    <row r="293" spans="1:10" ht="24.9" x14ac:dyDescent="0.4">
      <c r="A293" s="4" t="str">
        <f>LEFT(T_BR[[#This Row],[BR Description]],7)</f>
        <v xml:space="preserve">BR 3.9 </v>
      </c>
      <c r="B293" s="11" t="s">
        <v>502</v>
      </c>
      <c r="C293" s="4" t="s">
        <v>503</v>
      </c>
      <c r="D293" s="8" t="s">
        <v>517</v>
      </c>
      <c r="E293" s="8" t="s">
        <v>504</v>
      </c>
      <c r="F293" s="20"/>
      <c r="G293" s="4">
        <v>1</v>
      </c>
      <c r="H293" s="15"/>
      <c r="I293" s="19"/>
      <c r="J293" s="20"/>
    </row>
    <row r="294" spans="1:10" x14ac:dyDescent="0.4">
      <c r="A294" s="4" t="str">
        <f>LEFT(T_BR[[#This Row],[BR Description]],7)</f>
        <v xml:space="preserve">BR 3.9 </v>
      </c>
      <c r="B294" s="11" t="s">
        <v>502</v>
      </c>
      <c r="C294" s="4" t="s">
        <v>505</v>
      </c>
      <c r="D294" s="8" t="s">
        <v>517</v>
      </c>
      <c r="E294" s="8" t="s">
        <v>506</v>
      </c>
      <c r="F294" s="20"/>
      <c r="G294" s="4">
        <v>1</v>
      </c>
      <c r="H294" s="15"/>
      <c r="I294" s="19"/>
      <c r="J294" s="20"/>
    </row>
    <row r="295" spans="1:10" x14ac:dyDescent="0.4">
      <c r="A295" s="4" t="str">
        <f>LEFT(T_BR[[#This Row],[BR Description]],7)</f>
        <v xml:space="preserve">BR 3.9 </v>
      </c>
      <c r="B295" s="11" t="s">
        <v>502</v>
      </c>
      <c r="C295" s="4" t="s">
        <v>507</v>
      </c>
      <c r="D295" s="8" t="s">
        <v>517</v>
      </c>
      <c r="E295" s="8" t="s">
        <v>508</v>
      </c>
      <c r="F295" s="20"/>
      <c r="G295" s="4">
        <v>1</v>
      </c>
      <c r="H295" s="15"/>
      <c r="I295" s="19"/>
      <c r="J295" s="20"/>
    </row>
    <row r="296" spans="1:10" ht="24.9" x14ac:dyDescent="0.4">
      <c r="A296" s="4" t="str">
        <f>LEFT(T_BR[[#This Row],[BR Description]],7)</f>
        <v xml:space="preserve">BR 3.9 </v>
      </c>
      <c r="B296" s="11" t="s">
        <v>502</v>
      </c>
      <c r="C296" s="4" t="s">
        <v>509</v>
      </c>
      <c r="D296" s="8" t="s">
        <v>517</v>
      </c>
      <c r="E296" s="8" t="s">
        <v>510</v>
      </c>
      <c r="F296" s="20"/>
      <c r="G296" s="4">
        <v>1</v>
      </c>
      <c r="H296" s="15"/>
      <c r="I296" s="19"/>
      <c r="J296" s="20"/>
    </row>
    <row r="297" spans="1:10" ht="24.9" x14ac:dyDescent="0.4">
      <c r="A297" s="4" t="str">
        <f>LEFT(T_BR[[#This Row],[BR Description]],7)</f>
        <v xml:space="preserve">BR 3.9 </v>
      </c>
      <c r="B297" s="11" t="s">
        <v>502</v>
      </c>
      <c r="C297" s="4" t="s">
        <v>511</v>
      </c>
      <c r="D297" s="8" t="s">
        <v>517</v>
      </c>
      <c r="E297" s="8" t="s">
        <v>512</v>
      </c>
      <c r="F297" s="20"/>
      <c r="G297" s="4">
        <v>1</v>
      </c>
      <c r="H297" s="15"/>
      <c r="I297" s="19"/>
      <c r="J297" s="20"/>
    </row>
    <row r="298" spans="1:10" ht="24.9" x14ac:dyDescent="0.4">
      <c r="A298" s="4" t="str">
        <f>LEFT(T_BR[[#This Row],[BR Description]],7)</f>
        <v xml:space="preserve">BR 3.9 </v>
      </c>
      <c r="B298" s="11" t="s">
        <v>502</v>
      </c>
      <c r="C298" s="4" t="s">
        <v>513</v>
      </c>
      <c r="D298" s="8" t="s">
        <v>517</v>
      </c>
      <c r="E298" s="8" t="s">
        <v>514</v>
      </c>
      <c r="F298" s="20"/>
      <c r="G298" s="4">
        <v>1</v>
      </c>
      <c r="H298" s="15"/>
      <c r="I298" s="19"/>
      <c r="J298" s="20"/>
    </row>
    <row r="299" spans="1:10" x14ac:dyDescent="0.4">
      <c r="A299" s="4" t="str">
        <f>LEFT(T_BR[[#This Row],[BR Description]],7)</f>
        <v xml:space="preserve">BR 3.9 </v>
      </c>
      <c r="B299" s="11" t="s">
        <v>502</v>
      </c>
      <c r="C299" s="4" t="s">
        <v>515</v>
      </c>
      <c r="D299" s="8" t="s">
        <v>517</v>
      </c>
      <c r="E299" s="8" t="s">
        <v>516</v>
      </c>
      <c r="F299" s="20"/>
      <c r="G299" s="4">
        <v>1</v>
      </c>
      <c r="H299" s="15"/>
      <c r="I299" s="19"/>
      <c r="J299" s="20"/>
    </row>
    <row r="300" spans="1:10" x14ac:dyDescent="0.4">
      <c r="A300" s="4" t="str">
        <f>LEFT(T_BR[[#This Row],[BR Description]],7)</f>
        <v>BR 3.10</v>
      </c>
      <c r="B300" s="11" t="s">
        <v>518</v>
      </c>
      <c r="C300" s="4" t="s">
        <v>519</v>
      </c>
      <c r="D300" s="8" t="s">
        <v>531</v>
      </c>
      <c r="E300" s="8" t="s">
        <v>520</v>
      </c>
      <c r="F300" s="20"/>
      <c r="G300" s="4">
        <v>1</v>
      </c>
      <c r="H300" s="15"/>
      <c r="I300" s="19"/>
      <c r="J300" s="20"/>
    </row>
    <row r="301" spans="1:10" x14ac:dyDescent="0.4">
      <c r="A301" s="4" t="str">
        <f>LEFT(T_BR[[#This Row],[BR Description]],7)</f>
        <v>BR 3.10</v>
      </c>
      <c r="B301" s="11" t="s">
        <v>518</v>
      </c>
      <c r="C301" s="4" t="s">
        <v>521</v>
      </c>
      <c r="D301" s="8" t="s">
        <v>531</v>
      </c>
      <c r="E301" s="8" t="s">
        <v>522</v>
      </c>
      <c r="F301" s="20"/>
      <c r="G301" s="4">
        <v>1</v>
      </c>
      <c r="H301" s="15"/>
      <c r="I301" s="19"/>
      <c r="J301" s="20"/>
    </row>
    <row r="302" spans="1:10" x14ac:dyDescent="0.4">
      <c r="A302" s="4" t="str">
        <f>LEFT(T_BR[[#This Row],[BR Description]],7)</f>
        <v>BR 3.10</v>
      </c>
      <c r="B302" s="11" t="s">
        <v>518</v>
      </c>
      <c r="C302" s="4" t="s">
        <v>523</v>
      </c>
      <c r="D302" s="8" t="s">
        <v>531</v>
      </c>
      <c r="E302" s="8" t="s">
        <v>524</v>
      </c>
      <c r="F302" s="20"/>
      <c r="G302" s="4">
        <v>1</v>
      </c>
      <c r="H302" s="15"/>
      <c r="I302" s="19"/>
      <c r="J302" s="20"/>
    </row>
    <row r="303" spans="1:10" x14ac:dyDescent="0.4">
      <c r="A303" s="4" t="str">
        <f>LEFT(T_BR[[#This Row],[BR Description]],7)</f>
        <v>BR 3.10</v>
      </c>
      <c r="B303" s="11" t="s">
        <v>518</v>
      </c>
      <c r="C303" s="4" t="s">
        <v>525</v>
      </c>
      <c r="D303" s="8" t="s">
        <v>531</v>
      </c>
      <c r="E303" s="8" t="s">
        <v>526</v>
      </c>
      <c r="F303" s="20"/>
      <c r="G303" s="4">
        <v>1</v>
      </c>
      <c r="H303" s="15"/>
      <c r="I303" s="19"/>
      <c r="J303" s="20"/>
    </row>
    <row r="304" spans="1:10" ht="24.9" x14ac:dyDescent="0.4">
      <c r="A304" s="4" t="str">
        <f>LEFT(T_BR[[#This Row],[BR Description]],7)</f>
        <v>BR 3.10</v>
      </c>
      <c r="B304" s="11" t="s">
        <v>518</v>
      </c>
      <c r="C304" s="4" t="s">
        <v>527</v>
      </c>
      <c r="D304" s="8" t="s">
        <v>531</v>
      </c>
      <c r="E304" s="8" t="s">
        <v>528</v>
      </c>
      <c r="F304" s="20"/>
      <c r="G304" s="4">
        <v>1</v>
      </c>
      <c r="H304" s="15"/>
      <c r="I304" s="19"/>
      <c r="J304" s="20"/>
    </row>
    <row r="305" spans="1:10" x14ac:dyDescent="0.4">
      <c r="A305" s="4" t="str">
        <f>LEFT(T_BR[[#This Row],[BR Description]],7)</f>
        <v>BR 3.10</v>
      </c>
      <c r="B305" s="11" t="s">
        <v>518</v>
      </c>
      <c r="C305" s="4" t="s">
        <v>529</v>
      </c>
      <c r="D305" s="8" t="s">
        <v>531</v>
      </c>
      <c r="E305" s="8" t="s">
        <v>530</v>
      </c>
      <c r="F305" s="20"/>
      <c r="G305" s="4">
        <v>1</v>
      </c>
      <c r="H305" s="15"/>
      <c r="I305" s="19"/>
      <c r="J305" s="20"/>
    </row>
    <row r="306" spans="1:10" ht="24.9" x14ac:dyDescent="0.4">
      <c r="A306" s="4" t="str">
        <f>LEFT(T_BR[[#This Row],[BR Description]],7)</f>
        <v>BR 3.10</v>
      </c>
      <c r="B306" s="11" t="s">
        <v>518</v>
      </c>
      <c r="C306" s="4" t="s">
        <v>532</v>
      </c>
      <c r="D306" s="14" t="s">
        <v>533</v>
      </c>
      <c r="E306" s="8" t="s">
        <v>580</v>
      </c>
      <c r="F306" s="20"/>
      <c r="G306" s="4">
        <v>1</v>
      </c>
      <c r="H306" s="15"/>
      <c r="I306" s="19"/>
      <c r="J306" s="20"/>
    </row>
    <row r="307" spans="1:10" ht="24.9" x14ac:dyDescent="0.4">
      <c r="A307" s="4" t="str">
        <f>LEFT(T_BR[[#This Row],[BR Description]],7)</f>
        <v>BR 3.10</v>
      </c>
      <c r="B307" s="11" t="s">
        <v>518</v>
      </c>
      <c r="C307" s="4" t="s">
        <v>583</v>
      </c>
      <c r="D307" s="14" t="s">
        <v>533</v>
      </c>
      <c r="E307" s="3" t="s">
        <v>581</v>
      </c>
      <c r="F307" s="20"/>
      <c r="G307" s="4">
        <v>1</v>
      </c>
      <c r="H307" s="15"/>
      <c r="I307" s="19"/>
      <c r="J307" s="20"/>
    </row>
    <row r="308" spans="1:10" ht="24.9" x14ac:dyDescent="0.4">
      <c r="A308" s="4" t="str">
        <f>LEFT(T_BR[[#This Row],[BR Description]],7)</f>
        <v>BR 3.10</v>
      </c>
      <c r="B308" s="11" t="s">
        <v>518</v>
      </c>
      <c r="C308" s="4" t="s">
        <v>584</v>
      </c>
      <c r="D308" s="14" t="s">
        <v>533</v>
      </c>
      <c r="E308" s="3" t="s">
        <v>582</v>
      </c>
      <c r="F308" s="20"/>
      <c r="G308" s="4">
        <v>1</v>
      </c>
      <c r="H308" s="15"/>
      <c r="I308" s="19"/>
      <c r="J308" s="20"/>
    </row>
    <row r="309" spans="1:10" ht="74.599999999999994" x14ac:dyDescent="0.4">
      <c r="A309" s="4" t="str">
        <f>LEFT(T_BR[[#This Row],[BR Description]],7)</f>
        <v xml:space="preserve">PMR4.0 </v>
      </c>
      <c r="B309" s="18" t="s">
        <v>547</v>
      </c>
      <c r="C309" s="4" t="s">
        <v>548</v>
      </c>
      <c r="D309" s="8" t="s">
        <v>549</v>
      </c>
      <c r="E309" s="3" t="s">
        <v>568</v>
      </c>
      <c r="F309" s="20"/>
      <c r="G309" s="4">
        <v>1</v>
      </c>
      <c r="H309" s="15"/>
      <c r="I309" s="19"/>
      <c r="J309" s="20"/>
    </row>
    <row r="310" spans="1:10" ht="24.9" x14ac:dyDescent="0.4">
      <c r="A310" s="4" t="str">
        <f>LEFT(T_BR[[#This Row],[BR Description]],7)</f>
        <v xml:space="preserve">PMR4.0 </v>
      </c>
      <c r="B310" s="18" t="s">
        <v>547</v>
      </c>
      <c r="C310" s="4" t="s">
        <v>550</v>
      </c>
      <c r="D310" s="8" t="s">
        <v>551</v>
      </c>
      <c r="E310" s="3" t="s">
        <v>566</v>
      </c>
      <c r="F310" s="20"/>
      <c r="G310" s="4">
        <v>1</v>
      </c>
      <c r="H310" s="15"/>
      <c r="I310" s="19"/>
      <c r="J310" s="20"/>
    </row>
    <row r="311" spans="1:10" ht="49.75" x14ac:dyDescent="0.4">
      <c r="A311" s="4" t="str">
        <f>LEFT(T_BR[[#This Row],[BR Description]],7)</f>
        <v xml:space="preserve">PMR4.0 </v>
      </c>
      <c r="B311" s="18" t="s">
        <v>547</v>
      </c>
      <c r="C311" s="4" t="s">
        <v>552</v>
      </c>
      <c r="D311" s="8" t="s">
        <v>553</v>
      </c>
      <c r="E311" s="3" t="s">
        <v>576</v>
      </c>
      <c r="F311" s="20"/>
      <c r="G311" s="4">
        <v>1</v>
      </c>
      <c r="H311" s="15"/>
      <c r="I311" s="19"/>
      <c r="J311" s="20"/>
    </row>
    <row r="312" spans="1:10" ht="149.15" x14ac:dyDescent="0.4">
      <c r="A312" s="4" t="str">
        <f>LEFT(T_BR[[#This Row],[BR Description]],7)</f>
        <v xml:space="preserve">PMR4.0 </v>
      </c>
      <c r="B312" s="18" t="s">
        <v>547</v>
      </c>
      <c r="C312" s="4" t="s">
        <v>554</v>
      </c>
      <c r="D312" s="8" t="s">
        <v>555</v>
      </c>
      <c r="E312" s="3" t="s">
        <v>577</v>
      </c>
      <c r="F312" s="20"/>
      <c r="G312" s="4">
        <v>1</v>
      </c>
      <c r="H312" s="15"/>
      <c r="I312" s="19"/>
      <c r="J312" s="20"/>
    </row>
    <row r="313" spans="1:10" ht="37.299999999999997" x14ac:dyDescent="0.4">
      <c r="A313" s="4" t="str">
        <f>LEFT(T_BR[[#This Row],[BR Description]],7)</f>
        <v xml:space="preserve">PMR4.0 </v>
      </c>
      <c r="B313" s="18" t="s">
        <v>547</v>
      </c>
      <c r="C313" s="4" t="s">
        <v>556</v>
      </c>
      <c r="D313" s="8" t="s">
        <v>557</v>
      </c>
      <c r="E313" s="3" t="s">
        <v>567</v>
      </c>
      <c r="F313" s="20"/>
      <c r="G313" s="4">
        <v>1</v>
      </c>
      <c r="H313" s="15"/>
      <c r="I313" s="19"/>
      <c r="J313" s="20"/>
    </row>
    <row r="314" spans="1:10" ht="136.75" x14ac:dyDescent="0.4">
      <c r="A314" s="4" t="str">
        <f>LEFT(T_BR[[#This Row],[BR Description]],7)</f>
        <v xml:space="preserve">PMR4.0 </v>
      </c>
      <c r="B314" s="18" t="s">
        <v>547</v>
      </c>
      <c r="C314" s="4" t="s">
        <v>558</v>
      </c>
      <c r="D314" s="8" t="s">
        <v>559</v>
      </c>
      <c r="E314" s="3" t="s">
        <v>569</v>
      </c>
      <c r="F314" s="20"/>
      <c r="G314" s="4">
        <v>1</v>
      </c>
      <c r="H314" s="15"/>
      <c r="I314" s="19"/>
      <c r="J314" s="20"/>
    </row>
    <row r="315" spans="1:10" ht="24.9" x14ac:dyDescent="0.4">
      <c r="A315" s="4" t="str">
        <f>LEFT(T_BR[[#This Row],[BR Description]],7)</f>
        <v xml:space="preserve">PMR4.0 </v>
      </c>
      <c r="B315" s="18" t="s">
        <v>547</v>
      </c>
      <c r="C315" s="4" t="s">
        <v>560</v>
      </c>
      <c r="D315" s="8" t="s">
        <v>561</v>
      </c>
      <c r="E315" s="3" t="s">
        <v>562</v>
      </c>
      <c r="F315" s="20"/>
      <c r="G315" s="4">
        <v>1</v>
      </c>
      <c r="H315" s="15"/>
      <c r="I315" s="19"/>
      <c r="J315" s="20"/>
    </row>
    <row r="316" spans="1:10" ht="24.9" x14ac:dyDescent="0.4">
      <c r="A316" s="4" t="str">
        <f>LEFT(T_BR[[#This Row],[BR Description]],7)</f>
        <v xml:space="preserve">PMR4.0 </v>
      </c>
      <c r="B316" s="18" t="s">
        <v>547</v>
      </c>
      <c r="C316" s="4" t="s">
        <v>563</v>
      </c>
      <c r="D316" s="8" t="s">
        <v>564</v>
      </c>
      <c r="E316" s="3" t="s">
        <v>565</v>
      </c>
      <c r="F316" s="20"/>
      <c r="G316" s="4">
        <v>1</v>
      </c>
      <c r="H316" s="15"/>
      <c r="I316" s="19"/>
      <c r="J316" s="20"/>
    </row>
    <row r="317" spans="1:10" x14ac:dyDescent="0.4">
      <c r="A317" s="4" t="str">
        <f>LEFT(T_BR[[#This Row],[BR Description]],7)</f>
        <v xml:space="preserve">CM 5.0 </v>
      </c>
      <c r="B317" s="18" t="s">
        <v>578</v>
      </c>
      <c r="C317" s="4" t="s">
        <v>570</v>
      </c>
      <c r="D317" s="8" t="s">
        <v>579</v>
      </c>
      <c r="E317" s="8" t="s">
        <v>571</v>
      </c>
      <c r="F317" s="20"/>
      <c r="G317" s="4">
        <v>1</v>
      </c>
      <c r="H317" s="15"/>
      <c r="I317" s="19"/>
      <c r="J317" s="20"/>
    </row>
    <row r="318" spans="1:10" x14ac:dyDescent="0.4">
      <c r="A318" s="4" t="str">
        <f>LEFT(T_BR[[#This Row],[BR Description]],7)</f>
        <v xml:space="preserve">CM 5.0 </v>
      </c>
      <c r="B318" s="18" t="s">
        <v>578</v>
      </c>
      <c r="C318" s="4" t="s">
        <v>572</v>
      </c>
      <c r="D318" s="8" t="s">
        <v>579</v>
      </c>
      <c r="E318" s="8" t="s">
        <v>573</v>
      </c>
      <c r="F318" s="20"/>
      <c r="G318" s="4">
        <v>1</v>
      </c>
      <c r="H318" s="15"/>
      <c r="I318" s="19"/>
      <c r="J318" s="20"/>
    </row>
    <row r="319" spans="1:10" ht="37.299999999999997" x14ac:dyDescent="0.4">
      <c r="A319" s="4" t="str">
        <f>LEFT(T_BR[[#This Row],[BR Description]],7)</f>
        <v xml:space="preserve">CM 5.0 </v>
      </c>
      <c r="B319" s="18" t="s">
        <v>578</v>
      </c>
      <c r="C319" s="4" t="s">
        <v>574</v>
      </c>
      <c r="D319" s="8" t="s">
        <v>579</v>
      </c>
      <c r="E319" s="8" t="s">
        <v>575</v>
      </c>
      <c r="F319" s="20"/>
      <c r="G319" s="4">
        <v>1</v>
      </c>
      <c r="H319" s="15"/>
      <c r="I319" s="19"/>
      <c r="J319" s="20"/>
    </row>
  </sheetData>
  <sheetProtection algorithmName="SHA-512" hashValue="1Y6zDkE1WJzVV6GJgI5vXsGMEcsEMwgt9LAt2uXhzIHXyKnE7NtaYCMilGFw/7s50+NKMMAMvP50NFUd5MZMiA==" saltValue="D5Tv36I5eLFernYsxQpUFQ==" spinCount="100000" sheet="1" objects="1" scenarios="1" formatColumns="0"/>
  <phoneticPr fontId="5" type="noConversion"/>
  <dataValidations count="1">
    <dataValidation type="list" allowBlank="1" showInputMessage="1" showErrorMessage="1" sqref="F2:F319" xr:uid="{69E91F19-85C6-4A53-87AB-0729BE6D34E1}">
      <formula1>"yes,no"</formula1>
    </dataValidation>
  </dataValidations>
  <pageMargins left="0.7" right="0.7" top="0.75" bottom="0.75" header="0.3" footer="0.3"/>
  <pageSetup paperSize="9" scale="25" fitToHeight="0"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AA0BADF90675343BF719317D58EA7E2" ma:contentTypeVersion="7" ma:contentTypeDescription="Create a new document." ma:contentTypeScope="" ma:versionID="eae4355ff2a4c6306f99387fa13d2789">
  <xsd:schema xmlns:xsd="http://www.w3.org/2001/XMLSchema" xmlns:xs="http://www.w3.org/2001/XMLSchema" xmlns:p="http://schemas.microsoft.com/office/2006/metadata/properties" xmlns:ns2="b48cc02a-3546-49c1-8c7d-935b02301496" targetNamespace="http://schemas.microsoft.com/office/2006/metadata/properties" ma:root="true" ma:fieldsID="3590fe1a3cde0cbba0d58b4e85764a03" ns2:_="">
    <xsd:import namespace="b48cc02a-3546-49c1-8c7d-935b0230149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8cc02a-3546-49c1-8c7d-935b023014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55D94B1-9246-47E3-AFCB-4102EBA450A8}">
  <ds:schemaRefs>
    <ds:schemaRef ds:uri="http://schemas.microsoft.com/sharepoint/v3/contenttype/forms"/>
  </ds:schemaRefs>
</ds:datastoreItem>
</file>

<file path=customXml/itemProps2.xml><?xml version="1.0" encoding="utf-8"?>
<ds:datastoreItem xmlns:ds="http://schemas.openxmlformats.org/officeDocument/2006/customXml" ds:itemID="{99B57D13-B9BA-4456-ADBE-80ED3F9E64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8cc02a-3546-49c1-8c7d-935b023014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74956A9-4432-45D5-BB42-15D3F5C83065}">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Summary</vt:lpstr>
      <vt:lpstr>Form</vt:lpstr>
      <vt:lpstr>Form!_Toc209430128</vt:lpstr>
      <vt:lpstr>Form!_Toc209430129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Werick Venter</dc:creator>
  <cp:lastModifiedBy>Werick Venter</cp:lastModifiedBy>
  <cp:lastPrinted>2025-10-02T13:42:40Z</cp:lastPrinted>
  <dcterms:created xsi:type="dcterms:W3CDTF">2025-09-22T09:31:08Z</dcterms:created>
  <dcterms:modified xsi:type="dcterms:W3CDTF">2025-10-02T14:38:29Z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2025-09-22T11:13:52Z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a03e3a89-3642-4ae4-a28a-224bc6f350e6</vt:lpwstr>
  </property>
  <property fmtid="{D5CDD505-2E9C-101B-9397-08002B2CF9AE}" pid="10" name="MSIP_Label_a11864d1-c16a-45ad-949f-bdea3b8c9e66_ContentBits">
    <vt:lpwstr>3</vt:lpwstr>
  </property>
  <property fmtid="{D5CDD505-2E9C-101B-9397-08002B2CF9AE}" pid="11" name="MSIP_Label_a11864d1-c16a-45ad-949f-bdea3b8c9e66_Tag">
    <vt:lpwstr>10, 3, 0, 1</vt:lpwstr>
  </property>
  <property fmtid="{D5CDD505-2E9C-101B-9397-08002B2CF9AE}" pid="12" name="ContentTypeId">
    <vt:lpwstr>0x0101005AA0BADF90675343BF719317D58EA7E2</vt:lpwstr>
  </property>
</Properties>
</file>