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/>
  <mc:AlternateContent xmlns:mc="http://schemas.openxmlformats.org/markup-compatibility/2006">
    <mc:Choice Requires="x15">
      <x15ac:absPath xmlns:x15ac="http://schemas.microsoft.com/office/spreadsheetml/2010/11/ac" url="C:\Users\nomfanelod\Desktop\PUBLICATIONS\RFB 2672_2022 MAINTANANCE OF BYTES PRINTERS\Pre-Pub\To Publish\"/>
    </mc:Choice>
  </mc:AlternateContent>
  <xr:revisionPtr revIDLastSave="0" documentId="8_{45B75106-9F42-407B-A458-4371BE638D11}" xr6:coauthVersionLast="36" xr6:coauthVersionMax="36" xr10:uidLastSave="{00000000-0000-0000-0000-000000000000}"/>
  <bookViews>
    <workbookView xWindow="0" yWindow="0" windowWidth="19200" windowHeight="6930" xr2:uid="{00000000-000D-0000-FFFF-FFFF00000000}"/>
  </bookViews>
  <sheets>
    <sheet name="PRICING SCHEDULE" sheetId="6" r:id="rId1"/>
  </sheets>
  <definedNames>
    <definedName name="_xlnm.Print_Area" localSheetId="0">'PRICING SCHEDULE'!$A:$O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56" i="6" l="1"/>
  <c r="L55" i="6" s="1"/>
  <c r="I56" i="6"/>
  <c r="I55" i="6" s="1"/>
  <c r="F56" i="6"/>
  <c r="F55" i="6" s="1"/>
  <c r="L54" i="6"/>
  <c r="I54" i="6"/>
  <c r="F54" i="6"/>
  <c r="L53" i="6"/>
  <c r="I53" i="6"/>
  <c r="F53" i="6"/>
  <c r="M53" i="6" s="1"/>
  <c r="L52" i="6"/>
  <c r="I52" i="6"/>
  <c r="F52" i="6"/>
  <c r="L51" i="6"/>
  <c r="I51" i="6"/>
  <c r="F51" i="6"/>
  <c r="L49" i="6"/>
  <c r="I49" i="6"/>
  <c r="F49" i="6"/>
  <c r="L48" i="6"/>
  <c r="I48" i="6"/>
  <c r="F48" i="6"/>
  <c r="L47" i="6"/>
  <c r="I47" i="6"/>
  <c r="F47" i="6"/>
  <c r="L46" i="6"/>
  <c r="L44" i="6" s="1"/>
  <c r="I46" i="6"/>
  <c r="I44" i="6" s="1"/>
  <c r="F46" i="6"/>
  <c r="M51" i="6" l="1"/>
  <c r="M52" i="6"/>
  <c r="M46" i="6"/>
  <c r="F44" i="6"/>
  <c r="M48" i="6"/>
  <c r="M56" i="6"/>
  <c r="M47" i="6"/>
  <c r="M49" i="6"/>
  <c r="M54" i="6"/>
  <c r="L33" i="6" l="1"/>
  <c r="I33" i="6"/>
  <c r="F33" i="6"/>
  <c r="L32" i="6"/>
  <c r="I32" i="6"/>
  <c r="F32" i="6"/>
  <c r="M32" i="6" l="1"/>
  <c r="M33" i="6"/>
  <c r="L43" i="6"/>
  <c r="I43" i="6"/>
  <c r="F43" i="6"/>
  <c r="L42" i="6"/>
  <c r="I42" i="6"/>
  <c r="F42" i="6"/>
  <c r="L41" i="6"/>
  <c r="I41" i="6"/>
  <c r="F41" i="6"/>
  <c r="L40" i="6"/>
  <c r="I40" i="6"/>
  <c r="F40" i="6"/>
  <c r="L39" i="6"/>
  <c r="I39" i="6"/>
  <c r="F39" i="6"/>
  <c r="L38" i="6"/>
  <c r="I38" i="6"/>
  <c r="F38" i="6"/>
  <c r="L37" i="6"/>
  <c r="I37" i="6"/>
  <c r="F37" i="6"/>
  <c r="L36" i="6"/>
  <c r="I36" i="6"/>
  <c r="F36" i="6"/>
  <c r="F34" i="6" s="1"/>
  <c r="L29" i="6"/>
  <c r="I29" i="6"/>
  <c r="F29" i="6"/>
  <c r="L28" i="6"/>
  <c r="I28" i="6"/>
  <c r="F28" i="6"/>
  <c r="L27" i="6"/>
  <c r="I27" i="6"/>
  <c r="F27" i="6"/>
  <c r="L26" i="6"/>
  <c r="I26" i="6"/>
  <c r="F26" i="6"/>
  <c r="L24" i="6"/>
  <c r="I24" i="6"/>
  <c r="F24" i="6"/>
  <c r="L23" i="6"/>
  <c r="I23" i="6"/>
  <c r="F23" i="6"/>
  <c r="L22" i="6"/>
  <c r="I22" i="6"/>
  <c r="F22" i="6"/>
  <c r="L21" i="6"/>
  <c r="I21" i="6"/>
  <c r="F21" i="6"/>
  <c r="L19" i="6"/>
  <c r="I19" i="6"/>
  <c r="F19" i="6"/>
  <c r="L18" i="6"/>
  <c r="I18" i="6"/>
  <c r="F18" i="6"/>
  <c r="L17" i="6"/>
  <c r="I17" i="6"/>
  <c r="F17" i="6"/>
  <c r="L16" i="6"/>
  <c r="I16" i="6"/>
  <c r="F16" i="6"/>
  <c r="M16" i="6" l="1"/>
  <c r="I34" i="6"/>
  <c r="L34" i="6"/>
  <c r="M37" i="6"/>
  <c r="L14" i="6"/>
  <c r="L57" i="6" s="1"/>
  <c r="I14" i="6"/>
  <c r="I57" i="6" s="1"/>
  <c r="F14" i="6"/>
  <c r="M18" i="6"/>
  <c r="M42" i="6"/>
  <c r="M26" i="6"/>
  <c r="M17" i="6"/>
  <c r="M22" i="6"/>
  <c r="M27" i="6"/>
  <c r="M38" i="6"/>
  <c r="M24" i="6"/>
  <c r="M28" i="6"/>
  <c r="M29" i="6"/>
  <c r="M23" i="6"/>
  <c r="M21" i="6"/>
  <c r="M39" i="6"/>
  <c r="M41" i="6"/>
  <c r="M43" i="6"/>
  <c r="M36" i="6"/>
  <c r="M19" i="6"/>
  <c r="M40" i="6"/>
  <c r="F31" i="6"/>
  <c r="F30" i="6" s="1"/>
  <c r="I31" i="6"/>
  <c r="L31" i="6"/>
  <c r="F57" i="6" l="1"/>
  <c r="M57" i="6"/>
  <c r="L58" i="6"/>
  <c r="L59" i="6" s="1"/>
  <c r="M31" i="6"/>
  <c r="M58" i="6" l="1"/>
  <c r="M59" i="6" s="1"/>
  <c r="I58" i="6"/>
  <c r="I59" i="6" s="1"/>
  <c r="F58" i="6"/>
  <c r="F59" i="6" l="1"/>
</calcChain>
</file>

<file path=xl/sharedStrings.xml><?xml version="1.0" encoding="utf-8"?>
<sst xmlns="http://schemas.openxmlformats.org/spreadsheetml/2006/main" count="115" uniqueCount="59">
  <si>
    <t>Item No</t>
  </si>
  <si>
    <t>Unit of measure</t>
  </si>
  <si>
    <t>VAT (@15%)</t>
  </si>
  <si>
    <t>1. INSTRUCTION FOR COMPLETING THE PRICING SCHEDULE</t>
  </si>
  <si>
    <t>YEAR 1</t>
  </si>
  <si>
    <t>YEAR 2</t>
  </si>
  <si>
    <t>YEAR 3</t>
  </si>
  <si>
    <t xml:space="preserve">Qty </t>
  </si>
  <si>
    <t>TOTAL</t>
  </si>
  <si>
    <t>Qty</t>
  </si>
  <si>
    <t>1.1</t>
  </si>
  <si>
    <t>Unit Price 
(Excl VAT)</t>
  </si>
  <si>
    <t>Line Price Term 
(Excl VAT)</t>
  </si>
  <si>
    <t>SUPPLY CHAIN MANAGEMENT</t>
  </si>
  <si>
    <t xml:space="preserve">Bidder Name </t>
  </si>
  <si>
    <t>Goods/Service description</t>
  </si>
  <si>
    <t>TOTAL  BID PRICE (INCL VAT)</t>
  </si>
  <si>
    <t>Name</t>
  </si>
  <si>
    <t>Date</t>
  </si>
  <si>
    <t>Capacity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</si>
  <si>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</si>
  <si>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</si>
  <si>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</si>
  <si>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</si>
  <si>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</si>
  <si>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</si>
  <si>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</si>
  <si>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</si>
  <si>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</si>
  <si>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</si>
  <si>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</si>
  <si>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t>2.1</t>
  </si>
  <si>
    <t>RFB Title</t>
  </si>
  <si>
    <t>Maintenance and support on Nuvera 288 x</t>
  </si>
  <si>
    <t>Maintenance and support on Bough Binders</t>
  </si>
  <si>
    <t>Maintenance and support on Colour Printer</t>
  </si>
  <si>
    <t>Click</t>
  </si>
  <si>
    <t>Click for A4 Colour Simplex</t>
  </si>
  <si>
    <t>Click for A3 Colour Simplex</t>
  </si>
  <si>
    <t>Click for A4 Colour Duplex</t>
  </si>
  <si>
    <r>
      <t xml:space="preserve">X1000CP/1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</si>
  <si>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r>
      <t xml:space="preserve">Nuvera 3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</si>
  <si>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r>
      <t xml:space="preserve">Nuvera 2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</si>
  <si>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r>
      <t xml:space="preserve">Nuvera 1 </t>
    </r>
    <r>
      <rPr>
        <b/>
        <sz val="12"/>
        <color rgb="FFFF0000"/>
        <rFont val="Calibri"/>
        <family val="2"/>
        <scheme val="minor"/>
      </rPr>
      <t>All inclusive (toner, spares, call out and maintence fees)</t>
    </r>
  </si>
  <si>
    <t>Click for A4 Black Simplex</t>
  </si>
  <si>
    <t>Click for A3 Black Simplex</t>
  </si>
  <si>
    <t>Click for A4 Black Duplex</t>
  </si>
  <si>
    <t>Click for A3 Black Duplex</t>
  </si>
  <si>
    <t>BDF on line binders</t>
  </si>
  <si>
    <t>Click for A3 Colour Duplex</t>
  </si>
  <si>
    <t>Monthly</t>
  </si>
  <si>
    <t>TOTAL BID PRICE  (EXCL VAT)</t>
  </si>
  <si>
    <t>Licence fees</t>
  </si>
  <si>
    <t>Maintenance and support on D110</t>
  </si>
  <si>
    <r>
      <t xml:space="preserve"> D110 </t>
    </r>
    <r>
      <rPr>
        <b/>
        <sz val="12"/>
        <color rgb="FFFF0000"/>
        <rFont val="Calibri"/>
        <family val="2"/>
        <scheme val="minor"/>
      </rPr>
      <t>All inclusive (toner, spares, call out and maintenance fees)</t>
    </r>
  </si>
  <si>
    <t>Front-end Licence both D110 printers</t>
  </si>
  <si>
    <t>RFB No</t>
  </si>
  <si>
    <t>RFB 2672/2022</t>
  </si>
  <si>
    <t xml:space="preserve">RFB : Appointment of a Service Provider for three (3) years maintenance and support for the SITA Beta Data Centre.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</si>
</sst>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20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color rgb="FF000000"/>
      <name val="Verdana"/>
      <family val="2"/>
    </font>
    <font>
      <b/>
      <sz val="12"/>
      <color rgb="FFFF0000"/>
      <name val="Calibri"/>
      <family val="2"/>
      <scheme val="minor"/>
    </font>
    <font>
      <b/>
      <sz val="12"/>
      <color rgb="FFFF0000"/>
      <name val="Calibri (Body)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</fills>
  <borders count="37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/>
      </left>
      <right/>
      <top style="medium">
        <color theme="8"/>
      </top>
      <bottom/>
      <diagonal/>
    </border>
    <border>
      <left style="medium">
        <color theme="8"/>
      </left>
      <right/>
      <top/>
      <bottom/>
      <diagonal/>
    </border>
    <border>
      <left style="medium">
        <color theme="8"/>
      </left>
      <right/>
      <top/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/>
      <diagonal/>
    </border>
    <border>
      <left/>
      <right style="thin">
        <color theme="4"/>
      </right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/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indexed="6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indexed="6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indexed="64"/>
      </top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theme="4"/>
      </bottom>
      <diagonal/>
    </border>
    <border>
      <left style="thin">
        <color indexed="6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 style="thin">
        <color indexed="64"/>
      </right>
      <top/>
      <bottom style="thin">
        <color theme="4"/>
      </bottom>
      <diagonal/>
    </border>
    <border>
      <left style="thin">
        <color indexed="64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indexed="64"/>
      </bottom>
      <diagonal/>
    </border>
    <border>
      <left style="thin">
        <color theme="4"/>
      </left>
      <right style="thin">
        <color indexed="64"/>
      </right>
      <top style="thin">
        <color theme="4"/>
      </top>
      <bottom style="thin">
        <color indexed="64"/>
      </bottom>
      <diagonal/>
    </border>
    <border>
      <left style="thin">
        <color indexed="64"/>
      </left>
      <right style="thin">
        <color theme="4"/>
      </right>
      <top style="thin">
        <color indexed="64"/>
      </top>
      <bottom/>
      <diagonal/>
    </border>
    <border>
      <left style="thin">
        <color theme="4"/>
      </left>
      <right style="thin">
        <color theme="4"/>
      </right>
      <top style="thin">
        <color indexed="64"/>
      </top>
      <bottom/>
      <diagonal/>
    </border>
    <border>
      <left style="thin">
        <color theme="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theme="4"/>
      </right>
      <top style="thin">
        <color indexed="64"/>
      </top>
      <bottom style="thin">
        <color indexed="64"/>
      </bottom>
      <diagonal/>
    </border>
    <border>
      <left style="thin">
        <color theme="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5" fontId="13" fillId="0" borderId="0" applyFont="0" applyFill="0" applyBorder="0" applyAlignment="0" applyProtection="0"/>
    <xf numFmtId="9" fontId="13" fillId="0" borderId="0" applyFont="0" applyFill="0" applyBorder="0" applyAlignment="0" applyProtection="0"/>
  </cellStyleXfs>
  <cellXfs count="187">
    <xf numFmtId="0" fontId="0" fillId="0" borderId="0" xfId="0"/>
    <xf numFmtId="0" fontId="3" fillId="0" borderId="0" xfId="0" applyFont="1" applyAlignment="1">
      <alignment vertical="top"/>
    </xf>
    <xf numFmtId="0" fontId="9" fillId="2" borderId="0" xfId="0" applyFont="1" applyFill="1"/>
    <xf numFmtId="0" fontId="10" fillId="2" borderId="0" xfId="0" applyFont="1" applyFill="1" applyAlignment="1">
      <alignment horizontal="left" vertical="top"/>
    </xf>
    <xf numFmtId="0" fontId="10" fillId="2" borderId="0" xfId="0" applyFont="1" applyFill="1" applyAlignment="1">
      <alignment horizontal="center" vertical="top"/>
    </xf>
    <xf numFmtId="0" fontId="11" fillId="2" borderId="0" xfId="0" applyFont="1" applyFill="1" applyAlignment="1">
      <alignment horizontal="center" vertical="top"/>
    </xf>
    <xf numFmtId="0" fontId="9" fillId="2" borderId="0" xfId="0" applyFont="1" applyFill="1" applyAlignment="1">
      <alignment vertical="top"/>
    </xf>
    <xf numFmtId="0" fontId="4" fillId="3" borderId="0" xfId="0" applyFont="1" applyFill="1"/>
    <xf numFmtId="0" fontId="9" fillId="2" borderId="0" xfId="0" applyFont="1" applyFill="1" applyAlignment="1">
      <alignment horizontal="left" vertical="top"/>
    </xf>
    <xf numFmtId="0" fontId="7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vertical="top" wrapText="1"/>
    </xf>
    <xf numFmtId="0" fontId="5" fillId="5" borderId="1" xfId="0" applyFont="1" applyFill="1" applyBorder="1" applyAlignment="1">
      <alignment horizontal="left" vertical="top" wrapText="1"/>
    </xf>
    <xf numFmtId="0" fontId="5" fillId="5" borderId="1" xfId="0" applyFont="1" applyFill="1" applyBorder="1" applyAlignment="1">
      <alignment horizontal="right" vertical="top" wrapText="1"/>
    </xf>
    <xf numFmtId="0" fontId="5" fillId="5" borderId="1" xfId="0" applyFont="1" applyFill="1" applyBorder="1" applyAlignment="1">
      <alignment horizontal="center" vertical="top" wrapText="1"/>
    </xf>
    <xf numFmtId="0" fontId="7" fillId="3" borderId="0" xfId="0" applyFont="1" applyFill="1" applyBorder="1" applyAlignment="1">
      <alignment wrapText="1"/>
    </xf>
    <xf numFmtId="0" fontId="7" fillId="3" borderId="0" xfId="0" applyFont="1" applyFill="1" applyBorder="1" applyAlignment="1"/>
    <xf numFmtId="0" fontId="12" fillId="3" borderId="0" xfId="0" applyFont="1" applyFill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8" fillId="3" borderId="0" xfId="0" applyFont="1" applyFill="1"/>
    <xf numFmtId="0" fontId="8" fillId="3" borderId="0" xfId="0" applyFont="1" applyFill="1" applyBorder="1" applyAlignment="1">
      <alignment horizontal="left" vertical="top"/>
    </xf>
    <xf numFmtId="0" fontId="8" fillId="5" borderId="1" xfId="0" applyFont="1" applyFill="1" applyBorder="1" applyAlignment="1">
      <alignment horizontal="right" vertical="top"/>
    </xf>
    <xf numFmtId="0" fontId="4" fillId="0" borderId="1" xfId="0" quotePrefix="1" applyFont="1" applyFill="1" applyBorder="1" applyAlignment="1">
      <alignment horizontal="left" vertical="top" wrapText="1"/>
    </xf>
    <xf numFmtId="167" fontId="4" fillId="5" borderId="2" xfId="1" applyNumberFormat="1" applyFont="1" applyFill="1" applyBorder="1" applyAlignment="1">
      <alignment horizontal="right" vertical="top" wrapText="1"/>
    </xf>
    <xf numFmtId="167" fontId="4" fillId="5" borderId="6" xfId="1" applyNumberFormat="1" applyFont="1" applyFill="1" applyBorder="1" applyAlignment="1">
      <alignment horizontal="right" vertical="top" wrapText="1"/>
    </xf>
    <xf numFmtId="0" fontId="4" fillId="5" borderId="2" xfId="0" applyFont="1" applyFill="1" applyBorder="1" applyAlignment="1">
      <alignment horizontal="center" vertical="top" wrapText="1"/>
    </xf>
    <xf numFmtId="166" fontId="7" fillId="5" borderId="4" xfId="0" applyNumberFormat="1" applyFont="1" applyFill="1" applyBorder="1" applyAlignment="1">
      <alignment horizontal="left" vertical="top" wrapText="1"/>
    </xf>
    <xf numFmtId="166" fontId="7" fillId="5" borderId="5" xfId="0" applyNumberFormat="1" applyFont="1" applyFill="1" applyBorder="1" applyAlignment="1">
      <alignment horizontal="left" vertical="top" wrapText="1"/>
    </xf>
    <xf numFmtId="0" fontId="4" fillId="3" borderId="0" xfId="0" applyFont="1" applyFill="1" applyAlignment="1">
      <alignment horizontal="left" vertical="center"/>
    </xf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center" vertical="top" wrapText="1"/>
    </xf>
    <xf numFmtId="0" fontId="11" fillId="2" borderId="0" xfId="0" applyFont="1" applyFill="1" applyAlignment="1">
      <alignment horizontal="left" vertical="top" wrapText="1"/>
    </xf>
    <xf numFmtId="0" fontId="7" fillId="3" borderId="0" xfId="0" applyFont="1" applyFill="1" applyBorder="1" applyAlignment="1">
      <alignment vertical="top" wrapText="1"/>
    </xf>
    <xf numFmtId="166" fontId="6" fillId="4" borderId="1" xfId="0" applyNumberFormat="1" applyFont="1" applyFill="1" applyBorder="1" applyAlignment="1">
      <alignment horizontal="center" vertical="top" wrapText="1"/>
    </xf>
    <xf numFmtId="166" fontId="7" fillId="4" borderId="1" xfId="0" applyNumberFormat="1" applyFont="1" applyFill="1" applyBorder="1" applyAlignment="1">
      <alignment horizontal="left" vertical="top" wrapText="1"/>
    </xf>
    <xf numFmtId="166" fontId="7" fillId="4" borderId="1" xfId="0" applyNumberFormat="1" applyFont="1" applyFill="1" applyBorder="1" applyAlignment="1">
      <alignment horizontal="center" vertical="top" wrapText="1"/>
    </xf>
    <xf numFmtId="0" fontId="9" fillId="0" borderId="0" xfId="0" applyFont="1" applyFill="1"/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8" fillId="5" borderId="3" xfId="0" applyFont="1" applyFill="1" applyBorder="1" applyAlignment="1">
      <alignment horizontal="right" vertical="top"/>
    </xf>
    <xf numFmtId="0" fontId="8" fillId="0" borderId="0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wrapText="1"/>
    </xf>
    <xf numFmtId="166" fontId="4" fillId="6" borderId="1" xfId="0" applyNumberFormat="1" applyFont="1" applyFill="1" applyBorder="1" applyAlignment="1">
      <alignment vertical="top" wrapText="1"/>
    </xf>
    <xf numFmtId="0" fontId="4" fillId="3" borderId="0" xfId="0" applyFont="1" applyFill="1" applyBorder="1" applyAlignment="1">
      <alignment horizontal="left" vertical="top"/>
    </xf>
    <xf numFmtId="0" fontId="15" fillId="6" borderId="8" xfId="0" applyFont="1" applyFill="1" applyBorder="1" applyAlignment="1">
      <alignment horizontal="left" vertical="top" wrapText="1"/>
    </xf>
    <xf numFmtId="0" fontId="15" fillId="6" borderId="1" xfId="0" applyFont="1" applyFill="1" applyBorder="1" applyAlignment="1">
      <alignment horizontal="left" vertical="top" wrapText="1"/>
    </xf>
    <xf numFmtId="0" fontId="16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8" fillId="5" borderId="7" xfId="0" applyFont="1" applyFill="1" applyBorder="1" applyAlignment="1">
      <alignment horizontal="right" vertical="top" wrapText="1"/>
    </xf>
    <xf numFmtId="1" fontId="9" fillId="2" borderId="0" xfId="0" applyNumberFormat="1" applyFont="1" applyFill="1" applyAlignment="1">
      <alignment horizontal="right"/>
    </xf>
    <xf numFmtId="1" fontId="0" fillId="2" borderId="0" xfId="0" applyNumberFormat="1" applyFont="1" applyFill="1" applyAlignment="1">
      <alignment horizontal="right"/>
    </xf>
    <xf numFmtId="1" fontId="7" fillId="3" borderId="0" xfId="0" applyNumberFormat="1" applyFont="1" applyFill="1" applyBorder="1" applyAlignment="1">
      <alignment horizontal="right" vertical="top"/>
    </xf>
    <xf numFmtId="1" fontId="7" fillId="3" borderId="0" xfId="0" applyNumberFormat="1" applyFont="1" applyFill="1" applyBorder="1" applyAlignment="1">
      <alignment horizontal="right" vertical="top" wrapText="1"/>
    </xf>
    <xf numFmtId="1" fontId="7" fillId="3" borderId="0" xfId="0" applyNumberFormat="1" applyFont="1" applyFill="1" applyBorder="1" applyAlignment="1">
      <alignment horizontal="right"/>
    </xf>
    <xf numFmtId="1" fontId="4" fillId="5" borderId="1" xfId="0" applyNumberFormat="1" applyFont="1" applyFill="1" applyBorder="1" applyAlignment="1">
      <alignment horizontal="right" vertical="top" wrapText="1"/>
    </xf>
    <xf numFmtId="1" fontId="0" fillId="3" borderId="0" xfId="0" applyNumberFormat="1" applyFont="1" applyFill="1" applyAlignment="1">
      <alignment horizontal="right" vertical="top"/>
    </xf>
    <xf numFmtId="1" fontId="0" fillId="0" borderId="0" xfId="0" applyNumberFormat="1" applyFont="1" applyAlignment="1">
      <alignment horizontal="right" vertical="top"/>
    </xf>
    <xf numFmtId="0" fontId="4" fillId="3" borderId="0" xfId="0" applyFont="1" applyFill="1" applyBorder="1" applyAlignment="1">
      <alignment horizontal="center" vertical="center" wrapText="1"/>
    </xf>
    <xf numFmtId="0" fontId="4" fillId="3" borderId="0" xfId="0" applyFont="1" applyFill="1" applyAlignment="1">
      <alignment horizontal="center"/>
    </xf>
    <xf numFmtId="0" fontId="8" fillId="3" borderId="0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horizontal="left" vertical="top" wrapText="1"/>
    </xf>
    <xf numFmtId="0" fontId="4" fillId="0" borderId="1" xfId="0" quotePrefix="1" applyFont="1" applyFill="1" applyBorder="1" applyAlignment="1">
      <alignment horizontal="left" vertical="center" wrapText="1"/>
    </xf>
    <xf numFmtId="0" fontId="15" fillId="6" borderId="1" xfId="0" applyFont="1" applyFill="1" applyBorder="1" applyAlignment="1">
      <alignment horizontal="left" vertical="center" wrapText="1"/>
    </xf>
    <xf numFmtId="0" fontId="15" fillId="6" borderId="8" xfId="0" applyFont="1" applyFill="1" applyBorder="1" applyAlignment="1">
      <alignment horizontal="left" vertical="center" wrapText="1"/>
    </xf>
    <xf numFmtId="0" fontId="0" fillId="0" borderId="0" xfId="0" applyFont="1" applyAlignment="1">
      <alignment vertical="center"/>
    </xf>
    <xf numFmtId="0" fontId="7" fillId="6" borderId="7" xfId="0" applyFont="1" applyFill="1" applyBorder="1" applyAlignment="1">
      <alignment horizontal="left" vertical="top"/>
    </xf>
    <xf numFmtId="0" fontId="7" fillId="4" borderId="1" xfId="0" applyFont="1" applyFill="1" applyBorder="1" applyAlignment="1">
      <alignment horizontal="left" vertical="top" wrapText="1"/>
    </xf>
    <xf numFmtId="0" fontId="7" fillId="4" borderId="1" xfId="0" applyFont="1" applyFill="1" applyBorder="1" applyAlignment="1">
      <alignment vertical="top" wrapText="1"/>
    </xf>
    <xf numFmtId="0" fontId="5" fillId="4" borderId="1" xfId="0" applyFont="1" applyFill="1" applyBorder="1" applyAlignment="1">
      <alignment horizontal="left" vertical="top" wrapText="1"/>
    </xf>
    <xf numFmtId="0" fontId="17" fillId="4" borderId="0" xfId="0" applyFont="1" applyFill="1"/>
    <xf numFmtId="0" fontId="5" fillId="4" borderId="3" xfId="0" applyFont="1" applyFill="1" applyBorder="1" applyAlignment="1">
      <alignment horizontal="left" vertical="top" wrapText="1"/>
    </xf>
    <xf numFmtId="0" fontId="5" fillId="5" borderId="8" xfId="0" applyFont="1" applyFill="1" applyBorder="1" applyAlignment="1">
      <alignment horizontal="left" vertical="top" wrapText="1"/>
    </xf>
    <xf numFmtId="0" fontId="5" fillId="5" borderId="8" xfId="0" applyFont="1" applyFill="1" applyBorder="1" applyAlignment="1">
      <alignment horizontal="right" vertical="top" wrapText="1"/>
    </xf>
    <xf numFmtId="0" fontId="5" fillId="5" borderId="8" xfId="0" applyFont="1" applyFill="1" applyBorder="1" applyAlignment="1">
      <alignment horizontal="center" vertical="top" wrapText="1"/>
    </xf>
    <xf numFmtId="0" fontId="4" fillId="0" borderId="11" xfId="0" quotePrefix="1" applyFont="1" applyFill="1" applyBorder="1" applyAlignment="1">
      <alignment horizontal="left" vertical="center" wrapText="1"/>
    </xf>
    <xf numFmtId="0" fontId="4" fillId="4" borderId="1" xfId="0" quotePrefix="1" applyFont="1" applyFill="1" applyBorder="1" applyAlignment="1">
      <alignment horizontal="left" vertical="top" wrapText="1"/>
    </xf>
    <xf numFmtId="0" fontId="4" fillId="4" borderId="1" xfId="0" applyFont="1" applyFill="1" applyBorder="1" applyAlignment="1">
      <alignment horizontal="left" vertical="top" wrapText="1"/>
    </xf>
    <xf numFmtId="166" fontId="4" fillId="4" borderId="1" xfId="0" applyNumberFormat="1" applyFont="1" applyFill="1" applyBorder="1" applyAlignment="1">
      <alignment vertical="top" wrapText="1"/>
    </xf>
    <xf numFmtId="0" fontId="4" fillId="5" borderId="1" xfId="0" quotePrefix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left" vertical="top" wrapText="1"/>
    </xf>
    <xf numFmtId="166" fontId="4" fillId="5" borderId="1" xfId="0" applyNumberFormat="1" applyFont="1" applyFill="1" applyBorder="1" applyAlignment="1">
      <alignment vertical="top" wrapText="1"/>
    </xf>
    <xf numFmtId="0" fontId="4" fillId="5" borderId="11" xfId="0" quotePrefix="1" applyFont="1" applyFill="1" applyBorder="1" applyAlignment="1">
      <alignment horizontal="left" vertical="center" wrapText="1"/>
    </xf>
    <xf numFmtId="166" fontId="4" fillId="5" borderId="1" xfId="0" applyNumberFormat="1" applyFont="1" applyFill="1" applyBorder="1" applyAlignment="1">
      <alignment vertical="center" wrapText="1"/>
    </xf>
    <xf numFmtId="0" fontId="4" fillId="0" borderId="3" xfId="0" quotePrefix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166" fontId="7" fillId="2" borderId="7" xfId="0" applyNumberFormat="1" applyFont="1" applyFill="1" applyBorder="1" applyAlignment="1">
      <alignment horizontal="left" vertical="center" wrapText="1"/>
    </xf>
    <xf numFmtId="0" fontId="19" fillId="0" borderId="1" xfId="0" applyFont="1" applyFill="1" applyBorder="1" applyAlignment="1">
      <alignment horizontal="left" vertical="top"/>
    </xf>
    <xf numFmtId="0" fontId="7" fillId="0" borderId="3" xfId="0" applyFont="1" applyFill="1" applyBorder="1" applyAlignment="1">
      <alignment horizontal="left" vertical="top" wrapText="1"/>
    </xf>
    <xf numFmtId="0" fontId="2" fillId="5" borderId="2" xfId="0" applyFont="1" applyFill="1" applyBorder="1" applyAlignment="1">
      <alignment horizontal="center" vertical="top" wrapText="1"/>
    </xf>
    <xf numFmtId="164" fontId="5" fillId="5" borderId="15" xfId="0" applyNumberFormat="1" applyFont="1" applyFill="1" applyBorder="1" applyAlignment="1">
      <alignment vertical="top" wrapText="1"/>
    </xf>
    <xf numFmtId="0" fontId="15" fillId="6" borderId="6" xfId="0" applyFont="1" applyFill="1" applyBorder="1" applyAlignment="1">
      <alignment horizontal="left" vertical="top" wrapText="1"/>
    </xf>
    <xf numFmtId="0" fontId="0" fillId="0" borderId="0" xfId="0" applyAlignment="1">
      <alignment vertical="top"/>
    </xf>
    <xf numFmtId="3" fontId="0" fillId="3" borderId="0" xfId="0" applyNumberFormat="1" applyFont="1" applyFill="1" applyAlignment="1">
      <alignment vertical="top"/>
    </xf>
    <xf numFmtId="3" fontId="4" fillId="5" borderId="6" xfId="1" applyNumberFormat="1" applyFont="1" applyFill="1" applyBorder="1" applyAlignment="1">
      <alignment vertical="top" wrapText="1"/>
    </xf>
    <xf numFmtId="0" fontId="2" fillId="5" borderId="1" xfId="0" quotePrefix="1" applyFont="1" applyFill="1" applyBorder="1" applyAlignment="1">
      <alignment horizontal="left" vertical="top" wrapText="1"/>
    </xf>
    <xf numFmtId="0" fontId="2" fillId="5" borderId="1" xfId="0" applyFont="1" applyFill="1" applyBorder="1" applyAlignment="1">
      <alignment horizontal="left" vertical="top" wrapText="1"/>
    </xf>
    <xf numFmtId="166" fontId="2" fillId="5" borderId="1" xfId="0" applyNumberFormat="1" applyFont="1" applyFill="1" applyBorder="1" applyAlignment="1">
      <alignment vertical="top" wrapText="1"/>
    </xf>
    <xf numFmtId="0" fontId="2" fillId="0" borderId="1" xfId="0" quotePrefix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166" fontId="2" fillId="6" borderId="1" xfId="0" applyNumberFormat="1" applyFont="1" applyFill="1" applyBorder="1" applyAlignment="1">
      <alignment vertical="top" wrapText="1"/>
    </xf>
    <xf numFmtId="0" fontId="2" fillId="0" borderId="0" xfId="0" quotePrefix="1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top" wrapText="1"/>
    </xf>
    <xf numFmtId="0" fontId="7" fillId="2" borderId="2" xfId="0" applyFont="1" applyFill="1" applyBorder="1" applyAlignment="1">
      <alignment horizontal="center" vertical="top" wrapText="1"/>
    </xf>
    <xf numFmtId="0" fontId="4" fillId="3" borderId="12" xfId="0" applyFont="1" applyFill="1" applyBorder="1" applyAlignment="1">
      <alignment horizontal="center" vertical="top" wrapText="1"/>
    </xf>
    <xf numFmtId="0" fontId="4" fillId="3" borderId="13" xfId="0" applyFont="1" applyFill="1" applyBorder="1" applyAlignment="1">
      <alignment horizontal="center" vertical="top" wrapText="1"/>
    </xf>
    <xf numFmtId="0" fontId="4" fillId="3" borderId="14" xfId="0" applyFont="1" applyFill="1" applyBorder="1" applyAlignment="1">
      <alignment horizontal="center" vertical="top" wrapText="1"/>
    </xf>
    <xf numFmtId="0" fontId="3" fillId="6" borderId="11" xfId="0" applyFont="1" applyFill="1" applyBorder="1" applyAlignment="1">
      <alignment horizontal="center"/>
    </xf>
    <xf numFmtId="0" fontId="3" fillId="3" borderId="11" xfId="0" applyFont="1" applyFill="1" applyBorder="1" applyAlignment="1">
      <alignment horizontal="center" vertical="top"/>
    </xf>
    <xf numFmtId="0" fontId="3" fillId="0" borderId="11" xfId="0" applyFont="1" applyFill="1" applyBorder="1" applyAlignment="1">
      <alignment horizontal="center" vertical="center" wrapText="1"/>
    </xf>
    <xf numFmtId="0" fontId="3" fillId="6" borderId="11" xfId="0" applyFont="1" applyFill="1" applyBorder="1" applyAlignment="1">
      <alignment horizontal="center" wrapText="1"/>
    </xf>
    <xf numFmtId="14" fontId="3" fillId="0" borderId="11" xfId="0" applyNumberFormat="1" applyFont="1" applyFill="1" applyBorder="1" applyAlignment="1">
      <alignment horizontal="center" vertical="center"/>
    </xf>
    <xf numFmtId="1" fontId="3" fillId="6" borderId="11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 vertical="center" wrapText="1"/>
    </xf>
    <xf numFmtId="9" fontId="7" fillId="4" borderId="2" xfId="2" applyFont="1" applyFill="1" applyBorder="1" applyAlignment="1">
      <alignment horizontal="center" vertical="top"/>
    </xf>
    <xf numFmtId="0" fontId="4" fillId="0" borderId="2" xfId="0" applyFont="1" applyFill="1" applyBorder="1" applyAlignment="1">
      <alignment horizontal="center" vertical="top" wrapText="1"/>
    </xf>
    <xf numFmtId="0" fontId="4" fillId="4" borderId="2" xfId="0" applyFont="1" applyFill="1" applyBorder="1" applyAlignment="1">
      <alignment horizontal="center" vertical="top" wrapText="1"/>
    </xf>
    <xf numFmtId="166" fontId="4" fillId="4" borderId="8" xfId="0" applyNumberFormat="1" applyFont="1" applyFill="1" applyBorder="1" applyAlignment="1">
      <alignment vertical="top" wrapText="1"/>
    </xf>
    <xf numFmtId="166" fontId="4" fillId="6" borderId="8" xfId="0" applyNumberFormat="1" applyFont="1" applyFill="1" applyBorder="1" applyAlignment="1">
      <alignment vertical="top" wrapText="1"/>
    </xf>
    <xf numFmtId="9" fontId="7" fillId="4" borderId="16" xfId="2" applyFont="1" applyFill="1" applyBorder="1" applyAlignment="1">
      <alignment horizontal="center" vertical="top"/>
    </xf>
    <xf numFmtId="0" fontId="2" fillId="0" borderId="2" xfId="0" applyFont="1" applyFill="1" applyBorder="1" applyAlignment="1">
      <alignment horizontal="center" vertical="top" wrapText="1"/>
    </xf>
    <xf numFmtId="0" fontId="2" fillId="0" borderId="9" xfId="0" applyFont="1" applyFill="1" applyBorder="1" applyAlignment="1">
      <alignment horizontal="center" vertical="top" wrapText="1"/>
    </xf>
    <xf numFmtId="0" fontId="2" fillId="5" borderId="8" xfId="0" applyFont="1" applyFill="1" applyBorder="1" applyAlignment="1">
      <alignment horizontal="center" vertical="top" wrapText="1"/>
    </xf>
    <xf numFmtId="0" fontId="2" fillId="5" borderId="9" xfId="0" applyFont="1" applyFill="1" applyBorder="1" applyAlignment="1">
      <alignment horizontal="center" vertical="top" wrapText="1"/>
    </xf>
    <xf numFmtId="164" fontId="5" fillId="5" borderId="18" xfId="0" applyNumberFormat="1" applyFont="1" applyFill="1" applyBorder="1" applyAlignment="1">
      <alignment vertical="top" wrapText="1"/>
    </xf>
    <xf numFmtId="166" fontId="6" fillId="4" borderId="22" xfId="0" applyNumberFormat="1" applyFont="1" applyFill="1" applyBorder="1" applyAlignment="1">
      <alignment horizontal="center" vertical="top" wrapText="1"/>
    </xf>
    <xf numFmtId="166" fontId="7" fillId="4" borderId="23" xfId="0" applyNumberFormat="1" applyFont="1" applyFill="1" applyBorder="1" applyAlignment="1">
      <alignment horizontal="left" vertical="top" wrapText="1"/>
    </xf>
    <xf numFmtId="1" fontId="4" fillId="5" borderId="22" xfId="0" applyNumberFormat="1" applyFont="1" applyFill="1" applyBorder="1" applyAlignment="1">
      <alignment horizontal="right" vertical="top" wrapText="1"/>
    </xf>
    <xf numFmtId="164" fontId="4" fillId="5" borderId="23" xfId="0" applyNumberFormat="1" applyFont="1" applyFill="1" applyBorder="1" applyAlignment="1">
      <alignment vertical="top" wrapText="1"/>
    </xf>
    <xf numFmtId="3" fontId="0" fillId="0" borderId="22" xfId="0" applyNumberFormat="1" applyFont="1" applyFill="1" applyBorder="1" applyAlignment="1">
      <alignment vertical="top" wrapText="1"/>
    </xf>
    <xf numFmtId="3" fontId="4" fillId="4" borderId="22" xfId="0" applyNumberFormat="1" applyFont="1" applyFill="1" applyBorder="1" applyAlignment="1">
      <alignment vertical="top" wrapText="1"/>
    </xf>
    <xf numFmtId="164" fontId="4" fillId="4" borderId="23" xfId="0" applyNumberFormat="1" applyFont="1" applyFill="1" applyBorder="1" applyAlignment="1">
      <alignment vertical="top" wrapText="1"/>
    </xf>
    <xf numFmtId="3" fontId="4" fillId="4" borderId="24" xfId="0" applyNumberFormat="1" applyFont="1" applyFill="1" applyBorder="1" applyAlignment="1">
      <alignment vertical="center" wrapText="1"/>
    </xf>
    <xf numFmtId="166" fontId="8" fillId="4" borderId="25" xfId="0" applyNumberFormat="1" applyFont="1" applyFill="1" applyBorder="1" applyAlignment="1">
      <alignment horizontal="left" vertical="top" wrapText="1"/>
    </xf>
    <xf numFmtId="3" fontId="0" fillId="0" borderId="22" xfId="0" applyNumberFormat="1" applyFont="1" applyFill="1" applyBorder="1" applyAlignment="1">
      <alignment vertical="center" wrapText="1"/>
    </xf>
    <xf numFmtId="166" fontId="8" fillId="5" borderId="23" xfId="0" applyNumberFormat="1" applyFont="1" applyFill="1" applyBorder="1" applyAlignment="1">
      <alignment horizontal="left" vertical="top" wrapText="1"/>
    </xf>
    <xf numFmtId="3" fontId="7" fillId="4" borderId="22" xfId="0" applyNumberFormat="1" applyFont="1" applyFill="1" applyBorder="1" applyAlignment="1">
      <alignment vertical="top"/>
    </xf>
    <xf numFmtId="3" fontId="4" fillId="0" borderId="22" xfId="0" applyNumberFormat="1" applyFont="1" applyFill="1" applyBorder="1" applyAlignment="1">
      <alignment vertical="top" wrapText="1"/>
    </xf>
    <xf numFmtId="3" fontId="4" fillId="5" borderId="22" xfId="1" applyNumberFormat="1" applyFont="1" applyFill="1" applyBorder="1" applyAlignment="1">
      <alignment vertical="center" wrapText="1"/>
    </xf>
    <xf numFmtId="166" fontId="8" fillId="5" borderId="23" xfId="0" applyNumberFormat="1" applyFont="1" applyFill="1" applyBorder="1" applyAlignment="1">
      <alignment horizontal="left" vertical="center" wrapText="1"/>
    </xf>
    <xf numFmtId="3" fontId="7" fillId="4" borderId="22" xfId="0" applyNumberFormat="1" applyFont="1" applyFill="1" applyBorder="1" applyAlignment="1">
      <alignment horizontal="right" vertical="top"/>
    </xf>
    <xf numFmtId="3" fontId="2" fillId="5" borderId="22" xfId="0" applyNumberFormat="1" applyFont="1" applyFill="1" applyBorder="1" applyAlignment="1">
      <alignment horizontal="center" vertical="center" wrapText="1"/>
    </xf>
    <xf numFmtId="3" fontId="2" fillId="0" borderId="22" xfId="0" applyNumberFormat="1" applyFont="1" applyFill="1" applyBorder="1" applyAlignment="1">
      <alignment horizontal="right" vertical="center" wrapText="1"/>
    </xf>
    <xf numFmtId="167" fontId="2" fillId="5" borderId="17" xfId="1" applyNumberFormat="1" applyFont="1" applyFill="1" applyBorder="1" applyAlignment="1">
      <alignment horizontal="right" vertical="top" wrapText="1"/>
    </xf>
    <xf numFmtId="3" fontId="0" fillId="0" borderId="24" xfId="0" applyNumberFormat="1" applyFont="1" applyFill="1" applyBorder="1" applyAlignment="1">
      <alignment vertical="top" wrapText="1"/>
    </xf>
    <xf numFmtId="164" fontId="4" fillId="5" borderId="25" xfId="0" applyNumberFormat="1" applyFont="1" applyFill="1" applyBorder="1" applyAlignment="1">
      <alignment vertical="top" wrapText="1"/>
    </xf>
    <xf numFmtId="3" fontId="6" fillId="4" borderId="22" xfId="0" applyNumberFormat="1" applyFont="1" applyFill="1" applyBorder="1" applyAlignment="1">
      <alignment vertical="top" wrapText="1"/>
    </xf>
    <xf numFmtId="164" fontId="4" fillId="5" borderId="23" xfId="0" applyNumberFormat="1" applyFont="1" applyFill="1" applyBorder="1" applyAlignment="1">
      <alignment vertical="center" wrapText="1"/>
    </xf>
    <xf numFmtId="1" fontId="2" fillId="5" borderId="22" xfId="0" applyNumberFormat="1" applyFont="1" applyFill="1" applyBorder="1" applyAlignment="1">
      <alignment horizontal="right" vertical="top" wrapText="1"/>
    </xf>
    <xf numFmtId="164" fontId="2" fillId="5" borderId="23" xfId="0" applyNumberFormat="1" applyFont="1" applyFill="1" applyBorder="1" applyAlignment="1">
      <alignment vertical="top" wrapText="1"/>
    </xf>
    <xf numFmtId="3" fontId="2" fillId="5" borderId="22" xfId="0" applyNumberFormat="1" applyFont="1" applyFill="1" applyBorder="1" applyAlignment="1">
      <alignment horizontal="right" vertical="top" wrapText="1"/>
    </xf>
    <xf numFmtId="0" fontId="7" fillId="2" borderId="27" xfId="0" applyFont="1" applyFill="1" applyBorder="1" applyAlignment="1">
      <alignment horizontal="center" vertical="top" wrapText="1"/>
    </xf>
    <xf numFmtId="166" fontId="7" fillId="2" borderId="10" xfId="0" applyNumberFormat="1" applyFont="1" applyFill="1" applyBorder="1" applyAlignment="1">
      <alignment horizontal="center" vertical="center" wrapText="1"/>
    </xf>
    <xf numFmtId="166" fontId="7" fillId="4" borderId="6" xfId="0" applyNumberFormat="1" applyFont="1" applyFill="1" applyBorder="1" applyAlignment="1">
      <alignment horizontal="left" vertical="top" wrapText="1"/>
    </xf>
    <xf numFmtId="164" fontId="5" fillId="5" borderId="28" xfId="0" applyNumberFormat="1" applyFont="1" applyFill="1" applyBorder="1" applyAlignment="1">
      <alignment vertical="top" wrapText="1"/>
    </xf>
    <xf numFmtId="164" fontId="5" fillId="4" borderId="28" xfId="0" applyNumberFormat="1" applyFont="1" applyFill="1" applyBorder="1" applyAlignment="1">
      <alignment vertical="top" wrapText="1"/>
    </xf>
    <xf numFmtId="164" fontId="5" fillId="5" borderId="28" xfId="0" applyNumberFormat="1" applyFont="1" applyFill="1" applyBorder="1" applyAlignment="1">
      <alignment vertical="center" wrapText="1"/>
    </xf>
    <xf numFmtId="3" fontId="2" fillId="5" borderId="17" xfId="1" applyNumberFormat="1" applyFont="1" applyFill="1" applyBorder="1" applyAlignment="1">
      <alignment vertical="top" wrapText="1"/>
    </xf>
    <xf numFmtId="167" fontId="2" fillId="5" borderId="9" xfId="1" applyNumberFormat="1" applyFont="1" applyFill="1" applyBorder="1" applyAlignment="1">
      <alignment horizontal="right" vertical="top" wrapText="1"/>
    </xf>
    <xf numFmtId="3" fontId="7" fillId="4" borderId="22" xfId="0" applyNumberFormat="1" applyFont="1" applyFill="1" applyBorder="1" applyAlignment="1">
      <alignment vertical="top" wrapText="1"/>
    </xf>
    <xf numFmtId="1" fontId="2" fillId="0" borderId="26" xfId="0" applyNumberFormat="1" applyFont="1" applyFill="1" applyBorder="1" applyAlignment="1">
      <alignment horizontal="center" vertical="center" wrapText="1"/>
    </xf>
    <xf numFmtId="166" fontId="2" fillId="6" borderId="29" xfId="0" applyNumberFormat="1" applyFont="1" applyFill="1" applyBorder="1" applyAlignment="1">
      <alignment vertical="top" wrapText="1"/>
    </xf>
    <xf numFmtId="164" fontId="2" fillId="5" borderId="30" xfId="0" applyNumberFormat="1" applyFont="1" applyFill="1" applyBorder="1" applyAlignment="1">
      <alignment vertical="top" wrapText="1"/>
    </xf>
    <xf numFmtId="0" fontId="7" fillId="2" borderId="31" xfId="0" applyFont="1" applyFill="1" applyBorder="1" applyAlignment="1">
      <alignment horizontal="center" vertical="top" wrapText="1"/>
    </xf>
    <xf numFmtId="0" fontId="7" fillId="2" borderId="32" xfId="0" applyFont="1" applyFill="1" applyBorder="1" applyAlignment="1">
      <alignment horizontal="center" vertical="top" wrapText="1"/>
    </xf>
    <xf numFmtId="0" fontId="7" fillId="2" borderId="33" xfId="0" applyFont="1" applyFill="1" applyBorder="1" applyAlignment="1">
      <alignment horizontal="center" vertical="top" wrapText="1"/>
    </xf>
    <xf numFmtId="0" fontId="7" fillId="2" borderId="19" xfId="0" applyFont="1" applyFill="1" applyBorder="1" applyAlignment="1">
      <alignment horizontal="center" vertical="center" wrapText="1"/>
    </xf>
    <xf numFmtId="166" fontId="7" fillId="2" borderId="20" xfId="0" applyNumberFormat="1" applyFont="1" applyFill="1" applyBorder="1" applyAlignment="1">
      <alignment horizontal="center" vertical="center" wrapText="1"/>
    </xf>
    <xf numFmtId="166" fontId="7" fillId="2" borderId="21" xfId="0" applyNumberFormat="1" applyFont="1" applyFill="1" applyBorder="1" applyAlignment="1">
      <alignment horizontal="center" vertical="center" wrapText="1"/>
    </xf>
    <xf numFmtId="3" fontId="2" fillId="0" borderId="26" xfId="0" applyNumberFormat="1" applyFont="1" applyFill="1" applyBorder="1" applyAlignment="1">
      <alignment horizontal="center" vertical="center" wrapText="1"/>
    </xf>
    <xf numFmtId="166" fontId="8" fillId="5" borderId="30" xfId="0" applyNumberFormat="1" applyFont="1" applyFill="1" applyBorder="1" applyAlignment="1">
      <alignment horizontal="left" vertical="top" wrapText="1"/>
    </xf>
    <xf numFmtId="0" fontId="7" fillId="2" borderId="24" xfId="0" applyFont="1" applyFill="1" applyBorder="1" applyAlignment="1">
      <alignment horizontal="center" vertical="center" wrapText="1"/>
    </xf>
    <xf numFmtId="166" fontId="7" fillId="2" borderId="8" xfId="0" applyNumberFormat="1" applyFont="1" applyFill="1" applyBorder="1" applyAlignment="1">
      <alignment horizontal="center" vertical="center" wrapText="1"/>
    </xf>
    <xf numFmtId="166" fontId="7" fillId="2" borderId="25" xfId="0" applyNumberFormat="1" applyFont="1" applyFill="1" applyBorder="1" applyAlignment="1">
      <alignment horizontal="center" vertical="center" wrapText="1"/>
    </xf>
    <xf numFmtId="0" fontId="7" fillId="2" borderId="34" xfId="0" applyFont="1" applyFill="1" applyBorder="1" applyAlignment="1">
      <alignment horizontal="center" vertical="top" wrapText="1"/>
    </xf>
    <xf numFmtId="0" fontId="7" fillId="2" borderId="35" xfId="0" applyFont="1" applyFill="1" applyBorder="1" applyAlignment="1">
      <alignment horizontal="center" vertical="top" wrapText="1"/>
    </xf>
    <xf numFmtId="0" fontId="7" fillId="2" borderId="36" xfId="0" applyFont="1" applyFill="1" applyBorder="1" applyAlignment="1">
      <alignment horizontal="center" vertical="top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67"/>
  <sheetViews>
    <sheetView showGridLines="0" tabSelected="1" zoomScale="85" zoomScaleNormal="85" workbookViewId="0">
      <selection activeCell="B10" sqref="B10"/>
    </sheetView>
  </sheetViews>
  <sheetFormatPr defaultColWidth="9.1796875" defaultRowHeight="14.5"/>
  <cols>
    <col min="1" max="1" width="13.453125" style="44" customWidth="1"/>
    <col min="2" max="2" width="65.6328125" style="43" customWidth="1"/>
    <col min="3" max="3" width="13.36328125" style="45" customWidth="1"/>
    <col min="4" max="4" width="9.54296875" style="66" bestFit="1" customWidth="1"/>
    <col min="5" max="6" width="19.453125" style="43" customWidth="1"/>
    <col min="7" max="7" width="9.54296875" style="43" bestFit="1" customWidth="1"/>
    <col min="8" max="9" width="19.453125" style="43" customWidth="1"/>
    <col min="10" max="10" width="9.54296875" style="43" bestFit="1" customWidth="1"/>
    <col min="11" max="12" width="19.453125" style="43" customWidth="1"/>
    <col min="13" max="13" width="21.36328125" style="43" customWidth="1"/>
    <col min="14" max="14" width="32.81640625" style="43" customWidth="1"/>
    <col min="15" max="15" width="36.81640625" style="43" customWidth="1"/>
    <col min="16" max="16384" width="9.1796875" style="43"/>
  </cols>
  <sheetData>
    <row r="1" spans="1:20" s="35" customFormat="1" ht="31">
      <c r="A1" s="8"/>
      <c r="B1" s="3" t="s">
        <v>13</v>
      </c>
      <c r="C1" s="4"/>
      <c r="D1" s="59"/>
      <c r="E1" s="2"/>
      <c r="F1" s="2"/>
      <c r="G1" s="2"/>
      <c r="H1" s="2"/>
      <c r="I1" s="2"/>
      <c r="J1" s="2"/>
      <c r="K1" s="2"/>
      <c r="L1" s="6"/>
      <c r="M1" s="2"/>
      <c r="N1" s="2"/>
      <c r="O1" s="2"/>
    </row>
    <row r="2" spans="1:20" s="39" customFormat="1" ht="28.75" customHeight="1">
      <c r="A2" s="36"/>
      <c r="B2" s="30" t="s">
        <v>27</v>
      </c>
      <c r="C2" s="5"/>
      <c r="D2" s="60"/>
      <c r="E2" s="37"/>
      <c r="F2" s="37"/>
      <c r="G2" s="37"/>
      <c r="H2" s="37"/>
      <c r="I2" s="37"/>
      <c r="J2" s="37"/>
      <c r="K2" s="37"/>
      <c r="L2" s="38"/>
      <c r="M2" s="37"/>
      <c r="N2" s="37"/>
      <c r="O2" s="37"/>
    </row>
    <row r="3" spans="1:20" s="41" customFormat="1" ht="15.5">
      <c r="A3" s="20" t="s">
        <v>56</v>
      </c>
      <c r="B3" s="97" t="s">
        <v>57</v>
      </c>
      <c r="C3" s="29"/>
      <c r="D3" s="61"/>
      <c r="E3" s="28"/>
      <c r="F3" s="28"/>
      <c r="G3" s="28"/>
      <c r="H3" s="28"/>
      <c r="I3" s="28"/>
      <c r="J3" s="28"/>
      <c r="K3" s="28"/>
      <c r="L3" s="28"/>
      <c r="M3" s="40"/>
      <c r="N3" s="40"/>
      <c r="O3" s="40"/>
      <c r="P3" s="40"/>
      <c r="Q3" s="40"/>
      <c r="R3" s="40"/>
      <c r="S3" s="40"/>
      <c r="T3" s="40"/>
    </row>
    <row r="4" spans="1:20" s="41" customFormat="1" ht="31">
      <c r="A4" s="46" t="s">
        <v>32</v>
      </c>
      <c r="B4" s="98" t="s">
        <v>58</v>
      </c>
      <c r="C4" s="29"/>
      <c r="D4" s="62"/>
      <c r="E4" s="31"/>
      <c r="F4" s="31"/>
      <c r="G4" s="31"/>
      <c r="H4" s="31"/>
      <c r="I4" s="31"/>
      <c r="J4" s="31"/>
      <c r="K4" s="31"/>
      <c r="L4" s="28"/>
      <c r="M4" s="40"/>
      <c r="N4" s="40"/>
      <c r="O4" s="40"/>
      <c r="P4" s="40"/>
      <c r="Q4" s="40"/>
      <c r="R4" s="40"/>
      <c r="S4" s="40"/>
      <c r="T4" s="40"/>
    </row>
    <row r="5" spans="1:20" s="41" customFormat="1" ht="15.5">
      <c r="A5" s="58" t="s">
        <v>14</v>
      </c>
      <c r="B5" s="75"/>
      <c r="C5" s="29"/>
      <c r="D5" s="63"/>
      <c r="E5" s="15"/>
      <c r="F5" s="15"/>
      <c r="G5" s="15"/>
      <c r="H5" s="15"/>
      <c r="I5" s="15"/>
      <c r="J5" s="15"/>
      <c r="K5" s="15"/>
      <c r="L5" s="28"/>
      <c r="M5" s="40"/>
      <c r="N5" s="40"/>
      <c r="O5" s="40"/>
      <c r="P5" s="40"/>
      <c r="Q5" s="40"/>
      <c r="R5" s="40"/>
      <c r="S5" s="40"/>
      <c r="T5" s="40"/>
    </row>
    <row r="6" spans="1:20" s="39" customFormat="1" ht="15.5">
      <c r="A6" s="47"/>
      <c r="B6" s="48"/>
      <c r="C6" s="29"/>
      <c r="D6" s="63"/>
      <c r="E6" s="15"/>
      <c r="F6" s="15"/>
      <c r="G6" s="15"/>
      <c r="H6" s="15"/>
      <c r="I6" s="15"/>
      <c r="J6" s="15"/>
      <c r="K6" s="15"/>
      <c r="L6" s="28"/>
      <c r="M6" s="40"/>
      <c r="N6" s="40"/>
      <c r="O6" s="40"/>
      <c r="P6" s="40"/>
      <c r="Q6" s="40"/>
      <c r="R6" s="40"/>
      <c r="S6" s="40"/>
      <c r="T6" s="40"/>
    </row>
    <row r="7" spans="1:20" s="40" customFormat="1" ht="15.5">
      <c r="A7" s="16" t="s">
        <v>3</v>
      </c>
      <c r="B7" s="17"/>
      <c r="C7" s="67"/>
      <c r="D7" s="63"/>
      <c r="E7" s="15"/>
      <c r="F7" s="15"/>
      <c r="G7" s="15"/>
      <c r="H7" s="15"/>
      <c r="I7" s="15"/>
      <c r="J7" s="15"/>
      <c r="K7" s="15"/>
      <c r="L7" s="28"/>
    </row>
    <row r="8" spans="1:20" s="40" customFormat="1" ht="15.5">
      <c r="A8" s="50" t="s">
        <v>28</v>
      </c>
      <c r="B8" s="18"/>
      <c r="C8" s="69"/>
      <c r="D8" s="63"/>
      <c r="E8" s="15"/>
      <c r="F8" s="15"/>
      <c r="G8" s="15"/>
      <c r="H8" s="15"/>
      <c r="I8" s="15"/>
      <c r="J8" s="15"/>
      <c r="K8" s="15"/>
      <c r="L8" s="28"/>
    </row>
    <row r="9" spans="1:20" s="40" customFormat="1" ht="15.5">
      <c r="A9" s="27" t="s">
        <v>29</v>
      </c>
      <c r="B9" s="7"/>
      <c r="C9" s="68"/>
      <c r="D9" s="63"/>
      <c r="E9" s="15"/>
      <c r="F9" s="15"/>
      <c r="G9" s="15"/>
      <c r="H9" s="15"/>
      <c r="I9" s="15"/>
      <c r="J9" s="15"/>
      <c r="K9" s="15"/>
      <c r="L9" s="28"/>
    </row>
    <row r="10" spans="1:20" s="40" customFormat="1" ht="15.5">
      <c r="A10" s="27" t="s">
        <v>30</v>
      </c>
      <c r="B10" s="7"/>
      <c r="C10" s="68"/>
      <c r="D10" s="63"/>
      <c r="E10" s="15"/>
      <c r="F10" s="15"/>
      <c r="G10" s="15"/>
      <c r="H10" s="15"/>
      <c r="I10" s="15"/>
      <c r="J10" s="15"/>
      <c r="K10" s="15"/>
      <c r="L10" s="28"/>
    </row>
    <row r="11" spans="1:20" s="40" customFormat="1" ht="15.5">
      <c r="A11" s="19"/>
      <c r="B11" s="14"/>
      <c r="C11" s="29"/>
      <c r="D11" s="63"/>
      <c r="E11" s="15"/>
      <c r="F11" s="15"/>
      <c r="G11" s="15"/>
      <c r="H11" s="15"/>
      <c r="I11" s="15"/>
      <c r="J11" s="15"/>
      <c r="K11" s="15"/>
      <c r="L11" s="28"/>
    </row>
    <row r="12" spans="1:20" s="41" customFormat="1" ht="15.5">
      <c r="A12" s="9"/>
      <c r="B12" s="10"/>
      <c r="C12" s="113"/>
      <c r="D12" s="173" t="s">
        <v>4</v>
      </c>
      <c r="E12" s="174"/>
      <c r="F12" s="175"/>
      <c r="G12" s="173" t="s">
        <v>5</v>
      </c>
      <c r="H12" s="174"/>
      <c r="I12" s="175"/>
      <c r="J12" s="184" t="s">
        <v>6</v>
      </c>
      <c r="K12" s="185"/>
      <c r="L12" s="186"/>
      <c r="M12" s="161" t="s">
        <v>8</v>
      </c>
      <c r="N12" s="42"/>
    </row>
    <row r="13" spans="1:20" s="74" customFormat="1" ht="31">
      <c r="A13" s="94" t="s">
        <v>0</v>
      </c>
      <c r="B13" s="95" t="s">
        <v>15</v>
      </c>
      <c r="C13" s="123" t="s">
        <v>1</v>
      </c>
      <c r="D13" s="176" t="s">
        <v>7</v>
      </c>
      <c r="E13" s="177" t="s">
        <v>11</v>
      </c>
      <c r="F13" s="178" t="s">
        <v>22</v>
      </c>
      <c r="G13" s="176" t="s">
        <v>9</v>
      </c>
      <c r="H13" s="177" t="s">
        <v>11</v>
      </c>
      <c r="I13" s="178" t="s">
        <v>20</v>
      </c>
      <c r="J13" s="181" t="s">
        <v>9</v>
      </c>
      <c r="K13" s="182" t="s">
        <v>11</v>
      </c>
      <c r="L13" s="183" t="s">
        <v>21</v>
      </c>
      <c r="M13" s="162" t="s">
        <v>12</v>
      </c>
      <c r="N13" s="96" t="s">
        <v>24</v>
      </c>
      <c r="O13" s="96" t="s">
        <v>25</v>
      </c>
    </row>
    <row r="14" spans="1:20" s="1" customFormat="1" ht="15.5">
      <c r="A14" s="76">
        <v>1</v>
      </c>
      <c r="B14" s="77" t="s">
        <v>33</v>
      </c>
      <c r="C14" s="124"/>
      <c r="D14" s="135"/>
      <c r="E14" s="33"/>
      <c r="F14" s="136">
        <f>SUBTOTAL(9, F16:F29)</f>
        <v>0</v>
      </c>
      <c r="G14" s="135"/>
      <c r="H14" s="33"/>
      <c r="I14" s="136">
        <f>SUBTOTAL(9, I16:I29)</f>
        <v>0</v>
      </c>
      <c r="J14" s="135"/>
      <c r="K14" s="33"/>
      <c r="L14" s="136">
        <f>SUBTOTAL(9, L16:L29)</f>
        <v>0</v>
      </c>
      <c r="M14" s="163"/>
      <c r="N14" s="53"/>
      <c r="O14" s="51"/>
    </row>
    <row r="15" spans="1:20" s="1" customFormat="1" ht="15.5">
      <c r="A15" s="88" t="s">
        <v>10</v>
      </c>
      <c r="B15" s="89" t="s">
        <v>43</v>
      </c>
      <c r="C15" s="24"/>
      <c r="D15" s="137"/>
      <c r="E15" s="90"/>
      <c r="F15" s="138"/>
      <c r="G15" s="137"/>
      <c r="H15" s="90"/>
      <c r="I15" s="138"/>
      <c r="J15" s="137"/>
      <c r="K15" s="90"/>
      <c r="L15" s="138"/>
      <c r="M15" s="164"/>
      <c r="N15" s="53"/>
      <c r="O15" s="51"/>
    </row>
    <row r="16" spans="1:20" s="1" customFormat="1" ht="15.5">
      <c r="A16" s="21"/>
      <c r="B16" s="70" t="s">
        <v>44</v>
      </c>
      <c r="C16" s="125" t="s">
        <v>36</v>
      </c>
      <c r="D16" s="139">
        <v>5000000</v>
      </c>
      <c r="E16" s="49">
        <v>0</v>
      </c>
      <c r="F16" s="138">
        <f t="shared" ref="F16:F19" si="0">D16*E16</f>
        <v>0</v>
      </c>
      <c r="G16" s="139">
        <v>4000000</v>
      </c>
      <c r="H16" s="49">
        <v>0</v>
      </c>
      <c r="I16" s="138">
        <f t="shared" ref="I16:I19" si="1">G16*H16</f>
        <v>0</v>
      </c>
      <c r="J16" s="139">
        <v>4000000</v>
      </c>
      <c r="K16" s="49">
        <v>0</v>
      </c>
      <c r="L16" s="138">
        <f t="shared" ref="L16:L19" si="2">J16*K16</f>
        <v>0</v>
      </c>
      <c r="M16" s="164">
        <f>SUM(F16,I16,L16)</f>
        <v>0</v>
      </c>
      <c r="N16" s="53"/>
      <c r="O16" s="51"/>
    </row>
    <row r="17" spans="1:15" s="1" customFormat="1" ht="15.5">
      <c r="A17" s="21"/>
      <c r="B17" s="70" t="s">
        <v>45</v>
      </c>
      <c r="C17" s="125" t="s">
        <v>36</v>
      </c>
      <c r="D17" s="139">
        <v>10000</v>
      </c>
      <c r="E17" s="49">
        <v>0</v>
      </c>
      <c r="F17" s="138">
        <f t="shared" si="0"/>
        <v>0</v>
      </c>
      <c r="G17" s="139">
        <v>10000</v>
      </c>
      <c r="H17" s="49">
        <v>0</v>
      </c>
      <c r="I17" s="138">
        <f t="shared" si="1"/>
        <v>0</v>
      </c>
      <c r="J17" s="139">
        <v>10000</v>
      </c>
      <c r="K17" s="49">
        <v>0</v>
      </c>
      <c r="L17" s="138">
        <f t="shared" si="2"/>
        <v>0</v>
      </c>
      <c r="M17" s="164">
        <f t="shared" ref="M16:M19" si="3">SUM(F17,I17,L17)</f>
        <v>0</v>
      </c>
      <c r="N17" s="53"/>
      <c r="O17" s="51"/>
    </row>
    <row r="18" spans="1:15" s="1" customFormat="1" ht="15.5">
      <c r="A18" s="21"/>
      <c r="B18" s="70" t="s">
        <v>46</v>
      </c>
      <c r="C18" s="125" t="s">
        <v>36</v>
      </c>
      <c r="D18" s="139">
        <v>5000000</v>
      </c>
      <c r="E18" s="49">
        <v>0</v>
      </c>
      <c r="F18" s="138">
        <f t="shared" si="0"/>
        <v>0</v>
      </c>
      <c r="G18" s="139">
        <v>4000000</v>
      </c>
      <c r="H18" s="49">
        <v>0</v>
      </c>
      <c r="I18" s="138">
        <f t="shared" si="1"/>
        <v>0</v>
      </c>
      <c r="J18" s="139">
        <v>4000000</v>
      </c>
      <c r="K18" s="49">
        <v>0</v>
      </c>
      <c r="L18" s="138">
        <f t="shared" si="2"/>
        <v>0</v>
      </c>
      <c r="M18" s="164">
        <f t="shared" si="3"/>
        <v>0</v>
      </c>
      <c r="N18" s="53"/>
      <c r="O18" s="51"/>
    </row>
    <row r="19" spans="1:15" s="1" customFormat="1" ht="15.5">
      <c r="A19" s="21"/>
      <c r="B19" s="70" t="s">
        <v>47</v>
      </c>
      <c r="C19" s="125" t="s">
        <v>36</v>
      </c>
      <c r="D19" s="139">
        <v>10000</v>
      </c>
      <c r="E19" s="49">
        <v>0</v>
      </c>
      <c r="F19" s="138">
        <f t="shared" si="0"/>
        <v>0</v>
      </c>
      <c r="G19" s="139">
        <v>10000</v>
      </c>
      <c r="H19" s="49">
        <v>0</v>
      </c>
      <c r="I19" s="138">
        <f t="shared" si="1"/>
        <v>0</v>
      </c>
      <c r="J19" s="139">
        <v>10000</v>
      </c>
      <c r="K19" s="49">
        <v>0</v>
      </c>
      <c r="L19" s="138">
        <f t="shared" si="2"/>
        <v>0</v>
      </c>
      <c r="M19" s="164">
        <f t="shared" si="3"/>
        <v>0</v>
      </c>
      <c r="N19" s="53"/>
      <c r="O19" s="51"/>
    </row>
    <row r="20" spans="1:15" s="1" customFormat="1" ht="15.5">
      <c r="A20" s="85">
        <v>1.2</v>
      </c>
      <c r="B20" s="86" t="s">
        <v>42</v>
      </c>
      <c r="C20" s="126"/>
      <c r="D20" s="140"/>
      <c r="E20" s="87"/>
      <c r="F20" s="141"/>
      <c r="G20" s="140"/>
      <c r="H20" s="87"/>
      <c r="I20" s="141"/>
      <c r="J20" s="140"/>
      <c r="K20" s="87">
        <v>0</v>
      </c>
      <c r="L20" s="141"/>
      <c r="M20" s="165"/>
      <c r="N20" s="53"/>
      <c r="O20" s="51"/>
    </row>
    <row r="21" spans="1:15" s="1" customFormat="1" ht="15.5">
      <c r="A21" s="21"/>
      <c r="B21" s="70" t="s">
        <v>44</v>
      </c>
      <c r="C21" s="125" t="s">
        <v>36</v>
      </c>
      <c r="D21" s="139">
        <v>5000000</v>
      </c>
      <c r="E21" s="49">
        <v>0</v>
      </c>
      <c r="F21" s="138">
        <f t="shared" ref="F21:F24" si="4">D21*E21</f>
        <v>0</v>
      </c>
      <c r="G21" s="139">
        <v>4000000</v>
      </c>
      <c r="H21" s="49">
        <v>0</v>
      </c>
      <c r="I21" s="138">
        <f t="shared" ref="I21:I24" si="5">G21*H21</f>
        <v>0</v>
      </c>
      <c r="J21" s="139">
        <v>4000000</v>
      </c>
      <c r="K21" s="49">
        <v>0</v>
      </c>
      <c r="L21" s="138">
        <f t="shared" ref="L21:L24" si="6">J21*K21</f>
        <v>0</v>
      </c>
      <c r="M21" s="164">
        <f t="shared" ref="M21:M24" si="7">SUM(F21,I21,L21)</f>
        <v>0</v>
      </c>
      <c r="N21" s="53"/>
      <c r="O21" s="51"/>
    </row>
    <row r="22" spans="1:15" s="1" customFormat="1" ht="15.5">
      <c r="A22" s="21"/>
      <c r="B22" s="70" t="s">
        <v>45</v>
      </c>
      <c r="C22" s="125" t="s">
        <v>36</v>
      </c>
      <c r="D22" s="139">
        <v>10000</v>
      </c>
      <c r="E22" s="49">
        <v>0</v>
      </c>
      <c r="F22" s="138">
        <f t="shared" si="4"/>
        <v>0</v>
      </c>
      <c r="G22" s="139">
        <v>10000</v>
      </c>
      <c r="H22" s="49">
        <v>0</v>
      </c>
      <c r="I22" s="138">
        <f t="shared" si="5"/>
        <v>0</v>
      </c>
      <c r="J22" s="139">
        <v>10000</v>
      </c>
      <c r="K22" s="49">
        <v>0</v>
      </c>
      <c r="L22" s="138">
        <f t="shared" si="6"/>
        <v>0</v>
      </c>
      <c r="M22" s="164">
        <f t="shared" si="7"/>
        <v>0</v>
      </c>
      <c r="N22" s="53"/>
      <c r="O22" s="51"/>
    </row>
    <row r="23" spans="1:15" s="1" customFormat="1" ht="15.5">
      <c r="A23" s="21"/>
      <c r="B23" s="70" t="s">
        <v>46</v>
      </c>
      <c r="C23" s="125" t="s">
        <v>36</v>
      </c>
      <c r="D23" s="139">
        <v>5000000</v>
      </c>
      <c r="E23" s="49">
        <v>0</v>
      </c>
      <c r="F23" s="138">
        <f t="shared" si="4"/>
        <v>0</v>
      </c>
      <c r="G23" s="139">
        <v>4000000</v>
      </c>
      <c r="H23" s="49">
        <v>0</v>
      </c>
      <c r="I23" s="138">
        <f t="shared" si="5"/>
        <v>0</v>
      </c>
      <c r="J23" s="139">
        <v>4000000</v>
      </c>
      <c r="K23" s="49">
        <v>0</v>
      </c>
      <c r="L23" s="138">
        <f t="shared" si="6"/>
        <v>0</v>
      </c>
      <c r="M23" s="164">
        <f t="shared" si="7"/>
        <v>0</v>
      </c>
      <c r="N23" s="53"/>
      <c r="O23" s="51"/>
    </row>
    <row r="24" spans="1:15" s="1" customFormat="1" ht="15.5">
      <c r="A24" s="21"/>
      <c r="B24" s="70" t="s">
        <v>47</v>
      </c>
      <c r="C24" s="125" t="s">
        <v>36</v>
      </c>
      <c r="D24" s="139">
        <v>10000</v>
      </c>
      <c r="E24" s="49">
        <v>0</v>
      </c>
      <c r="F24" s="138">
        <f t="shared" si="4"/>
        <v>0</v>
      </c>
      <c r="G24" s="139">
        <v>10000</v>
      </c>
      <c r="H24" s="49">
        <v>0</v>
      </c>
      <c r="I24" s="138">
        <f t="shared" si="5"/>
        <v>0</v>
      </c>
      <c r="J24" s="139">
        <v>10000</v>
      </c>
      <c r="K24" s="49">
        <v>0</v>
      </c>
      <c r="L24" s="138">
        <f t="shared" si="6"/>
        <v>0</v>
      </c>
      <c r="M24" s="164">
        <f t="shared" si="7"/>
        <v>0</v>
      </c>
      <c r="N24" s="53"/>
      <c r="O24" s="51"/>
    </row>
    <row r="25" spans="1:15" s="1" customFormat="1" ht="15.5">
      <c r="A25" s="85">
        <v>1.3</v>
      </c>
      <c r="B25" s="86" t="s">
        <v>41</v>
      </c>
      <c r="C25" s="126"/>
      <c r="D25" s="142"/>
      <c r="E25" s="127"/>
      <c r="F25" s="143"/>
      <c r="G25" s="140"/>
      <c r="H25" s="87"/>
      <c r="I25" s="141"/>
      <c r="J25" s="140"/>
      <c r="K25" s="87"/>
      <c r="L25" s="141"/>
      <c r="M25" s="165"/>
      <c r="N25" s="53"/>
      <c r="O25" s="51"/>
    </row>
    <row r="26" spans="1:15" s="1" customFormat="1" ht="15.5">
      <c r="A26" s="21"/>
      <c r="B26" s="70" t="s">
        <v>44</v>
      </c>
      <c r="C26" s="125" t="s">
        <v>36</v>
      </c>
      <c r="D26" s="144">
        <v>5000000</v>
      </c>
      <c r="E26" s="49">
        <v>0</v>
      </c>
      <c r="F26" s="145">
        <f t="shared" ref="F26:F29" si="8">D26*E26</f>
        <v>0</v>
      </c>
      <c r="G26" s="154">
        <v>4000000</v>
      </c>
      <c r="H26" s="128">
        <v>0</v>
      </c>
      <c r="I26" s="155">
        <f t="shared" ref="I26:I29" si="9">G26*H26</f>
        <v>0</v>
      </c>
      <c r="J26" s="139">
        <v>4000000</v>
      </c>
      <c r="K26" s="49">
        <v>0</v>
      </c>
      <c r="L26" s="138">
        <f t="shared" ref="L26:L29" si="10">J26*K26</f>
        <v>0</v>
      </c>
      <c r="M26" s="164">
        <f t="shared" ref="M26:M29" si="11">SUM(F26,I26,L26)</f>
        <v>0</v>
      </c>
      <c r="N26" s="53"/>
      <c r="O26" s="51"/>
    </row>
    <row r="27" spans="1:15" s="1" customFormat="1" ht="15.5">
      <c r="A27" s="21"/>
      <c r="B27" s="70" t="s">
        <v>45</v>
      </c>
      <c r="C27" s="125" t="s">
        <v>36</v>
      </c>
      <c r="D27" s="144">
        <v>10000</v>
      </c>
      <c r="E27" s="49">
        <v>0</v>
      </c>
      <c r="F27" s="145">
        <f t="shared" si="8"/>
        <v>0</v>
      </c>
      <c r="G27" s="139">
        <v>10000</v>
      </c>
      <c r="H27" s="49">
        <v>0</v>
      </c>
      <c r="I27" s="138">
        <f t="shared" si="9"/>
        <v>0</v>
      </c>
      <c r="J27" s="139">
        <v>10000</v>
      </c>
      <c r="K27" s="49">
        <v>0</v>
      </c>
      <c r="L27" s="138">
        <f t="shared" si="10"/>
        <v>0</v>
      </c>
      <c r="M27" s="164">
        <f t="shared" si="11"/>
        <v>0</v>
      </c>
      <c r="N27" s="53"/>
      <c r="O27" s="51"/>
    </row>
    <row r="28" spans="1:15" s="1" customFormat="1" ht="15.5">
      <c r="A28" s="21"/>
      <c r="B28" s="70" t="s">
        <v>46</v>
      </c>
      <c r="C28" s="125" t="s">
        <v>36</v>
      </c>
      <c r="D28" s="144">
        <v>5000000</v>
      </c>
      <c r="E28" s="49">
        <v>0</v>
      </c>
      <c r="F28" s="145">
        <f t="shared" si="8"/>
        <v>0</v>
      </c>
      <c r="G28" s="139">
        <v>4000000</v>
      </c>
      <c r="H28" s="49">
        <v>0</v>
      </c>
      <c r="I28" s="138">
        <f t="shared" si="9"/>
        <v>0</v>
      </c>
      <c r="J28" s="139">
        <v>4000000</v>
      </c>
      <c r="K28" s="49">
        <v>0</v>
      </c>
      <c r="L28" s="138">
        <f t="shared" si="10"/>
        <v>0</v>
      </c>
      <c r="M28" s="164">
        <f t="shared" si="11"/>
        <v>0</v>
      </c>
      <c r="N28" s="53"/>
      <c r="O28" s="51"/>
    </row>
    <row r="29" spans="1:15" s="1" customFormat="1" ht="15.5">
      <c r="A29" s="21"/>
      <c r="B29" s="70" t="s">
        <v>47</v>
      </c>
      <c r="C29" s="125" t="s">
        <v>36</v>
      </c>
      <c r="D29" s="144">
        <v>10000</v>
      </c>
      <c r="E29" s="49">
        <v>0</v>
      </c>
      <c r="F29" s="145">
        <f t="shared" si="8"/>
        <v>0</v>
      </c>
      <c r="G29" s="139">
        <v>10000</v>
      </c>
      <c r="H29" s="49">
        <v>0</v>
      </c>
      <c r="I29" s="138">
        <f t="shared" si="9"/>
        <v>0</v>
      </c>
      <c r="J29" s="139">
        <v>10000</v>
      </c>
      <c r="K29" s="49">
        <v>0</v>
      </c>
      <c r="L29" s="138">
        <f t="shared" si="10"/>
        <v>0</v>
      </c>
      <c r="M29" s="164">
        <f t="shared" si="11"/>
        <v>0</v>
      </c>
      <c r="N29" s="53"/>
      <c r="O29" s="51"/>
    </row>
    <row r="30" spans="1:15" s="1" customFormat="1" ht="15.5">
      <c r="A30" s="78">
        <v>2</v>
      </c>
      <c r="B30" s="77" t="s">
        <v>34</v>
      </c>
      <c r="C30" s="124"/>
      <c r="D30" s="146"/>
      <c r="E30" s="32"/>
      <c r="F30" s="136">
        <f>SUBTOTAL(9, F31:F33)</f>
        <v>0</v>
      </c>
      <c r="G30" s="156"/>
      <c r="H30" s="34"/>
      <c r="I30" s="136"/>
      <c r="J30" s="156"/>
      <c r="K30" s="33"/>
      <c r="L30" s="136"/>
      <c r="M30" s="163"/>
      <c r="N30" s="53"/>
      <c r="O30" s="51"/>
    </row>
    <row r="31" spans="1:15" s="1" customFormat="1" ht="15.5">
      <c r="A31" s="71" t="s">
        <v>31</v>
      </c>
      <c r="B31" s="70" t="s">
        <v>48</v>
      </c>
      <c r="C31" s="125" t="s">
        <v>50</v>
      </c>
      <c r="D31" s="147">
        <v>1</v>
      </c>
      <c r="E31" s="49">
        <v>0</v>
      </c>
      <c r="F31" s="145">
        <f t="shared" ref="F31" si="12">D31*E31</f>
        <v>0</v>
      </c>
      <c r="G31" s="147">
        <v>1</v>
      </c>
      <c r="H31" s="49">
        <v>0</v>
      </c>
      <c r="I31" s="138">
        <f t="shared" ref="I31" si="13">G31*H31</f>
        <v>0</v>
      </c>
      <c r="J31" s="147">
        <v>1</v>
      </c>
      <c r="K31" s="49">
        <v>0</v>
      </c>
      <c r="L31" s="138">
        <f t="shared" ref="L31" si="14">J31*K31</f>
        <v>0</v>
      </c>
      <c r="M31" s="164">
        <f t="shared" ref="M31" si="15">SUM(F31,I31,L31)</f>
        <v>0</v>
      </c>
      <c r="N31" s="53"/>
      <c r="O31" s="51"/>
    </row>
    <row r="32" spans="1:15" s="1" customFormat="1" ht="15.5">
      <c r="A32" s="93"/>
      <c r="B32" s="70" t="s">
        <v>48</v>
      </c>
      <c r="C32" s="125" t="s">
        <v>50</v>
      </c>
      <c r="D32" s="147">
        <v>1</v>
      </c>
      <c r="E32" s="49">
        <v>0</v>
      </c>
      <c r="F32" s="145">
        <f t="shared" ref="F32:F33" si="16">D32*E32</f>
        <v>0</v>
      </c>
      <c r="G32" s="147">
        <v>1</v>
      </c>
      <c r="H32" s="49">
        <v>0</v>
      </c>
      <c r="I32" s="138">
        <f t="shared" ref="I32:I33" si="17">G32*H32</f>
        <v>0</v>
      </c>
      <c r="J32" s="147">
        <v>1</v>
      </c>
      <c r="K32" s="49">
        <v>0</v>
      </c>
      <c r="L32" s="138">
        <f t="shared" ref="L32:L33" si="18">J32*K32</f>
        <v>0</v>
      </c>
      <c r="M32" s="164">
        <f t="shared" ref="M32:M33" si="19">SUM(F32,I32,L32)</f>
        <v>0</v>
      </c>
      <c r="N32" s="53"/>
      <c r="O32" s="51"/>
    </row>
    <row r="33" spans="1:15" s="1" customFormat="1" ht="15.5">
      <c r="A33" s="93"/>
      <c r="B33" s="70" t="s">
        <v>48</v>
      </c>
      <c r="C33" s="125" t="s">
        <v>50</v>
      </c>
      <c r="D33" s="147">
        <v>1</v>
      </c>
      <c r="E33" s="49">
        <v>0</v>
      </c>
      <c r="F33" s="145">
        <f t="shared" si="16"/>
        <v>0</v>
      </c>
      <c r="G33" s="147">
        <v>1</v>
      </c>
      <c r="H33" s="49">
        <v>0</v>
      </c>
      <c r="I33" s="138">
        <f t="shared" si="17"/>
        <v>0</v>
      </c>
      <c r="J33" s="147">
        <v>1</v>
      </c>
      <c r="K33" s="49">
        <v>0</v>
      </c>
      <c r="L33" s="138">
        <f t="shared" si="18"/>
        <v>0</v>
      </c>
      <c r="M33" s="164">
        <f t="shared" si="19"/>
        <v>0</v>
      </c>
      <c r="N33" s="53"/>
      <c r="O33" s="51"/>
    </row>
    <row r="34" spans="1:15" ht="15.5">
      <c r="A34" s="80">
        <v>3</v>
      </c>
      <c r="B34" s="79" t="s">
        <v>35</v>
      </c>
      <c r="C34" s="129"/>
      <c r="D34" s="146"/>
      <c r="E34" s="32"/>
      <c r="F34" s="136">
        <f>SUBTOTAL(9, F36:F43)</f>
        <v>0</v>
      </c>
      <c r="G34" s="156"/>
      <c r="H34" s="34"/>
      <c r="I34" s="136">
        <f>SUBTOTAL(9, I36:I43)</f>
        <v>0</v>
      </c>
      <c r="J34" s="169"/>
      <c r="K34" s="33"/>
      <c r="L34" s="136">
        <f>SUBTOTAL(9, L36:L43)</f>
        <v>0</v>
      </c>
      <c r="M34" s="136"/>
      <c r="N34" s="52"/>
      <c r="O34" s="51"/>
    </row>
    <row r="35" spans="1:15" s="74" customFormat="1" ht="15.5">
      <c r="A35" s="91">
        <v>3.1</v>
      </c>
      <c r="B35" s="70" t="s">
        <v>40</v>
      </c>
      <c r="C35" s="125"/>
      <c r="D35" s="148"/>
      <c r="E35" s="92"/>
      <c r="F35" s="149"/>
      <c r="G35" s="148"/>
      <c r="H35" s="92"/>
      <c r="I35" s="157"/>
      <c r="J35" s="148"/>
      <c r="K35" s="92"/>
      <c r="L35" s="157"/>
      <c r="M35" s="166"/>
      <c r="N35" s="72"/>
      <c r="O35" s="73"/>
    </row>
    <row r="36" spans="1:15" s="74" customFormat="1" ht="15.5">
      <c r="A36" s="84"/>
      <c r="B36" s="70" t="s">
        <v>44</v>
      </c>
      <c r="C36" s="125" t="s">
        <v>36</v>
      </c>
      <c r="D36" s="144">
        <v>20000</v>
      </c>
      <c r="E36" s="49">
        <v>0</v>
      </c>
      <c r="F36" s="145">
        <f t="shared" ref="F36:F43" si="20">D36*E36</f>
        <v>0</v>
      </c>
      <c r="G36" s="144">
        <v>20000</v>
      </c>
      <c r="H36" s="49">
        <v>0</v>
      </c>
      <c r="I36" s="138">
        <f t="shared" ref="I36:I43" si="21">G36*H36</f>
        <v>0</v>
      </c>
      <c r="J36" s="144">
        <v>20000</v>
      </c>
      <c r="K36" s="49">
        <v>0</v>
      </c>
      <c r="L36" s="138">
        <f t="shared" ref="L36:L43" si="22">J36*K36</f>
        <v>0</v>
      </c>
      <c r="M36" s="164">
        <f t="shared" ref="M36:M43" si="23">SUM(F36,I36,L36)</f>
        <v>0</v>
      </c>
      <c r="N36" s="72"/>
      <c r="O36" s="73"/>
    </row>
    <row r="37" spans="1:15" s="74" customFormat="1" ht="15.5">
      <c r="A37" s="84"/>
      <c r="B37" s="70" t="s">
        <v>45</v>
      </c>
      <c r="C37" s="125" t="s">
        <v>36</v>
      </c>
      <c r="D37" s="144">
        <v>2000</v>
      </c>
      <c r="E37" s="49">
        <v>0</v>
      </c>
      <c r="F37" s="145">
        <f t="shared" si="20"/>
        <v>0</v>
      </c>
      <c r="G37" s="144">
        <v>2000</v>
      </c>
      <c r="H37" s="49">
        <v>0</v>
      </c>
      <c r="I37" s="138">
        <f t="shared" si="21"/>
        <v>0</v>
      </c>
      <c r="J37" s="144">
        <v>2000</v>
      </c>
      <c r="K37" s="49">
        <v>0</v>
      </c>
      <c r="L37" s="138">
        <f t="shared" si="22"/>
        <v>0</v>
      </c>
      <c r="M37" s="164">
        <f t="shared" si="23"/>
        <v>0</v>
      </c>
      <c r="N37" s="72"/>
      <c r="O37" s="73"/>
    </row>
    <row r="38" spans="1:15" s="74" customFormat="1" ht="15.5">
      <c r="A38" s="84"/>
      <c r="B38" s="70" t="s">
        <v>46</v>
      </c>
      <c r="C38" s="125" t="s">
        <v>36</v>
      </c>
      <c r="D38" s="144">
        <v>20000</v>
      </c>
      <c r="E38" s="49">
        <v>0</v>
      </c>
      <c r="F38" s="145">
        <f t="shared" si="20"/>
        <v>0</v>
      </c>
      <c r="G38" s="144">
        <v>20000</v>
      </c>
      <c r="H38" s="49">
        <v>0</v>
      </c>
      <c r="I38" s="138">
        <f t="shared" si="21"/>
        <v>0</v>
      </c>
      <c r="J38" s="144">
        <v>20000</v>
      </c>
      <c r="K38" s="49">
        <v>0</v>
      </c>
      <c r="L38" s="138">
        <f t="shared" si="22"/>
        <v>0</v>
      </c>
      <c r="M38" s="164">
        <f t="shared" si="23"/>
        <v>0</v>
      </c>
      <c r="N38" s="72"/>
      <c r="O38" s="73"/>
    </row>
    <row r="39" spans="1:15" s="74" customFormat="1" ht="15.5">
      <c r="A39" s="84"/>
      <c r="B39" s="70" t="s">
        <v>47</v>
      </c>
      <c r="C39" s="125" t="s">
        <v>36</v>
      </c>
      <c r="D39" s="144">
        <v>2000</v>
      </c>
      <c r="E39" s="49">
        <v>0</v>
      </c>
      <c r="F39" s="145">
        <f t="shared" si="20"/>
        <v>0</v>
      </c>
      <c r="G39" s="144">
        <v>2000</v>
      </c>
      <c r="H39" s="49">
        <v>0</v>
      </c>
      <c r="I39" s="138">
        <f t="shared" si="21"/>
        <v>0</v>
      </c>
      <c r="J39" s="144">
        <v>2000</v>
      </c>
      <c r="K39" s="49">
        <v>0</v>
      </c>
      <c r="L39" s="138">
        <f t="shared" si="22"/>
        <v>0</v>
      </c>
      <c r="M39" s="164">
        <f t="shared" si="23"/>
        <v>0</v>
      </c>
      <c r="N39" s="72"/>
      <c r="O39" s="73"/>
    </row>
    <row r="40" spans="1:15" s="74" customFormat="1" ht="15.5">
      <c r="A40" s="84"/>
      <c r="B40" s="70" t="s">
        <v>37</v>
      </c>
      <c r="C40" s="125" t="s">
        <v>36</v>
      </c>
      <c r="D40" s="144">
        <v>500000</v>
      </c>
      <c r="E40" s="49">
        <v>0</v>
      </c>
      <c r="F40" s="145">
        <f t="shared" si="20"/>
        <v>0</v>
      </c>
      <c r="G40" s="144">
        <v>500000</v>
      </c>
      <c r="H40" s="49">
        <v>0</v>
      </c>
      <c r="I40" s="138">
        <f t="shared" si="21"/>
        <v>0</v>
      </c>
      <c r="J40" s="144">
        <v>500000</v>
      </c>
      <c r="K40" s="49">
        <v>0</v>
      </c>
      <c r="L40" s="138">
        <f t="shared" si="22"/>
        <v>0</v>
      </c>
      <c r="M40" s="164">
        <f t="shared" si="23"/>
        <v>0</v>
      </c>
      <c r="N40" s="72"/>
      <c r="O40" s="73"/>
    </row>
    <row r="41" spans="1:15" s="74" customFormat="1" ht="15.5">
      <c r="A41" s="84"/>
      <c r="B41" s="70" t="s">
        <v>38</v>
      </c>
      <c r="C41" s="125" t="s">
        <v>36</v>
      </c>
      <c r="D41" s="144">
        <v>50000</v>
      </c>
      <c r="E41" s="49">
        <v>0</v>
      </c>
      <c r="F41" s="145">
        <f t="shared" si="20"/>
        <v>0</v>
      </c>
      <c r="G41" s="144">
        <v>50000</v>
      </c>
      <c r="H41" s="49">
        <v>0</v>
      </c>
      <c r="I41" s="138">
        <f t="shared" si="21"/>
        <v>0</v>
      </c>
      <c r="J41" s="144">
        <v>50000</v>
      </c>
      <c r="K41" s="49">
        <v>0</v>
      </c>
      <c r="L41" s="138">
        <f t="shared" si="22"/>
        <v>0</v>
      </c>
      <c r="M41" s="164">
        <f t="shared" si="23"/>
        <v>0</v>
      </c>
      <c r="N41" s="72"/>
      <c r="O41" s="73"/>
    </row>
    <row r="42" spans="1:15" s="74" customFormat="1" ht="15.5">
      <c r="A42" s="84"/>
      <c r="B42" s="70" t="s">
        <v>39</v>
      </c>
      <c r="C42" s="125" t="s">
        <v>36</v>
      </c>
      <c r="D42" s="144">
        <v>500000</v>
      </c>
      <c r="E42" s="49">
        <v>0</v>
      </c>
      <c r="F42" s="145">
        <f t="shared" si="20"/>
        <v>0</v>
      </c>
      <c r="G42" s="144">
        <v>500000</v>
      </c>
      <c r="H42" s="49">
        <v>0</v>
      </c>
      <c r="I42" s="138">
        <f t="shared" si="21"/>
        <v>0</v>
      </c>
      <c r="J42" s="144">
        <v>500000</v>
      </c>
      <c r="K42" s="49">
        <v>0</v>
      </c>
      <c r="L42" s="138">
        <f t="shared" si="22"/>
        <v>0</v>
      </c>
      <c r="M42" s="164">
        <f t="shared" si="23"/>
        <v>0</v>
      </c>
      <c r="N42" s="72"/>
      <c r="O42" s="73"/>
    </row>
    <row r="43" spans="1:15" s="74" customFormat="1" ht="15.5">
      <c r="A43" s="84"/>
      <c r="B43" s="70" t="s">
        <v>49</v>
      </c>
      <c r="C43" s="125" t="s">
        <v>36</v>
      </c>
      <c r="D43" s="144">
        <v>50000</v>
      </c>
      <c r="E43" s="49">
        <v>0</v>
      </c>
      <c r="F43" s="145">
        <f t="shared" si="20"/>
        <v>0</v>
      </c>
      <c r="G43" s="144">
        <v>50000</v>
      </c>
      <c r="H43" s="49">
        <v>0</v>
      </c>
      <c r="I43" s="138">
        <f t="shared" si="21"/>
        <v>0</v>
      </c>
      <c r="J43" s="144">
        <v>50000</v>
      </c>
      <c r="K43" s="49">
        <v>0</v>
      </c>
      <c r="L43" s="138">
        <f t="shared" si="22"/>
        <v>0</v>
      </c>
      <c r="M43" s="164">
        <f t="shared" si="23"/>
        <v>0</v>
      </c>
      <c r="N43" s="72"/>
      <c r="O43" s="73"/>
    </row>
    <row r="44" spans="1:15" s="1" customFormat="1" ht="15.5">
      <c r="A44" s="76">
        <v>4</v>
      </c>
      <c r="B44" s="77" t="s">
        <v>53</v>
      </c>
      <c r="C44" s="124"/>
      <c r="D44" s="150"/>
      <c r="E44" s="32"/>
      <c r="F44" s="136">
        <f>SUBTOTAL(9, F46:F54)</f>
        <v>0</v>
      </c>
      <c r="G44" s="135"/>
      <c r="H44" s="34"/>
      <c r="I44" s="136">
        <f>SUBTOTAL(9, I46:I54)</f>
        <v>0</v>
      </c>
      <c r="J44" s="135"/>
      <c r="K44" s="33"/>
      <c r="L44" s="136">
        <f>SUBTOTAL(9, L46:L54)</f>
        <v>0</v>
      </c>
      <c r="M44" s="136"/>
      <c r="N44" s="53"/>
      <c r="O44" s="51"/>
    </row>
    <row r="45" spans="1:15" s="1" customFormat="1" ht="15.5">
      <c r="A45" s="105">
        <v>4.0999999999999996</v>
      </c>
      <c r="B45" s="106" t="s">
        <v>54</v>
      </c>
      <c r="C45" s="99"/>
      <c r="D45" s="151"/>
      <c r="E45" s="107"/>
      <c r="F45" s="145"/>
      <c r="G45" s="158"/>
      <c r="H45" s="107"/>
      <c r="I45" s="159"/>
      <c r="J45" s="158"/>
      <c r="K45" s="107"/>
      <c r="L45" s="159"/>
      <c r="M45" s="164"/>
      <c r="N45" s="53"/>
      <c r="O45" s="51"/>
    </row>
    <row r="46" spans="1:15" s="1" customFormat="1" ht="15.5">
      <c r="A46" s="108"/>
      <c r="B46" s="109" t="s">
        <v>44</v>
      </c>
      <c r="C46" s="130" t="s">
        <v>36</v>
      </c>
      <c r="D46" s="152">
        <v>400000</v>
      </c>
      <c r="E46" s="110">
        <v>0</v>
      </c>
      <c r="F46" s="145">
        <f t="shared" ref="F45:F54" si="24">D46*E46</f>
        <v>0</v>
      </c>
      <c r="G46" s="152">
        <v>300000</v>
      </c>
      <c r="H46" s="110">
        <v>0</v>
      </c>
      <c r="I46" s="159">
        <f t="shared" ref="I45:I54" si="25">G46*H46</f>
        <v>0</v>
      </c>
      <c r="J46" s="152">
        <v>200000</v>
      </c>
      <c r="K46" s="110">
        <v>0</v>
      </c>
      <c r="L46" s="159">
        <f t="shared" ref="L45:L54" si="26">J46*K46</f>
        <v>0</v>
      </c>
      <c r="M46" s="164">
        <f t="shared" ref="M45:M54" si="27">SUM(F46,I46,L46)</f>
        <v>0</v>
      </c>
      <c r="N46" s="53"/>
      <c r="O46" s="51"/>
    </row>
    <row r="47" spans="1:15" s="1" customFormat="1" ht="15.5">
      <c r="A47" s="108"/>
      <c r="B47" s="109" t="s">
        <v>45</v>
      </c>
      <c r="C47" s="130" t="s">
        <v>36</v>
      </c>
      <c r="D47" s="152">
        <v>2000</v>
      </c>
      <c r="E47" s="110">
        <v>0</v>
      </c>
      <c r="F47" s="145">
        <f t="shared" si="24"/>
        <v>0</v>
      </c>
      <c r="G47" s="152">
        <v>2000</v>
      </c>
      <c r="H47" s="110">
        <v>0</v>
      </c>
      <c r="I47" s="159">
        <f t="shared" si="25"/>
        <v>0</v>
      </c>
      <c r="J47" s="152">
        <v>2000</v>
      </c>
      <c r="K47" s="110">
        <v>0</v>
      </c>
      <c r="L47" s="159">
        <f t="shared" si="26"/>
        <v>0</v>
      </c>
      <c r="M47" s="164">
        <f t="shared" si="27"/>
        <v>0</v>
      </c>
      <c r="N47" s="53"/>
      <c r="O47" s="51"/>
    </row>
    <row r="48" spans="1:15" s="1" customFormat="1" ht="15.5">
      <c r="A48" s="108"/>
      <c r="B48" s="109" t="s">
        <v>46</v>
      </c>
      <c r="C48" s="130" t="s">
        <v>36</v>
      </c>
      <c r="D48" s="152">
        <v>1000</v>
      </c>
      <c r="E48" s="110">
        <v>0</v>
      </c>
      <c r="F48" s="145">
        <f t="shared" si="24"/>
        <v>0</v>
      </c>
      <c r="G48" s="152">
        <v>1000</v>
      </c>
      <c r="H48" s="110">
        <v>0</v>
      </c>
      <c r="I48" s="159">
        <f t="shared" si="25"/>
        <v>0</v>
      </c>
      <c r="J48" s="152">
        <v>1000</v>
      </c>
      <c r="K48" s="110">
        <v>0</v>
      </c>
      <c r="L48" s="159">
        <f t="shared" si="26"/>
        <v>0</v>
      </c>
      <c r="M48" s="164">
        <f t="shared" si="27"/>
        <v>0</v>
      </c>
      <c r="N48" s="53"/>
      <c r="O48" s="51"/>
    </row>
    <row r="49" spans="1:15" s="1" customFormat="1" ht="15.5">
      <c r="A49" s="108"/>
      <c r="B49" s="109" t="s">
        <v>47</v>
      </c>
      <c r="C49" s="130" t="s">
        <v>36</v>
      </c>
      <c r="D49" s="152">
        <v>1000</v>
      </c>
      <c r="E49" s="110">
        <v>0</v>
      </c>
      <c r="F49" s="145">
        <f t="shared" si="24"/>
        <v>0</v>
      </c>
      <c r="G49" s="152">
        <v>1000</v>
      </c>
      <c r="H49" s="110">
        <v>0</v>
      </c>
      <c r="I49" s="159">
        <f t="shared" si="25"/>
        <v>0</v>
      </c>
      <c r="J49" s="152">
        <v>1000</v>
      </c>
      <c r="K49" s="110">
        <v>0</v>
      </c>
      <c r="L49" s="159">
        <f t="shared" si="26"/>
        <v>0</v>
      </c>
      <c r="M49" s="164">
        <f t="shared" si="27"/>
        <v>0</v>
      </c>
      <c r="N49" s="53"/>
      <c r="O49" s="51"/>
    </row>
    <row r="50" spans="1:15" s="1" customFormat="1" ht="15.5">
      <c r="A50" s="105">
        <v>4.2</v>
      </c>
      <c r="B50" s="106" t="s">
        <v>54</v>
      </c>
      <c r="C50" s="99"/>
      <c r="D50" s="151"/>
      <c r="E50" s="107"/>
      <c r="F50" s="145"/>
      <c r="G50" s="160"/>
      <c r="H50" s="107"/>
      <c r="I50" s="159"/>
      <c r="J50" s="160"/>
      <c r="K50" s="107"/>
      <c r="L50" s="159"/>
      <c r="M50" s="164"/>
      <c r="N50" s="53"/>
      <c r="O50" s="51"/>
    </row>
    <row r="51" spans="1:15" s="1" customFormat="1" ht="15.5">
      <c r="A51" s="108"/>
      <c r="B51" s="109" t="s">
        <v>44</v>
      </c>
      <c r="C51" s="130" t="s">
        <v>36</v>
      </c>
      <c r="D51" s="152">
        <v>400000</v>
      </c>
      <c r="E51" s="110">
        <v>0</v>
      </c>
      <c r="F51" s="145">
        <f t="shared" si="24"/>
        <v>0</v>
      </c>
      <c r="G51" s="152">
        <v>300000</v>
      </c>
      <c r="H51" s="110">
        <v>0</v>
      </c>
      <c r="I51" s="159">
        <f t="shared" si="25"/>
        <v>0</v>
      </c>
      <c r="J51" s="152">
        <v>200000</v>
      </c>
      <c r="K51" s="110">
        <v>0</v>
      </c>
      <c r="L51" s="159">
        <f t="shared" si="26"/>
        <v>0</v>
      </c>
      <c r="M51" s="164">
        <f t="shared" si="27"/>
        <v>0</v>
      </c>
      <c r="N51" s="53"/>
      <c r="O51" s="51"/>
    </row>
    <row r="52" spans="1:15" s="1" customFormat="1" ht="15.5">
      <c r="A52" s="108"/>
      <c r="B52" s="109" t="s">
        <v>45</v>
      </c>
      <c r="C52" s="130" t="s">
        <v>36</v>
      </c>
      <c r="D52" s="152">
        <v>2000</v>
      </c>
      <c r="E52" s="110">
        <v>0</v>
      </c>
      <c r="F52" s="145">
        <f t="shared" si="24"/>
        <v>0</v>
      </c>
      <c r="G52" s="152">
        <v>2000</v>
      </c>
      <c r="H52" s="110">
        <v>0</v>
      </c>
      <c r="I52" s="159">
        <f t="shared" si="25"/>
        <v>0</v>
      </c>
      <c r="J52" s="152">
        <v>2000</v>
      </c>
      <c r="K52" s="110">
        <v>0</v>
      </c>
      <c r="L52" s="159">
        <f t="shared" si="26"/>
        <v>0</v>
      </c>
      <c r="M52" s="164">
        <f t="shared" si="27"/>
        <v>0</v>
      </c>
      <c r="N52" s="53"/>
      <c r="O52" s="51"/>
    </row>
    <row r="53" spans="1:15" s="1" customFormat="1" ht="15.5">
      <c r="A53" s="108"/>
      <c r="B53" s="109" t="s">
        <v>46</v>
      </c>
      <c r="C53" s="130" t="s">
        <v>36</v>
      </c>
      <c r="D53" s="152">
        <v>1000</v>
      </c>
      <c r="E53" s="110">
        <v>0</v>
      </c>
      <c r="F53" s="145">
        <f t="shared" si="24"/>
        <v>0</v>
      </c>
      <c r="G53" s="152">
        <v>1000</v>
      </c>
      <c r="H53" s="110">
        <v>0</v>
      </c>
      <c r="I53" s="159">
        <f t="shared" si="25"/>
        <v>0</v>
      </c>
      <c r="J53" s="152">
        <v>1000</v>
      </c>
      <c r="K53" s="110">
        <v>0</v>
      </c>
      <c r="L53" s="159">
        <f t="shared" si="26"/>
        <v>0</v>
      </c>
      <c r="M53" s="164">
        <f t="shared" si="27"/>
        <v>0</v>
      </c>
      <c r="N53" s="53"/>
      <c r="O53" s="51"/>
    </row>
    <row r="54" spans="1:15" s="1" customFormat="1" ht="15.5">
      <c r="A54" s="108"/>
      <c r="B54" s="109" t="s">
        <v>47</v>
      </c>
      <c r="C54" s="130" t="s">
        <v>36</v>
      </c>
      <c r="D54" s="152">
        <v>1000</v>
      </c>
      <c r="E54" s="110">
        <v>0</v>
      </c>
      <c r="F54" s="145">
        <f t="shared" si="24"/>
        <v>0</v>
      </c>
      <c r="G54" s="152">
        <v>1000</v>
      </c>
      <c r="H54" s="110">
        <v>0</v>
      </c>
      <c r="I54" s="159">
        <f t="shared" si="25"/>
        <v>0</v>
      </c>
      <c r="J54" s="152">
        <v>1000</v>
      </c>
      <c r="K54" s="110">
        <v>0</v>
      </c>
      <c r="L54" s="159">
        <f t="shared" si="26"/>
        <v>0</v>
      </c>
      <c r="M54" s="164">
        <f t="shared" si="27"/>
        <v>0</v>
      </c>
      <c r="N54" s="53"/>
      <c r="O54" s="51"/>
    </row>
    <row r="55" spans="1:15" s="1" customFormat="1" ht="15.5">
      <c r="A55" s="76">
        <v>5</v>
      </c>
      <c r="B55" s="77" t="s">
        <v>52</v>
      </c>
      <c r="C55" s="124"/>
      <c r="D55" s="150"/>
      <c r="E55" s="32"/>
      <c r="F55" s="136">
        <f>SUBTOTAL(9, F56:F56)</f>
        <v>0</v>
      </c>
      <c r="G55" s="135"/>
      <c r="H55" s="34"/>
      <c r="I55" s="136">
        <f>SUBTOTAL(9, I56:I56)</f>
        <v>0</v>
      </c>
      <c r="J55" s="135"/>
      <c r="K55" s="33"/>
      <c r="L55" s="136">
        <f>SUBTOTAL(9, L56:L56)</f>
        <v>0</v>
      </c>
      <c r="M55" s="136"/>
      <c r="N55" s="53"/>
      <c r="O55" s="51"/>
    </row>
    <row r="56" spans="1:15" s="74" customFormat="1" ht="16" thickBot="1">
      <c r="A56" s="111">
        <v>5.0999999999999996</v>
      </c>
      <c r="B56" s="112" t="s">
        <v>55</v>
      </c>
      <c r="C56" s="131" t="s">
        <v>50</v>
      </c>
      <c r="D56" s="179">
        <v>12</v>
      </c>
      <c r="E56" s="171">
        <v>0</v>
      </c>
      <c r="F56" s="180">
        <f t="shared" ref="F56" si="28">D56*E56</f>
        <v>0</v>
      </c>
      <c r="G56" s="170">
        <v>12</v>
      </c>
      <c r="H56" s="171">
        <v>0</v>
      </c>
      <c r="I56" s="172">
        <f t="shared" ref="I56" si="29">G56*H56</f>
        <v>0</v>
      </c>
      <c r="J56" s="170">
        <v>12</v>
      </c>
      <c r="K56" s="171">
        <v>0</v>
      </c>
      <c r="L56" s="172">
        <f t="shared" ref="L56" si="30">J56*K56</f>
        <v>0</v>
      </c>
      <c r="M56" s="164">
        <f t="shared" ref="M56" si="31">SUM(F56,I56,L56)</f>
        <v>0</v>
      </c>
      <c r="N56" s="72"/>
      <c r="O56" s="73"/>
    </row>
    <row r="57" spans="1:15" s="102" customFormat="1" ht="15.5">
      <c r="A57" s="11"/>
      <c r="B57" s="12" t="s">
        <v>51</v>
      </c>
      <c r="C57" s="13"/>
      <c r="D57" s="132"/>
      <c r="E57" s="133"/>
      <c r="F57" s="134">
        <f>F55+F44+F34+F30+F14</f>
        <v>0</v>
      </c>
      <c r="G57" s="153"/>
      <c r="H57" s="153"/>
      <c r="I57" s="134">
        <f>I55+I44+I34+I30+I14</f>
        <v>0</v>
      </c>
      <c r="J57" s="167"/>
      <c r="K57" s="168"/>
      <c r="L57" s="134">
        <f>L55+L44+L34+L30+L14</f>
        <v>0</v>
      </c>
      <c r="M57" s="100">
        <f>SUM(M16:M56)</f>
        <v>0</v>
      </c>
      <c r="N57" s="101"/>
      <c r="O57" s="51"/>
    </row>
    <row r="58" spans="1:15" ht="15.5">
      <c r="A58" s="81"/>
      <c r="B58" s="82" t="s">
        <v>2</v>
      </c>
      <c r="C58" s="83"/>
      <c r="D58" s="64"/>
      <c r="E58" s="24"/>
      <c r="F58" s="25">
        <f>F57*0.15</f>
        <v>0</v>
      </c>
      <c r="G58" s="23"/>
      <c r="H58" s="22"/>
      <c r="I58" s="25">
        <f>I57*0.15</f>
        <v>0</v>
      </c>
      <c r="J58" s="104"/>
      <c r="K58" s="22"/>
      <c r="L58" s="25">
        <f>L57*0.15</f>
        <v>0</v>
      </c>
      <c r="M58" s="25">
        <f>SUM(M57*0.15)</f>
        <v>0</v>
      </c>
      <c r="N58" s="52"/>
      <c r="O58" s="51"/>
    </row>
    <row r="59" spans="1:15" ht="16" thickBot="1">
      <c r="A59" s="11"/>
      <c r="B59" s="12" t="s">
        <v>16</v>
      </c>
      <c r="C59" s="13"/>
      <c r="D59" s="64"/>
      <c r="E59" s="24"/>
      <c r="F59" s="26">
        <f>SUM(F57:F58)</f>
        <v>0</v>
      </c>
      <c r="G59" s="23"/>
      <c r="H59" s="22"/>
      <c r="I59" s="26">
        <f>SUM(I57:I58)</f>
        <v>0</v>
      </c>
      <c r="J59" s="104"/>
      <c r="K59" s="22"/>
      <c r="L59" s="26">
        <f>SUM(L57:L58)</f>
        <v>0</v>
      </c>
      <c r="M59" s="26">
        <f>SUM(M57:M58)</f>
        <v>0</v>
      </c>
      <c r="N59" s="52"/>
      <c r="O59" s="51"/>
    </row>
    <row r="60" spans="1:15">
      <c r="A60" s="54"/>
      <c r="B60" s="55"/>
      <c r="C60" s="56"/>
      <c r="D60" s="65"/>
      <c r="E60" s="57"/>
      <c r="F60" s="57"/>
      <c r="G60" s="57"/>
      <c r="H60" s="57"/>
      <c r="I60" s="57"/>
      <c r="J60" s="103"/>
      <c r="K60" s="57"/>
      <c r="L60" s="57"/>
      <c r="M60" s="57"/>
      <c r="N60" s="57"/>
      <c r="O60" s="57"/>
    </row>
    <row r="61" spans="1:15" ht="15" thickBot="1">
      <c r="A61" s="54"/>
      <c r="B61" s="57"/>
      <c r="C61" s="56"/>
      <c r="D61" s="65"/>
      <c r="E61" s="57"/>
      <c r="F61" s="57"/>
      <c r="G61" s="57"/>
      <c r="H61" s="57"/>
      <c r="I61" s="57"/>
      <c r="J61" s="103"/>
      <c r="K61" s="57"/>
      <c r="L61" s="57"/>
      <c r="M61" s="57"/>
      <c r="N61" s="57"/>
      <c r="O61" s="57"/>
    </row>
    <row r="62" spans="1:15" ht="37" customHeight="1">
      <c r="A62" s="54"/>
      <c r="B62" s="114" t="s">
        <v>23</v>
      </c>
      <c r="C62" s="119"/>
      <c r="D62" s="119"/>
      <c r="E62" s="119"/>
      <c r="F62" s="119"/>
      <c r="G62" s="119"/>
      <c r="H62" s="119"/>
      <c r="I62" s="57"/>
      <c r="J62" s="103"/>
      <c r="K62" s="57"/>
      <c r="L62" s="57"/>
      <c r="M62" s="57"/>
      <c r="N62" s="57"/>
      <c r="O62" s="57"/>
    </row>
    <row r="63" spans="1:15" ht="17.5" customHeight="1">
      <c r="A63" s="54"/>
      <c r="B63" s="115"/>
      <c r="C63" s="117" t="s">
        <v>17</v>
      </c>
      <c r="D63" s="117"/>
      <c r="E63" s="117"/>
      <c r="F63" s="122" t="s">
        <v>19</v>
      </c>
      <c r="G63" s="122"/>
      <c r="H63" s="122"/>
      <c r="I63" s="57"/>
      <c r="J63" s="103"/>
      <c r="K63" s="57"/>
      <c r="L63" s="57"/>
      <c r="M63" s="57"/>
      <c r="N63" s="57"/>
      <c r="O63" s="57"/>
    </row>
    <row r="64" spans="1:15" ht="48" customHeight="1">
      <c r="A64" s="54"/>
      <c r="B64" s="115"/>
      <c r="C64" s="118"/>
      <c r="D64" s="118"/>
      <c r="E64" s="118"/>
      <c r="F64" s="121"/>
      <c r="G64" s="121"/>
      <c r="H64" s="121"/>
      <c r="I64" s="57"/>
      <c r="J64" s="103"/>
      <c r="K64" s="57"/>
      <c r="L64" s="57"/>
      <c r="M64" s="57"/>
      <c r="N64" s="57"/>
      <c r="O64" s="57"/>
    </row>
    <row r="65" spans="1:15" ht="19.25" customHeight="1" thickBot="1">
      <c r="A65" s="54"/>
      <c r="B65" s="116"/>
      <c r="C65" s="117" t="s">
        <v>26</v>
      </c>
      <c r="D65" s="117"/>
      <c r="E65" s="117"/>
      <c r="F65" s="120" t="s">
        <v>18</v>
      </c>
      <c r="G65" s="120"/>
      <c r="H65" s="120"/>
      <c r="I65" s="57"/>
      <c r="J65" s="103"/>
      <c r="K65" s="57"/>
      <c r="L65" s="57"/>
      <c r="M65" s="57"/>
      <c r="N65" s="57"/>
      <c r="O65" s="57"/>
    </row>
    <row r="66" spans="1:15">
      <c r="A66" s="54"/>
      <c r="B66" s="57"/>
      <c r="C66" s="56"/>
      <c r="D66" s="65"/>
      <c r="E66" s="57"/>
      <c r="F66" s="57"/>
      <c r="G66" s="57"/>
      <c r="H66" s="57"/>
      <c r="I66" s="57"/>
      <c r="J66" s="103"/>
      <c r="K66" s="57"/>
      <c r="L66" s="57"/>
      <c r="M66" s="57"/>
      <c r="N66" s="57"/>
      <c r="O66" s="57"/>
    </row>
    <row r="67" spans="1:15">
      <c r="A67" s="54"/>
      <c r="B67" s="57"/>
      <c r="C67" s="56"/>
      <c r="D67" s="65"/>
      <c r="E67" s="57"/>
      <c r="F67" s="57"/>
      <c r="G67" s="57"/>
      <c r="H67" s="57"/>
      <c r="I67" s="57"/>
      <c r="J67" s="103"/>
      <c r="K67" s="57"/>
      <c r="L67" s="57"/>
      <c r="M67" s="57"/>
      <c r="N67" s="57"/>
      <c r="O67" s="57"/>
    </row>
  </sheetData>
  <sheetProtection formatCells="0" formatColumns="0" formatRows="0" insertRows="0" deleteRows="0"/>
  <protectedRanges>
    <protectedRange sqref="F62:G65 C62:C64" name="Range7"/>
    <protectedRange sqref="N14:O43 N58:O59" name="Range6"/>
    <protectedRange sqref="J30:K30 J34:K34 J14:K14 K15:K29 K35:K43 K31:K33" name="Range5"/>
    <protectedRange sqref="G30:H30 G34:H34 G14:H14 H15:H29 H35:H43 H31:H33" name="Range4"/>
    <protectedRange sqref="D36:E43 A14:B33 A36:B43 D31:E33 G31:G33 J31:J33 G35:G43 J35:J43 G15:G29 J15:J29 D15:E29 C30:E30 A34:E35 C14:E14" name="Range3"/>
    <protectedRange sqref="B3:B5" name="Range1"/>
    <protectedRange sqref="N57:O57" name="Range6_1"/>
    <protectedRange sqref="N44:O56" name="Range6_2"/>
    <protectedRange sqref="J44:K44 K45:K54 J55:K55 K56" name="Range5_1"/>
    <protectedRange sqref="G44:H44 H45:H54 G55:H55 H56" name="Range4_1"/>
    <protectedRange sqref="A44:B54 A56:B56 D56:E56 G56 J56 D45:E54 G45:G54 J45:J54 A55:E55 C44:E44" name="Range3_1"/>
  </protectedRanges>
  <mergeCells count="12">
    <mergeCell ref="D12:F12"/>
    <mergeCell ref="J12:L12"/>
    <mergeCell ref="B62:B65"/>
    <mergeCell ref="C65:E65"/>
    <mergeCell ref="C64:E64"/>
    <mergeCell ref="C63:E63"/>
    <mergeCell ref="C62:E62"/>
    <mergeCell ref="F65:H65"/>
    <mergeCell ref="F64:H64"/>
    <mergeCell ref="F63:H63"/>
    <mergeCell ref="F62:H62"/>
    <mergeCell ref="G12:I12"/>
  </mergeCells>
  <phoneticPr fontId="14" type="noConversion"/>
  <dataValidations count="1">
    <dataValidation type="decimal" operator="greaterThanOrEqual" allowBlank="1" showInputMessage="1" showErrorMessage="1" sqref="G14:H56 D14:E56 J14:K56" xr:uid="{00000000-0002-0000-0000-000000000000}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Nomfanelo Dyam</cp:lastModifiedBy>
  <cp:lastPrinted>2020-07-02T18:44:36Z</cp:lastPrinted>
  <dcterms:created xsi:type="dcterms:W3CDTF">2017-06-15T23:28:53Z</dcterms:created>
  <dcterms:modified xsi:type="dcterms:W3CDTF">2022-10-17T10:24:56Z</dcterms:modified>
</cp:coreProperties>
</file>