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ransnetsocltd-my.sharepoint.com/personal/reetsang_modise_transnet_net/Documents/Desktop/My Desktop/ICT/Projects/2026 Projects/4. Infra Consoli 2277/02 Approaching the market/4_RFX Bid Document/"/>
    </mc:Choice>
  </mc:AlternateContent>
  <xr:revisionPtr revIDLastSave="13" documentId="8_{7C4FFCA4-2C25-43A6-9C19-BA27B125A692}" xr6:coauthVersionLast="47" xr6:coauthVersionMax="47" xr10:uidLastSave="{98416B94-5763-4C8C-91D1-E87EFD80878D}"/>
  <bookViews>
    <workbookView xWindow="-108" yWindow="-108" windowWidth="23256" windowHeight="12456" firstSheet="2" activeTab="4" xr2:uid="{8B477709-DF9B-4F66-B75C-E7BD0161887C}"/>
  </bookViews>
  <sheets>
    <sheet name="Instruction" sheetId="1" r:id="rId1"/>
    <sheet name="Summary" sheetId="2" r:id="rId2"/>
    <sheet name="Durban" sheetId="3" r:id="rId3"/>
    <sheet name="Richardsbay" sheetId="4" r:id="rId4"/>
    <sheet name="Port Elizabeth" sheetId="5" r:id="rId5"/>
    <sheet name="Cape Town" sheetId="6" r:id="rId6"/>
    <sheet name="East London" sheetId="7" r:id="rId7"/>
    <sheet name="Ngqura" sheetId="8" r:id="rId8"/>
    <sheet name="Services" sheetId="10" r:id="rId9"/>
  </sheets>
  <externalReferences>
    <externalReference r:id="rId10"/>
  </externalReferences>
  <definedNames>
    <definedName name="_xlnm.Print_Area" localSheetId="8">Services!$A$1:$O$124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24" i="10" l="1"/>
  <c r="D15" i="2" s="1"/>
  <c r="F117" i="10"/>
  <c r="N123" i="10"/>
  <c r="N124" i="10" s="1"/>
  <c r="L123" i="10"/>
  <c r="L124" i="10" s="1"/>
  <c r="G15" i="2" s="1"/>
  <c r="J123" i="10"/>
  <c r="J124" i="10" s="1"/>
  <c r="F15" i="2" s="1"/>
  <c r="H123" i="10"/>
  <c r="H124" i="10" s="1"/>
  <c r="E15" i="2" s="1"/>
  <c r="F123" i="10"/>
  <c r="F116" i="10"/>
  <c r="F115" i="10"/>
  <c r="F114" i="10"/>
  <c r="F110" i="10"/>
  <c r="F109" i="10"/>
  <c r="F108" i="10"/>
  <c r="F107" i="10"/>
  <c r="F106" i="10"/>
  <c r="F105" i="10"/>
  <c r="F104" i="10"/>
  <c r="F100" i="10"/>
  <c r="F99" i="10"/>
  <c r="F98" i="10"/>
  <c r="F97" i="10"/>
  <c r="F96" i="10"/>
  <c r="F95" i="10"/>
  <c r="F94" i="10"/>
  <c r="F89" i="10"/>
  <c r="F88" i="10"/>
  <c r="F87" i="10"/>
  <c r="F86" i="10"/>
  <c r="F85" i="10"/>
  <c r="F84" i="10"/>
  <c r="F83" i="10"/>
  <c r="F79" i="10"/>
  <c r="F78" i="10"/>
  <c r="F77" i="10"/>
  <c r="F76" i="10"/>
  <c r="F75" i="10"/>
  <c r="F74" i="10"/>
  <c r="F73" i="10"/>
  <c r="F68" i="10"/>
  <c r="F67" i="10"/>
  <c r="F66" i="10"/>
  <c r="F65" i="10"/>
  <c r="F64" i="10"/>
  <c r="F63" i="10"/>
  <c r="F62" i="10"/>
  <c r="F57" i="10"/>
  <c r="F56" i="10"/>
  <c r="F55" i="10"/>
  <c r="F54" i="10"/>
  <c r="F53" i="10"/>
  <c r="F52" i="10"/>
  <c r="F51" i="10"/>
  <c r="F46" i="10"/>
  <c r="F45" i="10"/>
  <c r="F44" i="10"/>
  <c r="F43" i="10"/>
  <c r="F42" i="10"/>
  <c r="F41" i="10"/>
  <c r="F40" i="10"/>
  <c r="F36" i="10"/>
  <c r="F35" i="10"/>
  <c r="F34" i="10"/>
  <c r="F33" i="10"/>
  <c r="F32" i="10"/>
  <c r="F31" i="10"/>
  <c r="F30" i="10"/>
  <c r="F25" i="10"/>
  <c r="F24" i="10"/>
  <c r="F23" i="10"/>
  <c r="F22" i="10"/>
  <c r="F21" i="10"/>
  <c r="F20" i="10"/>
  <c r="F19" i="10"/>
  <c r="F15" i="10"/>
  <c r="F14" i="10"/>
  <c r="F13" i="10"/>
  <c r="F12" i="10"/>
  <c r="F11" i="10"/>
  <c r="F10" i="10"/>
  <c r="F9" i="10"/>
  <c r="B5" i="10"/>
  <c r="B4" i="10"/>
  <c r="H15" i="2" l="1"/>
  <c r="H16" i="2" s="1"/>
  <c r="O123" i="10"/>
  <c r="O124" i="10" s="1"/>
  <c r="F37" i="10"/>
  <c r="F26" i="10"/>
  <c r="F47" i="10"/>
  <c r="F16" i="10"/>
  <c r="F58" i="10"/>
  <c r="F101" i="10"/>
  <c r="F90" i="10"/>
  <c r="F111" i="10"/>
  <c r="F80" i="10"/>
  <c r="F69" i="10"/>
  <c r="F118" i="10" l="1"/>
  <c r="C15" i="2" s="1"/>
  <c r="I15" i="2" s="1"/>
  <c r="C14" i="2"/>
  <c r="I14" i="2" s="1"/>
  <c r="C13" i="2"/>
  <c r="I13" i="2" s="1"/>
  <c r="C12" i="2"/>
  <c r="I12" i="2" s="1"/>
  <c r="C11" i="2"/>
  <c r="I11" i="2" s="1"/>
  <c r="C10" i="2"/>
  <c r="I10" i="2" s="1"/>
  <c r="C9" i="2"/>
  <c r="I9" i="2" s="1"/>
  <c r="D16" i="2"/>
  <c r="G9" i="3"/>
  <c r="G14" i="8"/>
  <c r="G10" i="8"/>
  <c r="G11" i="8"/>
  <c r="G12" i="8"/>
  <c r="G13" i="8"/>
  <c r="G9" i="8"/>
  <c r="G18" i="7"/>
  <c r="G19" i="7"/>
  <c r="G20" i="7"/>
  <c r="G21" i="7"/>
  <c r="G17" i="7"/>
  <c r="G10" i="7"/>
  <c r="G11" i="7"/>
  <c r="G12" i="7"/>
  <c r="G13" i="7"/>
  <c r="G9" i="7"/>
  <c r="G18" i="6"/>
  <c r="G19" i="6"/>
  <c r="G20" i="6"/>
  <c r="G21" i="6"/>
  <c r="G17" i="6"/>
  <c r="G22" i="6" s="1"/>
  <c r="G10" i="6"/>
  <c r="G11" i="6"/>
  <c r="G14" i="6" s="1"/>
  <c r="G12" i="6"/>
  <c r="G13" i="6"/>
  <c r="G9" i="6"/>
  <c r="G10" i="5"/>
  <c r="G11" i="5"/>
  <c r="G14" i="5" s="1"/>
  <c r="G12" i="5"/>
  <c r="G13" i="5"/>
  <c r="G9" i="5"/>
  <c r="G22" i="4"/>
  <c r="G18" i="4"/>
  <c r="G19" i="4"/>
  <c r="G20" i="4"/>
  <c r="G21" i="4"/>
  <c r="G17" i="4"/>
  <c r="G10" i="4"/>
  <c r="G11" i="4"/>
  <c r="G12" i="4"/>
  <c r="G13" i="4"/>
  <c r="G9" i="4"/>
  <c r="G14" i="4" s="1"/>
  <c r="G23" i="4" s="1"/>
  <c r="G24" i="3"/>
  <c r="G25" i="3"/>
  <c r="G26" i="3"/>
  <c r="G27" i="3"/>
  <c r="G28" i="3"/>
  <c r="G29" i="3"/>
  <c r="G30" i="3"/>
  <c r="G31" i="3"/>
  <c r="G32" i="3"/>
  <c r="G23" i="3"/>
  <c r="G10" i="3"/>
  <c r="G11" i="3"/>
  <c r="G12" i="3"/>
  <c r="G13" i="3"/>
  <c r="G14" i="3"/>
  <c r="G15" i="3"/>
  <c r="G20" i="3" s="1"/>
  <c r="G16" i="3"/>
  <c r="G17" i="3"/>
  <c r="G18" i="3"/>
  <c r="G19" i="3"/>
  <c r="I16" i="2" l="1"/>
  <c r="G22" i="7"/>
  <c r="G14" i="7"/>
  <c r="G23" i="6"/>
  <c r="G33" i="3"/>
  <c r="G34" i="3" s="1"/>
  <c r="B6" i="2"/>
  <c r="B5" i="2"/>
  <c r="B4" i="2"/>
  <c r="B6" i="8"/>
  <c r="B5" i="8"/>
  <c r="B4" i="8"/>
  <c r="B6" i="7"/>
  <c r="B5" i="7"/>
  <c r="B4" i="7"/>
  <c r="B6" i="6"/>
  <c r="B5" i="6"/>
  <c r="B4" i="6"/>
  <c r="B6" i="5"/>
  <c r="B5" i="5"/>
  <c r="B4" i="5"/>
  <c r="B6" i="4"/>
  <c r="B5" i="4"/>
  <c r="B4" i="4"/>
  <c r="B6" i="3"/>
  <c r="B5" i="3"/>
  <c r="B4" i="3"/>
  <c r="G23" i="7" l="1"/>
  <c r="C16" i="2" l="1"/>
  <c r="E16" i="2"/>
  <c r="F16" i="2" l="1"/>
  <c r="G16" i="2" l="1"/>
</calcChain>
</file>

<file path=xl/sharedStrings.xml><?xml version="1.0" encoding="utf-8"?>
<sst xmlns="http://schemas.openxmlformats.org/spreadsheetml/2006/main" count="526" uniqueCount="138">
  <si>
    <t xml:space="preserve">Instructions </t>
  </si>
  <si>
    <t>Service Provider Name</t>
  </si>
  <si>
    <t>Date</t>
  </si>
  <si>
    <t xml:space="preserve">The Exchange Rate to be used when completing this Pricing Workbook: </t>
  </si>
  <si>
    <t>1.</t>
  </si>
  <si>
    <r>
      <t xml:space="preserve">This MS Excel Workbook contains a separate spreadsheets designed to provide a robust understanding of the costing model.  It is </t>
    </r>
    <r>
      <rPr>
        <b/>
        <i/>
        <sz val="11"/>
        <color indexed="10"/>
        <rFont val="Tahoma"/>
        <family val="2"/>
      </rPr>
      <t>ESSENTIAL</t>
    </r>
    <r>
      <rPr>
        <sz val="11"/>
        <rFont val="Tahoma"/>
        <family val="2"/>
      </rPr>
      <t xml:space="preserve"> that this model be used in the pricing response.  </t>
    </r>
  </si>
  <si>
    <t>2.</t>
  </si>
  <si>
    <t xml:space="preserve">The descriptions and Instructions/context for each spreadsheet, as well as convenient one-click navigation of the workbook are detailed below under the heading of "Pricing Workbook Tab Instructions" .
</t>
  </si>
  <si>
    <t>3.</t>
  </si>
  <si>
    <t>4.</t>
  </si>
  <si>
    <t>This cell is Editable</t>
  </si>
  <si>
    <t>5.</t>
  </si>
  <si>
    <t>Pricing Goals</t>
  </si>
  <si>
    <t>Description</t>
  </si>
  <si>
    <t>Unit of Measure</t>
  </si>
  <si>
    <t xml:space="preserve">Quantity </t>
  </si>
  <si>
    <t>Section A</t>
  </si>
  <si>
    <t>Each</t>
  </si>
  <si>
    <t>Section B</t>
  </si>
  <si>
    <t>Racks, Top of Rack Switches, Fibre &amp; CAt6 Cables, SFPs, Console &amp; Console Cables, PDUs &amp; Power Cables, Rack Mounting Kits (all rack mounted Devices, TOR Switches</t>
  </si>
  <si>
    <t>Sum (Total for site)</t>
  </si>
  <si>
    <t>Section C</t>
  </si>
  <si>
    <t>TB (Usuable)</t>
  </si>
  <si>
    <t>Flash Storage for Veeam and database backups</t>
  </si>
  <si>
    <t>Flash Storage for DEV &amp; QA</t>
  </si>
  <si>
    <t>Data Centre 2: Durban (DR)</t>
  </si>
  <si>
    <t>Flash (Hosts &amp; Appliances)</t>
  </si>
  <si>
    <t>PBBA – Air-gapped backup</t>
  </si>
  <si>
    <t>Flash (Backup)</t>
  </si>
  <si>
    <t>Racks, Fibre &amp; CAt6 Cables, SFPs, Console &amp; Console Cables, PDUs &amp; Power Cables, Rack Mounting Kits (all rack mounted Devices, TOR Switches</t>
  </si>
  <si>
    <t xml:space="preserve">Flash Storage for connected Virtualization Hosts </t>
  </si>
  <si>
    <t>Flash Storage for connected Virtualization Hosts</t>
  </si>
  <si>
    <t xml:space="preserve">Data centre 1: Cape Town (Primary) </t>
  </si>
  <si>
    <t xml:space="preserve">Racks, Top of Rack Switches, Fibre &amp; CAt6 Cables, SFPs, Console &amp; Console Cables, PDUs &amp; Power Cables, Rack Mounting Kits (all rack mounted Devices, </t>
  </si>
  <si>
    <t>Data Centre 2: Cape Town (DR)</t>
  </si>
  <si>
    <t>Racks, Top of Rack Switches, Fibre &amp; CAt6 Cables, SFPs, Console &amp; Console Cables, PDUs &amp; Power Cables, Rack Mounting Kits (all rack mounted Devices)</t>
  </si>
  <si>
    <t>Flash Storage for connected Virtualization Hosts and Standalone servers)</t>
  </si>
  <si>
    <t>Data Centre 2: East London (DR)</t>
  </si>
  <si>
    <t>Durban Sites</t>
  </si>
  <si>
    <t>Richards Bay Sites</t>
  </si>
  <si>
    <t>Port Elizabeth Site</t>
  </si>
  <si>
    <t>Ngqura Site</t>
  </si>
  <si>
    <t>Cape Town Sites</t>
  </si>
  <si>
    <t>East London Sites</t>
  </si>
  <si>
    <t>Year</t>
  </si>
  <si>
    <t>SUMMARY OF  TOTALS</t>
  </si>
  <si>
    <t>TPT Sites</t>
  </si>
  <si>
    <t>Durban</t>
  </si>
  <si>
    <t>Richards Bay</t>
  </si>
  <si>
    <t>Cape Town</t>
  </si>
  <si>
    <t>East London</t>
  </si>
  <si>
    <t>Ngqura</t>
  </si>
  <si>
    <t>Services</t>
  </si>
  <si>
    <t>Flash Storage for connected Virtualization Hosts and Standalone servers</t>
  </si>
  <si>
    <t xml:space="preserve">Data Centre 1: Durban (Primary) </t>
  </si>
  <si>
    <t xml:space="preserve">Data Centre 2: Richards Bay (Secondary) </t>
  </si>
  <si>
    <t xml:space="preserve">Data Centre 1: Richards Bay (Primary) </t>
  </si>
  <si>
    <t xml:space="preserve">Data Centre 1: East London (Primary) </t>
  </si>
  <si>
    <t>Data Centre 1: NGQURA (Primary)</t>
  </si>
  <si>
    <t xml:space="preserve">Data Centre 1: Durban (Primary Site) </t>
  </si>
  <si>
    <t xml:space="preserve">Data Centre 2: Durban (DR Site) </t>
  </si>
  <si>
    <t>Data Centre 1: Richards Bay (Primary Site)</t>
  </si>
  <si>
    <t xml:space="preserve">Data Centre 2: Richards Bay (DR Site) </t>
  </si>
  <si>
    <t xml:space="preserve">Data Centre 1: Port Elizabeth Bay </t>
  </si>
  <si>
    <t xml:space="preserve">Data Centre 1: Ngqura </t>
  </si>
  <si>
    <t>Data Centre 1: Cape Town Production Site</t>
  </si>
  <si>
    <t>Data Centre 2: Cape Town Secondary Site</t>
  </si>
  <si>
    <t>Data Centre 1: East London Primary Site</t>
  </si>
  <si>
    <t>Data Centre 2: East London Secondary Site</t>
  </si>
  <si>
    <t>All the Rand Values must be filled in as per the pricing workbook to 2 decimal places.</t>
  </si>
  <si>
    <t>Unit Price (Incl. VAT)</t>
  </si>
  <si>
    <t>All pricing must be inclusive of Value Added Tax (VAT).</t>
  </si>
  <si>
    <t>Total Once-Off Cost (Incl. VAT)</t>
  </si>
  <si>
    <t>Total Cost - Year 1 (Incl. VAT)</t>
  </si>
  <si>
    <t>Total Cost - Year 2 (Incl. VAT)</t>
  </si>
  <si>
    <t>R16,14</t>
  </si>
  <si>
    <t>Validity of Pricing must be for One Hundred and Eighty (180) days</t>
  </si>
  <si>
    <r>
      <t xml:space="preserve">The worksheet in this Pricing Template is protected to minimize the risk of compromising the integrity of the workbook structure and formulas. As such, the editable cells within each worksheet are indicated in light blue highlight as shown </t>
    </r>
    <r>
      <rPr>
        <b/>
        <sz val="11"/>
        <color indexed="10"/>
        <rFont val="Tahoma"/>
        <family val="2"/>
      </rPr>
      <t>=================================&gt;</t>
    </r>
  </si>
  <si>
    <t>Service provider must note that only unconditional discounts will be taken into account for purposes of pricing evaluation.</t>
  </si>
  <si>
    <t>Total Cost - Year 3 (Incl. VAT)</t>
  </si>
  <si>
    <t>Total Cost - Year 4 (Incl. VAT)</t>
  </si>
  <si>
    <t>Total Cost - Year 5 (Incl. VAT)</t>
  </si>
  <si>
    <t xml:space="preserve">Data Centre 1: Port Elizabeth (Primary) </t>
  </si>
  <si>
    <t>Replication from Old to New Hardware</t>
  </si>
  <si>
    <t>Post-Deployment Cleanup</t>
  </si>
  <si>
    <t>Month</t>
  </si>
  <si>
    <t xml:space="preserve">Support and Maintenance - All sites for Five (5) Years </t>
  </si>
  <si>
    <t>Project management</t>
  </si>
  <si>
    <t>Design, Implementation and Commissioning</t>
  </si>
  <si>
    <t xml:space="preserve">Transportation </t>
  </si>
  <si>
    <t xml:space="preserve">Central hardware Management software licensing </t>
  </si>
  <si>
    <t>Skills transfer and Handover Documentation</t>
  </si>
  <si>
    <t xml:space="preserve"> SUMMARY OF TPT INFRASTRUCTURE REFRESH SITES AND SERVICES</t>
  </si>
  <si>
    <t>DURBAN TPT QUEENS WAREHOUSE INFRASTRUCTURE REFRESH PRICING WORKBOOK</t>
  </si>
  <si>
    <t xml:space="preserve"> RICHARDSBAY TPT INFRASTRUCTURE REFRESH PRICING WORKBOOK</t>
  </si>
  <si>
    <t>Decommission of Old Hardware</t>
  </si>
  <si>
    <t>The worksheet is designed to elicit specific pricing information related to establishing, managing, developing, and deploying the work required by the TPT Infrastructure Refresh. If your typical pricing model does not normally charge for a specific element provided within this workbook, then please provide a statement in your "Assumptions" regarding your methodology for charging for that element (i.e., not applicable, charged on a time and material (T&amp;M) basis, etc.).</t>
  </si>
  <si>
    <t>CAPE TOWN TPT INFRASTRUCTURE REFRESH PRICING WORKBOOK</t>
  </si>
  <si>
    <t xml:space="preserve"> PORT ELIZABETH TPT INFRASTRUCTURE REFRESH PRICING WORKBOOK</t>
  </si>
  <si>
    <t>EAST LONDON TPT INFRASTRUCTURE REFRESH PRICING WORKBOOK</t>
  </si>
  <si>
    <t xml:space="preserve"> NGQURA TPT INFRASTRUCTURE REFRESH PRICING WORKBOOK</t>
  </si>
  <si>
    <t>TPT INFRASTRUCTURE REFRESH SERVICES SITES PRICING WORKBOOK</t>
  </si>
  <si>
    <t>6-month Post-Implementation Support for Six  (6) Months</t>
  </si>
  <si>
    <t>Year 1</t>
  </si>
  <si>
    <t>Year 2</t>
  </si>
  <si>
    <t>Year 3</t>
  </si>
  <si>
    <t>Year 4</t>
  </si>
  <si>
    <t>Year 5</t>
  </si>
  <si>
    <t>Total Cost (Incl. VAT)</t>
  </si>
  <si>
    <t>SUPPORT AND MAINTENANCE</t>
  </si>
  <si>
    <t>Total (Including VAT)</t>
  </si>
  <si>
    <t>SOFTWARE LICENSE AND POST-IMPLEMENTATION SERVICES</t>
  </si>
  <si>
    <t xml:space="preserve">TRANSNET PORTS TERMINAL (TPT) INFRASTRUCTURE REFRESH PRICING WORKBOOK </t>
  </si>
  <si>
    <t>Grand Total ( Including VAT)</t>
  </si>
  <si>
    <t>Grand Total (Including VAT)</t>
  </si>
  <si>
    <t>2. Standalone Server (Memory 128 GB, 2 CPU, 16 cores per CPU)</t>
  </si>
  <si>
    <t>1. Virtualization Host (Memory 1024 GB, 4 CPU, 16 cores per CPU)</t>
  </si>
  <si>
    <t>Virtualization Host (Memory 2048 GB, 4 CPU, 16 cores per CPU)</t>
  </si>
  <si>
    <t>Virtualization Host (Memory 1024 GB, 2 CPU, 16 cores per CPU)</t>
  </si>
  <si>
    <t>Standalone Server (Memory 512 GB, 2 CPU, 16 cores per CPU)</t>
  </si>
  <si>
    <t>Standalone Server (Memory 8192 GB, 8 CPU, 32 cores per CPU)</t>
  </si>
  <si>
    <t>Standalone Server (Memory 8192 GB, 8 CPU, 24 cores per CPU)</t>
  </si>
  <si>
    <t>Standalone Server (Memory 8192 GB, 4 CPU, 8 cores per CPU)</t>
  </si>
  <si>
    <t>Standalone Server (Memory 8192 GB, 8 CPU, 16 cores per CPU)</t>
  </si>
  <si>
    <t>Virtualization Host  (2048 GB,  4 CPU,16 cores per CPU)</t>
  </si>
  <si>
    <t>Virtualization Host (1024 GB, 2 CPU, 16 cores per CPU)</t>
  </si>
  <si>
    <t>Standalone Server (128  GB, 2 CPU, 16 cores per CPU)</t>
  </si>
  <si>
    <t>Standalone Server (8192 GB, 8 CPU, 32 cores per CPU)</t>
  </si>
  <si>
    <t>Standalone Server (8192 GB, 8 CPU, 24 cores per CPU)</t>
  </si>
  <si>
    <t>Standalone Server (8192 GB, 4 CPU, 8 cores per CPU)</t>
  </si>
  <si>
    <t>1. Virtualization Host (Memory 2048 GB,  4 CPU,  16 cores per CPU)</t>
  </si>
  <si>
    <t>1. Virtualization Host (Memory 1024 GB,  4 CPU,  16 cores per CPU)</t>
  </si>
  <si>
    <t>1. Virtualization Host (Memory 2048 GB, 4 CPU, 16 cores per CPU)</t>
  </si>
  <si>
    <t>1.Virtualization Host (Memory 1024 GB, 4 CPU, 16 cores per CPU)</t>
  </si>
  <si>
    <t>Port Elizabeth</t>
  </si>
  <si>
    <t>TB (Usable)</t>
  </si>
  <si>
    <t xml:space="preserve">Transnet has developed the following Service pricing goals for RFP respondents to utilise in developing the Service Pricing proposal.  RFP respondent pricing should reflect:
- Predetermined and Fixed Pricing for services over agreement term
- Scalable to account for additions or reductions in business requirements
- Ability to plug and unplug services to adapt new service delivery methods 
- All respondents assumptions in developing pricing are visible
- Pricing Models ability to reflect ongoing continuous improvement gains
- Pricing is structured so to encourage standardised use and behaviors
- Transparent to underlying cost drivers 
- Enable external benchmarking of competitive services
</t>
  </si>
  <si>
    <t>Virtualization Licensing for the new compute units in following datacenters: Durban, Richards Bay, Cape Town, Ngqura, Port Elizabeth, East 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</si>
</sst>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ZAR]\ * #,##0.00_);_([$ZAR]\ * \(#,##0.00\);_([$ZAR]\ * &quot;-&quot;??_);_(@_)"/>
    <numFmt numFmtId="165" formatCode="_-[$R-432]* #,##0.00_-;\-[$R-432]* #,##0.00_-;_-[$R-432]* &quot;-&quot;??_-;_-@_-"/>
    <numFmt numFmtId="166" formatCode="_-[$R-1C09]* #,##0.00_-;\-[$R-1C09]* #,##0.00_-;_-[$R-1C09]* &quot;-&quot;??_-;_-@_-"/>
    <numFmt numFmtId="167" formatCode="_-[$R-430]* #,##0.00_-;\-[$R-430]* #,##0.00_-;_-[$R-430]* &quot;-&quot;??_-;_-@_-"/>
    <numFmt numFmtId="168" formatCode="_-[$R-434]* #,##0.00_-;\-[$R-434]* #,##0.00_-;_-[$R-434]* &quot;-&quot;??_-;_-@_-"/>
  </numFmts>
  <fonts count="35" x14ac:knownFonts="1">
    <font>
      <sz val="11"/>
      <color theme="1"/>
      <name val="Aptos Narrow"/>
      <family val="2"/>
      <scheme val="minor"/>
    </font>
    <font>
      <sz val="10"/>
      <name val="Arial"/>
      <family val="2"/>
    </font>
    <font>
      <sz val="10"/>
      <name val="Tahoma"/>
      <family val="2"/>
    </font>
    <font>
      <b/>
      <sz val="20"/>
      <color theme="0"/>
      <name val="Tahoma"/>
      <family val="2"/>
    </font>
    <font>
      <b/>
      <sz val="20"/>
      <name val="Tahoma"/>
      <family val="2"/>
    </font>
    <font>
      <sz val="20"/>
      <name val="Tahoma"/>
      <family val="2"/>
    </font>
    <font>
      <sz val="11"/>
      <name val="Tahoma"/>
      <family val="2"/>
    </font>
    <font>
      <b/>
      <sz val="18"/>
      <name val="Tahoma"/>
      <family val="2"/>
    </font>
    <font>
      <u/>
      <sz val="10"/>
      <color indexed="12"/>
      <name val="Arial"/>
      <family val="2"/>
    </font>
    <font>
      <b/>
      <u/>
      <sz val="8"/>
      <color indexed="12"/>
      <name val="Tahoma"/>
      <family val="2"/>
    </font>
    <font>
      <u/>
      <sz val="10"/>
      <color indexed="12"/>
      <name val="Tahoma"/>
      <family val="2"/>
    </font>
    <font>
      <b/>
      <sz val="11"/>
      <color theme="0"/>
      <name val="Tahoma"/>
      <family val="2"/>
    </font>
    <font>
      <b/>
      <sz val="10"/>
      <color rgb="FF0000FF"/>
      <name val="Tahoma"/>
      <family val="2"/>
    </font>
    <font>
      <b/>
      <sz val="11"/>
      <name val="Tahoma"/>
      <family val="2"/>
    </font>
    <font>
      <b/>
      <i/>
      <sz val="11"/>
      <color indexed="10"/>
      <name val="Tahoma"/>
      <family val="2"/>
    </font>
    <font>
      <b/>
      <sz val="11"/>
      <color indexed="10"/>
      <name val="Tahoma"/>
      <family val="2"/>
    </font>
    <font>
      <sz val="12"/>
      <name val="Tahoma"/>
      <family val="2"/>
    </font>
    <font>
      <b/>
      <sz val="10"/>
      <name val="Tahoma"/>
      <family val="2"/>
    </font>
    <font>
      <sz val="9"/>
      <color theme="1"/>
      <name val="Tahoma"/>
      <family val="2"/>
    </font>
    <font>
      <b/>
      <sz val="10"/>
      <color theme="1"/>
      <name val="Tahoma"/>
      <family val="2"/>
    </font>
    <font>
      <b/>
      <sz val="10"/>
      <color theme="0"/>
      <name val="Tahoma"/>
      <family val="2"/>
    </font>
    <font>
      <b/>
      <sz val="14"/>
      <color theme="1"/>
      <name val="Tahoma"/>
      <family val="2"/>
    </font>
    <font>
      <b/>
      <sz val="11"/>
      <color theme="1"/>
      <name val="Tahoma"/>
      <family val="2"/>
    </font>
    <font>
      <sz val="11"/>
      <color theme="1"/>
      <name val="Tahoma"/>
      <family val="2"/>
    </font>
    <font>
      <u/>
      <sz val="11"/>
      <color theme="10"/>
      <name val="Tahoma"/>
      <family val="2"/>
    </font>
    <font>
      <sz val="11"/>
      <color rgb="FF000000"/>
      <name val="Tahoma"/>
      <family val="2"/>
    </font>
    <font>
      <b/>
      <sz val="18"/>
      <color theme="1"/>
      <name val="Tahoma"/>
      <family val="2"/>
    </font>
    <font>
      <b/>
      <sz val="12"/>
      <color theme="1"/>
      <name val="Tahoma"/>
      <family val="2"/>
    </font>
    <font>
      <b/>
      <sz val="14"/>
      <name val="Tahoma"/>
      <family val="2"/>
    </font>
    <font>
      <b/>
      <sz val="16"/>
      <color theme="1"/>
      <name val="Tahoma"/>
      <family val="2"/>
    </font>
    <font>
      <sz val="16"/>
      <color theme="1"/>
      <name val="Tahoma"/>
      <family val="2"/>
    </font>
    <font>
      <b/>
      <sz val="16"/>
      <color rgb="FF000000"/>
      <name val="Tahoma"/>
      <family val="2"/>
    </font>
    <font>
      <b/>
      <sz val="18"/>
      <color theme="0"/>
      <name val="Tahoma"/>
      <family val="2"/>
    </font>
    <font>
      <b/>
      <sz val="20"/>
      <color theme="1"/>
      <name val="Tahoma"/>
      <family val="2"/>
    </font>
    <font>
      <sz val="11"/>
      <color rgb="FFFF0000"/>
      <name val="Tahoma"/>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3" tint="9.9978637043366805E-2"/>
        <bgColor indexed="64"/>
      </patternFill>
    </fill>
    <fill>
      <patternFill patternType="solid">
        <fgColor theme="1"/>
        <bgColor indexed="64"/>
      </patternFill>
    </fill>
  </fills>
  <borders count="57">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auto="1"/>
      </right>
      <top style="medium">
        <color auto="1"/>
      </top>
      <bottom style="medium">
        <color auto="1"/>
      </bottom>
      <diagonal/>
    </border>
    <border>
      <left/>
      <right style="thin">
        <color indexed="64"/>
      </right>
      <top style="thin">
        <color indexed="64"/>
      </top>
      <bottom style="thin">
        <color indexed="64"/>
      </bottom>
      <diagonal/>
    </border>
    <border>
      <left/>
      <right style="thin">
        <color auto="1"/>
      </right>
      <top/>
      <bottom style="medium">
        <color auto="1"/>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auto="1"/>
      </right>
      <top style="medium">
        <color auto="1"/>
      </top>
      <bottom/>
      <diagonal/>
    </border>
    <border>
      <left style="thin">
        <color indexed="64"/>
      </left>
      <right/>
      <top style="medium">
        <color indexed="64"/>
      </top>
      <bottom/>
      <diagonal/>
    </border>
  </borders>
  <cellStyleXfs count="3">
    <xf numFmtId="0" fontId="0" fillId="0" borderId="0"/>
    <xf numFmtId="0" fontId="1" fillId="0" borderId="0"/>
    <xf numFmtId="0" fontId="8" fillId="0" borderId="0" applyNumberFormat="0" applyFill="0" applyBorder="0" applyAlignment="0" applyProtection="0">
      <alignment vertical="top"/>
      <protection locked="0"/>
    </xf>
  </cellStyleXfs>
  <cellXfs count="295">
    <xf numFmtId="0" fontId="0" fillId="0" borderId="0" xfId="0"/>
    <xf numFmtId="0" fontId="2" fillId="0" borderId="0" xfId="1" applyFont="1"/>
    <xf numFmtId="0" fontId="4" fillId="2" borderId="0" xfId="1" applyFont="1" applyFill="1" applyAlignment="1">
      <alignment horizontal="center" vertical="center"/>
    </xf>
    <xf numFmtId="0" fontId="5" fillId="0" borderId="0" xfId="1" applyFont="1" applyAlignment="1">
      <alignment horizontal="center" vertical="center"/>
    </xf>
    <xf numFmtId="3" fontId="7" fillId="2" borderId="4" xfId="1" applyNumberFormat="1" applyFont="1" applyFill="1" applyBorder="1" applyAlignment="1">
      <alignment vertical="center"/>
    </xf>
    <xf numFmtId="3" fontId="9" fillId="2" borderId="0" xfId="2" applyNumberFormat="1" applyFont="1" applyFill="1" applyBorder="1" applyAlignment="1" applyProtection="1">
      <alignment horizontal="center" vertical="center"/>
    </xf>
    <xf numFmtId="3" fontId="10" fillId="2" borderId="0" xfId="2" applyNumberFormat="1" applyFont="1" applyFill="1" applyBorder="1" applyAlignment="1" applyProtection="1">
      <alignment horizontal="center"/>
    </xf>
    <xf numFmtId="49" fontId="13" fillId="0" borderId="5" xfId="1" applyNumberFormat="1" applyFont="1" applyBorder="1" applyAlignment="1">
      <alignment horizontal="center" vertical="center"/>
    </xf>
    <xf numFmtId="0" fontId="6" fillId="0" borderId="6" xfId="1" applyFont="1" applyBorder="1" applyAlignment="1">
      <alignment vertical="center" wrapText="1"/>
    </xf>
    <xf numFmtId="0" fontId="2" fillId="0" borderId="0" xfId="1" applyFont="1" applyAlignment="1">
      <alignment wrapText="1"/>
    </xf>
    <xf numFmtId="0" fontId="6" fillId="2" borderId="6" xfId="1" applyFont="1" applyFill="1" applyBorder="1" applyAlignment="1">
      <alignment vertical="center" wrapText="1"/>
    </xf>
    <xf numFmtId="0" fontId="16" fillId="0" borderId="0" xfId="0" applyFont="1" applyAlignment="1">
      <alignment horizontal="justify" vertical="top"/>
    </xf>
    <xf numFmtId="0" fontId="16" fillId="0" borderId="0" xfId="1" applyFont="1"/>
    <xf numFmtId="0" fontId="23" fillId="2" borderId="0" xfId="0" applyFont="1" applyFill="1" applyAlignment="1">
      <alignment horizontal="left" vertical="center"/>
    </xf>
    <xf numFmtId="0" fontId="23" fillId="2" borderId="0" xfId="0" applyFont="1" applyFill="1" applyAlignment="1">
      <alignment vertical="center"/>
    </xf>
    <xf numFmtId="0" fontId="23" fillId="2" borderId="0" xfId="0" applyFont="1" applyFill="1"/>
    <xf numFmtId="0" fontId="23" fillId="2" borderId="0" xfId="0" applyFont="1" applyFill="1" applyAlignment="1">
      <alignment horizontal="center" vertical="center"/>
    </xf>
    <xf numFmtId="0" fontId="24" fillId="2" borderId="0" xfId="2" applyFont="1" applyFill="1" applyBorder="1" applyAlignment="1" applyProtection="1">
      <alignment horizontal="justify" vertical="center"/>
    </xf>
    <xf numFmtId="0" fontId="25" fillId="2" borderId="0" xfId="0" applyFont="1" applyFill="1" applyAlignment="1">
      <alignment horizontal="justify" vertical="center"/>
    </xf>
    <xf numFmtId="0" fontId="25" fillId="2" borderId="0" xfId="0" applyFont="1" applyFill="1" applyAlignment="1">
      <alignment horizontal="justify" vertical="center" wrapText="1"/>
    </xf>
    <xf numFmtId="0" fontId="22" fillId="2" borderId="0" xfId="0" applyFont="1" applyFill="1" applyAlignment="1">
      <alignment horizontal="justify" vertical="center"/>
    </xf>
    <xf numFmtId="164" fontId="25" fillId="2" borderId="0" xfId="0" applyNumberFormat="1" applyFont="1" applyFill="1" applyAlignment="1">
      <alignment horizontal="justify" vertical="center"/>
    </xf>
    <xf numFmtId="164" fontId="23" fillId="2" borderId="0" xfId="0" applyNumberFormat="1" applyFont="1" applyFill="1"/>
    <xf numFmtId="164" fontId="23" fillId="2" borderId="0" xfId="0" applyNumberFormat="1" applyFont="1" applyFill="1" applyAlignment="1">
      <alignment vertical="center"/>
    </xf>
    <xf numFmtId="9" fontId="23" fillId="2" borderId="0" xfId="0" applyNumberFormat="1" applyFont="1" applyFill="1" applyAlignment="1">
      <alignment horizontal="center" vertical="center"/>
    </xf>
    <xf numFmtId="0" fontId="23" fillId="2" borderId="21" xfId="0" applyFont="1" applyFill="1" applyBorder="1" applyAlignment="1">
      <alignment horizontal="left" vertical="center"/>
    </xf>
    <xf numFmtId="0" fontId="23" fillId="0" borderId="0" xfId="0" applyFont="1"/>
    <xf numFmtId="0" fontId="6" fillId="0" borderId="0" xfId="0" applyFont="1"/>
    <xf numFmtId="0" fontId="23" fillId="0" borderId="12" xfId="0" applyFont="1" applyBorder="1" applyAlignment="1">
      <alignment horizontal="center" vertical="center"/>
    </xf>
    <xf numFmtId="0" fontId="22" fillId="0" borderId="0" xfId="0" applyFont="1"/>
    <xf numFmtId="0" fontId="23" fillId="0" borderId="0" xfId="0" applyFont="1" applyAlignment="1">
      <alignment horizontal="center"/>
    </xf>
    <xf numFmtId="0" fontId="23" fillId="0" borderId="0" xfId="0" applyFont="1" applyAlignment="1">
      <alignment horizontal="center" vertical="center"/>
    </xf>
    <xf numFmtId="0" fontId="23" fillId="0" borderId="13" xfId="0" applyFont="1" applyBorder="1" applyAlignment="1">
      <alignment horizontal="center" vertical="center"/>
    </xf>
    <xf numFmtId="0" fontId="23" fillId="0" borderId="12" xfId="0" applyFont="1" applyBorder="1" applyAlignment="1">
      <alignment horizontal="center" vertical="center" wrapText="1"/>
    </xf>
    <xf numFmtId="0" fontId="22" fillId="2" borderId="21" xfId="0" applyFont="1" applyFill="1" applyBorder="1" applyAlignment="1">
      <alignment horizontal="center" vertical="center" wrapText="1"/>
    </xf>
    <xf numFmtId="0" fontId="22" fillId="0" borderId="21" xfId="0" applyFont="1" applyBorder="1" applyAlignment="1">
      <alignment horizontal="center" vertical="center"/>
    </xf>
    <xf numFmtId="0" fontId="23" fillId="0" borderId="23" xfId="0" applyFont="1" applyBorder="1" applyAlignment="1">
      <alignment horizontal="center" vertical="center"/>
    </xf>
    <xf numFmtId="0" fontId="13" fillId="2" borderId="2" xfId="0" applyFont="1" applyFill="1" applyBorder="1" applyAlignment="1">
      <alignment horizontal="center" vertical="center" wrapText="1"/>
    </xf>
    <xf numFmtId="0" fontId="27" fillId="2" borderId="3" xfId="0" applyFont="1" applyFill="1" applyBorder="1"/>
    <xf numFmtId="0" fontId="27" fillId="2" borderId="5" xfId="0" applyFont="1" applyFill="1" applyBorder="1"/>
    <xf numFmtId="0" fontId="27" fillId="2" borderId="8" xfId="0" applyFont="1" applyFill="1" applyBorder="1"/>
    <xf numFmtId="0" fontId="13" fillId="2" borderId="19"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19" fillId="2" borderId="16" xfId="0" applyFont="1" applyFill="1" applyBorder="1" applyAlignment="1">
      <alignment horizontal="center" vertical="center" wrapText="1"/>
    </xf>
    <xf numFmtId="0" fontId="18" fillId="2" borderId="17" xfId="0" applyFont="1" applyFill="1" applyBorder="1" applyAlignment="1">
      <alignment horizontal="center" vertical="center" wrapText="1"/>
    </xf>
    <xf numFmtId="0" fontId="23" fillId="0" borderId="17" xfId="0" applyFont="1" applyBorder="1" applyAlignment="1">
      <alignment horizontal="center" vertical="center" wrapText="1"/>
    </xf>
    <xf numFmtId="0" fontId="27" fillId="2" borderId="3" xfId="0" applyFont="1" applyFill="1" applyBorder="1" applyAlignment="1">
      <alignment horizontal="left" vertical="center"/>
    </xf>
    <xf numFmtId="0" fontId="27" fillId="2" borderId="5" xfId="0" applyFont="1" applyFill="1" applyBorder="1" applyAlignment="1">
      <alignment horizontal="left" vertical="center"/>
    </xf>
    <xf numFmtId="0" fontId="27" fillId="2" borderId="8" xfId="0" applyFont="1" applyFill="1" applyBorder="1" applyAlignment="1">
      <alignment horizontal="left" vertical="center"/>
    </xf>
    <xf numFmtId="0" fontId="27" fillId="2" borderId="3" xfId="0" applyFont="1" applyFill="1" applyBorder="1" applyAlignment="1">
      <alignment vertical="center"/>
    </xf>
    <xf numFmtId="0" fontId="27" fillId="2" borderId="5" xfId="0" applyFont="1" applyFill="1" applyBorder="1" applyAlignment="1">
      <alignment vertical="center"/>
    </xf>
    <xf numFmtId="0" fontId="27" fillId="2" borderId="8" xfId="0" applyFont="1" applyFill="1" applyBorder="1" applyAlignment="1">
      <alignment vertical="center"/>
    </xf>
    <xf numFmtId="0" fontId="22" fillId="2" borderId="24" xfId="0" applyFont="1" applyFill="1" applyBorder="1" applyAlignment="1">
      <alignment horizontal="center" vertical="center" wrapText="1"/>
    </xf>
    <xf numFmtId="0" fontId="21" fillId="2" borderId="0" xfId="0" applyFont="1" applyFill="1" applyAlignment="1">
      <alignment vertical="center"/>
    </xf>
    <xf numFmtId="0" fontId="23" fillId="0" borderId="17" xfId="0" applyFont="1" applyBorder="1" applyAlignment="1">
      <alignment horizontal="center" vertical="center"/>
    </xf>
    <xf numFmtId="0" fontId="23" fillId="0" borderId="14" xfId="0" applyFont="1" applyBorder="1" applyAlignment="1">
      <alignment horizontal="center" vertical="center"/>
    </xf>
    <xf numFmtId="0" fontId="23" fillId="0" borderId="13" xfId="0" applyFont="1" applyBorder="1" applyAlignment="1">
      <alignment horizontal="center" vertical="center" wrapText="1"/>
    </xf>
    <xf numFmtId="165" fontId="12" fillId="3" borderId="33" xfId="1" applyNumberFormat="1" applyFont="1" applyFill="1" applyBorder="1" applyAlignment="1">
      <alignment horizontal="center" vertical="center" wrapText="1"/>
    </xf>
    <xf numFmtId="0" fontId="6" fillId="3" borderId="3" xfId="1" applyFont="1" applyFill="1" applyBorder="1"/>
    <xf numFmtId="0" fontId="6" fillId="3" borderId="5" xfId="1" applyFont="1" applyFill="1" applyBorder="1"/>
    <xf numFmtId="49" fontId="13" fillId="3" borderId="5" xfId="1" applyNumberFormat="1" applyFont="1" applyFill="1" applyBorder="1" applyAlignment="1">
      <alignment horizontal="center" vertical="center"/>
    </xf>
    <xf numFmtId="0" fontId="6" fillId="3" borderId="6" xfId="1" applyFont="1" applyFill="1" applyBorder="1" applyAlignment="1">
      <alignment vertical="center" wrapText="1"/>
    </xf>
    <xf numFmtId="49" fontId="13" fillId="3" borderId="8" xfId="1" applyNumberFormat="1" applyFont="1" applyFill="1" applyBorder="1" applyAlignment="1">
      <alignment horizontal="center" vertical="center"/>
    </xf>
    <xf numFmtId="0" fontId="6" fillId="3" borderId="9" xfId="1" applyFont="1" applyFill="1" applyBorder="1" applyAlignment="1">
      <alignment wrapText="1"/>
    </xf>
    <xf numFmtId="0" fontId="18" fillId="0" borderId="12"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3" xfId="0" applyFont="1" applyBorder="1" applyAlignment="1">
      <alignment horizontal="center" vertical="center" wrapText="1"/>
    </xf>
    <xf numFmtId="0" fontId="23" fillId="2" borderId="12" xfId="0" applyFont="1" applyFill="1" applyBorder="1" applyAlignment="1">
      <alignment horizontal="center" vertical="center"/>
    </xf>
    <xf numFmtId="0" fontId="23" fillId="0" borderId="12" xfId="0" applyFont="1" applyBorder="1" applyAlignment="1">
      <alignment horizontal="left" vertical="center"/>
    </xf>
    <xf numFmtId="166" fontId="22" fillId="2" borderId="33" xfId="0" applyNumberFormat="1" applyFont="1" applyFill="1" applyBorder="1" applyAlignment="1">
      <alignment horizontal="center" vertical="center"/>
    </xf>
    <xf numFmtId="166" fontId="23" fillId="2" borderId="25" xfId="0" applyNumberFormat="1" applyFont="1" applyFill="1" applyBorder="1" applyAlignment="1">
      <alignment horizontal="center" vertical="center"/>
    </xf>
    <xf numFmtId="0" fontId="20" fillId="2" borderId="42" xfId="0" applyFont="1" applyFill="1" applyBorder="1" applyAlignment="1">
      <alignment horizontal="center" vertical="center" wrapText="1"/>
    </xf>
    <xf numFmtId="0" fontId="13" fillId="2" borderId="42"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43" xfId="0" applyFont="1" applyFill="1" applyBorder="1" applyAlignment="1">
      <alignment horizontal="center" vertical="center" wrapText="1"/>
    </xf>
    <xf numFmtId="0" fontId="23" fillId="0" borderId="12" xfId="0" applyFont="1" applyBorder="1" applyAlignment="1">
      <alignment vertical="center" wrapText="1"/>
    </xf>
    <xf numFmtId="0" fontId="23" fillId="0" borderId="12" xfId="0" applyFont="1" applyBorder="1" applyAlignment="1">
      <alignment vertical="center"/>
    </xf>
    <xf numFmtId="0" fontId="23" fillId="0" borderId="17" xfId="0" applyFont="1" applyBorder="1" applyAlignment="1">
      <alignment vertical="center" wrapText="1"/>
    </xf>
    <xf numFmtId="0" fontId="23" fillId="2" borderId="17" xfId="0" applyFont="1" applyFill="1" applyBorder="1" applyAlignment="1">
      <alignment horizontal="center" vertical="center"/>
    </xf>
    <xf numFmtId="0" fontId="18" fillId="2" borderId="13" xfId="0" applyFont="1" applyFill="1" applyBorder="1" applyAlignment="1">
      <alignment horizontal="center" vertical="center" wrapText="1"/>
    </xf>
    <xf numFmtId="0" fontId="23" fillId="0" borderId="13" xfId="0" applyFont="1" applyBorder="1" applyAlignment="1">
      <alignment vertical="center"/>
    </xf>
    <xf numFmtId="0" fontId="23" fillId="0" borderId="12" xfId="0" applyFont="1" applyBorder="1" applyAlignment="1">
      <alignment wrapText="1"/>
    </xf>
    <xf numFmtId="0" fontId="23" fillId="0" borderId="12" xfId="0" applyFont="1" applyBorder="1"/>
    <xf numFmtId="0" fontId="23" fillId="0" borderId="14" xfId="0" applyFont="1" applyBorder="1" applyAlignment="1">
      <alignment wrapText="1"/>
    </xf>
    <xf numFmtId="0" fontId="23" fillId="2" borderId="14" xfId="0" applyFont="1" applyFill="1" applyBorder="1" applyAlignment="1">
      <alignment horizontal="center" vertical="center"/>
    </xf>
    <xf numFmtId="0" fontId="18" fillId="2" borderId="14" xfId="0" applyFont="1" applyFill="1" applyBorder="1" applyAlignment="1">
      <alignment horizontal="center" vertical="center" wrapText="1"/>
    </xf>
    <xf numFmtId="0" fontId="23" fillId="0" borderId="12" xfId="0" applyFont="1" applyBorder="1" applyAlignment="1">
      <alignment horizontal="left" vertical="center" wrapText="1"/>
    </xf>
    <xf numFmtId="0" fontId="23" fillId="0" borderId="13" xfId="0" applyFont="1" applyBorder="1" applyAlignment="1">
      <alignment horizontal="left" vertical="center"/>
    </xf>
    <xf numFmtId="0" fontId="23" fillId="0" borderId="14" xfId="0" applyFont="1" applyBorder="1" applyAlignment="1">
      <alignment horizontal="left" vertical="center" wrapText="1"/>
    </xf>
    <xf numFmtId="0" fontId="23" fillId="2" borderId="12" xfId="0" applyFont="1" applyFill="1" applyBorder="1" applyAlignment="1">
      <alignment horizontal="left" vertical="center" wrapText="1"/>
    </xf>
    <xf numFmtId="0" fontId="23" fillId="2" borderId="12" xfId="0" applyFont="1" applyFill="1" applyBorder="1" applyAlignment="1">
      <alignment horizontal="left" vertical="center"/>
    </xf>
    <xf numFmtId="0" fontId="23" fillId="2" borderId="14" xfId="0" applyFont="1" applyFill="1" applyBorder="1" applyAlignment="1">
      <alignment horizontal="left" vertical="center" wrapText="1"/>
    </xf>
    <xf numFmtId="0" fontId="23" fillId="2" borderId="13" xfId="0" applyFont="1" applyFill="1" applyBorder="1" applyAlignment="1">
      <alignment horizontal="left" vertical="center"/>
    </xf>
    <xf numFmtId="0" fontId="13" fillId="2" borderId="24" xfId="0" applyFont="1" applyFill="1" applyBorder="1" applyAlignment="1">
      <alignment horizontal="center" vertical="center" wrapText="1"/>
    </xf>
    <xf numFmtId="0" fontId="13" fillId="2" borderId="28" xfId="0" applyFont="1" applyFill="1" applyBorder="1" applyAlignment="1">
      <alignment horizontal="center" vertical="center" wrapText="1"/>
    </xf>
    <xf numFmtId="166" fontId="23" fillId="2" borderId="26" xfId="0" applyNumberFormat="1" applyFont="1" applyFill="1" applyBorder="1" applyAlignment="1">
      <alignment horizontal="center" vertical="center"/>
    </xf>
    <xf numFmtId="166" fontId="23" fillId="2" borderId="47" xfId="0" applyNumberFormat="1" applyFont="1" applyFill="1" applyBorder="1" applyAlignment="1">
      <alignment horizontal="center" vertical="center"/>
    </xf>
    <xf numFmtId="0" fontId="22" fillId="2" borderId="42" xfId="0" applyFont="1" applyFill="1" applyBorder="1" applyAlignment="1">
      <alignment horizontal="center" vertical="center" wrapText="1"/>
    </xf>
    <xf numFmtId="0" fontId="22" fillId="2" borderId="16" xfId="0" applyFont="1" applyFill="1" applyBorder="1" applyAlignment="1">
      <alignment horizontal="center" vertical="center" wrapText="1"/>
    </xf>
    <xf numFmtId="0" fontId="23" fillId="0" borderId="17" xfId="0" applyFont="1" applyBorder="1" applyAlignment="1">
      <alignment horizontal="left" vertical="center"/>
    </xf>
    <xf numFmtId="0" fontId="23" fillId="0" borderId="13" xfId="0" applyFont="1" applyBorder="1" applyAlignment="1">
      <alignment horizontal="left" vertical="center" wrapText="1"/>
    </xf>
    <xf numFmtId="0" fontId="22" fillId="4" borderId="7" xfId="1" applyFont="1" applyFill="1" applyBorder="1" applyAlignment="1">
      <alignment horizontal="center" vertical="center" wrapText="1"/>
    </xf>
    <xf numFmtId="0" fontId="30" fillId="0" borderId="0" xfId="0" applyFont="1"/>
    <xf numFmtId="166" fontId="22" fillId="2" borderId="2" xfId="0" applyNumberFormat="1" applyFont="1" applyFill="1" applyBorder="1" applyAlignment="1">
      <alignment horizontal="center" vertical="center"/>
    </xf>
    <xf numFmtId="166" fontId="23" fillId="0" borderId="26" xfId="0" applyNumberFormat="1" applyFont="1" applyBorder="1" applyAlignment="1">
      <alignment horizontal="center" vertical="center"/>
    </xf>
    <xf numFmtId="0" fontId="23" fillId="4" borderId="12" xfId="0" applyFont="1" applyFill="1" applyBorder="1" applyAlignment="1" applyProtection="1">
      <alignment horizontal="center" vertical="center"/>
      <protection locked="0"/>
    </xf>
    <xf numFmtId="0" fontId="23" fillId="4" borderId="23" xfId="0" applyFont="1" applyFill="1" applyBorder="1" applyAlignment="1" applyProtection="1">
      <alignment horizontal="center" vertical="center"/>
      <protection locked="0"/>
    </xf>
    <xf numFmtId="0" fontId="23" fillId="0" borderId="21" xfId="0" applyFont="1" applyBorder="1" applyAlignment="1">
      <alignment horizontal="left" vertical="center" wrapText="1"/>
    </xf>
    <xf numFmtId="0" fontId="23" fillId="0" borderId="22" xfId="0" applyFont="1" applyBorder="1" applyAlignment="1">
      <alignment horizontal="left" vertical="center" wrapText="1"/>
    </xf>
    <xf numFmtId="167" fontId="23" fillId="2" borderId="38" xfId="0" applyNumberFormat="1" applyFont="1" applyFill="1" applyBorder="1" applyAlignment="1">
      <alignment horizontal="center" vertical="center"/>
    </xf>
    <xf numFmtId="167" fontId="23" fillId="2" borderId="26" xfId="0" applyNumberFormat="1" applyFont="1" applyFill="1" applyBorder="1" applyAlignment="1">
      <alignment horizontal="center" vertical="center"/>
    </xf>
    <xf numFmtId="167" fontId="23" fillId="2" borderId="47" xfId="0" applyNumberFormat="1" applyFont="1" applyFill="1" applyBorder="1" applyAlignment="1">
      <alignment horizontal="center" vertical="center"/>
    </xf>
    <xf numFmtId="167" fontId="22" fillId="2" borderId="33" xfId="0" applyNumberFormat="1" applyFont="1" applyFill="1" applyBorder="1" applyAlignment="1">
      <alignment horizontal="center" vertical="center"/>
    </xf>
    <xf numFmtId="166" fontId="23" fillId="2" borderId="38" xfId="0" applyNumberFormat="1" applyFont="1" applyFill="1" applyBorder="1" applyAlignment="1">
      <alignment horizontal="center" vertical="center"/>
    </xf>
    <xf numFmtId="166" fontId="22" fillId="2" borderId="33" xfId="0" applyNumberFormat="1" applyFont="1" applyFill="1" applyBorder="1" applyAlignment="1">
      <alignment horizontal="center"/>
    </xf>
    <xf numFmtId="166" fontId="22" fillId="2" borderId="48" xfId="0" applyNumberFormat="1" applyFont="1" applyFill="1" applyBorder="1" applyAlignment="1">
      <alignment horizontal="center"/>
    </xf>
    <xf numFmtId="0" fontId="26" fillId="0" borderId="0" xfId="0" applyFont="1" applyAlignment="1">
      <alignment horizontal="center" vertical="center"/>
    </xf>
    <xf numFmtId="0" fontId="29" fillId="2" borderId="0" xfId="0" applyFont="1" applyFill="1" applyAlignment="1">
      <alignment horizontal="center" vertical="center"/>
    </xf>
    <xf numFmtId="0" fontId="22" fillId="2" borderId="0" xfId="0" applyFont="1" applyFill="1" applyAlignment="1">
      <alignment horizontal="center" vertical="center" wrapText="1"/>
    </xf>
    <xf numFmtId="166" fontId="23" fillId="0" borderId="0" xfId="0" applyNumberFormat="1" applyFont="1" applyAlignment="1">
      <alignment horizontal="center" vertical="center"/>
    </xf>
    <xf numFmtId="166" fontId="22" fillId="2" borderId="0" xfId="0" applyNumberFormat="1" applyFont="1" applyFill="1" applyAlignment="1">
      <alignment horizontal="center" vertical="center"/>
    </xf>
    <xf numFmtId="0" fontId="31" fillId="2" borderId="0" xfId="0" applyFont="1" applyFill="1" applyAlignment="1">
      <alignment horizontal="center" vertical="center"/>
    </xf>
    <xf numFmtId="168" fontId="22" fillId="2" borderId="0" xfId="0" applyNumberFormat="1" applyFont="1" applyFill="1" applyAlignment="1">
      <alignment horizontal="center" vertical="center"/>
    </xf>
    <xf numFmtId="0" fontId="23" fillId="4" borderId="17" xfId="0" applyFont="1" applyFill="1" applyBorder="1" applyAlignment="1" applyProtection="1">
      <alignment horizontal="center" vertical="center" wrapText="1"/>
      <protection locked="0"/>
    </xf>
    <xf numFmtId="0" fontId="23" fillId="4" borderId="12" xfId="0" applyFont="1" applyFill="1" applyBorder="1" applyAlignment="1" applyProtection="1">
      <alignment horizontal="center" vertical="center" wrapText="1"/>
      <protection locked="0"/>
    </xf>
    <xf numFmtId="0" fontId="23" fillId="4" borderId="13" xfId="0" applyFont="1" applyFill="1" applyBorder="1" applyAlignment="1" applyProtection="1">
      <alignment horizontal="center" vertical="center" wrapText="1"/>
      <protection locked="0"/>
    </xf>
    <xf numFmtId="0" fontId="18" fillId="4" borderId="14" xfId="0" applyFont="1" applyFill="1" applyBorder="1" applyAlignment="1" applyProtection="1">
      <alignment horizontal="center" vertical="center" wrapText="1"/>
      <protection locked="0"/>
    </xf>
    <xf numFmtId="0" fontId="18" fillId="4" borderId="12" xfId="0" applyFont="1" applyFill="1" applyBorder="1" applyAlignment="1" applyProtection="1">
      <alignment horizontal="center" vertical="center" wrapText="1"/>
      <protection locked="0"/>
    </xf>
    <xf numFmtId="0" fontId="18" fillId="4" borderId="13" xfId="0" applyFont="1" applyFill="1" applyBorder="1" applyAlignment="1" applyProtection="1">
      <alignment horizontal="center" vertical="center" wrapText="1"/>
      <protection locked="0"/>
    </xf>
    <xf numFmtId="0" fontId="18" fillId="4" borderId="17" xfId="0" applyFont="1" applyFill="1" applyBorder="1" applyAlignment="1" applyProtection="1">
      <alignment horizontal="center" vertical="center" wrapText="1"/>
      <protection locked="0"/>
    </xf>
    <xf numFmtId="0" fontId="26" fillId="2" borderId="0" xfId="0" applyFont="1" applyFill="1" applyAlignment="1">
      <alignment horizontal="center" vertical="center"/>
    </xf>
    <xf numFmtId="0" fontId="23" fillId="2" borderId="0" xfId="0" applyFont="1" applyFill="1" applyAlignment="1">
      <alignment horizontal="center"/>
    </xf>
    <xf numFmtId="166" fontId="23" fillId="2" borderId="0" xfId="0" applyNumberFormat="1" applyFont="1" applyFill="1" applyAlignment="1">
      <alignment horizontal="center" vertical="center"/>
    </xf>
    <xf numFmtId="166" fontId="23" fillId="2" borderId="51" xfId="0" applyNumberFormat="1" applyFont="1" applyFill="1" applyBorder="1" applyAlignment="1">
      <alignment horizontal="left" vertical="center"/>
    </xf>
    <xf numFmtId="0" fontId="3" fillId="5" borderId="1" xfId="1" applyFont="1" applyFill="1" applyBorder="1" applyAlignment="1">
      <alignment horizontal="center" vertical="center"/>
    </xf>
    <xf numFmtId="0" fontId="7" fillId="2" borderId="6" xfId="1" applyFont="1" applyFill="1" applyBorder="1" applyAlignment="1">
      <alignment vertical="center" wrapText="1"/>
    </xf>
    <xf numFmtId="0" fontId="11" fillId="5" borderId="6" xfId="1" applyFont="1" applyFill="1" applyBorder="1" applyAlignment="1">
      <alignment horizontal="left" vertical="center" wrapText="1" indent="1"/>
    </xf>
    <xf numFmtId="0" fontId="23" fillId="0" borderId="14" xfId="0" applyFont="1" applyBorder="1" applyAlignment="1">
      <alignment vertical="center" wrapText="1"/>
    </xf>
    <xf numFmtId="166" fontId="34" fillId="2" borderId="0" xfId="0" applyNumberFormat="1" applyFont="1" applyFill="1" applyAlignment="1">
      <alignment horizontal="center" vertical="center"/>
    </xf>
    <xf numFmtId="166" fontId="34" fillId="0" borderId="0" xfId="0" applyNumberFormat="1" applyFont="1" applyAlignment="1">
      <alignment horizontal="center" vertical="center"/>
    </xf>
    <xf numFmtId="0" fontId="34" fillId="0" borderId="0" xfId="0" applyFont="1" applyAlignment="1">
      <alignment horizontal="center" vertical="center"/>
    </xf>
    <xf numFmtId="0" fontId="34" fillId="0" borderId="0" xfId="0" applyFont="1"/>
    <xf numFmtId="0" fontId="6" fillId="0" borderId="12" xfId="0" applyFont="1" applyBorder="1" applyAlignment="1">
      <alignment horizontal="center" vertical="center"/>
    </xf>
    <xf numFmtId="0" fontId="6" fillId="4" borderId="12" xfId="0" applyFont="1" applyFill="1" applyBorder="1" applyAlignment="1" applyProtection="1">
      <alignment horizontal="center" vertical="center"/>
      <protection locked="0"/>
    </xf>
    <xf numFmtId="166" fontId="6" fillId="0" borderId="26" xfId="0" applyNumberFormat="1" applyFont="1" applyBorder="1" applyAlignment="1">
      <alignment horizontal="center" vertical="center"/>
    </xf>
    <xf numFmtId="0" fontId="23" fillId="0" borderId="21" xfId="0" applyFont="1" applyBorder="1" applyAlignment="1">
      <alignment horizontal="left" vertical="center"/>
    </xf>
    <xf numFmtId="0" fontId="6" fillId="0" borderId="14" xfId="0" applyFont="1" applyBorder="1" applyAlignment="1">
      <alignment horizontal="center" vertical="center"/>
    </xf>
    <xf numFmtId="0" fontId="6" fillId="4" borderId="14" xfId="0" applyFont="1" applyFill="1" applyBorder="1" applyAlignment="1" applyProtection="1">
      <alignment horizontal="center" vertical="center"/>
      <protection locked="0"/>
    </xf>
    <xf numFmtId="166" fontId="6" fillId="0" borderId="38" xfId="0" applyNumberFormat="1" applyFont="1" applyBorder="1" applyAlignment="1">
      <alignment horizontal="center" vertical="center"/>
    </xf>
    <xf numFmtId="0" fontId="22" fillId="2" borderId="1" xfId="0" applyFont="1" applyFill="1" applyBorder="1" applyAlignment="1">
      <alignment horizontal="center" vertical="center" wrapText="1"/>
    </xf>
    <xf numFmtId="0" fontId="22" fillId="2" borderId="19"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6" fillId="0" borderId="37" xfId="0" applyFont="1" applyBorder="1" applyAlignment="1">
      <alignment horizontal="left" vertical="center"/>
    </xf>
    <xf numFmtId="0" fontId="6" fillId="0" borderId="21" xfId="0" applyFont="1" applyBorder="1" applyAlignment="1">
      <alignment horizontal="left" vertical="center"/>
    </xf>
    <xf numFmtId="0" fontId="23" fillId="0" borderId="41" xfId="0" applyFont="1" applyBorder="1" applyAlignment="1">
      <alignment horizontal="left" vertical="center"/>
    </xf>
    <xf numFmtId="0" fontId="6" fillId="0" borderId="13" xfId="0" applyFont="1" applyBorder="1" applyAlignment="1">
      <alignment horizontal="center" vertical="center"/>
    </xf>
    <xf numFmtId="0" fontId="6" fillId="4" borderId="13" xfId="0" applyFont="1" applyFill="1" applyBorder="1" applyAlignment="1" applyProtection="1">
      <alignment horizontal="center" vertical="center"/>
      <protection locked="0"/>
    </xf>
    <xf numFmtId="166" fontId="6" fillId="0" borderId="47" xfId="0" applyNumberFormat="1" applyFont="1" applyBorder="1" applyAlignment="1">
      <alignment horizontal="center" vertical="center"/>
    </xf>
    <xf numFmtId="0" fontId="23" fillId="4" borderId="14" xfId="0" applyFont="1" applyFill="1" applyBorder="1" applyAlignment="1" applyProtection="1">
      <alignment horizontal="center" vertical="center"/>
      <protection locked="0"/>
    </xf>
    <xf numFmtId="166" fontId="23" fillId="0" borderId="38" xfId="0" applyNumberFormat="1" applyFont="1" applyBorder="1" applyAlignment="1">
      <alignment horizontal="center" vertical="center"/>
    </xf>
    <xf numFmtId="0" fontId="23" fillId="4" borderId="13" xfId="0" applyFont="1" applyFill="1" applyBorder="1" applyAlignment="1" applyProtection="1">
      <alignment horizontal="center" vertical="center"/>
      <protection locked="0"/>
    </xf>
    <xf numFmtId="166" fontId="23" fillId="0" borderId="47" xfId="0" applyNumberFormat="1" applyFont="1" applyBorder="1" applyAlignment="1">
      <alignment horizontal="center" vertical="center"/>
    </xf>
    <xf numFmtId="0" fontId="23" fillId="0" borderId="37" xfId="0" applyFont="1" applyBorder="1" applyAlignment="1">
      <alignment horizontal="left" vertical="center" wrapText="1"/>
    </xf>
    <xf numFmtId="168" fontId="22" fillId="2" borderId="2" xfId="0" applyNumberFormat="1" applyFont="1" applyFill="1" applyBorder="1" applyAlignment="1">
      <alignment horizontal="center" vertical="center"/>
    </xf>
    <xf numFmtId="0" fontId="27" fillId="2" borderId="20" xfId="0" applyFont="1" applyFill="1" applyBorder="1" applyAlignment="1">
      <alignment horizontal="left" vertical="center"/>
    </xf>
    <xf numFmtId="0" fontId="27" fillId="2" borderId="22" xfId="0" applyFont="1" applyFill="1" applyBorder="1" applyAlignment="1">
      <alignment horizontal="left" vertical="center"/>
    </xf>
    <xf numFmtId="0" fontId="22" fillId="0" borderId="0" xfId="0" applyFont="1" applyAlignment="1">
      <alignment horizontal="center" vertical="center" wrapText="1"/>
    </xf>
    <xf numFmtId="0" fontId="32" fillId="0" borderId="0" xfId="0" applyFont="1" applyAlignment="1">
      <alignment horizontal="center" vertical="center"/>
    </xf>
    <xf numFmtId="166" fontId="23" fillId="0" borderId="0" xfId="0" applyNumberFormat="1" applyFont="1" applyAlignment="1">
      <alignment horizontal="center"/>
    </xf>
    <xf numFmtId="166" fontId="22" fillId="2" borderId="48" xfId="0" applyNumberFormat="1" applyFont="1" applyFill="1" applyBorder="1" applyAlignment="1">
      <alignment horizontal="center" vertical="center"/>
    </xf>
    <xf numFmtId="0" fontId="23" fillId="0" borderId="18" xfId="0" applyFont="1" applyBorder="1" applyAlignment="1">
      <alignment horizontal="center" vertical="center"/>
    </xf>
    <xf numFmtId="0" fontId="23" fillId="4" borderId="54" xfId="0" applyFont="1" applyFill="1" applyBorder="1" applyAlignment="1" applyProtection="1">
      <alignment horizontal="center" vertical="center"/>
      <protection locked="0"/>
    </xf>
    <xf numFmtId="0" fontId="23" fillId="4" borderId="22" xfId="0" applyFont="1" applyFill="1" applyBorder="1" applyAlignment="1" applyProtection="1">
      <alignment horizontal="center" vertical="center"/>
      <protection locked="0"/>
    </xf>
    <xf numFmtId="0" fontId="22" fillId="2" borderId="44" xfId="0" applyFont="1" applyFill="1" applyBorder="1" applyAlignment="1">
      <alignment horizontal="center" vertical="center" wrapText="1"/>
    </xf>
    <xf numFmtId="0" fontId="22" fillId="0" borderId="46" xfId="0" applyFont="1" applyBorder="1" applyAlignment="1">
      <alignment horizontal="center" vertical="center"/>
    </xf>
    <xf numFmtId="166" fontId="23" fillId="2" borderId="5" xfId="0" applyNumberFormat="1" applyFont="1" applyFill="1" applyBorder="1" applyAlignment="1">
      <alignment horizontal="left" vertical="center"/>
    </xf>
    <xf numFmtId="0" fontId="22" fillId="2" borderId="55" xfId="0" applyFont="1" applyFill="1" applyBorder="1" applyAlignment="1">
      <alignment horizontal="center" vertical="center"/>
    </xf>
    <xf numFmtId="0" fontId="28" fillId="2" borderId="44" xfId="0" applyFont="1" applyFill="1" applyBorder="1" applyAlignment="1">
      <alignment horizontal="left" vertical="center"/>
    </xf>
    <xf numFmtId="166" fontId="28" fillId="2" borderId="52" xfId="0" applyNumberFormat="1" applyFont="1" applyFill="1" applyBorder="1" applyAlignment="1">
      <alignment horizontal="left" vertical="center"/>
    </xf>
    <xf numFmtId="167" fontId="13" fillId="2" borderId="45" xfId="0" applyNumberFormat="1" applyFont="1" applyFill="1" applyBorder="1" applyAlignment="1">
      <alignment vertical="center"/>
    </xf>
    <xf numFmtId="165" fontId="13" fillId="2" borderId="45" xfId="0" applyNumberFormat="1" applyFont="1" applyFill="1" applyBorder="1" applyAlignment="1">
      <alignment vertical="center"/>
    </xf>
    <xf numFmtId="165" fontId="13" fillId="2" borderId="46" xfId="0" applyNumberFormat="1" applyFont="1" applyFill="1" applyBorder="1" applyAlignment="1">
      <alignment vertical="center"/>
    </xf>
    <xf numFmtId="166" fontId="28" fillId="2" borderId="48" xfId="0" applyNumberFormat="1" applyFont="1" applyFill="1" applyBorder="1" applyAlignment="1">
      <alignment horizontal="left" vertical="center"/>
    </xf>
    <xf numFmtId="0" fontId="23" fillId="2" borderId="20" xfId="0" applyFont="1" applyFill="1" applyBorder="1" applyAlignment="1">
      <alignment horizontal="left" vertical="center"/>
    </xf>
    <xf numFmtId="166" fontId="23" fillId="2" borderId="53" xfId="0" applyNumberFormat="1" applyFont="1" applyFill="1" applyBorder="1" applyAlignment="1">
      <alignment horizontal="left" vertical="center"/>
    </xf>
    <xf numFmtId="166" fontId="23" fillId="2" borderId="3" xfId="0" applyNumberFormat="1" applyFont="1" applyFill="1" applyBorder="1" applyAlignment="1">
      <alignment horizontal="left" vertical="center"/>
    </xf>
    <xf numFmtId="0" fontId="23" fillId="2" borderId="22" xfId="0" applyFont="1" applyFill="1" applyBorder="1" applyAlignment="1">
      <alignment horizontal="left" vertical="center"/>
    </xf>
    <xf numFmtId="166" fontId="23" fillId="2" borderId="54" xfId="0" applyNumberFormat="1" applyFont="1" applyFill="1" applyBorder="1" applyAlignment="1">
      <alignment horizontal="left" vertical="center"/>
    </xf>
    <xf numFmtId="167" fontId="6" fillId="2" borderId="23" xfId="0" applyNumberFormat="1" applyFont="1" applyFill="1" applyBorder="1" applyAlignment="1">
      <alignment vertical="center"/>
    </xf>
    <xf numFmtId="165" fontId="23" fillId="2" borderId="23" xfId="0" applyNumberFormat="1" applyFont="1" applyFill="1" applyBorder="1" applyAlignment="1">
      <alignment vertical="center"/>
    </xf>
    <xf numFmtId="165" fontId="23" fillId="2" borderId="34" xfId="0" applyNumberFormat="1" applyFont="1" applyFill="1" applyBorder="1" applyAlignment="1">
      <alignment vertical="center"/>
    </xf>
    <xf numFmtId="166" fontId="23" fillId="2" borderId="8" xfId="0" applyNumberFormat="1" applyFont="1" applyFill="1" applyBorder="1" applyAlignment="1">
      <alignment horizontal="left" vertical="center"/>
    </xf>
    <xf numFmtId="0" fontId="22" fillId="2" borderId="42" xfId="0" applyFont="1" applyFill="1" applyBorder="1" applyAlignment="1">
      <alignment horizontal="center" vertical="center"/>
    </xf>
    <xf numFmtId="166" fontId="23" fillId="0" borderId="18" xfId="0" applyNumberFormat="1" applyFont="1" applyBorder="1" applyAlignment="1">
      <alignment horizontal="center" vertical="center"/>
    </xf>
    <xf numFmtId="166" fontId="23" fillId="0" borderId="34" xfId="0" applyNumberFormat="1" applyFont="1" applyBorder="1" applyAlignment="1">
      <alignment horizontal="center" vertical="center"/>
    </xf>
    <xf numFmtId="167" fontId="23" fillId="0" borderId="34" xfId="0" applyNumberFormat="1" applyFont="1" applyBorder="1" applyAlignment="1">
      <alignment horizontal="center" vertical="center"/>
    </xf>
    <xf numFmtId="166" fontId="23" fillId="2" borderId="34" xfId="0" applyNumberFormat="1" applyFont="1" applyFill="1" applyBorder="1" applyAlignment="1">
      <alignment horizontal="center" vertical="center"/>
    </xf>
    <xf numFmtId="0" fontId="3" fillId="5" borderId="2" xfId="1" applyFont="1" applyFill="1" applyBorder="1" applyAlignment="1">
      <alignment horizontal="center" vertical="center" wrapText="1"/>
    </xf>
    <xf numFmtId="0" fontId="23" fillId="0" borderId="13" xfId="0" applyFont="1" applyBorder="1"/>
    <xf numFmtId="166" fontId="22" fillId="2" borderId="7" xfId="0" applyNumberFormat="1" applyFont="1" applyFill="1" applyBorder="1" applyAlignment="1">
      <alignment horizontal="center" vertical="center"/>
    </xf>
    <xf numFmtId="166" fontId="27" fillId="0" borderId="49" xfId="0" applyNumberFormat="1" applyFont="1" applyBorder="1" applyAlignment="1">
      <alignment horizontal="center" vertical="center"/>
    </xf>
    <xf numFmtId="0" fontId="27" fillId="2" borderId="44" xfId="0" applyFont="1" applyFill="1" applyBorder="1" applyAlignment="1">
      <alignment horizontal="center" vertical="center"/>
    </xf>
    <xf numFmtId="166" fontId="27" fillId="0" borderId="46" xfId="0" applyNumberFormat="1" applyFont="1" applyBorder="1" applyAlignment="1">
      <alignment horizontal="center" vertical="center"/>
    </xf>
    <xf numFmtId="0" fontId="27" fillId="0" borderId="44" xfId="0" applyFont="1" applyBorder="1" applyAlignment="1">
      <alignment horizontal="center" vertical="center"/>
    </xf>
    <xf numFmtId="0" fontId="27" fillId="0" borderId="52" xfId="0" applyFont="1" applyBorder="1" applyAlignment="1">
      <alignment horizontal="center" vertical="center"/>
    </xf>
    <xf numFmtId="167" fontId="27" fillId="0" borderId="46" xfId="0" applyNumberFormat="1" applyFont="1" applyBorder="1" applyAlignment="1">
      <alignment horizontal="center" vertical="center"/>
    </xf>
    <xf numFmtId="0" fontId="21" fillId="2" borderId="10" xfId="0" applyFont="1" applyFill="1" applyBorder="1" applyAlignment="1">
      <alignment horizontal="left" vertical="center"/>
    </xf>
    <xf numFmtId="0" fontId="21" fillId="2" borderId="11" xfId="0" applyFont="1" applyFill="1" applyBorder="1" applyAlignment="1">
      <alignment horizontal="left" vertical="center"/>
    </xf>
    <xf numFmtId="0" fontId="21" fillId="2" borderId="50" xfId="0" applyFont="1" applyFill="1" applyBorder="1" applyAlignment="1">
      <alignment horizontal="left"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2" fillId="2" borderId="3"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32" fillId="5" borderId="10" xfId="0" applyFont="1" applyFill="1" applyBorder="1" applyAlignment="1">
      <alignment horizontal="center" vertical="center"/>
    </xf>
    <xf numFmtId="0" fontId="32" fillId="5" borderId="11" xfId="0" applyFont="1" applyFill="1" applyBorder="1" applyAlignment="1">
      <alignment horizontal="center" vertical="center"/>
    </xf>
    <xf numFmtId="0" fontId="32" fillId="5" borderId="7" xfId="0" applyFont="1" applyFill="1" applyBorder="1" applyAlignment="1">
      <alignment horizontal="center" vertical="center"/>
    </xf>
    <xf numFmtId="0" fontId="22" fillId="0" borderId="24" xfId="0" applyFont="1" applyBorder="1" applyAlignment="1">
      <alignment horizontal="center" vertical="center"/>
    </xf>
    <xf numFmtId="0" fontId="22" fillId="0" borderId="48" xfId="0" applyFont="1" applyBorder="1" applyAlignment="1">
      <alignment horizontal="center" vertical="center"/>
    </xf>
    <xf numFmtId="0" fontId="29" fillId="2" borderId="1" xfId="0" applyFont="1" applyFill="1" applyBorder="1" applyAlignment="1">
      <alignment horizontal="center" vertical="center"/>
    </xf>
    <xf numFmtId="0" fontId="29" fillId="2" borderId="19" xfId="0" applyFont="1" applyFill="1" applyBorder="1" applyAlignment="1">
      <alignment horizontal="center" vertical="center"/>
    </xf>
    <xf numFmtId="0" fontId="29" fillId="2" borderId="2" xfId="0" applyFont="1" applyFill="1" applyBorder="1" applyAlignment="1">
      <alignment horizontal="center" vertical="center"/>
    </xf>
    <xf numFmtId="0" fontId="21" fillId="2" borderId="7" xfId="0" applyFont="1" applyFill="1" applyBorder="1" applyAlignment="1">
      <alignment horizontal="left" vertical="center"/>
    </xf>
    <xf numFmtId="0" fontId="32" fillId="5" borderId="1" xfId="0" applyFont="1" applyFill="1" applyBorder="1" applyAlignment="1">
      <alignment horizontal="center" vertical="center"/>
    </xf>
    <xf numFmtId="0" fontId="32" fillId="5" borderId="19" xfId="0" applyFont="1" applyFill="1" applyBorder="1" applyAlignment="1">
      <alignment horizontal="center" vertical="center"/>
    </xf>
    <xf numFmtId="0" fontId="32" fillId="5" borderId="2"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19" xfId="0" applyFont="1" applyFill="1" applyBorder="1" applyAlignment="1">
      <alignment horizontal="center" vertical="center"/>
    </xf>
    <xf numFmtId="0" fontId="3" fillId="5" borderId="2" xfId="0" applyFont="1" applyFill="1" applyBorder="1" applyAlignment="1">
      <alignment horizontal="center" vertical="center"/>
    </xf>
    <xf numFmtId="0" fontId="23" fillId="0" borderId="17" xfId="0" applyFont="1" applyBorder="1" applyAlignment="1">
      <alignment horizontal="center"/>
    </xf>
    <xf numFmtId="0" fontId="23" fillId="0" borderId="25" xfId="0" applyFont="1" applyBorder="1" applyAlignment="1">
      <alignment horizontal="center"/>
    </xf>
    <xf numFmtId="0" fontId="23" fillId="0" borderId="23" xfId="0" applyFont="1" applyBorder="1" applyAlignment="1">
      <alignment horizontal="center"/>
    </xf>
    <xf numFmtId="0" fontId="23" fillId="0" borderId="34" xfId="0" applyFont="1" applyBorder="1" applyAlignment="1">
      <alignment horizontal="center"/>
    </xf>
    <xf numFmtId="0" fontId="4" fillId="0" borderId="0" xfId="0" applyFont="1" applyAlignment="1">
      <alignment horizontal="left"/>
    </xf>
    <xf numFmtId="0" fontId="6" fillId="0" borderId="10" xfId="1" applyFont="1" applyBorder="1" applyAlignment="1">
      <alignment horizontal="left" vertical="top" wrapText="1"/>
    </xf>
    <xf numFmtId="0" fontId="6" fillId="0" borderId="11" xfId="1" applyFont="1" applyBorder="1" applyAlignment="1">
      <alignment horizontal="left" vertical="top" wrapText="1"/>
    </xf>
    <xf numFmtId="0" fontId="6" fillId="0" borderId="7" xfId="1" applyFont="1" applyBorder="1" applyAlignment="1">
      <alignment horizontal="left" vertical="top" wrapText="1"/>
    </xf>
    <xf numFmtId="0" fontId="3" fillId="5" borderId="50" xfId="0" applyFont="1" applyFill="1" applyBorder="1" applyAlignment="1">
      <alignment horizontal="center" vertical="center"/>
    </xf>
    <xf numFmtId="0" fontId="27" fillId="2" borderId="27" xfId="0" applyFont="1" applyFill="1" applyBorder="1" applyAlignment="1">
      <alignment horizontal="center" vertical="center"/>
    </xf>
    <xf numFmtId="0" fontId="27" fillId="2" borderId="28" xfId="0" applyFont="1" applyFill="1" applyBorder="1" applyAlignment="1">
      <alignment horizontal="center" vertical="center"/>
    </xf>
    <xf numFmtId="0" fontId="27" fillId="2" borderId="29" xfId="0" applyFont="1" applyFill="1" applyBorder="1" applyAlignment="1">
      <alignment horizontal="center" vertical="center"/>
    </xf>
    <xf numFmtId="0" fontId="27" fillId="2" borderId="39" xfId="0" applyFont="1" applyFill="1" applyBorder="1" applyAlignment="1">
      <alignment horizontal="center" vertical="center"/>
    </xf>
    <xf numFmtId="0" fontId="27" fillId="2" borderId="0" xfId="0" applyFont="1" applyFill="1" applyAlignment="1">
      <alignment horizontal="center" vertical="center"/>
    </xf>
    <xf numFmtId="0" fontId="27" fillId="2" borderId="36" xfId="0" applyFont="1" applyFill="1" applyBorder="1" applyAlignment="1">
      <alignment horizontal="center" vertical="center"/>
    </xf>
    <xf numFmtId="0" fontId="27" fillId="2" borderId="30" xfId="0" applyFont="1" applyFill="1" applyBorder="1" applyAlignment="1">
      <alignment horizontal="center" vertical="center"/>
    </xf>
    <xf numFmtId="0" fontId="27" fillId="2" borderId="31" xfId="0" applyFont="1" applyFill="1" applyBorder="1" applyAlignment="1">
      <alignment horizontal="center" vertical="center"/>
    </xf>
    <xf numFmtId="0" fontId="27" fillId="2" borderId="40" xfId="0" applyFont="1" applyFill="1" applyBorder="1" applyAlignment="1">
      <alignment horizontal="center" vertical="center"/>
    </xf>
    <xf numFmtId="166" fontId="6" fillId="6" borderId="56" xfId="0" applyNumberFormat="1" applyFont="1" applyFill="1" applyBorder="1" applyAlignment="1">
      <alignment horizontal="center" vertical="center"/>
    </xf>
    <xf numFmtId="166" fontId="6" fillId="6" borderId="28" xfId="0" applyNumberFormat="1" applyFont="1" applyFill="1" applyBorder="1" applyAlignment="1">
      <alignment horizontal="center" vertical="center"/>
    </xf>
    <xf numFmtId="166" fontId="6" fillId="6" borderId="29" xfId="0" applyNumberFormat="1" applyFont="1" applyFill="1" applyBorder="1" applyAlignment="1">
      <alignment horizontal="center" vertical="center"/>
    </xf>
    <xf numFmtId="166" fontId="6" fillId="6" borderId="35" xfId="0" applyNumberFormat="1" applyFont="1" applyFill="1" applyBorder="1" applyAlignment="1">
      <alignment horizontal="center" vertical="center"/>
    </xf>
    <xf numFmtId="166" fontId="6" fillId="6" borderId="0" xfId="0" applyNumberFormat="1" applyFont="1" applyFill="1" applyAlignment="1">
      <alignment horizontal="center" vertical="center"/>
    </xf>
    <xf numFmtId="166" fontId="6" fillId="6" borderId="36" xfId="0" applyNumberFormat="1" applyFont="1" applyFill="1" applyBorder="1" applyAlignment="1">
      <alignment horizontal="center" vertical="center"/>
    </xf>
    <xf numFmtId="166" fontId="6" fillId="6" borderId="15" xfId="0" applyNumberFormat="1" applyFont="1" applyFill="1" applyBorder="1" applyAlignment="1">
      <alignment horizontal="center" vertical="center"/>
    </xf>
    <xf numFmtId="166" fontId="6" fillId="6" borderId="32" xfId="0" applyNumberFormat="1" applyFont="1" applyFill="1" applyBorder="1" applyAlignment="1">
      <alignment horizontal="center" vertical="center"/>
    </xf>
    <xf numFmtId="166" fontId="6" fillId="6" borderId="4" xfId="0" applyNumberFormat="1" applyFont="1" applyFill="1" applyBorder="1" applyAlignment="1">
      <alignment horizontal="center" vertical="center"/>
    </xf>
    <xf numFmtId="0" fontId="33" fillId="2" borderId="30" xfId="0" applyFont="1" applyFill="1" applyBorder="1" applyAlignment="1">
      <alignment horizontal="center" vertical="center"/>
    </xf>
    <xf numFmtId="0" fontId="33" fillId="2" borderId="31"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7" xfId="0" applyFont="1" applyFill="1" applyBorder="1" applyAlignment="1">
      <alignment horizontal="center" vertical="center"/>
    </xf>
    <xf numFmtId="0" fontId="29" fillId="2" borderId="10" xfId="0" applyFont="1" applyFill="1" applyBorder="1" applyAlignment="1">
      <alignment horizontal="center" vertical="center"/>
    </xf>
    <xf numFmtId="0" fontId="29" fillId="2" borderId="11" xfId="0" applyFont="1" applyFill="1" applyBorder="1" applyAlignment="1">
      <alignment horizontal="center" vertical="center"/>
    </xf>
    <xf numFmtId="0" fontId="29" fillId="2" borderId="28" xfId="0" applyFont="1" applyFill="1" applyBorder="1" applyAlignment="1">
      <alignment horizontal="center" vertical="center"/>
    </xf>
    <xf numFmtId="0" fontId="29" fillId="2" borderId="29" xfId="0" applyFont="1" applyFill="1" applyBorder="1" applyAlignment="1">
      <alignment horizontal="center" vertical="center"/>
    </xf>
    <xf numFmtId="0" fontId="29" fillId="2" borderId="44" xfId="0" applyFont="1" applyFill="1" applyBorder="1" applyAlignment="1">
      <alignment horizontal="center" vertical="center"/>
    </xf>
    <xf numFmtId="0" fontId="29" fillId="2" borderId="45" xfId="0" applyFont="1" applyFill="1" applyBorder="1" applyAlignment="1">
      <alignment horizontal="center" vertical="center"/>
    </xf>
    <xf numFmtId="0" fontId="29" fillId="2" borderId="49" xfId="0" applyFont="1" applyFill="1" applyBorder="1" applyAlignment="1">
      <alignment horizontal="center" vertical="center"/>
    </xf>
    <xf numFmtId="0" fontId="29" fillId="2" borderId="46" xfId="0" applyFont="1" applyFill="1" applyBorder="1" applyAlignment="1">
      <alignment horizontal="center" vertical="center"/>
    </xf>
    <xf numFmtId="0" fontId="23" fillId="0" borderId="27" xfId="0" applyFont="1" applyBorder="1" applyAlignment="1">
      <alignment horizontal="center"/>
    </xf>
    <xf numFmtId="0" fontId="23" fillId="0" borderId="28" xfId="0" applyFont="1" applyBorder="1" applyAlignment="1">
      <alignment horizontal="center"/>
    </xf>
    <xf numFmtId="0" fontId="23" fillId="0" borderId="29" xfId="0" applyFont="1" applyBorder="1" applyAlignment="1">
      <alignment horizontal="center"/>
    </xf>
    <xf numFmtId="0" fontId="23" fillId="0" borderId="39" xfId="0" applyFont="1" applyBorder="1" applyAlignment="1">
      <alignment horizontal="center"/>
    </xf>
    <xf numFmtId="0" fontId="23" fillId="0" borderId="0" xfId="0" applyFont="1" applyAlignment="1">
      <alignment horizontal="center"/>
    </xf>
    <xf numFmtId="0" fontId="23" fillId="0" borderId="36" xfId="0" applyFont="1" applyBorder="1" applyAlignment="1">
      <alignment horizontal="center"/>
    </xf>
    <xf numFmtId="0" fontId="23" fillId="0" borderId="30" xfId="0" applyFont="1" applyBorder="1" applyAlignment="1">
      <alignment horizontal="center"/>
    </xf>
    <xf numFmtId="0" fontId="23" fillId="0" borderId="31" xfId="0" applyFont="1" applyBorder="1" applyAlignment="1">
      <alignment horizontal="center"/>
    </xf>
    <xf numFmtId="0" fontId="23" fillId="0" borderId="40" xfId="0" applyFont="1" applyBorder="1" applyAlignment="1">
      <alignment horizontal="center"/>
    </xf>
    <xf numFmtId="0" fontId="22" fillId="2" borderId="20" xfId="0" applyFont="1" applyFill="1" applyBorder="1" applyAlignment="1">
      <alignment horizontal="center" vertical="center"/>
    </xf>
    <xf numFmtId="0" fontId="22" fillId="2" borderId="21" xfId="0" applyFont="1" applyFill="1" applyBorder="1" applyAlignment="1">
      <alignment horizontal="center" vertical="center"/>
    </xf>
    <xf numFmtId="0" fontId="22" fillId="2" borderId="21" xfId="0" applyFont="1" applyFill="1" applyBorder="1" applyAlignment="1">
      <alignment horizontal="center" vertical="center" wrapText="1"/>
    </xf>
    <xf numFmtId="0" fontId="22" fillId="2" borderId="41" xfId="0" applyFont="1" applyFill="1" applyBorder="1" applyAlignment="1">
      <alignment horizontal="center" vertical="center" wrapText="1"/>
    </xf>
    <xf numFmtId="0" fontId="22" fillId="0" borderId="20" xfId="0" applyFont="1" applyBorder="1" applyAlignment="1">
      <alignment horizontal="center" vertical="center"/>
    </xf>
    <xf numFmtId="0" fontId="22" fillId="0" borderId="21" xfId="0" applyFont="1" applyBorder="1" applyAlignment="1">
      <alignment horizontal="center" vertical="center"/>
    </xf>
    <xf numFmtId="0" fontId="22" fillId="0" borderId="41" xfId="0" applyFont="1" applyBorder="1" applyAlignment="1">
      <alignment horizontal="center" vertical="center"/>
    </xf>
    <xf numFmtId="0" fontId="29" fillId="2" borderId="39" xfId="0" applyFont="1" applyFill="1" applyBorder="1" applyAlignment="1">
      <alignment horizontal="center" vertical="center"/>
    </xf>
    <xf numFmtId="0" fontId="29" fillId="2" borderId="0" xfId="0" applyFont="1" applyFill="1" applyAlignment="1">
      <alignment horizontal="center" vertical="center"/>
    </xf>
    <xf numFmtId="0" fontId="29" fillId="2" borderId="36" xfId="0" applyFont="1" applyFill="1" applyBorder="1" applyAlignment="1">
      <alignment horizontal="center" vertical="center"/>
    </xf>
    <xf numFmtId="0" fontId="29" fillId="2" borderId="27" xfId="0" applyFont="1" applyFill="1" applyBorder="1" applyAlignment="1">
      <alignment horizontal="center" vertical="center"/>
    </xf>
    <xf numFmtId="0" fontId="22" fillId="2" borderId="37" xfId="0" applyFont="1" applyFill="1" applyBorder="1" applyAlignment="1">
      <alignment horizontal="center" vertical="center"/>
    </xf>
    <xf numFmtId="0" fontId="22" fillId="0" borderId="37" xfId="0" applyFont="1" applyBorder="1" applyAlignment="1">
      <alignment horizontal="center" vertical="center"/>
    </xf>
    <xf numFmtId="0" fontId="29" fillId="2" borderId="7" xfId="0" applyFont="1" applyFill="1" applyBorder="1" applyAlignment="1">
      <alignment horizontal="center" vertical="center"/>
    </xf>
  </cellXfs>
  <cellStyles count="3">
    <cellStyle name="Hyperlink" xfId="2" builtinId="8"/>
    <cellStyle name="Normal" xfId="0" builtinId="0"/>
    <cellStyle name="Normal_Application Development Pricing Format" xfId="1" xr:uid="{478DA1B2-187D-4CE6-AB53-BDE9625710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39640</xdr:colOff>
      <xdr:row>9</xdr:row>
      <xdr:rowOff>83344</xdr:rowOff>
    </xdr:from>
    <xdr:to>
      <xdr:col>6</xdr:col>
      <xdr:colOff>723900</xdr:colOff>
      <xdr:row>11</xdr:row>
      <xdr:rowOff>647700</xdr:rowOff>
    </xdr:to>
    <xdr:sp macro="" textlink="">
      <xdr:nvSpPr>
        <xdr:cNvPr id="4" name="Text Box 1">
          <a:extLst>
            <a:ext uri="{FF2B5EF4-FFF2-40B4-BE49-F238E27FC236}">
              <a16:creationId xmlns:a16="http://schemas.microsoft.com/office/drawing/2014/main" id="{84517A72-A224-470B-8828-88088B398FD2}"/>
            </a:ext>
          </a:extLst>
        </xdr:cNvPr>
        <xdr:cNvSpPr txBox="1">
          <a:spLocks noChangeArrowheads="1"/>
        </xdr:cNvSpPr>
      </xdr:nvSpPr>
      <xdr:spPr bwMode="auto">
        <a:xfrm>
          <a:off x="9996440" y="3232944"/>
          <a:ext cx="3770360" cy="1834356"/>
        </a:xfrm>
        <a:prstGeom prst="rect">
          <a:avLst/>
        </a:prstGeom>
        <a:solidFill>
          <a:schemeClr val="bg1">
            <a:lumMod val="95000"/>
          </a:schemeClr>
        </a:solidFill>
        <a:ln w="25400">
          <a:solidFill>
            <a:srgbClr val="000000"/>
          </a:solidFill>
          <a:miter lim="800000"/>
          <a:headEnd/>
          <a:tailEnd/>
        </a:ln>
      </xdr:spPr>
      <xdr:txBody>
        <a:bodyPr vertOverflow="clip" wrap="square" lIns="182880" tIns="137160" rIns="91440" bIns="137160" anchor="t" upright="1"/>
        <a:lstStyle/>
        <a:p>
          <a:pPr algn="l" rtl="0">
            <a:defRPr sz="1000"/>
          </a:pPr>
          <a:r>
            <a:rPr lang="en-ZA" sz="1000" b="1" i="0" strike="noStrike">
              <a:solidFill>
                <a:srgbClr val="FF0000"/>
              </a:solidFill>
              <a:latin typeface="Tahoma" panose="020B0604030504040204" pitchFamily="34" charset="0"/>
              <a:ea typeface="Tahoma" panose="020B0604030504040204" pitchFamily="34" charset="0"/>
              <a:cs typeface="Tahoma" panose="020B0604030504040204" pitchFamily="34" charset="0"/>
            </a:rPr>
            <a:t>DO NOT MAKE CHANGES TO THIS PRICING MODEL. </a:t>
          </a:r>
        </a:p>
        <a:p>
          <a:pPr algn="l" rtl="0">
            <a:defRPr sz="1000"/>
          </a:pPr>
          <a:endParaRPr lang="en-ZA" sz="1000" b="1" i="0" strike="noStrike">
            <a:solidFill>
              <a:srgbClr val="FF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000" b="1" i="0" strike="noStrike">
              <a:solidFill>
                <a:schemeClr val="tx1"/>
              </a:solidFill>
              <a:latin typeface="Tahoma" panose="020B0604030504040204" pitchFamily="34" charset="0"/>
              <a:ea typeface="Tahoma" panose="020B0604030504040204" pitchFamily="34" charset="0"/>
              <a:cs typeface="Tahoma" panose="020B0604030504040204" pitchFamily="34" charset="0"/>
            </a:rPr>
            <a:t>If you need to include any additional elements, please include pricing for those elements as supplemental cost information in a separate worksheet.</a:t>
          </a:r>
        </a:p>
        <a:p>
          <a:pPr algn="l" rtl="0">
            <a:defRPr sz="1000"/>
          </a:pPr>
          <a:endParaRPr lang="en-ZA" sz="1000" b="1" i="0" strike="noStrike">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000" b="1" i="0" strike="noStrike">
              <a:solidFill>
                <a:schemeClr val="tx1"/>
              </a:solidFill>
              <a:latin typeface="Tahoma" panose="020B0604030504040204" pitchFamily="34" charset="0"/>
              <a:ea typeface="Tahoma" panose="020B0604030504040204" pitchFamily="34" charset="0"/>
              <a:cs typeface="Tahoma" panose="020B0604030504040204" pitchFamily="34" charset="0"/>
            </a:rPr>
            <a:t>Please refer to the documentation for details describing each of the service deliverables that Provider is expected to provide and price in accordance with the definition.</a:t>
          </a:r>
        </a:p>
      </xdr:txBody>
    </xdr:sp>
    <xdr:clientData/>
  </xdr:twoCellAnchor>
  <xdr:twoCellAnchor editAs="oneCell">
    <xdr:from>
      <xdr:col>3</xdr:col>
      <xdr:colOff>26940</xdr:colOff>
      <xdr:row>9</xdr:row>
      <xdr:rowOff>26194</xdr:rowOff>
    </xdr:from>
    <xdr:to>
      <xdr:col>6</xdr:col>
      <xdr:colOff>514350</xdr:colOff>
      <xdr:row>11</xdr:row>
      <xdr:rowOff>749300</xdr:rowOff>
    </xdr:to>
    <xdr:sp macro="" textlink="">
      <xdr:nvSpPr>
        <xdr:cNvPr id="6" name="Text Box 1">
          <a:extLst>
            <a:ext uri="{FF2B5EF4-FFF2-40B4-BE49-F238E27FC236}">
              <a16:creationId xmlns:a16="http://schemas.microsoft.com/office/drawing/2014/main" id="{C1A46F58-125E-4CB6-8AA4-1C2196A4A709}"/>
            </a:ext>
          </a:extLst>
        </xdr:cNvPr>
        <xdr:cNvSpPr txBox="1">
          <a:spLocks noChangeArrowheads="1"/>
        </xdr:cNvSpPr>
      </xdr:nvSpPr>
      <xdr:spPr bwMode="auto">
        <a:xfrm>
          <a:off x="9983740" y="4280694"/>
          <a:ext cx="3573510" cy="1993106"/>
        </a:xfrm>
        <a:prstGeom prst="rect">
          <a:avLst/>
        </a:prstGeom>
        <a:solidFill>
          <a:schemeClr val="bg1">
            <a:lumMod val="95000"/>
          </a:schemeClr>
        </a:solidFill>
        <a:ln w="25400">
          <a:solidFill>
            <a:srgbClr val="000000"/>
          </a:solidFill>
          <a:miter lim="800000"/>
          <a:headEnd/>
          <a:tailEnd/>
        </a:ln>
      </xdr:spPr>
      <xdr:txBody>
        <a:bodyPr vertOverflow="clip" wrap="square" lIns="182880" tIns="137160" rIns="91440" bIns="137160" anchor="t" upright="1"/>
        <a:lstStyle/>
        <a:p>
          <a:pPr algn="l" rtl="0">
            <a:defRPr sz="1000"/>
          </a:pPr>
          <a:r>
            <a:rPr lang="en-ZA" sz="1000" b="1" i="0" strike="noStrike">
              <a:solidFill>
                <a:srgbClr val="FF0000"/>
              </a:solidFill>
              <a:latin typeface="Tahoma" panose="020B0604030504040204" pitchFamily="34" charset="0"/>
              <a:ea typeface="Tahoma" panose="020B0604030504040204" pitchFamily="34" charset="0"/>
              <a:cs typeface="Tahoma" panose="020B0604030504040204" pitchFamily="34" charset="0"/>
            </a:rPr>
            <a:t>DO NOT MAKE CHANGES TO THIS PRICING MODEL. </a:t>
          </a:r>
        </a:p>
        <a:p>
          <a:pPr algn="l" rtl="0">
            <a:defRPr sz="1000"/>
          </a:pPr>
          <a:endParaRPr lang="en-ZA" sz="1000" b="1" i="0" strike="noStrike">
            <a:solidFill>
              <a:srgbClr val="FF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000" b="1" i="0" strike="noStrike">
              <a:solidFill>
                <a:srgbClr val="000000"/>
              </a:solidFill>
              <a:latin typeface="Tahoma" panose="020B0604030504040204" pitchFamily="34" charset="0"/>
              <a:ea typeface="Tahoma" panose="020B0604030504040204" pitchFamily="34" charset="0"/>
              <a:cs typeface="Tahoma" panose="020B0604030504040204" pitchFamily="34" charset="0"/>
            </a:rPr>
            <a:t>If you need to include any additional elements, please include pricing for those elements as supplemental cost information in a separate worksheet.</a:t>
          </a:r>
        </a:p>
        <a:p>
          <a:pPr algn="l" rtl="0">
            <a:defRPr sz="1000"/>
          </a:pPr>
          <a:endParaRPr lang="en-ZA" sz="1000" b="1" i="0" strike="noStrike">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000" b="1" i="0" strike="noStrike">
              <a:solidFill>
                <a:srgbClr val="000000"/>
              </a:solidFill>
              <a:latin typeface="Tahoma" panose="020B0604030504040204" pitchFamily="34" charset="0"/>
              <a:ea typeface="Tahoma" panose="020B0604030504040204" pitchFamily="34" charset="0"/>
              <a:cs typeface="Tahoma" panose="020B0604030504040204" pitchFamily="34" charset="0"/>
            </a:rPr>
            <a:t>Please refer to the</a:t>
          </a:r>
          <a:r>
            <a:rPr lang="en-ZA" sz="1000" b="1" i="0" strike="noStrike">
              <a:solidFill>
                <a:srgbClr val="FF0000"/>
              </a:solidFill>
              <a:latin typeface="Tahoma" panose="020B0604030504040204" pitchFamily="34" charset="0"/>
              <a:ea typeface="Tahoma" panose="020B0604030504040204" pitchFamily="34" charset="0"/>
              <a:cs typeface="Tahoma" panose="020B0604030504040204" pitchFamily="34" charset="0"/>
            </a:rPr>
            <a:t> </a:t>
          </a:r>
          <a:r>
            <a:rPr lang="en-ZA" sz="1000" b="1" i="0" strike="noStrike">
              <a:solidFill>
                <a:srgbClr val="000000"/>
              </a:solidFill>
              <a:latin typeface="Tahoma" panose="020B0604030504040204" pitchFamily="34" charset="0"/>
              <a:ea typeface="Tahoma" panose="020B0604030504040204" pitchFamily="34" charset="0"/>
              <a:cs typeface="Tahoma" panose="020B0604030504040204" pitchFamily="34" charset="0"/>
            </a:rPr>
            <a:t>documentation for details describing each of the service deliverables that Provider is expected to provide and price in accordance with the definition.</a:t>
          </a:r>
        </a:p>
      </xdr:txBody>
    </xdr:sp>
    <xdr:clientData/>
  </xdr:twoCellAnchor>
  <xdr:twoCellAnchor>
    <xdr:from>
      <xdr:col>1</xdr:col>
      <xdr:colOff>82550</xdr:colOff>
      <xdr:row>0</xdr:row>
      <xdr:rowOff>88901</xdr:rowOff>
    </xdr:from>
    <xdr:to>
      <xdr:col>1</xdr:col>
      <xdr:colOff>2444750</xdr:colOff>
      <xdr:row>1</xdr:row>
      <xdr:rowOff>812801</xdr:rowOff>
    </xdr:to>
    <xdr:pic>
      <xdr:nvPicPr>
        <xdr:cNvPr id="7" name="Picture 30" descr="Transnet New Logo">
          <a:extLst>
            <a:ext uri="{FF2B5EF4-FFF2-40B4-BE49-F238E27FC236}">
              <a16:creationId xmlns:a16="http://schemas.microsoft.com/office/drawing/2014/main" id="{56E4C301-11FB-4071-8ED4-C3A078ED70E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36550" y="88901"/>
          <a:ext cx="2362200" cy="16129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69850</xdr:colOff>
      <xdr:row>0</xdr:row>
      <xdr:rowOff>76201</xdr:rowOff>
    </xdr:from>
    <xdr:to>
      <xdr:col>1</xdr:col>
      <xdr:colOff>2330450</xdr:colOff>
      <xdr:row>1</xdr:row>
      <xdr:rowOff>825500</xdr:rowOff>
    </xdr:to>
    <xdr:pic>
      <xdr:nvPicPr>
        <xdr:cNvPr id="3" name="Picture 30" descr="Transnet New Logo">
          <a:extLst>
            <a:ext uri="{FF2B5EF4-FFF2-40B4-BE49-F238E27FC236}">
              <a16:creationId xmlns:a16="http://schemas.microsoft.com/office/drawing/2014/main" id="{1E9BD4A2-CF4B-46D0-B4CC-5267ADDEC5A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3550" y="76201"/>
          <a:ext cx="2260600" cy="1638299"/>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0</xdr:row>
      <xdr:rowOff>69850</xdr:rowOff>
    </xdr:from>
    <xdr:to>
      <xdr:col>2</xdr:col>
      <xdr:colOff>260350</xdr:colOff>
      <xdr:row>1</xdr:row>
      <xdr:rowOff>755650</xdr:rowOff>
    </xdr:to>
    <xdr:pic>
      <xdr:nvPicPr>
        <xdr:cNvPr id="5" name="Picture 30" descr="Transnet New Logo">
          <a:extLst>
            <a:ext uri="{FF2B5EF4-FFF2-40B4-BE49-F238E27FC236}">
              <a16:creationId xmlns:a16="http://schemas.microsoft.com/office/drawing/2014/main" id="{8909F8CE-899D-4AFF-A34D-088DF5BD686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12750" y="69850"/>
          <a:ext cx="2260600" cy="1574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25400</xdr:colOff>
      <xdr:row>0</xdr:row>
      <xdr:rowOff>38100</xdr:rowOff>
    </xdr:from>
    <xdr:to>
      <xdr:col>2</xdr:col>
      <xdr:colOff>266700</xdr:colOff>
      <xdr:row>1</xdr:row>
      <xdr:rowOff>800100</xdr:rowOff>
    </xdr:to>
    <xdr:pic>
      <xdr:nvPicPr>
        <xdr:cNvPr id="5" name="Picture 30" descr="Transnet New Logo">
          <a:extLst>
            <a:ext uri="{FF2B5EF4-FFF2-40B4-BE49-F238E27FC236}">
              <a16:creationId xmlns:a16="http://schemas.microsoft.com/office/drawing/2014/main" id="{0272F49D-6E45-4E7F-8C27-25EA9AF8D3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19100" y="38100"/>
          <a:ext cx="2260600" cy="16510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38100</xdr:colOff>
      <xdr:row>0</xdr:row>
      <xdr:rowOff>152400</xdr:rowOff>
    </xdr:from>
    <xdr:to>
      <xdr:col>2</xdr:col>
      <xdr:colOff>279400</xdr:colOff>
      <xdr:row>1</xdr:row>
      <xdr:rowOff>838200</xdr:rowOff>
    </xdr:to>
    <xdr:pic>
      <xdr:nvPicPr>
        <xdr:cNvPr id="5" name="Picture 30" descr="Transnet New Logo">
          <a:extLst>
            <a:ext uri="{FF2B5EF4-FFF2-40B4-BE49-F238E27FC236}">
              <a16:creationId xmlns:a16="http://schemas.microsoft.com/office/drawing/2014/main" id="{33B34EFA-AD86-46F0-9DA1-A2A6BE9ED3A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31800" y="152400"/>
          <a:ext cx="2260600" cy="1574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152400</xdr:rowOff>
    </xdr:from>
    <xdr:to>
      <xdr:col>2</xdr:col>
      <xdr:colOff>241300</xdr:colOff>
      <xdr:row>1</xdr:row>
      <xdr:rowOff>838200</xdr:rowOff>
    </xdr:to>
    <xdr:pic>
      <xdr:nvPicPr>
        <xdr:cNvPr id="5" name="Picture 30" descr="Transnet New Logo">
          <a:extLst>
            <a:ext uri="{FF2B5EF4-FFF2-40B4-BE49-F238E27FC236}">
              <a16:creationId xmlns:a16="http://schemas.microsoft.com/office/drawing/2014/main" id="{8DD6E52F-3E1F-4A75-8FC5-7841FACA9A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3700" y="152400"/>
          <a:ext cx="2260600" cy="1574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146050</xdr:rowOff>
    </xdr:from>
    <xdr:to>
      <xdr:col>2</xdr:col>
      <xdr:colOff>241300</xdr:colOff>
      <xdr:row>1</xdr:row>
      <xdr:rowOff>831850</xdr:rowOff>
    </xdr:to>
    <xdr:pic>
      <xdr:nvPicPr>
        <xdr:cNvPr id="5" name="Picture 30" descr="Transnet New Logo">
          <a:extLst>
            <a:ext uri="{FF2B5EF4-FFF2-40B4-BE49-F238E27FC236}">
              <a16:creationId xmlns:a16="http://schemas.microsoft.com/office/drawing/2014/main" id="{876F2143-00E0-49EE-9176-F6DB913257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3700" y="146050"/>
          <a:ext cx="2260600" cy="1574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31750</xdr:colOff>
      <xdr:row>0</xdr:row>
      <xdr:rowOff>190500</xdr:rowOff>
    </xdr:from>
    <xdr:to>
      <xdr:col>2</xdr:col>
      <xdr:colOff>273050</xdr:colOff>
      <xdr:row>1</xdr:row>
      <xdr:rowOff>876300</xdr:rowOff>
    </xdr:to>
    <xdr:pic>
      <xdr:nvPicPr>
        <xdr:cNvPr id="5" name="Picture 30" descr="Transnet New Logo">
          <a:extLst>
            <a:ext uri="{FF2B5EF4-FFF2-40B4-BE49-F238E27FC236}">
              <a16:creationId xmlns:a16="http://schemas.microsoft.com/office/drawing/2014/main" id="{BB17ADC8-E65B-4BFC-BE98-8F15B3C4476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25450" y="190500"/>
          <a:ext cx="2260600" cy="1574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31750</xdr:colOff>
      <xdr:row>0</xdr:row>
      <xdr:rowOff>152400</xdr:rowOff>
    </xdr:from>
    <xdr:to>
      <xdr:col>1</xdr:col>
      <xdr:colOff>2292350</xdr:colOff>
      <xdr:row>1</xdr:row>
      <xdr:rowOff>838200</xdr:rowOff>
    </xdr:to>
    <xdr:pic>
      <xdr:nvPicPr>
        <xdr:cNvPr id="2" name="Picture 30" descr="Transnet New Logo">
          <a:extLst>
            <a:ext uri="{FF2B5EF4-FFF2-40B4-BE49-F238E27FC236}">
              <a16:creationId xmlns:a16="http://schemas.microsoft.com/office/drawing/2014/main" id="{199FA3E7-910F-4D95-BF0A-970ED961213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20370" y="152400"/>
          <a:ext cx="2260600" cy="15697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sizwe_gumede_transnet_net/Documents/2026/Infrastructure/Hardware%20Refresh/Ama-latest/Consolidated%20-%20Group/20-08-2026/Annexure%20G%20-%20Pricing%20Schedule%20TPT.xlsx" TargetMode="External"/><Relationship Id="rId2" Type="http://schemas.openxmlformats.org/officeDocument/2006/relationships/externalLinkPath" Target="https://transnetsocltd-my.sharepoint.com/personal/kate_masondo_transnet_net/Documents/Documents/New%20TCC%20Folder/Vendor%20Management/General%20Folder/Pricing%20Workbook%20-%20Preparations/Infrastructure%20Resfresh%20%20-%20Hybrid%20Cloud/TPT%20Documents/Annexure%20G%20-%20Pricing%20Schedule%20TPT.xlsx" TargetMode="External"/><Relationship Id="rId1" Type="http://schemas.openxmlformats.org/officeDocument/2006/relationships/externalLinkPath" Target="/personal/sizwe_gumede_transnet_net/Documents/2026/Infrastructure/Hardware%20Refresh/Ama-latest/Consolidated%20-%20Group/20-08-2026/Annexure%20G%20-%20Pricing%20Schedule%20TP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
      <sheetName val="SUMMARY"/>
      <sheetName val="DURBAN TPT"/>
      <sheetName val="RBAY TPT"/>
      <sheetName val="PE TPT"/>
      <sheetName val="CTOWN TPT"/>
      <sheetName val="ELONDON TPT"/>
      <sheetName val="NGQURA TPT"/>
      <sheetName val="SERVICES"/>
    </sheetNames>
    <sheetDataSet>
      <sheetData sheetId="0">
        <row r="3">
          <cell r="C3" t="str">
            <v>Transnet Ltd SOC</v>
          </cell>
        </row>
        <row r="4">
          <cell r="C4" t="str">
            <v>Name of Service Provider</v>
          </cell>
        </row>
        <row r="5">
          <cell r="C5" t="str">
            <v>Date</v>
          </cell>
        </row>
      </sheetData>
      <sheetData sheetId="1">
        <row r="3">
          <cell r="C3" t="str">
            <v>Name of Service Provider</v>
          </cell>
        </row>
        <row r="4">
          <cell r="C4" t="str">
            <v>Date</v>
          </cell>
        </row>
      </sheetData>
      <sheetData sheetId="2">
        <row r="3">
          <cell r="B3" t="str">
            <v>Transnet Ltd SOC</v>
          </cell>
        </row>
        <row r="4">
          <cell r="B4" t="str">
            <v>Name of Service Provider</v>
          </cell>
        </row>
        <row r="5">
          <cell r="B5" t="str">
            <v>Date</v>
          </cell>
        </row>
      </sheetData>
      <sheetData sheetId="3">
        <row r="2">
          <cell r="A2" t="str">
            <v>Transnet Ltd SOC</v>
          </cell>
        </row>
        <row r="3">
          <cell r="A3" t="str">
            <v>Name of Service Provider</v>
          </cell>
        </row>
        <row r="4">
          <cell r="A4" t="str">
            <v>Date</v>
          </cell>
        </row>
      </sheetData>
      <sheetData sheetId="4"/>
      <sheetData sheetId="5"/>
      <sheetData sheetId="6">
        <row r="2">
          <cell r="B2" t="str">
            <v>Transnet Ltd SOC</v>
          </cell>
        </row>
        <row r="3">
          <cell r="B3" t="str">
            <v>Name of Service Provider</v>
          </cell>
        </row>
        <row r="4">
          <cell r="B4" t="str">
            <v>Date</v>
          </cell>
        </row>
      </sheetData>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3B088-C2F6-4EAF-A362-D8636613D6F7}">
  <dimension ref="B1:D19"/>
  <sheetViews>
    <sheetView workbookViewId="0">
      <selection activeCell="B19" sqref="B19:D19"/>
    </sheetView>
  </sheetViews>
  <sheetFormatPr defaultColWidth="8.77734375" defaultRowHeight="13.2" x14ac:dyDescent="0.25"/>
  <cols>
    <col min="1" max="1" width="3.6640625" style="1" customWidth="1"/>
    <col min="2" max="2" width="36.109375" style="1" customWidth="1"/>
    <col min="3" max="3" width="110.6640625" style="1" customWidth="1"/>
    <col min="4" max="4" width="20.6640625" style="1" customWidth="1"/>
    <col min="5" max="5" width="5.33203125" style="1" customWidth="1"/>
    <col min="6" max="6" width="18.21875" style="1" customWidth="1"/>
    <col min="7" max="7" width="72.109375" style="1" customWidth="1"/>
    <col min="8" max="8" width="8.77734375" style="1"/>
    <col min="9" max="9" width="53.109375" style="1" customWidth="1"/>
    <col min="10" max="16384" width="8.77734375" style="1"/>
  </cols>
  <sheetData>
    <row r="1" spans="2:4" ht="70.05" customHeight="1" x14ac:dyDescent="0.25"/>
    <row r="2" spans="2:4" ht="70.05" customHeight="1" thickBot="1" x14ac:dyDescent="0.3"/>
    <row r="3" spans="2:4" s="3" customFormat="1" ht="49.95" customHeight="1" thickBot="1" x14ac:dyDescent="0.35">
      <c r="B3" s="138" t="s">
        <v>0</v>
      </c>
      <c r="C3" s="201" t="s">
        <v>112</v>
      </c>
      <c r="D3" s="2"/>
    </row>
    <row r="4" spans="2:4" ht="34.950000000000003" customHeight="1" x14ac:dyDescent="0.25">
      <c r="B4" s="62"/>
      <c r="C4" s="4" t="s">
        <v>1</v>
      </c>
      <c r="D4" s="5"/>
    </row>
    <row r="5" spans="2:4" ht="34.950000000000003" customHeight="1" thickBot="1" x14ac:dyDescent="0.3">
      <c r="B5" s="63"/>
      <c r="C5" s="139" t="s">
        <v>2</v>
      </c>
      <c r="D5" s="6"/>
    </row>
    <row r="6" spans="2:4" ht="34.950000000000003" customHeight="1" thickBot="1" x14ac:dyDescent="0.3">
      <c r="B6" s="63"/>
      <c r="C6" s="140" t="s">
        <v>3</v>
      </c>
      <c r="D6" s="61" t="s">
        <v>75</v>
      </c>
    </row>
    <row r="7" spans="2:4" ht="34.950000000000003" customHeight="1" x14ac:dyDescent="0.25">
      <c r="B7" s="63"/>
      <c r="C7" s="140" t="s">
        <v>69</v>
      </c>
    </row>
    <row r="8" spans="2:4" ht="34.950000000000003" customHeight="1" x14ac:dyDescent="0.25">
      <c r="B8" s="63"/>
      <c r="C8" s="140" t="s">
        <v>71</v>
      </c>
    </row>
    <row r="9" spans="2:4" ht="34.950000000000003" customHeight="1" x14ac:dyDescent="0.25">
      <c r="B9" s="63"/>
      <c r="C9" s="140" t="s">
        <v>76</v>
      </c>
    </row>
    <row r="10" spans="2:4" ht="49.95" customHeight="1" x14ac:dyDescent="0.25">
      <c r="B10" s="7" t="s">
        <v>4</v>
      </c>
      <c r="C10" s="8" t="s">
        <v>5</v>
      </c>
    </row>
    <row r="11" spans="2:4" ht="49.95" customHeight="1" x14ac:dyDescent="0.25">
      <c r="B11" s="64" t="s">
        <v>6</v>
      </c>
      <c r="C11" s="65" t="s">
        <v>7</v>
      </c>
      <c r="D11" s="9"/>
    </row>
    <row r="12" spans="2:4" ht="70.05" customHeight="1" thickBot="1" x14ac:dyDescent="0.3">
      <c r="B12" s="7" t="s">
        <v>8</v>
      </c>
      <c r="C12" s="8" t="s">
        <v>96</v>
      </c>
      <c r="D12" s="9"/>
    </row>
    <row r="13" spans="2:4" ht="49.95" customHeight="1" thickBot="1" x14ac:dyDescent="0.3">
      <c r="B13" s="64" t="s">
        <v>9</v>
      </c>
      <c r="C13" s="65" t="s">
        <v>77</v>
      </c>
      <c r="D13" s="105" t="s">
        <v>10</v>
      </c>
    </row>
    <row r="14" spans="2:4" ht="49.95" customHeight="1" x14ac:dyDescent="0.25">
      <c r="B14" s="7" t="s">
        <v>11</v>
      </c>
      <c r="C14" s="10" t="s">
        <v>78</v>
      </c>
      <c r="D14" s="9"/>
    </row>
    <row r="15" spans="2:4" ht="25.05" customHeight="1" thickBot="1" x14ac:dyDescent="0.3">
      <c r="B15" s="66"/>
      <c r="C15" s="67"/>
    </row>
    <row r="17" spans="2:4" s="12" customFormat="1" ht="19.95" customHeight="1" x14ac:dyDescent="0.4">
      <c r="B17" s="236" t="s">
        <v>12</v>
      </c>
      <c r="C17" s="236"/>
      <c r="D17" s="11"/>
    </row>
    <row r="18" spans="2:4" ht="13.8" thickBot="1" x14ac:dyDescent="0.3"/>
    <row r="19" spans="2:4" ht="199.95" customHeight="1" thickBot="1" x14ac:dyDescent="0.3">
      <c r="B19" s="237" t="s">
        <v>136</v>
      </c>
      <c r="C19" s="238"/>
      <c r="D19" s="239"/>
    </row>
  </sheetData>
  <sheetProtection algorithmName="SHA-512" hashValue="epsDiVpG7wpEkY9Ou25I/AszkRDnYRn+UPkRB/lkcTHRps7ALit7FbkIr3RGPGPQ2UK4vd2h754qdkAT9TzMGA==" saltValue="7CiJ7wQ9HSRxIyVdE5tY+Q==" spinCount="100000" sheet="1" objects="1" scenarios="1"/>
  <mergeCells count="2">
    <mergeCell ref="B17:C17"/>
    <mergeCell ref="B19:D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24DB6-C633-43C8-8CF6-F5FD931154AF}">
  <dimension ref="B1:O28"/>
  <sheetViews>
    <sheetView workbookViewId="0">
      <selection activeCell="B11" sqref="B11"/>
    </sheetView>
  </sheetViews>
  <sheetFormatPr defaultColWidth="17.44140625" defaultRowHeight="21.45" customHeight="1" x14ac:dyDescent="0.25"/>
  <cols>
    <col min="1" max="1" width="5.6640625" style="14" customWidth="1"/>
    <col min="2" max="2" width="34.44140625" style="13" customWidth="1"/>
    <col min="3" max="3" width="35.6640625" style="13" customWidth="1"/>
    <col min="4" max="8" width="35.6640625" style="14" customWidth="1"/>
    <col min="9" max="9" width="25.21875" style="13" customWidth="1"/>
    <col min="10" max="10" width="6.21875" style="13" customWidth="1"/>
    <col min="11" max="11" width="19.6640625" style="15" customWidth="1"/>
    <col min="12" max="14" width="17.21875" style="14" customWidth="1"/>
    <col min="15" max="15" width="17.21875" style="16" customWidth="1"/>
    <col min="16" max="16" width="6.21875" style="14" customWidth="1"/>
    <col min="17" max="16384" width="17.44140625" style="14"/>
  </cols>
  <sheetData>
    <row r="1" spans="2:15" ht="70.05" customHeight="1" x14ac:dyDescent="0.25"/>
    <row r="2" spans="2:15" ht="70.05" customHeight="1" thickBot="1" x14ac:dyDescent="0.3"/>
    <row r="3" spans="2:15" ht="34.950000000000003" customHeight="1" thickBot="1" x14ac:dyDescent="0.3">
      <c r="B3" s="229" t="s">
        <v>92</v>
      </c>
      <c r="C3" s="240"/>
      <c r="D3" s="230"/>
      <c r="E3" s="230"/>
      <c r="F3" s="230"/>
      <c r="G3" s="230"/>
      <c r="H3" s="231"/>
    </row>
    <row r="4" spans="2:15" ht="30" customHeight="1" x14ac:dyDescent="0.25">
      <c r="B4" s="50" t="str">
        <f>[1]INSTRUCTION!C3</f>
        <v>Transnet Ltd SOC</v>
      </c>
      <c r="C4" s="241"/>
      <c r="D4" s="242"/>
      <c r="E4" s="242"/>
      <c r="F4" s="242"/>
      <c r="G4" s="242"/>
      <c r="H4" s="243"/>
    </row>
    <row r="5" spans="2:15" ht="30" customHeight="1" x14ac:dyDescent="0.25">
      <c r="B5" s="51" t="str">
        <f>[1]INSTRUCTION!C4</f>
        <v>Name of Service Provider</v>
      </c>
      <c r="C5" s="244"/>
      <c r="D5" s="245"/>
      <c r="E5" s="245"/>
      <c r="F5" s="245"/>
      <c r="G5" s="245"/>
      <c r="H5" s="246"/>
    </row>
    <row r="6" spans="2:15" ht="30" customHeight="1" thickBot="1" x14ac:dyDescent="0.3">
      <c r="B6" s="52" t="str">
        <f>[1]INSTRUCTION!C5</f>
        <v>Date</v>
      </c>
      <c r="C6" s="247"/>
      <c r="D6" s="248"/>
      <c r="E6" s="248"/>
      <c r="F6" s="248"/>
      <c r="G6" s="248"/>
      <c r="H6" s="249"/>
    </row>
    <row r="7" spans="2:15" ht="34.950000000000003" customHeight="1" thickBot="1" x14ac:dyDescent="0.35">
      <c r="B7" s="259" t="s">
        <v>45</v>
      </c>
      <c r="C7" s="260"/>
      <c r="D7" s="260"/>
      <c r="E7" s="260"/>
      <c r="F7" s="260"/>
      <c r="G7" s="260"/>
      <c r="H7" s="260"/>
      <c r="I7" s="260"/>
      <c r="J7" s="14"/>
      <c r="K7" s="14"/>
      <c r="O7" s="14"/>
    </row>
    <row r="8" spans="2:15" ht="30" customHeight="1" thickBot="1" x14ac:dyDescent="0.35">
      <c r="B8" s="196" t="s">
        <v>46</v>
      </c>
      <c r="C8" s="180" t="s">
        <v>72</v>
      </c>
      <c r="D8" s="56" t="s">
        <v>73</v>
      </c>
      <c r="E8" s="56" t="s">
        <v>74</v>
      </c>
      <c r="F8" s="56" t="s">
        <v>79</v>
      </c>
      <c r="G8" s="56" t="s">
        <v>80</v>
      </c>
      <c r="H8" s="56" t="s">
        <v>81</v>
      </c>
      <c r="I8" s="56" t="s">
        <v>108</v>
      </c>
      <c r="J8" s="14"/>
      <c r="K8" s="14"/>
      <c r="O8" s="14"/>
    </row>
    <row r="9" spans="2:15" ht="30" customHeight="1" x14ac:dyDescent="0.3">
      <c r="B9" s="187" t="s">
        <v>47</v>
      </c>
      <c r="C9" s="188">
        <f>Durban!G34</f>
        <v>0</v>
      </c>
      <c r="D9" s="250"/>
      <c r="E9" s="251"/>
      <c r="F9" s="251"/>
      <c r="G9" s="251"/>
      <c r="H9" s="252"/>
      <c r="I9" s="189">
        <f>C9</f>
        <v>0</v>
      </c>
      <c r="J9" s="14"/>
      <c r="K9" s="14"/>
      <c r="O9" s="14"/>
    </row>
    <row r="10" spans="2:15" ht="30" customHeight="1" x14ac:dyDescent="0.3">
      <c r="B10" s="25" t="s">
        <v>48</v>
      </c>
      <c r="C10" s="137">
        <f>Richardsbay!G23</f>
        <v>0</v>
      </c>
      <c r="D10" s="253"/>
      <c r="E10" s="254"/>
      <c r="F10" s="254"/>
      <c r="G10" s="254"/>
      <c r="H10" s="255"/>
      <c r="I10" s="179">
        <f t="shared" ref="I10:I14" si="0">C10</f>
        <v>0</v>
      </c>
      <c r="J10" s="14"/>
      <c r="K10" s="14"/>
      <c r="O10" s="14"/>
    </row>
    <row r="11" spans="2:15" ht="30" customHeight="1" x14ac:dyDescent="0.3">
      <c r="B11" s="25" t="s">
        <v>134</v>
      </c>
      <c r="C11" s="137">
        <f>'Port Elizabeth'!G14</f>
        <v>0</v>
      </c>
      <c r="D11" s="253"/>
      <c r="E11" s="254"/>
      <c r="F11" s="254"/>
      <c r="G11" s="254"/>
      <c r="H11" s="255"/>
      <c r="I11" s="179">
        <f t="shared" si="0"/>
        <v>0</v>
      </c>
      <c r="J11" s="14"/>
      <c r="K11" s="14"/>
      <c r="O11" s="14"/>
    </row>
    <row r="12" spans="2:15" ht="30" customHeight="1" x14ac:dyDescent="0.3">
      <c r="B12" s="25" t="s">
        <v>49</v>
      </c>
      <c r="C12" s="137">
        <f>'Cape Town'!G23</f>
        <v>0</v>
      </c>
      <c r="D12" s="253"/>
      <c r="E12" s="254"/>
      <c r="F12" s="254"/>
      <c r="G12" s="254"/>
      <c r="H12" s="255"/>
      <c r="I12" s="179">
        <f t="shared" si="0"/>
        <v>0</v>
      </c>
      <c r="J12" s="14"/>
      <c r="K12" s="14"/>
      <c r="O12" s="14"/>
    </row>
    <row r="13" spans="2:15" ht="30" customHeight="1" x14ac:dyDescent="0.3">
      <c r="B13" s="25" t="s">
        <v>50</v>
      </c>
      <c r="C13" s="137">
        <f>'East London'!G23</f>
        <v>0</v>
      </c>
      <c r="D13" s="253"/>
      <c r="E13" s="254"/>
      <c r="F13" s="254"/>
      <c r="G13" s="254"/>
      <c r="H13" s="255"/>
      <c r="I13" s="179">
        <f t="shared" si="0"/>
        <v>0</v>
      </c>
      <c r="J13" s="14"/>
      <c r="K13" s="14"/>
      <c r="O13" s="14"/>
    </row>
    <row r="14" spans="2:15" ht="30" customHeight="1" x14ac:dyDescent="0.3">
      <c r="B14" s="25" t="s">
        <v>51</v>
      </c>
      <c r="C14" s="137">
        <f>Ngqura!G14</f>
        <v>0</v>
      </c>
      <c r="D14" s="256"/>
      <c r="E14" s="257"/>
      <c r="F14" s="257"/>
      <c r="G14" s="257"/>
      <c r="H14" s="258"/>
      <c r="I14" s="179">
        <f t="shared" si="0"/>
        <v>0</v>
      </c>
      <c r="J14" s="14"/>
      <c r="K14" s="14"/>
      <c r="O14" s="14"/>
    </row>
    <row r="15" spans="2:15" ht="30" customHeight="1" thickBot="1" x14ac:dyDescent="0.35">
      <c r="B15" s="190" t="s">
        <v>52</v>
      </c>
      <c r="C15" s="191">
        <f>Services!F118</f>
        <v>0</v>
      </c>
      <c r="D15" s="192">
        <f>Services!F124</f>
        <v>0</v>
      </c>
      <c r="E15" s="193">
        <f>Services!H124</f>
        <v>0</v>
      </c>
      <c r="F15" s="193">
        <f>Services!J124</f>
        <v>0</v>
      </c>
      <c r="G15" s="193">
        <f>Services!L124</f>
        <v>0</v>
      </c>
      <c r="H15" s="194">
        <f>Services!N123</f>
        <v>0</v>
      </c>
      <c r="I15" s="195">
        <f>SUM(C15:H15)</f>
        <v>0</v>
      </c>
      <c r="J15" s="14"/>
      <c r="K15" s="14"/>
      <c r="O15" s="14"/>
    </row>
    <row r="16" spans="2:15" ht="34.950000000000003" customHeight="1" thickBot="1" x14ac:dyDescent="0.35">
      <c r="B16" s="181" t="s">
        <v>110</v>
      </c>
      <c r="C16" s="182">
        <f>SUM(C9:C15)</f>
        <v>0</v>
      </c>
      <c r="D16" s="183">
        <f>D15</f>
        <v>0</v>
      </c>
      <c r="E16" s="184">
        <f>E15</f>
        <v>0</v>
      </c>
      <c r="F16" s="184">
        <f>F15</f>
        <v>0</v>
      </c>
      <c r="G16" s="184">
        <f>G15</f>
        <v>0</v>
      </c>
      <c r="H16" s="185">
        <f>H15</f>
        <v>0</v>
      </c>
      <c r="I16" s="186">
        <f>SUM(I9:I15)</f>
        <v>0</v>
      </c>
      <c r="J16" s="14"/>
      <c r="K16" s="14"/>
      <c r="O16" s="14"/>
    </row>
    <row r="17" spans="2:15" ht="13.8" x14ac:dyDescent="0.25">
      <c r="B17" s="17"/>
      <c r="C17" s="17"/>
      <c r="D17" s="18"/>
    </row>
    <row r="18" spans="2:15" ht="13.8" x14ac:dyDescent="0.25">
      <c r="B18" s="19"/>
      <c r="C18" s="19"/>
      <c r="D18" s="18"/>
    </row>
    <row r="19" spans="2:15" ht="13.8" x14ac:dyDescent="0.25">
      <c r="B19" s="19"/>
      <c r="C19" s="19"/>
      <c r="D19" s="18"/>
    </row>
    <row r="21" spans="2:15" ht="13.8" x14ac:dyDescent="0.25">
      <c r="B21" s="20"/>
      <c r="C21" s="20"/>
    </row>
    <row r="25" spans="2:15" ht="13.8" x14ac:dyDescent="0.3">
      <c r="K25" s="21"/>
      <c r="L25" s="16"/>
      <c r="M25" s="16"/>
    </row>
    <row r="26" spans="2:15" ht="13.8" x14ac:dyDescent="0.3">
      <c r="K26" s="21"/>
      <c r="L26" s="16"/>
      <c r="M26" s="16"/>
    </row>
    <row r="27" spans="2:15" ht="13.8" x14ac:dyDescent="0.3">
      <c r="K27" s="21"/>
      <c r="L27" s="16"/>
      <c r="M27" s="16"/>
    </row>
    <row r="28" spans="2:15" ht="13.8" x14ac:dyDescent="0.25">
      <c r="K28" s="22"/>
      <c r="L28" s="22"/>
      <c r="M28" s="22"/>
      <c r="N28" s="23"/>
      <c r="O28" s="24"/>
    </row>
  </sheetData>
  <sheetProtection algorithmName="SHA-512" hashValue="MBjHUHcG6TWJYeFXpLUJF8hHr0QHSM2Ldu6w0FmVN4jD1ygwnnINs6DLZlKTWK5dAyz4uPKqou9LG/Z1tevUVw==" saltValue="fmdNYk8sjQt68cbAAtejYw==" spinCount="100000" sheet="1" objects="1" scenarios="1"/>
  <mergeCells count="4">
    <mergeCell ref="B3:H3"/>
    <mergeCell ref="C4:H6"/>
    <mergeCell ref="D9:H14"/>
    <mergeCell ref="B7:I7"/>
  </mergeCells>
  <pageMargins left="0.7" right="0.7" top="0.75" bottom="0.75" header="0.3" footer="0.3"/>
  <pageSetup paperSize="256" orientation="portrait" horizontalDpi="203" verticalDpi="20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C5C6D-A50B-40F5-B7B2-1E6424CEEF29}">
  <dimension ref="A1:G34"/>
  <sheetViews>
    <sheetView workbookViewId="0">
      <selection activeCell="C25" sqref="C25"/>
    </sheetView>
  </sheetViews>
  <sheetFormatPr defaultColWidth="8.77734375" defaultRowHeight="13.8" x14ac:dyDescent="0.25"/>
  <cols>
    <col min="1" max="1" width="5.6640625" style="26" customWidth="1"/>
    <col min="2" max="2" width="28.88671875" style="29" bestFit="1" customWidth="1"/>
    <col min="3" max="3" width="67.21875" style="26" bestFit="1" customWidth="1"/>
    <col min="4" max="4" width="20.6640625" style="26" customWidth="1"/>
    <col min="5" max="6" width="15.6640625" style="26" customWidth="1"/>
    <col min="7" max="7" width="20.6640625" style="26" customWidth="1"/>
    <col min="8" max="8" width="19.33203125" style="26" customWidth="1"/>
    <col min="9" max="16384" width="8.77734375" style="26"/>
  </cols>
  <sheetData>
    <row r="1" spans="1:7" ht="70.05" customHeight="1" x14ac:dyDescent="0.25"/>
    <row r="2" spans="1:7" ht="70.05" customHeight="1" thickBot="1" x14ac:dyDescent="0.3"/>
    <row r="3" spans="1:7" ht="34.950000000000003" customHeight="1" thickBot="1" x14ac:dyDescent="0.3">
      <c r="B3" s="261" t="s">
        <v>93</v>
      </c>
      <c r="C3" s="262"/>
      <c r="D3" s="262"/>
      <c r="E3" s="262"/>
      <c r="F3" s="262"/>
      <c r="G3" s="263"/>
    </row>
    <row r="4" spans="1:7" ht="30" customHeight="1" x14ac:dyDescent="0.25">
      <c r="B4" s="38" t="str">
        <f>[1]INSTRUCTION!C3</f>
        <v>Transnet Ltd SOC</v>
      </c>
      <c r="C4" s="272"/>
      <c r="D4" s="273"/>
      <c r="E4" s="273"/>
      <c r="F4" s="273"/>
      <c r="G4" s="274"/>
    </row>
    <row r="5" spans="1:7" ht="30" customHeight="1" x14ac:dyDescent="0.25">
      <c r="B5" s="39" t="str">
        <f>[1]INSTRUCTION!C4</f>
        <v>Name of Service Provider</v>
      </c>
      <c r="C5" s="275"/>
      <c r="D5" s="276"/>
      <c r="E5" s="276"/>
      <c r="F5" s="276"/>
      <c r="G5" s="277"/>
    </row>
    <row r="6" spans="1:7" ht="30" customHeight="1" thickBot="1" x14ac:dyDescent="0.3">
      <c r="B6" s="40" t="str">
        <f>[1]INSTRUCTION!C5</f>
        <v>Date</v>
      </c>
      <c r="C6" s="278"/>
      <c r="D6" s="279"/>
      <c r="E6" s="279"/>
      <c r="F6" s="279"/>
      <c r="G6" s="280"/>
    </row>
    <row r="7" spans="1:7" s="31" customFormat="1" ht="34.950000000000003" customHeight="1" thickBot="1" x14ac:dyDescent="0.3">
      <c r="A7" s="26"/>
      <c r="B7" s="264" t="s">
        <v>54</v>
      </c>
      <c r="C7" s="265"/>
      <c r="D7" s="266"/>
      <c r="E7" s="266"/>
      <c r="F7" s="266"/>
      <c r="G7" s="267"/>
    </row>
    <row r="8" spans="1:7" s="27" customFormat="1" ht="30" customHeight="1" thickBot="1" x14ac:dyDescent="0.3">
      <c r="A8" s="26"/>
      <c r="B8" s="97"/>
      <c r="C8" s="98" t="s">
        <v>13</v>
      </c>
      <c r="D8" s="76" t="s">
        <v>14</v>
      </c>
      <c r="E8" s="77" t="s">
        <v>15</v>
      </c>
      <c r="F8" s="77" t="s">
        <v>70</v>
      </c>
      <c r="G8" s="78" t="s">
        <v>72</v>
      </c>
    </row>
    <row r="9" spans="1:7" ht="30" customHeight="1" x14ac:dyDescent="0.25">
      <c r="B9" s="281" t="s">
        <v>16</v>
      </c>
      <c r="C9" s="81" t="s">
        <v>117</v>
      </c>
      <c r="D9" s="58" t="s">
        <v>17</v>
      </c>
      <c r="E9" s="49">
        <v>4</v>
      </c>
      <c r="F9" s="127"/>
      <c r="G9" s="74">
        <f t="shared" ref="G9:G19" si="0">E9*F9</f>
        <v>0</v>
      </c>
    </row>
    <row r="10" spans="1:7" ht="30" customHeight="1" x14ac:dyDescent="0.25">
      <c r="B10" s="282"/>
      <c r="C10" s="79" t="s">
        <v>118</v>
      </c>
      <c r="D10" s="28" t="s">
        <v>17</v>
      </c>
      <c r="E10" s="33">
        <v>2</v>
      </c>
      <c r="F10" s="128"/>
      <c r="G10" s="99">
        <f t="shared" si="0"/>
        <v>0</v>
      </c>
    </row>
    <row r="11" spans="1:7" ht="30" customHeight="1" x14ac:dyDescent="0.25">
      <c r="B11" s="282"/>
      <c r="C11" s="80" t="s">
        <v>119</v>
      </c>
      <c r="D11" s="28" t="s">
        <v>17</v>
      </c>
      <c r="E11" s="33">
        <v>2</v>
      </c>
      <c r="F11" s="128"/>
      <c r="G11" s="99">
        <f t="shared" si="0"/>
        <v>0</v>
      </c>
    </row>
    <row r="12" spans="1:7" ht="30" customHeight="1" x14ac:dyDescent="0.25">
      <c r="B12" s="282"/>
      <c r="C12" s="80" t="s">
        <v>120</v>
      </c>
      <c r="D12" s="28" t="s">
        <v>17</v>
      </c>
      <c r="E12" s="33">
        <v>1</v>
      </c>
      <c r="F12" s="128"/>
      <c r="G12" s="99">
        <f t="shared" si="0"/>
        <v>0</v>
      </c>
    </row>
    <row r="13" spans="1:7" ht="30" customHeight="1" x14ac:dyDescent="0.25">
      <c r="B13" s="282"/>
      <c r="C13" s="80" t="s">
        <v>121</v>
      </c>
      <c r="D13" s="28" t="s">
        <v>17</v>
      </c>
      <c r="E13" s="33">
        <v>1</v>
      </c>
      <c r="F13" s="128"/>
      <c r="G13" s="99">
        <f t="shared" si="0"/>
        <v>0</v>
      </c>
    </row>
    <row r="14" spans="1:7" ht="30" customHeight="1" x14ac:dyDescent="0.25">
      <c r="B14" s="282"/>
      <c r="C14" s="80" t="s">
        <v>122</v>
      </c>
      <c r="D14" s="28" t="s">
        <v>17</v>
      </c>
      <c r="E14" s="33">
        <v>4</v>
      </c>
      <c r="F14" s="128"/>
      <c r="G14" s="99">
        <f t="shared" si="0"/>
        <v>0</v>
      </c>
    </row>
    <row r="15" spans="1:7" ht="30" customHeight="1" x14ac:dyDescent="0.25">
      <c r="B15" s="282"/>
      <c r="C15" s="80" t="s">
        <v>123</v>
      </c>
      <c r="D15" s="28" t="s">
        <v>17</v>
      </c>
      <c r="E15" s="33">
        <v>1</v>
      </c>
      <c r="F15" s="128"/>
      <c r="G15" s="99">
        <f t="shared" si="0"/>
        <v>0</v>
      </c>
    </row>
    <row r="16" spans="1:7" ht="45" customHeight="1" x14ac:dyDescent="0.25">
      <c r="B16" s="34" t="s">
        <v>18</v>
      </c>
      <c r="C16" s="79" t="s">
        <v>19</v>
      </c>
      <c r="D16" s="28" t="s">
        <v>20</v>
      </c>
      <c r="E16" s="33">
        <v>1</v>
      </c>
      <c r="F16" s="128"/>
      <c r="G16" s="99">
        <f t="shared" si="0"/>
        <v>0</v>
      </c>
    </row>
    <row r="17" spans="1:7" ht="30" customHeight="1" x14ac:dyDescent="0.25">
      <c r="B17" s="283" t="s">
        <v>21</v>
      </c>
      <c r="C17" s="80" t="s">
        <v>53</v>
      </c>
      <c r="D17" s="28" t="s">
        <v>135</v>
      </c>
      <c r="E17" s="33">
        <v>300</v>
      </c>
      <c r="F17" s="128"/>
      <c r="G17" s="99">
        <f t="shared" si="0"/>
        <v>0</v>
      </c>
    </row>
    <row r="18" spans="1:7" ht="30" customHeight="1" x14ac:dyDescent="0.25">
      <c r="B18" s="283"/>
      <c r="C18" s="80" t="s">
        <v>23</v>
      </c>
      <c r="D18" s="28" t="s">
        <v>135</v>
      </c>
      <c r="E18" s="33">
        <v>200</v>
      </c>
      <c r="F18" s="128"/>
      <c r="G18" s="99">
        <f t="shared" si="0"/>
        <v>0</v>
      </c>
    </row>
    <row r="19" spans="1:7" ht="30" customHeight="1" thickBot="1" x14ac:dyDescent="0.3">
      <c r="B19" s="284"/>
      <c r="C19" s="84" t="s">
        <v>24</v>
      </c>
      <c r="D19" s="28" t="s">
        <v>135</v>
      </c>
      <c r="E19" s="60">
        <v>300</v>
      </c>
      <c r="F19" s="129"/>
      <c r="G19" s="100">
        <f t="shared" si="0"/>
        <v>0</v>
      </c>
    </row>
    <row r="20" spans="1:7" ht="34.950000000000003" customHeight="1" thickBot="1" x14ac:dyDescent="0.3">
      <c r="B20" s="210" t="s">
        <v>110</v>
      </c>
      <c r="C20" s="211"/>
      <c r="D20" s="211"/>
      <c r="E20" s="211"/>
      <c r="F20" s="225"/>
      <c r="G20" s="73">
        <f>SUM(G9:G19)</f>
        <v>0</v>
      </c>
    </row>
    <row r="21" spans="1:7" s="31" customFormat="1" ht="34.950000000000003" customHeight="1" thickBot="1" x14ac:dyDescent="0.3">
      <c r="A21" s="26"/>
      <c r="B21" s="268" t="s">
        <v>25</v>
      </c>
      <c r="C21" s="269"/>
      <c r="D21" s="269"/>
      <c r="E21" s="269"/>
      <c r="F21" s="270"/>
      <c r="G21" s="271"/>
    </row>
    <row r="22" spans="1:7" ht="30" customHeight="1" thickBot="1" x14ac:dyDescent="0.3">
      <c r="B22" s="101"/>
      <c r="C22" s="102" t="s">
        <v>13</v>
      </c>
      <c r="D22" s="102" t="s">
        <v>14</v>
      </c>
      <c r="E22" s="102" t="s">
        <v>15</v>
      </c>
      <c r="F22" s="77" t="s">
        <v>70</v>
      </c>
      <c r="G22" s="78" t="s">
        <v>72</v>
      </c>
    </row>
    <row r="23" spans="1:7" ht="30" customHeight="1" x14ac:dyDescent="0.25">
      <c r="B23" s="285" t="s">
        <v>16</v>
      </c>
      <c r="C23" s="103" t="s">
        <v>124</v>
      </c>
      <c r="D23" s="58" t="s">
        <v>17</v>
      </c>
      <c r="E23" s="49">
        <v>4</v>
      </c>
      <c r="F23" s="127"/>
      <c r="G23" s="74">
        <f>E23*F23</f>
        <v>0</v>
      </c>
    </row>
    <row r="24" spans="1:7" ht="30" customHeight="1" x14ac:dyDescent="0.25">
      <c r="B24" s="286"/>
      <c r="C24" s="72" t="s">
        <v>125</v>
      </c>
      <c r="D24" s="28" t="s">
        <v>17</v>
      </c>
      <c r="E24" s="33">
        <v>1</v>
      </c>
      <c r="F24" s="128"/>
      <c r="G24" s="99">
        <f t="shared" ref="G24:G32" si="1">E24*F24</f>
        <v>0</v>
      </c>
    </row>
    <row r="25" spans="1:7" ht="30" customHeight="1" x14ac:dyDescent="0.25">
      <c r="B25" s="286"/>
      <c r="C25" s="72" t="s">
        <v>126</v>
      </c>
      <c r="D25" s="28" t="s">
        <v>17</v>
      </c>
      <c r="E25" s="33">
        <v>2</v>
      </c>
      <c r="F25" s="128"/>
      <c r="G25" s="99">
        <f t="shared" si="1"/>
        <v>0</v>
      </c>
    </row>
    <row r="26" spans="1:7" ht="30" customHeight="1" x14ac:dyDescent="0.25">
      <c r="B26" s="286"/>
      <c r="C26" s="72" t="s">
        <v>127</v>
      </c>
      <c r="D26" s="28" t="s">
        <v>17</v>
      </c>
      <c r="E26" s="33">
        <v>1</v>
      </c>
      <c r="F26" s="128"/>
      <c r="G26" s="99">
        <f t="shared" si="1"/>
        <v>0</v>
      </c>
    </row>
    <row r="27" spans="1:7" ht="30" customHeight="1" x14ac:dyDescent="0.25">
      <c r="B27" s="286"/>
      <c r="C27" s="72" t="s">
        <v>128</v>
      </c>
      <c r="D27" s="28" t="s">
        <v>17</v>
      </c>
      <c r="E27" s="33">
        <v>1</v>
      </c>
      <c r="F27" s="128"/>
      <c r="G27" s="99">
        <f t="shared" si="1"/>
        <v>0</v>
      </c>
    </row>
    <row r="28" spans="1:7" ht="30" customHeight="1" x14ac:dyDescent="0.25">
      <c r="B28" s="286"/>
      <c r="C28" s="72" t="s">
        <v>129</v>
      </c>
      <c r="D28" s="28" t="s">
        <v>17</v>
      </c>
      <c r="E28" s="33">
        <v>1</v>
      </c>
      <c r="F28" s="128"/>
      <c r="G28" s="99">
        <f t="shared" si="1"/>
        <v>0</v>
      </c>
    </row>
    <row r="29" spans="1:7" ht="45" customHeight="1" x14ac:dyDescent="0.25">
      <c r="B29" s="35" t="s">
        <v>18</v>
      </c>
      <c r="C29" s="90" t="s">
        <v>19</v>
      </c>
      <c r="D29" s="28" t="s">
        <v>20</v>
      </c>
      <c r="E29" s="33">
        <v>1</v>
      </c>
      <c r="F29" s="128"/>
      <c r="G29" s="99">
        <f t="shared" si="1"/>
        <v>0</v>
      </c>
    </row>
    <row r="30" spans="1:7" ht="30" customHeight="1" x14ac:dyDescent="0.25">
      <c r="B30" s="286" t="s">
        <v>21</v>
      </c>
      <c r="C30" s="90" t="s">
        <v>26</v>
      </c>
      <c r="D30" s="28" t="s">
        <v>135</v>
      </c>
      <c r="E30" s="33">
        <v>300</v>
      </c>
      <c r="F30" s="128"/>
      <c r="G30" s="99">
        <f t="shared" si="1"/>
        <v>0</v>
      </c>
    </row>
    <row r="31" spans="1:7" ht="30" customHeight="1" x14ac:dyDescent="0.25">
      <c r="B31" s="286"/>
      <c r="C31" s="72" t="s">
        <v>27</v>
      </c>
      <c r="D31" s="28" t="s">
        <v>135</v>
      </c>
      <c r="E31" s="33">
        <v>500</v>
      </c>
      <c r="F31" s="128"/>
      <c r="G31" s="99">
        <f t="shared" si="1"/>
        <v>0</v>
      </c>
    </row>
    <row r="32" spans="1:7" ht="30" customHeight="1" thickBot="1" x14ac:dyDescent="0.3">
      <c r="B32" s="287"/>
      <c r="C32" s="104" t="s">
        <v>28</v>
      </c>
      <c r="D32" s="28" t="s">
        <v>135</v>
      </c>
      <c r="E32" s="60">
        <v>300</v>
      </c>
      <c r="F32" s="129"/>
      <c r="G32" s="100">
        <f t="shared" si="1"/>
        <v>0</v>
      </c>
    </row>
    <row r="33" spans="2:7" ht="34.950000000000003" customHeight="1" thickBot="1" x14ac:dyDescent="0.3">
      <c r="B33" s="210" t="s">
        <v>110</v>
      </c>
      <c r="C33" s="211"/>
      <c r="D33" s="211"/>
      <c r="E33" s="211"/>
      <c r="F33" s="225"/>
      <c r="G33" s="73">
        <f>SUM(G23:G32)</f>
        <v>0</v>
      </c>
    </row>
    <row r="34" spans="2:7" ht="34.950000000000003" customHeight="1" thickBot="1" x14ac:dyDescent="0.3">
      <c r="B34" s="210" t="s">
        <v>113</v>
      </c>
      <c r="C34" s="211"/>
      <c r="D34" s="211"/>
      <c r="E34" s="211"/>
      <c r="F34" s="225"/>
      <c r="G34" s="73">
        <f>G20+G33</f>
        <v>0</v>
      </c>
    </row>
  </sheetData>
  <sheetProtection algorithmName="SHA-512" hashValue="E7VMgCXQZ+zhYR2n6GpwphDUgziO9zwzO7VW5vURB6/AWo2OsloaMCWAuDdeJbAL44Ocj6r8Nqa0LeQwnNN/9w==" saltValue="7fhC2mJdNkeG8cKPoqwNYg==" spinCount="100000" sheet="1" objects="1" scenarios="1"/>
  <mergeCells count="11">
    <mergeCell ref="B34:F34"/>
    <mergeCell ref="B3:G3"/>
    <mergeCell ref="B7:G7"/>
    <mergeCell ref="B21:G21"/>
    <mergeCell ref="C4:G6"/>
    <mergeCell ref="B9:B15"/>
    <mergeCell ref="B17:B19"/>
    <mergeCell ref="B23:B28"/>
    <mergeCell ref="B30:B32"/>
    <mergeCell ref="B20:F20"/>
    <mergeCell ref="B33:F33"/>
  </mergeCells>
  <pageMargins left="0.7" right="0.7" top="0.75" bottom="0.75" header="0.3" footer="0.3"/>
  <pageSetup paperSize="256" orientation="portrait" horizontalDpi="203" verticalDpi="20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BBF60-7582-43C9-8E84-4938CCD6F0F0}">
  <dimension ref="B1:G24"/>
  <sheetViews>
    <sheetView workbookViewId="0">
      <selection activeCell="F9" sqref="F9:F13"/>
    </sheetView>
  </sheetViews>
  <sheetFormatPr defaultColWidth="8.77734375" defaultRowHeight="13.8" x14ac:dyDescent="0.25"/>
  <cols>
    <col min="1" max="1" width="5.6640625" style="26" customWidth="1"/>
    <col min="2" max="2" width="28.88671875" style="26" bestFit="1" customWidth="1"/>
    <col min="3" max="3" width="63.21875" style="26" customWidth="1"/>
    <col min="4" max="4" width="20.6640625" style="26" customWidth="1"/>
    <col min="5" max="6" width="15.6640625" style="26" customWidth="1"/>
    <col min="7" max="7" width="20.6640625" style="26" customWidth="1"/>
    <col min="8" max="16384" width="8.77734375" style="26"/>
  </cols>
  <sheetData>
    <row r="1" spans="2:7" ht="70.05" customHeight="1" x14ac:dyDescent="0.25"/>
    <row r="2" spans="2:7" ht="70.05" customHeight="1" thickBot="1" x14ac:dyDescent="0.3"/>
    <row r="3" spans="2:7" ht="34.950000000000003" customHeight="1" thickBot="1" x14ac:dyDescent="0.3">
      <c r="B3" s="261" t="s">
        <v>94</v>
      </c>
      <c r="C3" s="262"/>
      <c r="D3" s="262"/>
      <c r="E3" s="262"/>
      <c r="F3" s="262"/>
      <c r="G3" s="263"/>
    </row>
    <row r="4" spans="2:7" ht="30" customHeight="1" x14ac:dyDescent="0.25">
      <c r="B4" s="38" t="str">
        <f>'[1]DURBAN TPT'!B3</f>
        <v>Transnet Ltd SOC</v>
      </c>
      <c r="C4" s="272"/>
      <c r="D4" s="273"/>
      <c r="E4" s="273"/>
      <c r="F4" s="273"/>
      <c r="G4" s="274"/>
    </row>
    <row r="5" spans="2:7" ht="30" customHeight="1" x14ac:dyDescent="0.25">
      <c r="B5" s="39" t="str">
        <f>'[1]DURBAN TPT'!B4</f>
        <v>Name of Service Provider</v>
      </c>
      <c r="C5" s="275"/>
      <c r="D5" s="276"/>
      <c r="E5" s="276"/>
      <c r="F5" s="276"/>
      <c r="G5" s="277"/>
    </row>
    <row r="6" spans="2:7" ht="30" customHeight="1" thickBot="1" x14ac:dyDescent="0.3">
      <c r="B6" s="40" t="str">
        <f>'[1]DURBAN TPT'!B5</f>
        <v>Date</v>
      </c>
      <c r="C6" s="278"/>
      <c r="D6" s="279"/>
      <c r="E6" s="279"/>
      <c r="F6" s="279"/>
      <c r="G6" s="280"/>
    </row>
    <row r="7" spans="2:7" ht="34.950000000000003" customHeight="1" thickBot="1" x14ac:dyDescent="0.3">
      <c r="B7" s="291" t="s">
        <v>56</v>
      </c>
      <c r="C7" s="266"/>
      <c r="D7" s="266"/>
      <c r="E7" s="266"/>
      <c r="F7" s="266"/>
      <c r="G7" s="267"/>
    </row>
    <row r="8" spans="2:7" ht="30" customHeight="1" thickBot="1" x14ac:dyDescent="0.3">
      <c r="B8" s="42"/>
      <c r="C8" s="43" t="s">
        <v>13</v>
      </c>
      <c r="D8" s="41" t="s">
        <v>14</v>
      </c>
      <c r="E8" s="41" t="s">
        <v>15</v>
      </c>
      <c r="F8" s="41" t="s">
        <v>70</v>
      </c>
      <c r="G8" s="37" t="s">
        <v>72</v>
      </c>
    </row>
    <row r="9" spans="2:7" ht="30" customHeight="1" x14ac:dyDescent="0.25">
      <c r="B9" s="292" t="s">
        <v>16</v>
      </c>
      <c r="C9" s="95" t="s">
        <v>133</v>
      </c>
      <c r="D9" s="88" t="s">
        <v>17</v>
      </c>
      <c r="E9" s="89">
        <v>2</v>
      </c>
      <c r="F9" s="130"/>
      <c r="G9" s="117">
        <f>E9*F9</f>
        <v>0</v>
      </c>
    </row>
    <row r="10" spans="2:7" ht="30" customHeight="1" x14ac:dyDescent="0.25">
      <c r="B10" s="282"/>
      <c r="C10" s="94" t="s">
        <v>115</v>
      </c>
      <c r="D10" s="71" t="s">
        <v>17</v>
      </c>
      <c r="E10" s="44">
        <v>1</v>
      </c>
      <c r="F10" s="131"/>
      <c r="G10" s="99">
        <f t="shared" ref="G10:G13" si="0">E10*F10</f>
        <v>0</v>
      </c>
    </row>
    <row r="11" spans="2:7" ht="45" customHeight="1" x14ac:dyDescent="0.25">
      <c r="B11" s="34" t="s">
        <v>18</v>
      </c>
      <c r="C11" s="90" t="s">
        <v>29</v>
      </c>
      <c r="D11" s="71" t="s">
        <v>20</v>
      </c>
      <c r="E11" s="44">
        <v>1</v>
      </c>
      <c r="F11" s="131"/>
      <c r="G11" s="99">
        <f t="shared" si="0"/>
        <v>0</v>
      </c>
    </row>
    <row r="12" spans="2:7" ht="30" customHeight="1" x14ac:dyDescent="0.25">
      <c r="B12" s="283" t="s">
        <v>21</v>
      </c>
      <c r="C12" s="72" t="s">
        <v>30</v>
      </c>
      <c r="D12" s="71" t="s">
        <v>135</v>
      </c>
      <c r="E12" s="44">
        <v>60</v>
      </c>
      <c r="F12" s="131"/>
      <c r="G12" s="99">
        <f t="shared" si="0"/>
        <v>0</v>
      </c>
    </row>
    <row r="13" spans="2:7" ht="30" customHeight="1" thickBot="1" x14ac:dyDescent="0.3">
      <c r="B13" s="284"/>
      <c r="C13" s="91" t="s">
        <v>23</v>
      </c>
      <c r="D13" s="71" t="s">
        <v>135</v>
      </c>
      <c r="E13" s="83">
        <v>120</v>
      </c>
      <c r="F13" s="132"/>
      <c r="G13" s="100">
        <f t="shared" si="0"/>
        <v>0</v>
      </c>
    </row>
    <row r="14" spans="2:7" ht="34.950000000000003" customHeight="1" thickBot="1" x14ac:dyDescent="0.3">
      <c r="B14" s="210" t="s">
        <v>110</v>
      </c>
      <c r="C14" s="211"/>
      <c r="D14" s="211"/>
      <c r="E14" s="211"/>
      <c r="F14" s="225"/>
      <c r="G14" s="73">
        <f>SUM(G9:G13)</f>
        <v>0</v>
      </c>
    </row>
    <row r="15" spans="2:7" ht="34.950000000000003" customHeight="1" thickBot="1" x14ac:dyDescent="0.3">
      <c r="B15" s="288" t="s">
        <v>55</v>
      </c>
      <c r="C15" s="289"/>
      <c r="D15" s="289"/>
      <c r="E15" s="289"/>
      <c r="F15" s="289"/>
      <c r="G15" s="290"/>
    </row>
    <row r="16" spans="2:7" ht="30" customHeight="1" thickBot="1" x14ac:dyDescent="0.3">
      <c r="B16" s="45"/>
      <c r="C16" s="46" t="s">
        <v>13</v>
      </c>
      <c r="D16" s="41" t="s">
        <v>14</v>
      </c>
      <c r="E16" s="41" t="s">
        <v>15</v>
      </c>
      <c r="F16" s="41" t="s">
        <v>70</v>
      </c>
      <c r="G16" s="37" t="s">
        <v>72</v>
      </c>
    </row>
    <row r="17" spans="2:7" ht="30" customHeight="1" x14ac:dyDescent="0.25">
      <c r="B17" s="293" t="s">
        <v>16</v>
      </c>
      <c r="C17" s="92" t="s">
        <v>116</v>
      </c>
      <c r="D17" s="88" t="s">
        <v>17</v>
      </c>
      <c r="E17" s="89">
        <v>2</v>
      </c>
      <c r="F17" s="130"/>
      <c r="G17" s="117">
        <f>E17*F17</f>
        <v>0</v>
      </c>
    </row>
    <row r="18" spans="2:7" ht="30" customHeight="1" x14ac:dyDescent="0.25">
      <c r="B18" s="286"/>
      <c r="C18" s="72" t="s">
        <v>115</v>
      </c>
      <c r="D18" s="71" t="s">
        <v>17</v>
      </c>
      <c r="E18" s="44">
        <v>1</v>
      </c>
      <c r="F18" s="131"/>
      <c r="G18" s="99">
        <f t="shared" ref="G18:G21" si="1">E18*F18</f>
        <v>0</v>
      </c>
    </row>
    <row r="19" spans="2:7" ht="45" customHeight="1" x14ac:dyDescent="0.25">
      <c r="B19" s="35" t="s">
        <v>18</v>
      </c>
      <c r="C19" s="90" t="s">
        <v>29</v>
      </c>
      <c r="D19" s="71" t="s">
        <v>20</v>
      </c>
      <c r="E19" s="44">
        <v>1</v>
      </c>
      <c r="F19" s="131"/>
      <c r="G19" s="99">
        <f t="shared" si="1"/>
        <v>0</v>
      </c>
    </row>
    <row r="20" spans="2:7" ht="30" customHeight="1" x14ac:dyDescent="0.25">
      <c r="B20" s="286" t="s">
        <v>21</v>
      </c>
      <c r="C20" s="72" t="s">
        <v>31</v>
      </c>
      <c r="D20" s="71" t="s">
        <v>135</v>
      </c>
      <c r="E20" s="44">
        <v>60</v>
      </c>
      <c r="F20" s="131"/>
      <c r="G20" s="99">
        <f t="shared" si="1"/>
        <v>0</v>
      </c>
    </row>
    <row r="21" spans="2:7" ht="30" customHeight="1" thickBot="1" x14ac:dyDescent="0.3">
      <c r="B21" s="287"/>
      <c r="C21" s="91" t="s">
        <v>23</v>
      </c>
      <c r="D21" s="71" t="s">
        <v>135</v>
      </c>
      <c r="E21" s="83">
        <v>120</v>
      </c>
      <c r="F21" s="132"/>
      <c r="G21" s="100">
        <f t="shared" si="1"/>
        <v>0</v>
      </c>
    </row>
    <row r="22" spans="2:7" ht="34.950000000000003" customHeight="1" thickBot="1" x14ac:dyDescent="0.3">
      <c r="B22" s="210" t="s">
        <v>110</v>
      </c>
      <c r="C22" s="211"/>
      <c r="D22" s="211"/>
      <c r="E22" s="211"/>
      <c r="F22" s="225"/>
      <c r="G22" s="73">
        <f>SUM(G17:G21)</f>
        <v>0</v>
      </c>
    </row>
    <row r="23" spans="2:7" ht="34.950000000000003" customHeight="1" thickBot="1" x14ac:dyDescent="0.3">
      <c r="B23" s="210" t="s">
        <v>113</v>
      </c>
      <c r="C23" s="211"/>
      <c r="D23" s="211"/>
      <c r="E23" s="211"/>
      <c r="F23" s="225"/>
      <c r="G23" s="73">
        <f>G14+G22</f>
        <v>0</v>
      </c>
    </row>
    <row r="24" spans="2:7" x14ac:dyDescent="0.25">
      <c r="D24" s="30"/>
      <c r="E24" s="30"/>
      <c r="F24" s="30"/>
      <c r="G24" s="30"/>
    </row>
  </sheetData>
  <sheetProtection algorithmName="SHA-512" hashValue="7d/scdCZrD1Ic4z9fXIkecIG1xzWgobarX/+beVCj39+BiDrF6byzpTF4fLXY3lepJWCewGNI7mPYsbLpG4k3Q==" saltValue="MNlgjeTwyhrxKO/XKJAUMw==" spinCount="100000" sheet="1" objects="1" scenarios="1"/>
  <mergeCells count="11">
    <mergeCell ref="B23:F23"/>
    <mergeCell ref="B3:G3"/>
    <mergeCell ref="C4:G6"/>
    <mergeCell ref="B20:B21"/>
    <mergeCell ref="B15:G15"/>
    <mergeCell ref="B7:G7"/>
    <mergeCell ref="B9:B10"/>
    <mergeCell ref="B12:B13"/>
    <mergeCell ref="B17:B18"/>
    <mergeCell ref="B14:F14"/>
    <mergeCell ref="B22:F2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EE8BE-3631-4301-95B5-4B59021A3EF2}">
  <dimension ref="B1:G14"/>
  <sheetViews>
    <sheetView tabSelected="1" workbookViewId="0">
      <selection activeCell="F9" sqref="F9:F13"/>
    </sheetView>
  </sheetViews>
  <sheetFormatPr defaultColWidth="8.77734375" defaultRowHeight="13.8" x14ac:dyDescent="0.25"/>
  <cols>
    <col min="1" max="1" width="5.6640625" style="26" customWidth="1"/>
    <col min="2" max="2" width="28.88671875" style="26" bestFit="1" customWidth="1"/>
    <col min="3" max="3" width="59.77734375" style="26" customWidth="1"/>
    <col min="4" max="4" width="20.6640625" style="26" customWidth="1"/>
    <col min="5" max="6" width="15.6640625" style="26" customWidth="1"/>
    <col min="7" max="7" width="20.6640625" style="26" customWidth="1"/>
    <col min="8" max="16384" width="8.77734375" style="26"/>
  </cols>
  <sheetData>
    <row r="1" spans="2:7" ht="70.05" customHeight="1" x14ac:dyDescent="0.25"/>
    <row r="2" spans="2:7" ht="70.05" customHeight="1" thickBot="1" x14ac:dyDescent="0.3"/>
    <row r="3" spans="2:7" ht="34.950000000000003" customHeight="1" thickBot="1" x14ac:dyDescent="0.3">
      <c r="B3" s="261" t="s">
        <v>98</v>
      </c>
      <c r="C3" s="262"/>
      <c r="D3" s="262"/>
      <c r="E3" s="262"/>
      <c r="F3" s="262"/>
      <c r="G3" s="263"/>
    </row>
    <row r="4" spans="2:7" ht="30" customHeight="1" x14ac:dyDescent="0.25">
      <c r="B4" s="38" t="str">
        <f>'[1]RBAY TPT'!A2</f>
        <v>Transnet Ltd SOC</v>
      </c>
      <c r="C4" s="272"/>
      <c r="D4" s="273"/>
      <c r="E4" s="273"/>
      <c r="F4" s="273"/>
      <c r="G4" s="274"/>
    </row>
    <row r="5" spans="2:7" ht="30" customHeight="1" x14ac:dyDescent="0.25">
      <c r="B5" s="39" t="str">
        <f>'[1]RBAY TPT'!A3</f>
        <v>Name of Service Provider</v>
      </c>
      <c r="C5" s="275"/>
      <c r="D5" s="276"/>
      <c r="E5" s="276"/>
      <c r="F5" s="276"/>
      <c r="G5" s="277"/>
    </row>
    <row r="6" spans="2:7" ht="30" customHeight="1" thickBot="1" x14ac:dyDescent="0.3">
      <c r="B6" s="40" t="str">
        <f>'[1]RBAY TPT'!A4</f>
        <v>Date</v>
      </c>
      <c r="C6" s="278"/>
      <c r="D6" s="279"/>
      <c r="E6" s="279"/>
      <c r="F6" s="279"/>
      <c r="G6" s="280"/>
    </row>
    <row r="7" spans="2:7" ht="34.950000000000003" customHeight="1" thickBot="1" x14ac:dyDescent="0.3">
      <c r="B7" s="291" t="s">
        <v>82</v>
      </c>
      <c r="C7" s="266"/>
      <c r="D7" s="266"/>
      <c r="E7" s="266"/>
      <c r="F7" s="266"/>
      <c r="G7" s="267"/>
    </row>
    <row r="8" spans="2:7" ht="30" customHeight="1" thickBot="1" x14ac:dyDescent="0.3">
      <c r="B8" s="42"/>
      <c r="C8" s="43" t="s">
        <v>13</v>
      </c>
      <c r="D8" s="41" t="s">
        <v>14</v>
      </c>
      <c r="E8" s="41" t="s">
        <v>15</v>
      </c>
      <c r="F8" s="41" t="s">
        <v>70</v>
      </c>
      <c r="G8" s="37" t="s">
        <v>72</v>
      </c>
    </row>
    <row r="9" spans="2:7" ht="30" customHeight="1" x14ac:dyDescent="0.25">
      <c r="B9" s="292" t="s">
        <v>16</v>
      </c>
      <c r="C9" s="95" t="s">
        <v>132</v>
      </c>
      <c r="D9" s="88" t="s">
        <v>17</v>
      </c>
      <c r="E9" s="89">
        <v>2</v>
      </c>
      <c r="F9" s="130"/>
      <c r="G9" s="117">
        <f>E9*F9</f>
        <v>0</v>
      </c>
    </row>
    <row r="10" spans="2:7" ht="30" customHeight="1" x14ac:dyDescent="0.25">
      <c r="B10" s="282"/>
      <c r="C10" s="94" t="s">
        <v>115</v>
      </c>
      <c r="D10" s="71" t="s">
        <v>17</v>
      </c>
      <c r="E10" s="44">
        <v>1</v>
      </c>
      <c r="F10" s="131"/>
      <c r="G10" s="99">
        <f t="shared" ref="G10:G13" si="0">E10*F10</f>
        <v>0</v>
      </c>
    </row>
    <row r="11" spans="2:7" ht="45" customHeight="1" x14ac:dyDescent="0.25">
      <c r="B11" s="34" t="s">
        <v>18</v>
      </c>
      <c r="C11" s="93" t="s">
        <v>29</v>
      </c>
      <c r="D11" s="71" t="s">
        <v>20</v>
      </c>
      <c r="E11" s="44">
        <v>1</v>
      </c>
      <c r="F11" s="131"/>
      <c r="G11" s="99">
        <f t="shared" si="0"/>
        <v>0</v>
      </c>
    </row>
    <row r="12" spans="2:7" ht="30" customHeight="1" x14ac:dyDescent="0.25">
      <c r="B12" s="283" t="s">
        <v>21</v>
      </c>
      <c r="C12" s="94" t="s">
        <v>31</v>
      </c>
      <c r="D12" s="71" t="s">
        <v>135</v>
      </c>
      <c r="E12" s="44">
        <v>100</v>
      </c>
      <c r="F12" s="131"/>
      <c r="G12" s="99">
        <f t="shared" si="0"/>
        <v>0</v>
      </c>
    </row>
    <row r="13" spans="2:7" ht="30" customHeight="1" thickBot="1" x14ac:dyDescent="0.3">
      <c r="B13" s="284"/>
      <c r="C13" s="96" t="s">
        <v>23</v>
      </c>
      <c r="D13" s="71" t="s">
        <v>135</v>
      </c>
      <c r="E13" s="83">
        <v>150</v>
      </c>
      <c r="F13" s="132"/>
      <c r="G13" s="100">
        <f t="shared" si="0"/>
        <v>0</v>
      </c>
    </row>
    <row r="14" spans="2:7" ht="34.950000000000003" customHeight="1" thickBot="1" x14ac:dyDescent="0.3">
      <c r="B14" s="210" t="s">
        <v>110</v>
      </c>
      <c r="C14" s="211"/>
      <c r="D14" s="211"/>
      <c r="E14" s="211"/>
      <c r="F14" s="225"/>
      <c r="G14" s="118">
        <f>SUM(G9:G13)</f>
        <v>0</v>
      </c>
    </row>
  </sheetData>
  <sheetProtection algorithmName="SHA-512" hashValue="d3nBley0/OtHXunZ4ZeO9Eyg9itKTwz+aLcG+666jBI0Qsez399/RmSqFZNLN0ZagJix2bjbfT+gqQgip/4U+Q==" saltValue="Li6zQdHrFXLUrBjApVNSwQ==" spinCount="100000" sheet="1" objects="1" scenarios="1"/>
  <mergeCells count="6">
    <mergeCell ref="B14:F14"/>
    <mergeCell ref="B3:G3"/>
    <mergeCell ref="B9:B10"/>
    <mergeCell ref="B12:B13"/>
    <mergeCell ref="B7:G7"/>
    <mergeCell ref="C4:G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156B5-D87F-4447-BEFE-B5F682306404}">
  <dimension ref="B1:G24"/>
  <sheetViews>
    <sheetView workbookViewId="0">
      <selection activeCell="B3" sqref="B3:G3"/>
    </sheetView>
  </sheetViews>
  <sheetFormatPr defaultColWidth="8.77734375" defaultRowHeight="13.8" x14ac:dyDescent="0.25"/>
  <cols>
    <col min="1" max="1" width="5.6640625" style="26" customWidth="1"/>
    <col min="2" max="2" width="28.88671875" style="26" bestFit="1" customWidth="1"/>
    <col min="3" max="3" width="72.77734375" style="26" bestFit="1" customWidth="1"/>
    <col min="4" max="4" width="20.6640625" style="26" customWidth="1"/>
    <col min="5" max="6" width="15.6640625" style="26" customWidth="1"/>
    <col min="7" max="7" width="20.6640625" style="15" customWidth="1"/>
    <col min="8" max="16384" width="8.77734375" style="26"/>
  </cols>
  <sheetData>
    <row r="1" spans="2:7" ht="70.05" customHeight="1" x14ac:dyDescent="0.25"/>
    <row r="2" spans="2:7" ht="70.05" customHeight="1" thickBot="1" x14ac:dyDescent="0.3"/>
    <row r="3" spans="2:7" ht="34.950000000000003" customHeight="1" thickBot="1" x14ac:dyDescent="0.3">
      <c r="B3" s="261" t="s">
        <v>97</v>
      </c>
      <c r="C3" s="262"/>
      <c r="D3" s="262"/>
      <c r="E3" s="262"/>
      <c r="F3" s="262"/>
      <c r="G3" s="263"/>
    </row>
    <row r="4" spans="2:7" ht="30" customHeight="1" x14ac:dyDescent="0.25">
      <c r="B4" s="50" t="str">
        <f>'[1]RBAY TPT'!A2</f>
        <v>Transnet Ltd SOC</v>
      </c>
      <c r="C4" s="272"/>
      <c r="D4" s="273"/>
      <c r="E4" s="273"/>
      <c r="F4" s="273"/>
      <c r="G4" s="274"/>
    </row>
    <row r="5" spans="2:7" ht="30" customHeight="1" x14ac:dyDescent="0.25">
      <c r="B5" s="51" t="str">
        <f>'[1]RBAY TPT'!A3</f>
        <v>Name of Service Provider</v>
      </c>
      <c r="C5" s="275"/>
      <c r="D5" s="276"/>
      <c r="E5" s="276"/>
      <c r="F5" s="276"/>
      <c r="G5" s="277"/>
    </row>
    <row r="6" spans="2:7" ht="30" customHeight="1" thickBot="1" x14ac:dyDescent="0.3">
      <c r="B6" s="52" t="str">
        <f>'[1]RBAY TPT'!A4</f>
        <v>Date</v>
      </c>
      <c r="C6" s="278"/>
      <c r="D6" s="279"/>
      <c r="E6" s="279"/>
      <c r="F6" s="279"/>
      <c r="G6" s="280"/>
    </row>
    <row r="7" spans="2:7" ht="34.950000000000003" customHeight="1" thickBot="1" x14ac:dyDescent="0.3">
      <c r="B7" s="291" t="s">
        <v>32</v>
      </c>
      <c r="C7" s="266"/>
      <c r="D7" s="266"/>
      <c r="E7" s="266"/>
      <c r="F7" s="266"/>
      <c r="G7" s="267"/>
    </row>
    <row r="8" spans="2:7" s="15" customFormat="1" ht="30" customHeight="1" thickBot="1" x14ac:dyDescent="0.3">
      <c r="B8" s="42"/>
      <c r="C8" s="43" t="s">
        <v>13</v>
      </c>
      <c r="D8" s="41" t="s">
        <v>14</v>
      </c>
      <c r="E8" s="41" t="s">
        <v>15</v>
      </c>
      <c r="F8" s="41" t="s">
        <v>70</v>
      </c>
      <c r="G8" s="37" t="s">
        <v>72</v>
      </c>
    </row>
    <row r="9" spans="2:7" ht="30" customHeight="1" x14ac:dyDescent="0.25">
      <c r="B9" s="292" t="s">
        <v>16</v>
      </c>
      <c r="C9" s="92" t="s">
        <v>132</v>
      </c>
      <c r="D9" s="59" t="s">
        <v>17</v>
      </c>
      <c r="E9" s="69">
        <v>2</v>
      </c>
      <c r="F9" s="130"/>
      <c r="G9" s="117">
        <f>E9*F9</f>
        <v>0</v>
      </c>
    </row>
    <row r="10" spans="2:7" ht="30" customHeight="1" x14ac:dyDescent="0.25">
      <c r="B10" s="282"/>
      <c r="C10" s="72" t="s">
        <v>115</v>
      </c>
      <c r="D10" s="28" t="s">
        <v>17</v>
      </c>
      <c r="E10" s="68">
        <v>1</v>
      </c>
      <c r="F10" s="131"/>
      <c r="G10" s="99">
        <f t="shared" ref="G10:G13" si="0">E10*F10</f>
        <v>0</v>
      </c>
    </row>
    <row r="11" spans="2:7" ht="45" customHeight="1" x14ac:dyDescent="0.25">
      <c r="B11" s="34" t="s">
        <v>18</v>
      </c>
      <c r="C11" s="90" t="s">
        <v>33</v>
      </c>
      <c r="D11" s="28" t="s">
        <v>20</v>
      </c>
      <c r="E11" s="68">
        <v>1</v>
      </c>
      <c r="F11" s="131"/>
      <c r="G11" s="99">
        <f t="shared" si="0"/>
        <v>0</v>
      </c>
    </row>
    <row r="12" spans="2:7" ht="30" customHeight="1" x14ac:dyDescent="0.25">
      <c r="B12" s="283" t="s">
        <v>21</v>
      </c>
      <c r="C12" s="72" t="s">
        <v>30</v>
      </c>
      <c r="D12" s="28" t="s">
        <v>135</v>
      </c>
      <c r="E12" s="68">
        <v>100</v>
      </c>
      <c r="F12" s="131"/>
      <c r="G12" s="99">
        <f t="shared" si="0"/>
        <v>0</v>
      </c>
    </row>
    <row r="13" spans="2:7" ht="30" customHeight="1" thickBot="1" x14ac:dyDescent="0.3">
      <c r="B13" s="284"/>
      <c r="C13" s="91" t="s">
        <v>23</v>
      </c>
      <c r="D13" s="28" t="s">
        <v>135</v>
      </c>
      <c r="E13" s="68">
        <v>150</v>
      </c>
      <c r="F13" s="131"/>
      <c r="G13" s="100">
        <f t="shared" si="0"/>
        <v>0</v>
      </c>
    </row>
    <row r="14" spans="2:7" s="15" customFormat="1" ht="34.950000000000003" customHeight="1" thickBot="1" x14ac:dyDescent="0.3">
      <c r="B14" s="210" t="s">
        <v>110</v>
      </c>
      <c r="C14" s="211"/>
      <c r="D14" s="211"/>
      <c r="E14" s="211"/>
      <c r="F14" s="225"/>
      <c r="G14" s="73">
        <f>SUM(G9:G13)</f>
        <v>0</v>
      </c>
    </row>
    <row r="15" spans="2:7" ht="34.950000000000003" customHeight="1" thickBot="1" x14ac:dyDescent="0.3">
      <c r="B15" s="288" t="s">
        <v>34</v>
      </c>
      <c r="C15" s="289"/>
      <c r="D15" s="289"/>
      <c r="E15" s="289"/>
      <c r="F15" s="289"/>
      <c r="G15" s="290"/>
    </row>
    <row r="16" spans="2:7" s="15" customFormat="1" ht="30" customHeight="1" thickBot="1" x14ac:dyDescent="0.3">
      <c r="B16" s="45"/>
      <c r="C16" s="46" t="s">
        <v>13</v>
      </c>
      <c r="D16" s="41" t="s">
        <v>14</v>
      </c>
      <c r="E16" s="41" t="s">
        <v>15</v>
      </c>
      <c r="F16" s="41" t="s">
        <v>70</v>
      </c>
      <c r="G16" s="37" t="s">
        <v>72</v>
      </c>
    </row>
    <row r="17" spans="2:7" ht="30" customHeight="1" x14ac:dyDescent="0.25">
      <c r="B17" s="293" t="s">
        <v>16</v>
      </c>
      <c r="C17" s="87" t="s">
        <v>130</v>
      </c>
      <c r="D17" s="59" t="s">
        <v>17</v>
      </c>
      <c r="E17" s="69">
        <v>2</v>
      </c>
      <c r="F17" s="130"/>
      <c r="G17" s="117">
        <f>E17*F17</f>
        <v>0</v>
      </c>
    </row>
    <row r="18" spans="2:7" ht="30" customHeight="1" x14ac:dyDescent="0.25">
      <c r="B18" s="286"/>
      <c r="C18" s="86" t="s">
        <v>115</v>
      </c>
      <c r="D18" s="28" t="s">
        <v>17</v>
      </c>
      <c r="E18" s="68">
        <v>1</v>
      </c>
      <c r="F18" s="131"/>
      <c r="G18" s="99">
        <f t="shared" ref="G18:G21" si="1">E18*F18</f>
        <v>0</v>
      </c>
    </row>
    <row r="19" spans="2:7" ht="45" customHeight="1" x14ac:dyDescent="0.25">
      <c r="B19" s="35" t="s">
        <v>18</v>
      </c>
      <c r="C19" s="85" t="s">
        <v>35</v>
      </c>
      <c r="D19" s="28" t="s">
        <v>20</v>
      </c>
      <c r="E19" s="68">
        <v>1</v>
      </c>
      <c r="F19" s="131"/>
      <c r="G19" s="99">
        <f t="shared" si="1"/>
        <v>0</v>
      </c>
    </row>
    <row r="20" spans="2:7" ht="30" customHeight="1" x14ac:dyDescent="0.25">
      <c r="B20" s="286" t="s">
        <v>21</v>
      </c>
      <c r="C20" s="86" t="s">
        <v>30</v>
      </c>
      <c r="D20" s="28" t="s">
        <v>22</v>
      </c>
      <c r="E20" s="68">
        <v>100</v>
      </c>
      <c r="F20" s="131"/>
      <c r="G20" s="99">
        <f t="shared" si="1"/>
        <v>0</v>
      </c>
    </row>
    <row r="21" spans="2:7" ht="30" customHeight="1" thickBot="1" x14ac:dyDescent="0.3">
      <c r="B21" s="287"/>
      <c r="C21" s="202" t="s">
        <v>23</v>
      </c>
      <c r="D21" s="32" t="s">
        <v>22</v>
      </c>
      <c r="E21" s="70">
        <v>150</v>
      </c>
      <c r="F21" s="132"/>
      <c r="G21" s="100">
        <f t="shared" si="1"/>
        <v>0</v>
      </c>
    </row>
    <row r="22" spans="2:7" s="15" customFormat="1" ht="34.950000000000003" customHeight="1" thickBot="1" x14ac:dyDescent="0.3">
      <c r="B22" s="210" t="s">
        <v>110</v>
      </c>
      <c r="C22" s="211"/>
      <c r="D22" s="211"/>
      <c r="E22" s="211"/>
      <c r="F22" s="225"/>
      <c r="G22" s="73">
        <f>SUM(G17:G21)</f>
        <v>0</v>
      </c>
    </row>
    <row r="23" spans="2:7" s="15" customFormat="1" ht="34.950000000000003" customHeight="1" thickBot="1" x14ac:dyDescent="0.3">
      <c r="B23" s="210" t="s">
        <v>113</v>
      </c>
      <c r="C23" s="211"/>
      <c r="D23" s="211"/>
      <c r="E23" s="211"/>
      <c r="F23" s="225"/>
      <c r="G23" s="73">
        <f>G14+G22</f>
        <v>0</v>
      </c>
    </row>
    <row r="24" spans="2:7" s="15" customFormat="1" x14ac:dyDescent="0.25"/>
  </sheetData>
  <sheetProtection algorithmName="SHA-512" hashValue="93lSBN+Wr7kfP9PSCOCCbLbwhHFWChta+sMwz0bpF2mS51h4MfbGwnZnoephcyuMYK/ld3pRq4eMvB+5ShxSXA==" saltValue="djEVGvHHKUSn6BFNFYlj0Q==" spinCount="100000" sheet="1" objects="1" scenarios="1"/>
  <mergeCells count="11">
    <mergeCell ref="B23:F23"/>
    <mergeCell ref="B20:B21"/>
    <mergeCell ref="B3:G3"/>
    <mergeCell ref="B15:G15"/>
    <mergeCell ref="C4:G6"/>
    <mergeCell ref="B7:G7"/>
    <mergeCell ref="B9:B10"/>
    <mergeCell ref="B12:B13"/>
    <mergeCell ref="B17:B18"/>
    <mergeCell ref="B14:F14"/>
    <mergeCell ref="B22:F2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AD529-3604-4CD9-BDAD-886C98AA4C1E}">
  <dimension ref="B1:G23"/>
  <sheetViews>
    <sheetView workbookViewId="0">
      <selection activeCell="C19" sqref="C19"/>
    </sheetView>
  </sheetViews>
  <sheetFormatPr defaultColWidth="8.77734375" defaultRowHeight="13.8" x14ac:dyDescent="0.25"/>
  <cols>
    <col min="1" max="1" width="5.6640625" style="26" customWidth="1"/>
    <col min="2" max="2" width="28.88671875" style="26" bestFit="1" customWidth="1"/>
    <col min="3" max="3" width="67.21875" style="26" customWidth="1"/>
    <col min="4" max="4" width="20.6640625" style="26" customWidth="1"/>
    <col min="5" max="6" width="15.6640625" style="26" customWidth="1"/>
    <col min="7" max="7" width="20.6640625" style="26" customWidth="1"/>
    <col min="8" max="16384" width="8.77734375" style="26"/>
  </cols>
  <sheetData>
    <row r="1" spans="2:7" ht="70.05" customHeight="1" x14ac:dyDescent="0.25"/>
    <row r="2" spans="2:7" ht="70.05" customHeight="1" thickBot="1" x14ac:dyDescent="0.3"/>
    <row r="3" spans="2:7" ht="34.950000000000003" customHeight="1" thickBot="1" x14ac:dyDescent="0.3">
      <c r="B3" s="261" t="s">
        <v>99</v>
      </c>
      <c r="C3" s="262"/>
      <c r="D3" s="262"/>
      <c r="E3" s="262"/>
      <c r="F3" s="262"/>
      <c r="G3" s="263"/>
    </row>
    <row r="4" spans="2:7" ht="30" customHeight="1" x14ac:dyDescent="0.25">
      <c r="B4" s="53" t="str">
        <f>'[1]RBAY TPT'!A2</f>
        <v>Transnet Ltd SOC</v>
      </c>
      <c r="C4" s="272"/>
      <c r="D4" s="273"/>
      <c r="E4" s="273"/>
      <c r="F4" s="273"/>
      <c r="G4" s="274"/>
    </row>
    <row r="5" spans="2:7" ht="30" customHeight="1" x14ac:dyDescent="0.25">
      <c r="B5" s="54" t="str">
        <f>'[1]RBAY TPT'!A3</f>
        <v>Name of Service Provider</v>
      </c>
      <c r="C5" s="275"/>
      <c r="D5" s="276"/>
      <c r="E5" s="276"/>
      <c r="F5" s="276"/>
      <c r="G5" s="277"/>
    </row>
    <row r="6" spans="2:7" ht="30" customHeight="1" thickBot="1" x14ac:dyDescent="0.3">
      <c r="B6" s="55" t="str">
        <f>'[1]RBAY TPT'!A4</f>
        <v>Date</v>
      </c>
      <c r="C6" s="278"/>
      <c r="D6" s="279"/>
      <c r="E6" s="279"/>
      <c r="F6" s="279"/>
      <c r="G6" s="280"/>
    </row>
    <row r="7" spans="2:7" s="106" customFormat="1" ht="34.950000000000003" customHeight="1" thickBot="1" x14ac:dyDescent="0.4">
      <c r="B7" s="291" t="s">
        <v>57</v>
      </c>
      <c r="C7" s="266"/>
      <c r="D7" s="266"/>
      <c r="E7" s="266"/>
      <c r="F7" s="266"/>
      <c r="G7" s="267"/>
    </row>
    <row r="8" spans="2:7" s="15" customFormat="1" ht="30" customHeight="1" thickBot="1" x14ac:dyDescent="0.3">
      <c r="B8" s="45"/>
      <c r="C8" s="46" t="s">
        <v>13</v>
      </c>
      <c r="D8" s="41" t="s">
        <v>14</v>
      </c>
      <c r="E8" s="41" t="s">
        <v>15</v>
      </c>
      <c r="F8" s="41" t="s">
        <v>70</v>
      </c>
      <c r="G8" s="37" t="s">
        <v>72</v>
      </c>
    </row>
    <row r="9" spans="2:7" ht="30" customHeight="1" x14ac:dyDescent="0.25">
      <c r="B9" s="292" t="s">
        <v>16</v>
      </c>
      <c r="C9" s="141" t="s">
        <v>116</v>
      </c>
      <c r="D9" s="88" t="s">
        <v>17</v>
      </c>
      <c r="E9" s="89">
        <v>2</v>
      </c>
      <c r="F9" s="130"/>
      <c r="G9" s="113">
        <f>E9*F9</f>
        <v>0</v>
      </c>
    </row>
    <row r="10" spans="2:7" ht="30" customHeight="1" x14ac:dyDescent="0.25">
      <c r="B10" s="282"/>
      <c r="C10" s="80" t="s">
        <v>115</v>
      </c>
      <c r="D10" s="71" t="s">
        <v>17</v>
      </c>
      <c r="E10" s="44">
        <v>1</v>
      </c>
      <c r="F10" s="131"/>
      <c r="G10" s="114">
        <f t="shared" ref="G10:G13" si="0">E10*F10</f>
        <v>0</v>
      </c>
    </row>
    <row r="11" spans="2:7" ht="45" customHeight="1" x14ac:dyDescent="0.25">
      <c r="B11" s="34" t="s">
        <v>18</v>
      </c>
      <c r="C11" s="79" t="s">
        <v>19</v>
      </c>
      <c r="D11" s="71" t="s">
        <v>20</v>
      </c>
      <c r="E11" s="44">
        <v>1</v>
      </c>
      <c r="F11" s="131"/>
      <c r="G11" s="114">
        <f t="shared" si="0"/>
        <v>0</v>
      </c>
    </row>
    <row r="12" spans="2:7" ht="30" customHeight="1" x14ac:dyDescent="0.25">
      <c r="B12" s="283" t="s">
        <v>21</v>
      </c>
      <c r="C12" s="80" t="s">
        <v>36</v>
      </c>
      <c r="D12" s="71" t="s">
        <v>135</v>
      </c>
      <c r="E12" s="44">
        <v>60</v>
      </c>
      <c r="F12" s="131"/>
      <c r="G12" s="114">
        <f t="shared" si="0"/>
        <v>0</v>
      </c>
    </row>
    <row r="13" spans="2:7" ht="30" customHeight="1" thickBot="1" x14ac:dyDescent="0.3">
      <c r="B13" s="284"/>
      <c r="C13" s="84" t="s">
        <v>23</v>
      </c>
      <c r="D13" s="71" t="s">
        <v>135</v>
      </c>
      <c r="E13" s="83">
        <v>120</v>
      </c>
      <c r="F13" s="132"/>
      <c r="G13" s="115">
        <f t="shared" si="0"/>
        <v>0</v>
      </c>
    </row>
    <row r="14" spans="2:7" ht="34.950000000000003" customHeight="1" thickBot="1" x14ac:dyDescent="0.3">
      <c r="B14" s="210" t="s">
        <v>110</v>
      </c>
      <c r="C14" s="211"/>
      <c r="D14" s="211"/>
      <c r="E14" s="211"/>
      <c r="F14" s="225"/>
      <c r="G14" s="116">
        <f>SUM(G9:G13)</f>
        <v>0</v>
      </c>
    </row>
    <row r="15" spans="2:7" ht="34.950000000000003" customHeight="1" thickBot="1" x14ac:dyDescent="0.3">
      <c r="B15" s="288" t="s">
        <v>37</v>
      </c>
      <c r="C15" s="289"/>
      <c r="D15" s="289"/>
      <c r="E15" s="289"/>
      <c r="F15" s="289"/>
      <c r="G15" s="290"/>
    </row>
    <row r="16" spans="2:7" s="15" customFormat="1" ht="30" customHeight="1" thickBot="1" x14ac:dyDescent="0.3">
      <c r="B16" s="45"/>
      <c r="C16" s="46" t="s">
        <v>13</v>
      </c>
      <c r="D16" s="41" t="s">
        <v>14</v>
      </c>
      <c r="E16" s="41" t="s">
        <v>15</v>
      </c>
      <c r="F16" s="41" t="s">
        <v>70</v>
      </c>
      <c r="G16" s="37" t="s">
        <v>72</v>
      </c>
    </row>
    <row r="17" spans="2:7" ht="30" customHeight="1" x14ac:dyDescent="0.25">
      <c r="B17" s="293" t="s">
        <v>16</v>
      </c>
      <c r="C17" s="141" t="s">
        <v>131</v>
      </c>
      <c r="D17" s="59" t="s">
        <v>17</v>
      </c>
      <c r="E17" s="69">
        <v>2</v>
      </c>
      <c r="F17" s="130"/>
      <c r="G17" s="117">
        <f>E17*F17</f>
        <v>0</v>
      </c>
    </row>
    <row r="18" spans="2:7" ht="30" customHeight="1" x14ac:dyDescent="0.25">
      <c r="B18" s="286"/>
      <c r="C18" s="80" t="s">
        <v>115</v>
      </c>
      <c r="D18" s="28" t="s">
        <v>17</v>
      </c>
      <c r="E18" s="68">
        <v>1</v>
      </c>
      <c r="F18" s="131"/>
      <c r="G18" s="99">
        <f t="shared" ref="G18:G21" si="1">E18*F18</f>
        <v>0</v>
      </c>
    </row>
    <row r="19" spans="2:7" ht="45" customHeight="1" x14ac:dyDescent="0.25">
      <c r="B19" s="35" t="s">
        <v>18</v>
      </c>
      <c r="C19" s="79" t="s">
        <v>19</v>
      </c>
      <c r="D19" s="71" t="s">
        <v>20</v>
      </c>
      <c r="E19" s="44">
        <v>1</v>
      </c>
      <c r="F19" s="131"/>
      <c r="G19" s="99">
        <f t="shared" si="1"/>
        <v>0</v>
      </c>
    </row>
    <row r="20" spans="2:7" ht="30" customHeight="1" x14ac:dyDescent="0.25">
      <c r="B20" s="286" t="s">
        <v>21</v>
      </c>
      <c r="C20" s="80" t="s">
        <v>36</v>
      </c>
      <c r="D20" s="71" t="s">
        <v>135</v>
      </c>
      <c r="E20" s="44">
        <v>60</v>
      </c>
      <c r="F20" s="131"/>
      <c r="G20" s="99">
        <f t="shared" si="1"/>
        <v>0</v>
      </c>
    </row>
    <row r="21" spans="2:7" ht="30" customHeight="1" thickBot="1" x14ac:dyDescent="0.3">
      <c r="B21" s="287"/>
      <c r="C21" s="84" t="s">
        <v>23</v>
      </c>
      <c r="D21" s="71" t="s">
        <v>135</v>
      </c>
      <c r="E21" s="83">
        <v>120</v>
      </c>
      <c r="F21" s="132"/>
      <c r="G21" s="100">
        <f t="shared" si="1"/>
        <v>0</v>
      </c>
    </row>
    <row r="22" spans="2:7" ht="34.950000000000003" customHeight="1" thickBot="1" x14ac:dyDescent="0.3">
      <c r="B22" s="210" t="s">
        <v>110</v>
      </c>
      <c r="C22" s="211"/>
      <c r="D22" s="211"/>
      <c r="E22" s="211"/>
      <c r="F22" s="225"/>
      <c r="G22" s="118">
        <f>SUM(G17:G21)</f>
        <v>0</v>
      </c>
    </row>
    <row r="23" spans="2:7" ht="34.950000000000003" customHeight="1" thickBot="1" x14ac:dyDescent="0.3">
      <c r="B23" s="210" t="s">
        <v>113</v>
      </c>
      <c r="C23" s="211"/>
      <c r="D23" s="211"/>
      <c r="E23" s="211"/>
      <c r="F23" s="225"/>
      <c r="G23" s="119">
        <f>G14+G22</f>
        <v>0</v>
      </c>
    </row>
  </sheetData>
  <sheetProtection algorithmName="SHA-512" hashValue="7+2jfjMmUOe1AbF0pX4QrN9MxQxw7B4gRSEtj4fZl3lN4HqCT+0c0YU4Byo4z2kTTbUdnqY8k7oulo4XsLQHMA==" saltValue="nxofRuiMe/q0y+mrVuv5kw==" spinCount="100000" sheet="1" objects="1" scenarios="1"/>
  <mergeCells count="11">
    <mergeCell ref="B23:F23"/>
    <mergeCell ref="B7:G7"/>
    <mergeCell ref="B3:G3"/>
    <mergeCell ref="C4:G6"/>
    <mergeCell ref="B15:G15"/>
    <mergeCell ref="B9:B10"/>
    <mergeCell ref="B12:B13"/>
    <mergeCell ref="B17:B18"/>
    <mergeCell ref="B20:B21"/>
    <mergeCell ref="B14:F14"/>
    <mergeCell ref="B22:F2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15CFD-938B-4C37-8C0F-CD6D9A172F81}">
  <dimension ref="B1:G15"/>
  <sheetViews>
    <sheetView workbookViewId="0">
      <selection activeCell="B3" sqref="B3:G3"/>
    </sheetView>
  </sheetViews>
  <sheetFormatPr defaultColWidth="8.77734375" defaultRowHeight="13.8" x14ac:dyDescent="0.25"/>
  <cols>
    <col min="1" max="1" width="5.6640625" style="26" customWidth="1"/>
    <col min="2" max="2" width="28.88671875" style="26" bestFit="1" customWidth="1"/>
    <col min="3" max="3" width="72.77734375" style="26" bestFit="1" customWidth="1"/>
    <col min="4" max="4" width="20.6640625" style="26" customWidth="1"/>
    <col min="5" max="6" width="15.6640625" style="26" customWidth="1"/>
    <col min="7" max="7" width="20.6640625" style="26" customWidth="1"/>
    <col min="8" max="16384" width="8.77734375" style="26"/>
  </cols>
  <sheetData>
    <row r="1" spans="2:7" ht="70.05" customHeight="1" x14ac:dyDescent="0.25"/>
    <row r="2" spans="2:7" ht="70.05" customHeight="1" thickBot="1" x14ac:dyDescent="0.3"/>
    <row r="3" spans="2:7" ht="34.950000000000003" customHeight="1" thickBot="1" x14ac:dyDescent="0.3">
      <c r="B3" s="261" t="s">
        <v>100</v>
      </c>
      <c r="C3" s="262"/>
      <c r="D3" s="262"/>
      <c r="E3" s="262"/>
      <c r="F3" s="262"/>
      <c r="G3" s="263"/>
    </row>
    <row r="4" spans="2:7" ht="30" customHeight="1" x14ac:dyDescent="0.25">
      <c r="B4" s="53" t="str">
        <f>'[1]ELONDON TPT'!B2</f>
        <v>Transnet Ltd SOC</v>
      </c>
      <c r="C4" s="272"/>
      <c r="D4" s="273"/>
      <c r="E4" s="273"/>
      <c r="F4" s="273"/>
      <c r="G4" s="274"/>
    </row>
    <row r="5" spans="2:7" ht="30" customHeight="1" x14ac:dyDescent="0.25">
      <c r="B5" s="54" t="str">
        <f>'[1]ELONDON TPT'!B3</f>
        <v>Name of Service Provider</v>
      </c>
      <c r="C5" s="275"/>
      <c r="D5" s="276"/>
      <c r="E5" s="276"/>
      <c r="F5" s="276"/>
      <c r="G5" s="277"/>
    </row>
    <row r="6" spans="2:7" ht="30" customHeight="1" thickBot="1" x14ac:dyDescent="0.3">
      <c r="B6" s="55" t="str">
        <f>'[1]ELONDON TPT'!B4</f>
        <v>Date</v>
      </c>
      <c r="C6" s="278"/>
      <c r="D6" s="279"/>
      <c r="E6" s="279"/>
      <c r="F6" s="279"/>
      <c r="G6" s="280"/>
    </row>
    <row r="7" spans="2:7" s="106" customFormat="1" ht="34.950000000000003" customHeight="1" thickBot="1" x14ac:dyDescent="0.4">
      <c r="B7" s="264" t="s">
        <v>58</v>
      </c>
      <c r="C7" s="265"/>
      <c r="D7" s="265"/>
      <c r="E7" s="265"/>
      <c r="F7" s="265"/>
      <c r="G7" s="294"/>
    </row>
    <row r="8" spans="2:7" s="15" customFormat="1" ht="30" customHeight="1" thickBot="1" x14ac:dyDescent="0.3">
      <c r="B8" s="75"/>
      <c r="C8" s="47" t="s">
        <v>13</v>
      </c>
      <c r="D8" s="76" t="s">
        <v>14</v>
      </c>
      <c r="E8" s="77" t="s">
        <v>15</v>
      </c>
      <c r="F8" s="77" t="s">
        <v>70</v>
      </c>
      <c r="G8" s="78" t="s">
        <v>72</v>
      </c>
    </row>
    <row r="9" spans="2:7" ht="30" customHeight="1" x14ac:dyDescent="0.25">
      <c r="B9" s="281" t="s">
        <v>16</v>
      </c>
      <c r="C9" s="81" t="s">
        <v>132</v>
      </c>
      <c r="D9" s="82" t="s">
        <v>17</v>
      </c>
      <c r="E9" s="48">
        <v>2</v>
      </c>
      <c r="F9" s="133"/>
      <c r="G9" s="74">
        <f>E9*F9</f>
        <v>0</v>
      </c>
    </row>
    <row r="10" spans="2:7" ht="30" customHeight="1" x14ac:dyDescent="0.25">
      <c r="B10" s="282"/>
      <c r="C10" s="80" t="s">
        <v>115</v>
      </c>
      <c r="D10" s="71" t="s">
        <v>17</v>
      </c>
      <c r="E10" s="44">
        <v>1</v>
      </c>
      <c r="F10" s="131"/>
      <c r="G10" s="99">
        <f t="shared" ref="G10:G13" si="0">E10*F10</f>
        <v>0</v>
      </c>
    </row>
    <row r="11" spans="2:7" ht="45" customHeight="1" x14ac:dyDescent="0.25">
      <c r="B11" s="34" t="s">
        <v>18</v>
      </c>
      <c r="C11" s="79" t="s">
        <v>29</v>
      </c>
      <c r="D11" s="71" t="s">
        <v>20</v>
      </c>
      <c r="E11" s="44">
        <v>1</v>
      </c>
      <c r="F11" s="131"/>
      <c r="G11" s="99">
        <f t="shared" si="0"/>
        <v>0</v>
      </c>
    </row>
    <row r="12" spans="2:7" ht="30" customHeight="1" x14ac:dyDescent="0.25">
      <c r="B12" s="283" t="s">
        <v>21</v>
      </c>
      <c r="C12" s="80" t="s">
        <v>36</v>
      </c>
      <c r="D12" s="71" t="s">
        <v>135</v>
      </c>
      <c r="E12" s="44">
        <v>100</v>
      </c>
      <c r="F12" s="131"/>
      <c r="G12" s="99">
        <f t="shared" si="0"/>
        <v>0</v>
      </c>
    </row>
    <row r="13" spans="2:7" ht="30" customHeight="1" thickBot="1" x14ac:dyDescent="0.3">
      <c r="B13" s="284"/>
      <c r="C13" s="84" t="s">
        <v>23</v>
      </c>
      <c r="D13" s="71" t="s">
        <v>135</v>
      </c>
      <c r="E13" s="83">
        <v>150</v>
      </c>
      <c r="F13" s="132"/>
      <c r="G13" s="100">
        <f t="shared" si="0"/>
        <v>0</v>
      </c>
    </row>
    <row r="14" spans="2:7" s="31" customFormat="1" ht="34.950000000000003" customHeight="1" thickBot="1" x14ac:dyDescent="0.35">
      <c r="B14" s="210" t="s">
        <v>110</v>
      </c>
      <c r="C14" s="211"/>
      <c r="D14" s="211"/>
      <c r="E14" s="211"/>
      <c r="F14" s="212"/>
      <c r="G14" s="107">
        <f>SUM(G9:G13)</f>
        <v>0</v>
      </c>
    </row>
    <row r="15" spans="2:7" x14ac:dyDescent="0.25">
      <c r="D15" s="15"/>
      <c r="E15" s="15"/>
      <c r="F15" s="15"/>
      <c r="G15" s="15"/>
    </row>
  </sheetData>
  <sheetProtection algorithmName="SHA-512" hashValue="7SDCC7xnnh/LfWfhE0rf/BxpcNQjd2UL7iDq3eEdaR8w5NdQ40thNjuLMxZlvjGCOylkq/SZgQjo2KigRnD/zQ==" saltValue="E9RJG8pLblrUM+KOY3hlfw==" spinCount="100000" sheet="1" objects="1" scenarios="1"/>
  <mergeCells count="6">
    <mergeCell ref="B14:F14"/>
    <mergeCell ref="B9:B10"/>
    <mergeCell ref="B12:B13"/>
    <mergeCell ref="B3:G3"/>
    <mergeCell ref="B7:G7"/>
    <mergeCell ref="C4:G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62B2B-3FA1-4371-9696-A68C9474892A}">
  <dimension ref="B1:O124"/>
  <sheetViews>
    <sheetView showGridLines="0" topLeftCell="A120" zoomScale="90" zoomScaleNormal="90" workbookViewId="0">
      <selection activeCell="H47" sqref="H47"/>
    </sheetView>
  </sheetViews>
  <sheetFormatPr defaultColWidth="8.77734375" defaultRowHeight="13.8" x14ac:dyDescent="0.25"/>
  <cols>
    <col min="1" max="1" width="5.6640625" style="26" customWidth="1"/>
    <col min="2" max="2" width="56.21875" style="26" customWidth="1"/>
    <col min="3" max="3" width="25.6640625" style="26" customWidth="1"/>
    <col min="4" max="5" width="15.6640625" style="26" customWidth="1"/>
    <col min="6" max="6" width="25.6640625" style="26" customWidth="1"/>
    <col min="7" max="7" width="15.6640625" style="15" customWidth="1"/>
    <col min="8" max="8" width="25.6640625" style="26" customWidth="1"/>
    <col min="9" max="9" width="15.6640625" style="26" customWidth="1"/>
    <col min="10" max="10" width="25.6640625" style="26" customWidth="1"/>
    <col min="11" max="11" width="15.6640625" style="26" customWidth="1"/>
    <col min="12" max="12" width="25.6640625" style="26" customWidth="1"/>
    <col min="13" max="13" width="15.6640625" style="26" customWidth="1"/>
    <col min="14" max="15" width="25.6640625" style="26" customWidth="1"/>
    <col min="16" max="16384" width="8.77734375" style="26"/>
  </cols>
  <sheetData>
    <row r="1" spans="2:10" ht="70.05" customHeight="1" x14ac:dyDescent="0.25"/>
    <row r="2" spans="2:10" ht="70.05" customHeight="1" thickBot="1" x14ac:dyDescent="0.3"/>
    <row r="3" spans="2:10" ht="30" customHeight="1" thickBot="1" x14ac:dyDescent="0.3">
      <c r="B3" s="229" t="s">
        <v>101</v>
      </c>
      <c r="C3" s="230"/>
      <c r="D3" s="230"/>
      <c r="E3" s="230"/>
      <c r="F3" s="231"/>
      <c r="G3" s="134"/>
      <c r="H3" s="120"/>
    </row>
    <row r="4" spans="2:10" ht="30" customHeight="1" x14ac:dyDescent="0.25">
      <c r="B4" s="168" t="str">
        <f>[1]SUMMARY!C3</f>
        <v>Name of Service Provider</v>
      </c>
      <c r="C4" s="232"/>
      <c r="D4" s="232"/>
      <c r="E4" s="232"/>
      <c r="F4" s="233"/>
      <c r="G4" s="135"/>
      <c r="H4" s="30"/>
    </row>
    <row r="5" spans="2:10" ht="30" customHeight="1" thickBot="1" x14ac:dyDescent="0.3">
      <c r="B5" s="169" t="str">
        <f>[1]SUMMARY!C4</f>
        <v>Date</v>
      </c>
      <c r="C5" s="234"/>
      <c r="D5" s="234"/>
      <c r="E5" s="234"/>
      <c r="F5" s="235"/>
      <c r="G5" s="135"/>
      <c r="H5" s="30"/>
    </row>
    <row r="6" spans="2:10" ht="30" customHeight="1" thickBot="1" x14ac:dyDescent="0.3">
      <c r="B6" s="226" t="s">
        <v>38</v>
      </c>
      <c r="C6" s="227"/>
      <c r="D6" s="227"/>
      <c r="E6" s="227"/>
      <c r="F6" s="228"/>
      <c r="G6" s="121"/>
      <c r="H6" s="121"/>
      <c r="I6" s="31"/>
      <c r="J6" s="31"/>
    </row>
    <row r="7" spans="2:10" ht="30" customHeight="1" thickBot="1" x14ac:dyDescent="0.3">
      <c r="B7" s="222" t="s">
        <v>59</v>
      </c>
      <c r="C7" s="223"/>
      <c r="D7" s="223"/>
      <c r="E7" s="223"/>
      <c r="F7" s="224"/>
      <c r="G7" s="121"/>
      <c r="H7" s="121"/>
      <c r="I7" s="31"/>
      <c r="J7" s="31"/>
    </row>
    <row r="8" spans="2:10" ht="30" customHeight="1" thickBot="1" x14ac:dyDescent="0.3">
      <c r="B8" s="153" t="s">
        <v>13</v>
      </c>
      <c r="C8" s="154" t="s">
        <v>14</v>
      </c>
      <c r="D8" s="154" t="s">
        <v>15</v>
      </c>
      <c r="E8" s="154" t="s">
        <v>70</v>
      </c>
      <c r="F8" s="155" t="s">
        <v>72</v>
      </c>
      <c r="G8" s="122"/>
      <c r="H8" s="122"/>
      <c r="I8" s="31"/>
      <c r="J8" s="31"/>
    </row>
    <row r="9" spans="2:10" ht="19.95" customHeight="1" x14ac:dyDescent="0.25">
      <c r="B9" s="156" t="s">
        <v>87</v>
      </c>
      <c r="C9" s="150" t="s">
        <v>17</v>
      </c>
      <c r="D9" s="150">
        <v>1</v>
      </c>
      <c r="E9" s="151"/>
      <c r="F9" s="152">
        <f t="shared" ref="F9:F15" si="0">D9*E9</f>
        <v>0</v>
      </c>
      <c r="G9" s="136"/>
      <c r="H9" s="123"/>
      <c r="I9" s="31"/>
      <c r="J9" s="31"/>
    </row>
    <row r="10" spans="2:10" ht="19.95" customHeight="1" x14ac:dyDescent="0.25">
      <c r="B10" s="157" t="s">
        <v>88</v>
      </c>
      <c r="C10" s="146" t="s">
        <v>17</v>
      </c>
      <c r="D10" s="146">
        <v>1</v>
      </c>
      <c r="E10" s="147"/>
      <c r="F10" s="148">
        <f t="shared" si="0"/>
        <v>0</v>
      </c>
      <c r="G10" s="136"/>
      <c r="H10" s="123"/>
      <c r="I10" s="31"/>
      <c r="J10" s="31"/>
    </row>
    <row r="11" spans="2:10" ht="19.95" customHeight="1" x14ac:dyDescent="0.25">
      <c r="B11" s="157" t="s">
        <v>83</v>
      </c>
      <c r="C11" s="146" t="s">
        <v>17</v>
      </c>
      <c r="D11" s="146">
        <v>1</v>
      </c>
      <c r="E11" s="147"/>
      <c r="F11" s="148">
        <f t="shared" si="0"/>
        <v>0</v>
      </c>
      <c r="G11" s="136"/>
      <c r="H11" s="123"/>
      <c r="I11" s="31"/>
      <c r="J11" s="31"/>
    </row>
    <row r="12" spans="2:10" ht="19.95" customHeight="1" x14ac:dyDescent="0.25">
      <c r="B12" s="157" t="s">
        <v>89</v>
      </c>
      <c r="C12" s="146" t="s">
        <v>17</v>
      </c>
      <c r="D12" s="146">
        <v>1</v>
      </c>
      <c r="E12" s="147"/>
      <c r="F12" s="148">
        <f t="shared" si="0"/>
        <v>0</v>
      </c>
      <c r="G12" s="136"/>
      <c r="H12" s="123"/>
      <c r="I12" s="31"/>
      <c r="J12" s="31"/>
    </row>
    <row r="13" spans="2:10" ht="19.95" customHeight="1" x14ac:dyDescent="0.25">
      <c r="B13" s="149" t="s">
        <v>84</v>
      </c>
      <c r="C13" s="28" t="s">
        <v>17</v>
      </c>
      <c r="D13" s="28">
        <v>1</v>
      </c>
      <c r="E13" s="109"/>
      <c r="F13" s="108">
        <f t="shared" si="0"/>
        <v>0</v>
      </c>
      <c r="G13" s="136"/>
      <c r="H13" s="123"/>
      <c r="I13" s="31"/>
      <c r="J13" s="31"/>
    </row>
    <row r="14" spans="2:10" ht="19.95" customHeight="1" x14ac:dyDescent="0.25">
      <c r="B14" s="157" t="s">
        <v>91</v>
      </c>
      <c r="C14" s="146" t="s">
        <v>17</v>
      </c>
      <c r="D14" s="146">
        <v>1</v>
      </c>
      <c r="E14" s="147"/>
      <c r="F14" s="148">
        <f t="shared" si="0"/>
        <v>0</v>
      </c>
      <c r="G14" s="136"/>
      <c r="H14" s="123"/>
      <c r="I14" s="31"/>
      <c r="J14" s="31"/>
    </row>
    <row r="15" spans="2:10" ht="19.95" customHeight="1" thickBot="1" x14ac:dyDescent="0.3">
      <c r="B15" s="158" t="s">
        <v>95</v>
      </c>
      <c r="C15" s="159" t="s">
        <v>17</v>
      </c>
      <c r="D15" s="159">
        <v>9</v>
      </c>
      <c r="E15" s="160"/>
      <c r="F15" s="161">
        <f t="shared" si="0"/>
        <v>0</v>
      </c>
      <c r="G15" s="136"/>
      <c r="H15" s="123"/>
      <c r="I15" s="31"/>
      <c r="J15" s="31"/>
    </row>
    <row r="16" spans="2:10" s="15" customFormat="1" ht="34.950000000000003" customHeight="1" thickBot="1" x14ac:dyDescent="0.3">
      <c r="B16" s="210" t="s">
        <v>110</v>
      </c>
      <c r="C16" s="211"/>
      <c r="D16" s="211"/>
      <c r="E16" s="225"/>
      <c r="F16" s="203">
        <f>SUM(F9:F15)</f>
        <v>0</v>
      </c>
      <c r="G16" s="124"/>
      <c r="H16" s="124"/>
      <c r="I16" s="16"/>
      <c r="J16" s="16"/>
    </row>
    <row r="17" spans="2:10" ht="30" customHeight="1" thickBot="1" x14ac:dyDescent="0.3">
      <c r="B17" s="222" t="s">
        <v>60</v>
      </c>
      <c r="C17" s="223"/>
      <c r="D17" s="223"/>
      <c r="E17" s="223"/>
      <c r="F17" s="224"/>
      <c r="G17" s="121"/>
      <c r="H17" s="121"/>
      <c r="I17" s="31"/>
      <c r="J17" s="31"/>
    </row>
    <row r="18" spans="2:10" s="15" customFormat="1" ht="30" customHeight="1" thickBot="1" x14ac:dyDescent="0.3">
      <c r="B18" s="153" t="s">
        <v>13</v>
      </c>
      <c r="C18" s="154" t="s">
        <v>14</v>
      </c>
      <c r="D18" s="154" t="s">
        <v>15</v>
      </c>
      <c r="E18" s="154" t="s">
        <v>70</v>
      </c>
      <c r="F18" s="155" t="s">
        <v>72</v>
      </c>
      <c r="G18" s="122"/>
      <c r="H18" s="122"/>
      <c r="I18" s="16"/>
      <c r="J18" s="16"/>
    </row>
    <row r="19" spans="2:10" ht="19.95" customHeight="1" x14ac:dyDescent="0.25">
      <c r="B19" s="156" t="s">
        <v>87</v>
      </c>
      <c r="C19" s="150" t="s">
        <v>17</v>
      </c>
      <c r="D19" s="150">
        <v>1</v>
      </c>
      <c r="E19" s="162"/>
      <c r="F19" s="163">
        <f>D19*E19</f>
        <v>0</v>
      </c>
      <c r="G19" s="136"/>
      <c r="H19" s="123"/>
      <c r="I19" s="31"/>
      <c r="J19" s="31"/>
    </row>
    <row r="20" spans="2:10" ht="19.95" customHeight="1" x14ac:dyDescent="0.25">
      <c r="B20" s="157" t="s">
        <v>88</v>
      </c>
      <c r="C20" s="146" t="s">
        <v>17</v>
      </c>
      <c r="D20" s="146">
        <v>1</v>
      </c>
      <c r="E20" s="109"/>
      <c r="F20" s="108">
        <f>D20*E20</f>
        <v>0</v>
      </c>
      <c r="G20" s="136"/>
      <c r="H20" s="123"/>
      <c r="I20" s="31"/>
      <c r="J20" s="31"/>
    </row>
    <row r="21" spans="2:10" ht="19.95" customHeight="1" x14ac:dyDescent="0.25">
      <c r="B21" s="157" t="s">
        <v>83</v>
      </c>
      <c r="C21" s="146" t="s">
        <v>17</v>
      </c>
      <c r="D21" s="146">
        <v>1</v>
      </c>
      <c r="E21" s="109"/>
      <c r="F21" s="108">
        <f t="shared" ref="F21:F25" si="1">D21*E21</f>
        <v>0</v>
      </c>
      <c r="G21" s="136"/>
      <c r="H21" s="123"/>
      <c r="I21" s="31"/>
      <c r="J21" s="31"/>
    </row>
    <row r="22" spans="2:10" ht="19.95" customHeight="1" x14ac:dyDescent="0.25">
      <c r="B22" s="157" t="s">
        <v>89</v>
      </c>
      <c r="C22" s="146" t="s">
        <v>17</v>
      </c>
      <c r="D22" s="146">
        <v>1</v>
      </c>
      <c r="E22" s="109"/>
      <c r="F22" s="108">
        <f t="shared" si="1"/>
        <v>0</v>
      </c>
      <c r="G22" s="136"/>
      <c r="H22" s="123"/>
      <c r="I22" s="31"/>
      <c r="J22" s="31"/>
    </row>
    <row r="23" spans="2:10" ht="19.95" customHeight="1" x14ac:dyDescent="0.25">
      <c r="B23" s="149" t="s">
        <v>84</v>
      </c>
      <c r="C23" s="28" t="s">
        <v>17</v>
      </c>
      <c r="D23" s="28">
        <v>1</v>
      </c>
      <c r="E23" s="109"/>
      <c r="F23" s="108">
        <f t="shared" si="1"/>
        <v>0</v>
      </c>
      <c r="G23" s="136"/>
      <c r="H23" s="123"/>
      <c r="I23" s="31"/>
      <c r="J23" s="31"/>
    </row>
    <row r="24" spans="2:10" ht="19.95" customHeight="1" x14ac:dyDescent="0.25">
      <c r="B24" s="157" t="s">
        <v>91</v>
      </c>
      <c r="C24" s="146" t="s">
        <v>17</v>
      </c>
      <c r="D24" s="146">
        <v>1</v>
      </c>
      <c r="E24" s="109"/>
      <c r="F24" s="108">
        <f t="shared" si="1"/>
        <v>0</v>
      </c>
      <c r="G24" s="136"/>
      <c r="H24" s="123"/>
      <c r="I24" s="31"/>
      <c r="J24" s="31"/>
    </row>
    <row r="25" spans="2:10" ht="19.95" customHeight="1" thickBot="1" x14ac:dyDescent="0.3">
      <c r="B25" s="158" t="s">
        <v>95</v>
      </c>
      <c r="C25" s="32" t="s">
        <v>17</v>
      </c>
      <c r="D25" s="32">
        <v>10</v>
      </c>
      <c r="E25" s="164"/>
      <c r="F25" s="165">
        <f t="shared" si="1"/>
        <v>0</v>
      </c>
      <c r="G25" s="136"/>
      <c r="H25" s="123"/>
      <c r="I25" s="31"/>
      <c r="J25" s="31"/>
    </row>
    <row r="26" spans="2:10" s="15" customFormat="1" ht="34.950000000000003" customHeight="1" thickBot="1" x14ac:dyDescent="0.3">
      <c r="B26" s="210" t="s">
        <v>110</v>
      </c>
      <c r="C26" s="211"/>
      <c r="D26" s="211"/>
      <c r="E26" s="225"/>
      <c r="F26" s="203">
        <f>SUM(F19:F25)</f>
        <v>0</v>
      </c>
      <c r="G26" s="124"/>
      <c r="H26" s="124"/>
      <c r="I26" s="16"/>
      <c r="J26" s="16"/>
    </row>
    <row r="27" spans="2:10" s="15" customFormat="1" ht="30" customHeight="1" thickBot="1" x14ac:dyDescent="0.3">
      <c r="B27" s="226" t="s">
        <v>39</v>
      </c>
      <c r="C27" s="227"/>
      <c r="D27" s="227"/>
      <c r="E27" s="227"/>
      <c r="F27" s="228"/>
      <c r="G27" s="125"/>
      <c r="H27" s="125"/>
      <c r="I27" s="16"/>
      <c r="J27" s="16"/>
    </row>
    <row r="28" spans="2:10" ht="30" customHeight="1" thickBot="1" x14ac:dyDescent="0.3">
      <c r="B28" s="222" t="s">
        <v>61</v>
      </c>
      <c r="C28" s="223"/>
      <c r="D28" s="223"/>
      <c r="E28" s="223"/>
      <c r="F28" s="224"/>
      <c r="G28" s="121"/>
      <c r="H28" s="121"/>
      <c r="I28" s="31"/>
      <c r="J28" s="31"/>
    </row>
    <row r="29" spans="2:10" s="15" customFormat="1" ht="30" customHeight="1" thickBot="1" x14ac:dyDescent="0.3">
      <c r="B29" s="153" t="s">
        <v>13</v>
      </c>
      <c r="C29" s="154" t="s">
        <v>14</v>
      </c>
      <c r="D29" s="154" t="s">
        <v>15</v>
      </c>
      <c r="E29" s="154" t="s">
        <v>70</v>
      </c>
      <c r="F29" s="155" t="s">
        <v>72</v>
      </c>
      <c r="G29" s="122"/>
      <c r="H29" s="122"/>
      <c r="I29" s="16"/>
      <c r="J29" s="16"/>
    </row>
    <row r="30" spans="2:10" ht="19.95" customHeight="1" x14ac:dyDescent="0.25">
      <c r="B30" s="156" t="s">
        <v>87</v>
      </c>
      <c r="C30" s="150" t="s">
        <v>17</v>
      </c>
      <c r="D30" s="150">
        <v>1</v>
      </c>
      <c r="E30" s="162"/>
      <c r="F30" s="163">
        <f>D30*E30</f>
        <v>0</v>
      </c>
      <c r="G30" s="136"/>
      <c r="H30" s="123"/>
      <c r="I30" s="31"/>
      <c r="J30" s="31"/>
    </row>
    <row r="31" spans="2:10" ht="19.95" customHeight="1" x14ac:dyDescent="0.25">
      <c r="B31" s="157" t="s">
        <v>88</v>
      </c>
      <c r="C31" s="146" t="s">
        <v>17</v>
      </c>
      <c r="D31" s="146">
        <v>1</v>
      </c>
      <c r="E31" s="109"/>
      <c r="F31" s="108">
        <f t="shared" ref="F31:F36" si="2">D31*E31</f>
        <v>0</v>
      </c>
      <c r="G31" s="136"/>
      <c r="H31" s="123"/>
      <c r="I31" s="31"/>
      <c r="J31" s="31"/>
    </row>
    <row r="32" spans="2:10" ht="19.95" customHeight="1" x14ac:dyDescent="0.25">
      <c r="B32" s="157" t="s">
        <v>83</v>
      </c>
      <c r="C32" s="146" t="s">
        <v>17</v>
      </c>
      <c r="D32" s="146">
        <v>1</v>
      </c>
      <c r="E32" s="109"/>
      <c r="F32" s="108">
        <f t="shared" si="2"/>
        <v>0</v>
      </c>
      <c r="G32" s="136"/>
      <c r="H32" s="123"/>
      <c r="I32" s="31"/>
      <c r="J32" s="31"/>
    </row>
    <row r="33" spans="2:10" ht="19.95" customHeight="1" x14ac:dyDescent="0.25">
      <c r="B33" s="157" t="s">
        <v>89</v>
      </c>
      <c r="C33" s="146" t="s">
        <v>17</v>
      </c>
      <c r="D33" s="146">
        <v>1</v>
      </c>
      <c r="E33" s="109"/>
      <c r="F33" s="108">
        <f t="shared" si="2"/>
        <v>0</v>
      </c>
      <c r="G33" s="136"/>
      <c r="H33" s="123"/>
      <c r="I33" s="31"/>
      <c r="J33" s="31"/>
    </row>
    <row r="34" spans="2:10" ht="19.95" customHeight="1" x14ac:dyDescent="0.25">
      <c r="B34" s="149" t="s">
        <v>84</v>
      </c>
      <c r="C34" s="28" t="s">
        <v>17</v>
      </c>
      <c r="D34" s="28">
        <v>1</v>
      </c>
      <c r="E34" s="109"/>
      <c r="F34" s="108">
        <f t="shared" si="2"/>
        <v>0</v>
      </c>
      <c r="G34" s="136"/>
      <c r="H34" s="123"/>
      <c r="I34" s="31"/>
      <c r="J34" s="31"/>
    </row>
    <row r="35" spans="2:10" ht="19.95" customHeight="1" x14ac:dyDescent="0.25">
      <c r="B35" s="157" t="s">
        <v>91</v>
      </c>
      <c r="C35" s="146" t="s">
        <v>17</v>
      </c>
      <c r="D35" s="146">
        <v>1</v>
      </c>
      <c r="E35" s="109"/>
      <c r="F35" s="108">
        <f t="shared" si="2"/>
        <v>0</v>
      </c>
      <c r="G35" s="136"/>
      <c r="H35" s="123"/>
      <c r="I35" s="31"/>
      <c r="J35" s="31"/>
    </row>
    <row r="36" spans="2:10" ht="19.95" customHeight="1" thickBot="1" x14ac:dyDescent="0.3">
      <c r="B36" s="158" t="s">
        <v>95</v>
      </c>
      <c r="C36" s="32" t="s">
        <v>17</v>
      </c>
      <c r="D36" s="32">
        <v>5</v>
      </c>
      <c r="E36" s="164"/>
      <c r="F36" s="165">
        <f t="shared" si="2"/>
        <v>0</v>
      </c>
      <c r="G36" s="136"/>
      <c r="H36" s="123"/>
      <c r="I36" s="31"/>
      <c r="J36" s="31"/>
    </row>
    <row r="37" spans="2:10" s="15" customFormat="1" ht="34.950000000000003" customHeight="1" thickBot="1" x14ac:dyDescent="0.3">
      <c r="B37" s="210" t="s">
        <v>110</v>
      </c>
      <c r="C37" s="211"/>
      <c r="D37" s="211"/>
      <c r="E37" s="225"/>
      <c r="F37" s="203">
        <f>SUM(F28:F36)</f>
        <v>0</v>
      </c>
      <c r="G37" s="124"/>
      <c r="H37" s="124"/>
      <c r="I37" s="16"/>
      <c r="J37" s="16"/>
    </row>
    <row r="38" spans="2:10" ht="30" customHeight="1" thickBot="1" x14ac:dyDescent="0.3">
      <c r="B38" s="222" t="s">
        <v>62</v>
      </c>
      <c r="C38" s="223"/>
      <c r="D38" s="223"/>
      <c r="E38" s="223"/>
      <c r="F38" s="224"/>
      <c r="G38" s="121"/>
      <c r="H38" s="121"/>
      <c r="I38" s="31"/>
      <c r="J38" s="31"/>
    </row>
    <row r="39" spans="2:10" s="15" customFormat="1" ht="30" customHeight="1" thickBot="1" x14ac:dyDescent="0.3">
      <c r="B39" s="153" t="s">
        <v>13</v>
      </c>
      <c r="C39" s="154" t="s">
        <v>14</v>
      </c>
      <c r="D39" s="154" t="s">
        <v>15</v>
      </c>
      <c r="E39" s="154" t="s">
        <v>70</v>
      </c>
      <c r="F39" s="155" t="s">
        <v>72</v>
      </c>
      <c r="G39" s="122"/>
      <c r="H39" s="122"/>
      <c r="I39" s="16"/>
      <c r="J39" s="16"/>
    </row>
    <row r="40" spans="2:10" ht="19.95" customHeight="1" x14ac:dyDescent="0.25">
      <c r="B40" s="156" t="s">
        <v>87</v>
      </c>
      <c r="C40" s="150" t="s">
        <v>17</v>
      </c>
      <c r="D40" s="150">
        <v>1</v>
      </c>
      <c r="E40" s="162"/>
      <c r="F40" s="163">
        <f>D40*E40</f>
        <v>0</v>
      </c>
      <c r="G40" s="136"/>
      <c r="H40" s="123"/>
      <c r="I40" s="31"/>
      <c r="J40" s="31"/>
    </row>
    <row r="41" spans="2:10" ht="19.95" customHeight="1" x14ac:dyDescent="0.25">
      <c r="B41" s="157" t="s">
        <v>88</v>
      </c>
      <c r="C41" s="146" t="s">
        <v>17</v>
      </c>
      <c r="D41" s="146">
        <v>1</v>
      </c>
      <c r="E41" s="109"/>
      <c r="F41" s="108">
        <f t="shared" ref="F41:F46" si="3">D41*E41</f>
        <v>0</v>
      </c>
      <c r="G41" s="136"/>
      <c r="H41" s="123"/>
      <c r="I41" s="31"/>
      <c r="J41" s="31"/>
    </row>
    <row r="42" spans="2:10" ht="19.95" customHeight="1" x14ac:dyDescent="0.25">
      <c r="B42" s="157" t="s">
        <v>83</v>
      </c>
      <c r="C42" s="146" t="s">
        <v>17</v>
      </c>
      <c r="D42" s="146">
        <v>1</v>
      </c>
      <c r="E42" s="109"/>
      <c r="F42" s="108">
        <f t="shared" si="3"/>
        <v>0</v>
      </c>
      <c r="G42" s="136"/>
      <c r="H42" s="123"/>
      <c r="I42" s="31"/>
      <c r="J42" s="31"/>
    </row>
    <row r="43" spans="2:10" ht="19.95" customHeight="1" x14ac:dyDescent="0.25">
      <c r="B43" s="157" t="s">
        <v>89</v>
      </c>
      <c r="C43" s="146" t="s">
        <v>17</v>
      </c>
      <c r="D43" s="146">
        <v>1</v>
      </c>
      <c r="E43" s="109"/>
      <c r="F43" s="108">
        <f t="shared" si="3"/>
        <v>0</v>
      </c>
      <c r="G43" s="136"/>
      <c r="H43" s="123"/>
      <c r="I43" s="31"/>
      <c r="J43" s="31"/>
    </row>
    <row r="44" spans="2:10" ht="19.95" customHeight="1" x14ac:dyDescent="0.25">
      <c r="B44" s="149" t="s">
        <v>84</v>
      </c>
      <c r="C44" s="28" t="s">
        <v>17</v>
      </c>
      <c r="D44" s="28">
        <v>1</v>
      </c>
      <c r="E44" s="109"/>
      <c r="F44" s="108">
        <f t="shared" si="3"/>
        <v>0</v>
      </c>
      <c r="G44" s="136"/>
      <c r="H44" s="123"/>
      <c r="I44" s="31"/>
      <c r="J44" s="31"/>
    </row>
    <row r="45" spans="2:10" ht="19.95" customHeight="1" x14ac:dyDescent="0.25">
      <c r="B45" s="157" t="s">
        <v>91</v>
      </c>
      <c r="C45" s="146" t="s">
        <v>17</v>
      </c>
      <c r="D45" s="146">
        <v>1</v>
      </c>
      <c r="E45" s="109"/>
      <c r="F45" s="108">
        <f t="shared" si="3"/>
        <v>0</v>
      </c>
      <c r="G45" s="136"/>
      <c r="H45" s="123"/>
      <c r="I45" s="31"/>
      <c r="J45" s="31"/>
    </row>
    <row r="46" spans="2:10" ht="19.95" customHeight="1" thickBot="1" x14ac:dyDescent="0.3">
      <c r="B46" s="158" t="s">
        <v>95</v>
      </c>
      <c r="C46" s="32" t="s">
        <v>17</v>
      </c>
      <c r="D46" s="32">
        <v>5</v>
      </c>
      <c r="E46" s="164"/>
      <c r="F46" s="165">
        <f t="shared" si="3"/>
        <v>0</v>
      </c>
      <c r="G46" s="136"/>
      <c r="H46" s="123"/>
      <c r="I46" s="31"/>
      <c r="J46" s="31"/>
    </row>
    <row r="47" spans="2:10" s="15" customFormat="1" ht="34.950000000000003" customHeight="1" thickBot="1" x14ac:dyDescent="0.3">
      <c r="B47" s="210" t="s">
        <v>110</v>
      </c>
      <c r="C47" s="211"/>
      <c r="D47" s="211"/>
      <c r="E47" s="225"/>
      <c r="F47" s="203">
        <f>SUM(F40:F46)</f>
        <v>0</v>
      </c>
      <c r="G47" s="124"/>
      <c r="H47" s="124"/>
      <c r="I47" s="16"/>
      <c r="J47" s="16"/>
    </row>
    <row r="48" spans="2:10" s="15" customFormat="1" ht="30" customHeight="1" thickBot="1" x14ac:dyDescent="0.3">
      <c r="B48" s="226" t="s">
        <v>40</v>
      </c>
      <c r="C48" s="227"/>
      <c r="D48" s="227"/>
      <c r="E48" s="227"/>
      <c r="F48" s="228"/>
      <c r="G48" s="125"/>
      <c r="H48" s="125"/>
      <c r="I48" s="16"/>
      <c r="J48" s="16"/>
    </row>
    <row r="49" spans="2:10" s="15" customFormat="1" ht="30" customHeight="1" thickBot="1" x14ac:dyDescent="0.3">
      <c r="B49" s="222" t="s">
        <v>63</v>
      </c>
      <c r="C49" s="223"/>
      <c r="D49" s="223"/>
      <c r="E49" s="223"/>
      <c r="F49" s="224"/>
      <c r="G49" s="121"/>
      <c r="H49" s="121"/>
      <c r="I49" s="16"/>
      <c r="J49" s="16"/>
    </row>
    <row r="50" spans="2:10" s="15" customFormat="1" ht="30" customHeight="1" thickBot="1" x14ac:dyDescent="0.3">
      <c r="B50" s="153" t="s">
        <v>13</v>
      </c>
      <c r="C50" s="154" t="s">
        <v>14</v>
      </c>
      <c r="D50" s="154" t="s">
        <v>15</v>
      </c>
      <c r="E50" s="154" t="s">
        <v>70</v>
      </c>
      <c r="F50" s="155" t="s">
        <v>72</v>
      </c>
      <c r="G50" s="122"/>
      <c r="H50" s="122"/>
      <c r="I50" s="16"/>
      <c r="J50" s="16"/>
    </row>
    <row r="51" spans="2:10" ht="19.95" customHeight="1" x14ac:dyDescent="0.25">
      <c r="B51" s="156" t="s">
        <v>87</v>
      </c>
      <c r="C51" s="150" t="s">
        <v>17</v>
      </c>
      <c r="D51" s="150">
        <v>1</v>
      </c>
      <c r="E51" s="162"/>
      <c r="F51" s="163">
        <f>D51*E51</f>
        <v>0</v>
      </c>
      <c r="G51" s="136"/>
      <c r="H51" s="123"/>
      <c r="I51" s="31"/>
      <c r="J51" s="31"/>
    </row>
    <row r="52" spans="2:10" ht="19.95" customHeight="1" x14ac:dyDescent="0.25">
      <c r="B52" s="157" t="s">
        <v>88</v>
      </c>
      <c r="C52" s="146" t="s">
        <v>17</v>
      </c>
      <c r="D52" s="146">
        <v>1</v>
      </c>
      <c r="E52" s="109"/>
      <c r="F52" s="108">
        <f t="shared" ref="F52:F57" si="4">D52*E52</f>
        <v>0</v>
      </c>
      <c r="G52" s="136"/>
      <c r="H52" s="123"/>
      <c r="I52" s="31"/>
      <c r="J52" s="31"/>
    </row>
    <row r="53" spans="2:10" ht="19.95" customHeight="1" x14ac:dyDescent="0.25">
      <c r="B53" s="157" t="s">
        <v>83</v>
      </c>
      <c r="C53" s="146" t="s">
        <v>17</v>
      </c>
      <c r="D53" s="146">
        <v>1</v>
      </c>
      <c r="E53" s="109"/>
      <c r="F53" s="108">
        <f t="shared" si="4"/>
        <v>0</v>
      </c>
      <c r="G53" s="136"/>
      <c r="H53" s="123"/>
      <c r="I53" s="31"/>
      <c r="J53" s="31"/>
    </row>
    <row r="54" spans="2:10" ht="19.95" customHeight="1" x14ac:dyDescent="0.25">
      <c r="B54" s="157" t="s">
        <v>89</v>
      </c>
      <c r="C54" s="146" t="s">
        <v>17</v>
      </c>
      <c r="D54" s="146">
        <v>1</v>
      </c>
      <c r="E54" s="109"/>
      <c r="F54" s="108">
        <f t="shared" si="4"/>
        <v>0</v>
      </c>
      <c r="G54" s="136"/>
      <c r="H54" s="123"/>
      <c r="I54" s="31"/>
      <c r="J54" s="31"/>
    </row>
    <row r="55" spans="2:10" ht="19.95" customHeight="1" x14ac:dyDescent="0.25">
      <c r="B55" s="149" t="s">
        <v>84</v>
      </c>
      <c r="C55" s="28" t="s">
        <v>17</v>
      </c>
      <c r="D55" s="28">
        <v>1</v>
      </c>
      <c r="E55" s="109"/>
      <c r="F55" s="108">
        <f t="shared" si="4"/>
        <v>0</v>
      </c>
      <c r="G55" s="136"/>
      <c r="H55" s="123"/>
      <c r="I55" s="31"/>
      <c r="J55" s="31"/>
    </row>
    <row r="56" spans="2:10" ht="19.95" customHeight="1" x14ac:dyDescent="0.25">
      <c r="B56" s="157" t="s">
        <v>91</v>
      </c>
      <c r="C56" s="146" t="s">
        <v>17</v>
      </c>
      <c r="D56" s="146">
        <v>1</v>
      </c>
      <c r="E56" s="109"/>
      <c r="F56" s="108">
        <f t="shared" si="4"/>
        <v>0</v>
      </c>
      <c r="G56" s="136"/>
      <c r="H56" s="123"/>
      <c r="I56" s="31"/>
      <c r="J56" s="31"/>
    </row>
    <row r="57" spans="2:10" ht="19.95" customHeight="1" thickBot="1" x14ac:dyDescent="0.3">
      <c r="B57" s="158" t="s">
        <v>95</v>
      </c>
      <c r="C57" s="32" t="s">
        <v>17</v>
      </c>
      <c r="D57" s="32">
        <v>8</v>
      </c>
      <c r="E57" s="164"/>
      <c r="F57" s="165">
        <f t="shared" si="4"/>
        <v>0</v>
      </c>
      <c r="G57" s="136"/>
      <c r="H57" s="123"/>
      <c r="I57" s="31"/>
      <c r="J57" s="31"/>
    </row>
    <row r="58" spans="2:10" s="15" customFormat="1" ht="34.950000000000003" customHeight="1" thickBot="1" x14ac:dyDescent="0.3">
      <c r="B58" s="210" t="s">
        <v>110</v>
      </c>
      <c r="C58" s="211"/>
      <c r="D58" s="211"/>
      <c r="E58" s="225"/>
      <c r="F58" s="203">
        <f>SUM(F51:F57)</f>
        <v>0</v>
      </c>
      <c r="G58" s="124"/>
      <c r="H58" s="124"/>
      <c r="I58" s="16"/>
      <c r="J58" s="16"/>
    </row>
    <row r="59" spans="2:10" s="15" customFormat="1" ht="30" customHeight="1" thickBot="1" x14ac:dyDescent="0.3">
      <c r="B59" s="226" t="s">
        <v>41</v>
      </c>
      <c r="C59" s="227"/>
      <c r="D59" s="227"/>
      <c r="E59" s="227"/>
      <c r="F59" s="228"/>
      <c r="G59" s="125"/>
      <c r="H59" s="125"/>
      <c r="I59" s="16"/>
      <c r="J59" s="16"/>
    </row>
    <row r="60" spans="2:10" ht="30" customHeight="1" thickBot="1" x14ac:dyDescent="0.3">
      <c r="B60" s="222" t="s">
        <v>64</v>
      </c>
      <c r="C60" s="223"/>
      <c r="D60" s="223"/>
      <c r="E60" s="223"/>
      <c r="F60" s="224"/>
      <c r="G60" s="121"/>
      <c r="H60" s="121"/>
      <c r="I60" s="31"/>
      <c r="J60" s="31"/>
    </row>
    <row r="61" spans="2:10" s="15" customFormat="1" ht="30" customHeight="1" thickBot="1" x14ac:dyDescent="0.3">
      <c r="B61" s="153" t="s">
        <v>13</v>
      </c>
      <c r="C61" s="154" t="s">
        <v>14</v>
      </c>
      <c r="D61" s="154" t="s">
        <v>15</v>
      </c>
      <c r="E61" s="154" t="s">
        <v>70</v>
      </c>
      <c r="F61" s="155" t="s">
        <v>72</v>
      </c>
      <c r="G61" s="122"/>
      <c r="H61" s="122"/>
      <c r="I61" s="16"/>
      <c r="J61" s="16"/>
    </row>
    <row r="62" spans="2:10" ht="19.95" customHeight="1" x14ac:dyDescent="0.25">
      <c r="B62" s="156" t="s">
        <v>87</v>
      </c>
      <c r="C62" s="150" t="s">
        <v>17</v>
      </c>
      <c r="D62" s="150">
        <v>1</v>
      </c>
      <c r="E62" s="162"/>
      <c r="F62" s="163">
        <f>D62*E62</f>
        <v>0</v>
      </c>
      <c r="G62" s="136"/>
      <c r="H62" s="123"/>
      <c r="I62" s="31"/>
      <c r="J62" s="31"/>
    </row>
    <row r="63" spans="2:10" ht="19.95" customHeight="1" x14ac:dyDescent="0.25">
      <c r="B63" s="157" t="s">
        <v>88</v>
      </c>
      <c r="C63" s="146" t="s">
        <v>17</v>
      </c>
      <c r="D63" s="146">
        <v>1</v>
      </c>
      <c r="E63" s="109"/>
      <c r="F63" s="108">
        <f t="shared" ref="F63:F68" si="5">D63*E63</f>
        <v>0</v>
      </c>
      <c r="G63" s="136"/>
      <c r="H63" s="123"/>
      <c r="I63" s="31"/>
      <c r="J63" s="31"/>
    </row>
    <row r="64" spans="2:10" ht="19.95" customHeight="1" x14ac:dyDescent="0.25">
      <c r="B64" s="157" t="s">
        <v>83</v>
      </c>
      <c r="C64" s="146" t="s">
        <v>17</v>
      </c>
      <c r="D64" s="146">
        <v>1</v>
      </c>
      <c r="E64" s="109"/>
      <c r="F64" s="108">
        <f t="shared" si="5"/>
        <v>0</v>
      </c>
      <c r="G64" s="136"/>
      <c r="H64" s="123"/>
      <c r="I64" s="31"/>
      <c r="J64" s="31"/>
    </row>
    <row r="65" spans="2:10" ht="19.95" customHeight="1" x14ac:dyDescent="0.25">
      <c r="B65" s="157" t="s">
        <v>89</v>
      </c>
      <c r="C65" s="146" t="s">
        <v>17</v>
      </c>
      <c r="D65" s="146">
        <v>1</v>
      </c>
      <c r="E65" s="109"/>
      <c r="F65" s="108">
        <f t="shared" si="5"/>
        <v>0</v>
      </c>
      <c r="G65" s="136"/>
      <c r="H65" s="123"/>
      <c r="I65" s="31"/>
      <c r="J65" s="31"/>
    </row>
    <row r="66" spans="2:10" ht="19.95" customHeight="1" x14ac:dyDescent="0.25">
      <c r="B66" s="149" t="s">
        <v>84</v>
      </c>
      <c r="C66" s="28" t="s">
        <v>17</v>
      </c>
      <c r="D66" s="28">
        <v>1</v>
      </c>
      <c r="E66" s="109"/>
      <c r="F66" s="108">
        <f t="shared" si="5"/>
        <v>0</v>
      </c>
      <c r="G66" s="136"/>
      <c r="H66" s="123"/>
      <c r="I66" s="31"/>
      <c r="J66" s="31"/>
    </row>
    <row r="67" spans="2:10" ht="19.95" customHeight="1" x14ac:dyDescent="0.25">
      <c r="B67" s="157" t="s">
        <v>91</v>
      </c>
      <c r="C67" s="146" t="s">
        <v>17</v>
      </c>
      <c r="D67" s="146">
        <v>1</v>
      </c>
      <c r="E67" s="109"/>
      <c r="F67" s="108">
        <f t="shared" si="5"/>
        <v>0</v>
      </c>
      <c r="G67" s="136"/>
      <c r="H67" s="123"/>
      <c r="I67" s="31"/>
      <c r="J67" s="31"/>
    </row>
    <row r="68" spans="2:10" ht="19.95" customHeight="1" thickBot="1" x14ac:dyDescent="0.3">
      <c r="B68" s="158" t="s">
        <v>95</v>
      </c>
      <c r="C68" s="32" t="s">
        <v>17</v>
      </c>
      <c r="D68" s="32">
        <v>3</v>
      </c>
      <c r="E68" s="164"/>
      <c r="F68" s="165">
        <f t="shared" si="5"/>
        <v>0</v>
      </c>
      <c r="G68" s="136"/>
      <c r="H68" s="123"/>
      <c r="I68" s="31"/>
      <c r="J68" s="31"/>
    </row>
    <row r="69" spans="2:10" s="15" customFormat="1" ht="34.950000000000003" customHeight="1" thickBot="1" x14ac:dyDescent="0.3">
      <c r="B69" s="210" t="s">
        <v>110</v>
      </c>
      <c r="C69" s="211"/>
      <c r="D69" s="211"/>
      <c r="E69" s="225"/>
      <c r="F69" s="203">
        <f>SUM(F62:F68)</f>
        <v>0</v>
      </c>
      <c r="G69" s="124"/>
      <c r="H69" s="124"/>
      <c r="I69" s="16"/>
      <c r="J69" s="16"/>
    </row>
    <row r="70" spans="2:10" s="15" customFormat="1" ht="30" customHeight="1" thickBot="1" x14ac:dyDescent="0.3">
      <c r="B70" s="226" t="s">
        <v>42</v>
      </c>
      <c r="C70" s="227"/>
      <c r="D70" s="227"/>
      <c r="E70" s="227"/>
      <c r="F70" s="228"/>
      <c r="G70" s="125"/>
      <c r="H70" s="125"/>
      <c r="I70" s="16"/>
      <c r="J70" s="16"/>
    </row>
    <row r="71" spans="2:10" ht="30" customHeight="1" thickBot="1" x14ac:dyDescent="0.3">
      <c r="B71" s="222" t="s">
        <v>65</v>
      </c>
      <c r="C71" s="223"/>
      <c r="D71" s="223"/>
      <c r="E71" s="223"/>
      <c r="F71" s="224"/>
      <c r="G71" s="121"/>
      <c r="H71" s="121"/>
      <c r="I71" s="57"/>
      <c r="J71" s="57"/>
    </row>
    <row r="72" spans="2:10" s="15" customFormat="1" ht="30" customHeight="1" thickBot="1" x14ac:dyDescent="0.3">
      <c r="B72" s="153" t="s">
        <v>13</v>
      </c>
      <c r="C72" s="154" t="s">
        <v>14</v>
      </c>
      <c r="D72" s="154" t="s">
        <v>15</v>
      </c>
      <c r="E72" s="154" t="s">
        <v>70</v>
      </c>
      <c r="F72" s="155" t="s">
        <v>72</v>
      </c>
      <c r="G72" s="122"/>
      <c r="H72" s="122"/>
      <c r="I72" s="16"/>
      <c r="J72" s="16"/>
    </row>
    <row r="73" spans="2:10" ht="19.95" customHeight="1" x14ac:dyDescent="0.25">
      <c r="B73" s="156" t="s">
        <v>87</v>
      </c>
      <c r="C73" s="150" t="s">
        <v>17</v>
      </c>
      <c r="D73" s="150">
        <v>1</v>
      </c>
      <c r="E73" s="162"/>
      <c r="F73" s="163">
        <f>D73*E73</f>
        <v>0</v>
      </c>
      <c r="G73" s="136"/>
      <c r="H73" s="123"/>
      <c r="I73" s="31"/>
      <c r="J73" s="31"/>
    </row>
    <row r="74" spans="2:10" ht="19.95" customHeight="1" x14ac:dyDescent="0.25">
      <c r="B74" s="157" t="s">
        <v>88</v>
      </c>
      <c r="C74" s="146" t="s">
        <v>17</v>
      </c>
      <c r="D74" s="146">
        <v>1</v>
      </c>
      <c r="E74" s="109"/>
      <c r="F74" s="108">
        <f t="shared" ref="F74:F79" si="6">D74*E74</f>
        <v>0</v>
      </c>
      <c r="G74" s="136"/>
      <c r="H74" s="123"/>
      <c r="I74" s="31"/>
      <c r="J74" s="31"/>
    </row>
    <row r="75" spans="2:10" ht="19.95" customHeight="1" x14ac:dyDescent="0.25">
      <c r="B75" s="157" t="s">
        <v>83</v>
      </c>
      <c r="C75" s="146" t="s">
        <v>17</v>
      </c>
      <c r="D75" s="146">
        <v>1</v>
      </c>
      <c r="E75" s="109"/>
      <c r="F75" s="108">
        <f t="shared" si="6"/>
        <v>0</v>
      </c>
      <c r="G75" s="136"/>
      <c r="H75" s="123"/>
      <c r="I75" s="31"/>
      <c r="J75" s="31"/>
    </row>
    <row r="76" spans="2:10" ht="19.95" customHeight="1" x14ac:dyDescent="0.25">
      <c r="B76" s="157" t="s">
        <v>89</v>
      </c>
      <c r="C76" s="146" t="s">
        <v>17</v>
      </c>
      <c r="D76" s="146">
        <v>1</v>
      </c>
      <c r="E76" s="109"/>
      <c r="F76" s="108">
        <f t="shared" si="6"/>
        <v>0</v>
      </c>
      <c r="G76" s="136"/>
      <c r="H76" s="123"/>
      <c r="I76" s="31"/>
      <c r="J76" s="31"/>
    </row>
    <row r="77" spans="2:10" ht="19.95" customHeight="1" x14ac:dyDescent="0.25">
      <c r="B77" s="149" t="s">
        <v>84</v>
      </c>
      <c r="C77" s="28" t="s">
        <v>17</v>
      </c>
      <c r="D77" s="28">
        <v>1</v>
      </c>
      <c r="E77" s="109"/>
      <c r="F77" s="108">
        <f t="shared" si="6"/>
        <v>0</v>
      </c>
      <c r="G77" s="136"/>
      <c r="H77" s="123"/>
      <c r="I77" s="31"/>
      <c r="J77" s="31"/>
    </row>
    <row r="78" spans="2:10" ht="19.95" customHeight="1" x14ac:dyDescent="0.25">
      <c r="B78" s="157" t="s">
        <v>91</v>
      </c>
      <c r="C78" s="146" t="s">
        <v>17</v>
      </c>
      <c r="D78" s="146">
        <v>1</v>
      </c>
      <c r="E78" s="109"/>
      <c r="F78" s="108">
        <f t="shared" si="6"/>
        <v>0</v>
      </c>
      <c r="G78" s="136"/>
      <c r="H78" s="123"/>
      <c r="I78" s="31"/>
      <c r="J78" s="31"/>
    </row>
    <row r="79" spans="2:10" ht="19.95" customHeight="1" thickBot="1" x14ac:dyDescent="0.3">
      <c r="B79" s="158" t="s">
        <v>95</v>
      </c>
      <c r="C79" s="32" t="s">
        <v>17</v>
      </c>
      <c r="D79" s="32">
        <v>3</v>
      </c>
      <c r="E79" s="164"/>
      <c r="F79" s="165">
        <f t="shared" si="6"/>
        <v>0</v>
      </c>
      <c r="G79" s="136"/>
      <c r="H79" s="123"/>
      <c r="I79" s="31"/>
      <c r="J79" s="31"/>
    </row>
    <row r="80" spans="2:10" s="15" customFormat="1" ht="34.950000000000003" customHeight="1" thickBot="1" x14ac:dyDescent="0.3">
      <c r="B80" s="210" t="s">
        <v>110</v>
      </c>
      <c r="C80" s="211"/>
      <c r="D80" s="211"/>
      <c r="E80" s="212"/>
      <c r="F80" s="107">
        <f>SUM(F73:F79)</f>
        <v>0</v>
      </c>
      <c r="G80" s="124"/>
      <c r="H80" s="124"/>
      <c r="I80" s="16"/>
      <c r="J80" s="16"/>
    </row>
    <row r="81" spans="2:10" ht="30" customHeight="1" thickBot="1" x14ac:dyDescent="0.3">
      <c r="B81" s="222" t="s">
        <v>66</v>
      </c>
      <c r="C81" s="223"/>
      <c r="D81" s="223"/>
      <c r="E81" s="223"/>
      <c r="F81" s="224"/>
      <c r="G81" s="121"/>
      <c r="H81" s="121"/>
      <c r="I81" s="31"/>
      <c r="J81" s="31"/>
    </row>
    <row r="82" spans="2:10" s="15" customFormat="1" ht="30" customHeight="1" thickBot="1" x14ac:dyDescent="0.3">
      <c r="B82" s="153" t="s">
        <v>13</v>
      </c>
      <c r="C82" s="154" t="s">
        <v>14</v>
      </c>
      <c r="D82" s="154" t="s">
        <v>15</v>
      </c>
      <c r="E82" s="154" t="s">
        <v>70</v>
      </c>
      <c r="F82" s="155" t="s">
        <v>72</v>
      </c>
      <c r="G82" s="122"/>
      <c r="H82" s="122"/>
      <c r="I82" s="16"/>
      <c r="J82" s="16"/>
    </row>
    <row r="83" spans="2:10" ht="19.95" customHeight="1" x14ac:dyDescent="0.25">
      <c r="B83" s="156" t="s">
        <v>87</v>
      </c>
      <c r="C83" s="150" t="s">
        <v>17</v>
      </c>
      <c r="D83" s="150">
        <v>1</v>
      </c>
      <c r="E83" s="162"/>
      <c r="F83" s="163">
        <f>D83*E83</f>
        <v>0</v>
      </c>
      <c r="G83" s="136"/>
      <c r="H83" s="123"/>
      <c r="I83" s="31"/>
      <c r="J83" s="31"/>
    </row>
    <row r="84" spans="2:10" ht="19.95" customHeight="1" x14ac:dyDescent="0.25">
      <c r="B84" s="157" t="s">
        <v>88</v>
      </c>
      <c r="C84" s="146" t="s">
        <v>17</v>
      </c>
      <c r="D84" s="146">
        <v>1</v>
      </c>
      <c r="E84" s="109"/>
      <c r="F84" s="108">
        <f t="shared" ref="F84:F89" si="7">D84*E84</f>
        <v>0</v>
      </c>
      <c r="G84" s="136"/>
      <c r="H84" s="123"/>
      <c r="I84" s="31"/>
      <c r="J84" s="31"/>
    </row>
    <row r="85" spans="2:10" ht="19.95" customHeight="1" x14ac:dyDescent="0.25">
      <c r="B85" s="157" t="s">
        <v>83</v>
      </c>
      <c r="C85" s="146" t="s">
        <v>17</v>
      </c>
      <c r="D85" s="146">
        <v>1</v>
      </c>
      <c r="E85" s="109"/>
      <c r="F85" s="108">
        <f t="shared" si="7"/>
        <v>0</v>
      </c>
      <c r="G85" s="136"/>
      <c r="H85" s="123"/>
      <c r="I85" s="31"/>
      <c r="J85" s="31"/>
    </row>
    <row r="86" spans="2:10" ht="19.95" customHeight="1" x14ac:dyDescent="0.25">
      <c r="B86" s="157" t="s">
        <v>89</v>
      </c>
      <c r="C86" s="146" t="s">
        <v>17</v>
      </c>
      <c r="D86" s="146">
        <v>1</v>
      </c>
      <c r="E86" s="109"/>
      <c r="F86" s="108">
        <f t="shared" si="7"/>
        <v>0</v>
      </c>
      <c r="G86" s="136"/>
      <c r="H86" s="123"/>
      <c r="I86" s="31"/>
      <c r="J86" s="31"/>
    </row>
    <row r="87" spans="2:10" ht="19.95" customHeight="1" x14ac:dyDescent="0.25">
      <c r="B87" s="149" t="s">
        <v>84</v>
      </c>
      <c r="C87" s="28" t="s">
        <v>17</v>
      </c>
      <c r="D87" s="28">
        <v>1</v>
      </c>
      <c r="E87" s="109"/>
      <c r="F87" s="108">
        <f t="shared" si="7"/>
        <v>0</v>
      </c>
      <c r="G87" s="136"/>
      <c r="H87" s="123"/>
      <c r="I87" s="31"/>
      <c r="J87" s="31"/>
    </row>
    <row r="88" spans="2:10" ht="19.95" customHeight="1" x14ac:dyDescent="0.25">
      <c r="B88" s="157" t="s">
        <v>91</v>
      </c>
      <c r="C88" s="146" t="s">
        <v>17</v>
      </c>
      <c r="D88" s="146">
        <v>1</v>
      </c>
      <c r="E88" s="109"/>
      <c r="F88" s="108">
        <f t="shared" si="7"/>
        <v>0</v>
      </c>
      <c r="G88" s="136"/>
      <c r="H88" s="123"/>
      <c r="I88" s="31"/>
      <c r="J88" s="31"/>
    </row>
    <row r="89" spans="2:10" ht="19.95" customHeight="1" thickBot="1" x14ac:dyDescent="0.3">
      <c r="B89" s="158" t="s">
        <v>95</v>
      </c>
      <c r="C89" s="32" t="s">
        <v>17</v>
      </c>
      <c r="D89" s="32">
        <v>2</v>
      </c>
      <c r="E89" s="164"/>
      <c r="F89" s="165">
        <f t="shared" si="7"/>
        <v>0</v>
      </c>
      <c r="G89" s="136"/>
      <c r="H89" s="123"/>
      <c r="I89" s="31"/>
      <c r="J89" s="31"/>
    </row>
    <row r="90" spans="2:10" s="15" customFormat="1" ht="34.950000000000003" customHeight="1" thickBot="1" x14ac:dyDescent="0.3">
      <c r="B90" s="210" t="s">
        <v>110</v>
      </c>
      <c r="C90" s="211"/>
      <c r="D90" s="211"/>
      <c r="E90" s="212"/>
      <c r="F90" s="107">
        <f>SUM(F83:F89)</f>
        <v>0</v>
      </c>
      <c r="G90" s="124"/>
      <c r="H90" s="124"/>
      <c r="I90" s="16"/>
      <c r="J90" s="16"/>
    </row>
    <row r="91" spans="2:10" s="15" customFormat="1" ht="30" customHeight="1" thickBot="1" x14ac:dyDescent="0.3">
      <c r="B91" s="226" t="s">
        <v>43</v>
      </c>
      <c r="C91" s="227"/>
      <c r="D91" s="227"/>
      <c r="E91" s="227"/>
      <c r="F91" s="228"/>
      <c r="G91" s="125"/>
      <c r="H91" s="125"/>
      <c r="I91" s="16"/>
      <c r="J91" s="16"/>
    </row>
    <row r="92" spans="2:10" ht="30" customHeight="1" thickBot="1" x14ac:dyDescent="0.3">
      <c r="B92" s="222" t="s">
        <v>67</v>
      </c>
      <c r="C92" s="223"/>
      <c r="D92" s="223"/>
      <c r="E92" s="223"/>
      <c r="F92" s="224"/>
      <c r="G92" s="121"/>
      <c r="H92" s="121"/>
      <c r="I92" s="31"/>
      <c r="J92" s="31"/>
    </row>
    <row r="93" spans="2:10" s="15" customFormat="1" ht="30" customHeight="1" thickBot="1" x14ac:dyDescent="0.3">
      <c r="B93" s="153" t="s">
        <v>13</v>
      </c>
      <c r="C93" s="154" t="s">
        <v>14</v>
      </c>
      <c r="D93" s="154" t="s">
        <v>15</v>
      </c>
      <c r="E93" s="154" t="s">
        <v>70</v>
      </c>
      <c r="F93" s="155" t="s">
        <v>72</v>
      </c>
      <c r="G93" s="122"/>
      <c r="H93" s="122"/>
      <c r="I93" s="16"/>
      <c r="J93" s="16"/>
    </row>
    <row r="94" spans="2:10" ht="19.95" customHeight="1" x14ac:dyDescent="0.25">
      <c r="B94" s="156" t="s">
        <v>87</v>
      </c>
      <c r="C94" s="150" t="s">
        <v>17</v>
      </c>
      <c r="D94" s="150">
        <v>1</v>
      </c>
      <c r="E94" s="162"/>
      <c r="F94" s="163">
        <f>D94*E94</f>
        <v>0</v>
      </c>
      <c r="G94" s="136"/>
      <c r="H94" s="123"/>
      <c r="I94" s="31"/>
      <c r="J94" s="31"/>
    </row>
    <row r="95" spans="2:10" ht="19.95" customHeight="1" x14ac:dyDescent="0.25">
      <c r="B95" s="157" t="s">
        <v>88</v>
      </c>
      <c r="C95" s="146" t="s">
        <v>17</v>
      </c>
      <c r="D95" s="146">
        <v>1</v>
      </c>
      <c r="E95" s="109"/>
      <c r="F95" s="108">
        <f t="shared" ref="F95:F100" si="8">D95*E95</f>
        <v>0</v>
      </c>
      <c r="G95" s="136"/>
      <c r="H95" s="123"/>
      <c r="I95" s="31"/>
      <c r="J95" s="31"/>
    </row>
    <row r="96" spans="2:10" ht="19.95" customHeight="1" x14ac:dyDescent="0.25">
      <c r="B96" s="157" t="s">
        <v>83</v>
      </c>
      <c r="C96" s="146" t="s">
        <v>17</v>
      </c>
      <c r="D96" s="146">
        <v>1</v>
      </c>
      <c r="E96" s="109"/>
      <c r="F96" s="108">
        <f t="shared" si="8"/>
        <v>0</v>
      </c>
      <c r="G96" s="136"/>
      <c r="H96" s="123"/>
      <c r="I96" s="31"/>
      <c r="J96" s="31"/>
    </row>
    <row r="97" spans="2:15" ht="19.95" customHeight="1" x14ac:dyDescent="0.25">
      <c r="B97" s="157" t="s">
        <v>89</v>
      </c>
      <c r="C97" s="146" t="s">
        <v>17</v>
      </c>
      <c r="D97" s="146">
        <v>1</v>
      </c>
      <c r="E97" s="109"/>
      <c r="F97" s="108">
        <f t="shared" si="8"/>
        <v>0</v>
      </c>
      <c r="G97" s="136"/>
      <c r="H97" s="123"/>
      <c r="I97" s="31"/>
      <c r="J97" s="31"/>
    </row>
    <row r="98" spans="2:15" ht="19.95" customHeight="1" x14ac:dyDescent="0.25">
      <c r="B98" s="149" t="s">
        <v>84</v>
      </c>
      <c r="C98" s="28" t="s">
        <v>17</v>
      </c>
      <c r="D98" s="28">
        <v>1</v>
      </c>
      <c r="E98" s="109"/>
      <c r="F98" s="108">
        <f t="shared" si="8"/>
        <v>0</v>
      </c>
      <c r="G98" s="136"/>
      <c r="H98" s="123"/>
      <c r="I98" s="31"/>
      <c r="J98" s="31"/>
    </row>
    <row r="99" spans="2:15" ht="19.95" customHeight="1" x14ac:dyDescent="0.25">
      <c r="B99" s="157" t="s">
        <v>91</v>
      </c>
      <c r="C99" s="146" t="s">
        <v>17</v>
      </c>
      <c r="D99" s="146">
        <v>1</v>
      </c>
      <c r="E99" s="109"/>
      <c r="F99" s="108">
        <f t="shared" si="8"/>
        <v>0</v>
      </c>
      <c r="G99" s="136"/>
      <c r="H99" s="123"/>
      <c r="I99" s="31"/>
      <c r="J99" s="31"/>
    </row>
    <row r="100" spans="2:15" ht="19.95" customHeight="1" thickBot="1" x14ac:dyDescent="0.3">
      <c r="B100" s="158" t="s">
        <v>95</v>
      </c>
      <c r="C100" s="32" t="s">
        <v>17</v>
      </c>
      <c r="D100" s="32">
        <v>4</v>
      </c>
      <c r="E100" s="164"/>
      <c r="F100" s="165">
        <f t="shared" si="8"/>
        <v>0</v>
      </c>
      <c r="G100" s="136"/>
      <c r="H100" s="123"/>
      <c r="I100" s="31"/>
      <c r="J100" s="31"/>
    </row>
    <row r="101" spans="2:15" s="15" customFormat="1" ht="34.950000000000003" customHeight="1" thickBot="1" x14ac:dyDescent="0.3">
      <c r="B101" s="210" t="s">
        <v>110</v>
      </c>
      <c r="C101" s="211"/>
      <c r="D101" s="211"/>
      <c r="E101" s="225"/>
      <c r="F101" s="203">
        <f>SUM(F94:F100)</f>
        <v>0</v>
      </c>
      <c r="G101" s="124"/>
      <c r="H101" s="124"/>
      <c r="I101" s="16"/>
      <c r="J101" s="16"/>
    </row>
    <row r="102" spans="2:15" ht="30" customHeight="1" thickBot="1" x14ac:dyDescent="0.3">
      <c r="B102" s="222" t="s">
        <v>68</v>
      </c>
      <c r="C102" s="223"/>
      <c r="D102" s="223"/>
      <c r="E102" s="223"/>
      <c r="F102" s="224"/>
      <c r="G102" s="121"/>
      <c r="H102" s="121"/>
      <c r="I102" s="31"/>
      <c r="J102" s="31"/>
    </row>
    <row r="103" spans="2:15" s="15" customFormat="1" ht="30" customHeight="1" thickBot="1" x14ac:dyDescent="0.3">
      <c r="B103" s="153" t="s">
        <v>13</v>
      </c>
      <c r="C103" s="154" t="s">
        <v>14</v>
      </c>
      <c r="D103" s="154" t="s">
        <v>15</v>
      </c>
      <c r="E103" s="154" t="s">
        <v>70</v>
      </c>
      <c r="F103" s="155" t="s">
        <v>72</v>
      </c>
      <c r="G103" s="122"/>
      <c r="H103" s="122"/>
      <c r="I103" s="16"/>
      <c r="J103" s="16"/>
    </row>
    <row r="104" spans="2:15" s="15" customFormat="1" ht="19.95" customHeight="1" x14ac:dyDescent="0.25">
      <c r="B104" s="156" t="s">
        <v>87</v>
      </c>
      <c r="C104" s="150" t="s">
        <v>17</v>
      </c>
      <c r="D104" s="150">
        <v>1</v>
      </c>
      <c r="E104" s="162"/>
      <c r="F104" s="163">
        <f>D104*E104</f>
        <v>0</v>
      </c>
      <c r="G104" s="122"/>
      <c r="H104" s="122"/>
      <c r="I104" s="16"/>
      <c r="J104" s="16"/>
    </row>
    <row r="105" spans="2:15" s="15" customFormat="1" ht="19.95" customHeight="1" x14ac:dyDescent="0.25">
      <c r="B105" s="157" t="s">
        <v>88</v>
      </c>
      <c r="C105" s="146" t="s">
        <v>17</v>
      </c>
      <c r="D105" s="146">
        <v>1</v>
      </c>
      <c r="E105" s="109"/>
      <c r="F105" s="108">
        <f t="shared" ref="F105:F110" si="9">D105*E105</f>
        <v>0</v>
      </c>
      <c r="G105" s="122"/>
      <c r="H105" s="122"/>
      <c r="I105" s="16"/>
      <c r="J105" s="16"/>
    </row>
    <row r="106" spans="2:15" s="15" customFormat="1" ht="19.95" customHeight="1" x14ac:dyDescent="0.25">
      <c r="B106" s="157" t="s">
        <v>83</v>
      </c>
      <c r="C106" s="146" t="s">
        <v>17</v>
      </c>
      <c r="D106" s="146">
        <v>1</v>
      </c>
      <c r="E106" s="109"/>
      <c r="F106" s="108">
        <f t="shared" si="9"/>
        <v>0</v>
      </c>
      <c r="G106" s="122"/>
      <c r="H106" s="122"/>
      <c r="I106" s="16"/>
      <c r="J106" s="16"/>
    </row>
    <row r="107" spans="2:15" ht="19.95" customHeight="1" x14ac:dyDescent="0.25">
      <c r="B107" s="157" t="s">
        <v>89</v>
      </c>
      <c r="C107" s="146" t="s">
        <v>17</v>
      </c>
      <c r="D107" s="146">
        <v>1</v>
      </c>
      <c r="E107" s="109"/>
      <c r="F107" s="108">
        <f t="shared" si="9"/>
        <v>0</v>
      </c>
      <c r="G107" s="122"/>
      <c r="H107" s="122"/>
      <c r="I107" s="31"/>
      <c r="J107" s="31"/>
    </row>
    <row r="108" spans="2:15" ht="19.95" customHeight="1" x14ac:dyDescent="0.25">
      <c r="B108" s="149" t="s">
        <v>84</v>
      </c>
      <c r="C108" s="28" t="s">
        <v>17</v>
      </c>
      <c r="D108" s="28">
        <v>1</v>
      </c>
      <c r="E108" s="109"/>
      <c r="F108" s="108">
        <f t="shared" si="9"/>
        <v>0</v>
      </c>
      <c r="G108" s="122"/>
      <c r="H108" s="122"/>
      <c r="I108" s="31"/>
      <c r="J108" s="31"/>
    </row>
    <row r="109" spans="2:15" ht="19.95" customHeight="1" x14ac:dyDescent="0.25">
      <c r="B109" s="157" t="s">
        <v>91</v>
      </c>
      <c r="C109" s="146" t="s">
        <v>17</v>
      </c>
      <c r="D109" s="146">
        <v>1</v>
      </c>
      <c r="E109" s="109"/>
      <c r="F109" s="108">
        <f t="shared" si="9"/>
        <v>0</v>
      </c>
      <c r="G109" s="122"/>
      <c r="H109" s="122"/>
      <c r="I109" s="31"/>
      <c r="J109" s="31"/>
    </row>
    <row r="110" spans="2:15" s="145" customFormat="1" ht="19.95" customHeight="1" thickBot="1" x14ac:dyDescent="0.3">
      <c r="B110" s="158" t="s">
        <v>95</v>
      </c>
      <c r="C110" s="32" t="s">
        <v>17</v>
      </c>
      <c r="D110" s="32">
        <v>4</v>
      </c>
      <c r="E110" s="164"/>
      <c r="F110" s="165">
        <f t="shared" si="9"/>
        <v>0</v>
      </c>
      <c r="G110" s="142"/>
      <c r="H110" s="143"/>
      <c r="I110" s="144"/>
      <c r="J110" s="144"/>
    </row>
    <row r="111" spans="2:15" s="15" customFormat="1" ht="34.950000000000003" customHeight="1" thickBot="1" x14ac:dyDescent="0.3">
      <c r="B111" s="210" t="s">
        <v>110</v>
      </c>
      <c r="C111" s="211"/>
      <c r="D111" s="211"/>
      <c r="E111" s="212"/>
      <c r="F111" s="167">
        <f>SUM(F107:F110)</f>
        <v>0</v>
      </c>
      <c r="G111" s="126"/>
      <c r="H111" s="126"/>
      <c r="I111" s="16"/>
      <c r="J111" s="16"/>
    </row>
    <row r="112" spans="2:15" ht="34.950000000000003" customHeight="1" thickBot="1" x14ac:dyDescent="0.3">
      <c r="B112" s="217" t="s">
        <v>111</v>
      </c>
      <c r="C112" s="218"/>
      <c r="D112" s="218"/>
      <c r="E112" s="218"/>
      <c r="F112" s="219"/>
      <c r="G112" s="171"/>
      <c r="H112" s="171"/>
      <c r="I112" s="171"/>
      <c r="J112" s="171"/>
      <c r="K112" s="171"/>
      <c r="L112" s="171"/>
      <c r="M112" s="171"/>
      <c r="N112" s="171"/>
      <c r="O112" s="171"/>
    </row>
    <row r="113" spans="2:15" s="15" customFormat="1" ht="40.049999999999997" customHeight="1" thickBot="1" x14ac:dyDescent="0.3">
      <c r="B113" s="153" t="s">
        <v>13</v>
      </c>
      <c r="C113" s="154" t="s">
        <v>14</v>
      </c>
      <c r="D113" s="154" t="s">
        <v>15</v>
      </c>
      <c r="E113" s="154" t="s">
        <v>70</v>
      </c>
      <c r="F113" s="155" t="s">
        <v>72</v>
      </c>
      <c r="G113" s="170"/>
      <c r="H113" s="170"/>
      <c r="I113" s="170"/>
      <c r="J113" s="170"/>
      <c r="K113" s="170"/>
      <c r="L113" s="170"/>
      <c r="M113" s="170"/>
      <c r="N113" s="170"/>
      <c r="O113" s="170"/>
    </row>
    <row r="114" spans="2:15" ht="56.4" customHeight="1" x14ac:dyDescent="0.25">
      <c r="B114" s="166" t="s">
        <v>137</v>
      </c>
      <c r="C114" s="59" t="s">
        <v>44</v>
      </c>
      <c r="D114" s="59">
        <v>3</v>
      </c>
      <c r="E114" s="162"/>
      <c r="F114" s="117">
        <f>D114*E114</f>
        <v>0</v>
      </c>
      <c r="G114" s="172"/>
      <c r="H114" s="172"/>
      <c r="I114" s="172"/>
      <c r="J114" s="172"/>
      <c r="K114" s="172"/>
      <c r="L114" s="172"/>
      <c r="M114" s="172"/>
      <c r="N114" s="172"/>
      <c r="O114" s="172"/>
    </row>
    <row r="115" spans="2:15" ht="30" customHeight="1" x14ac:dyDescent="0.25">
      <c r="B115" s="111" t="s">
        <v>90</v>
      </c>
      <c r="C115" s="28" t="s">
        <v>17</v>
      </c>
      <c r="D115" s="28">
        <v>1</v>
      </c>
      <c r="E115" s="109"/>
      <c r="F115" s="99">
        <f>D115*E115</f>
        <v>0</v>
      </c>
      <c r="G115" s="172"/>
      <c r="H115" s="172"/>
      <c r="I115" s="172"/>
      <c r="J115" s="172"/>
      <c r="K115" s="172"/>
      <c r="L115" s="172"/>
      <c r="M115" s="172"/>
      <c r="N115" s="172"/>
      <c r="O115" s="172"/>
    </row>
    <row r="116" spans="2:15" ht="30" customHeight="1" thickBot="1" x14ac:dyDescent="0.3">
      <c r="B116" s="112" t="s">
        <v>102</v>
      </c>
      <c r="C116" s="36" t="s">
        <v>85</v>
      </c>
      <c r="D116" s="36">
        <v>6</v>
      </c>
      <c r="E116" s="110"/>
      <c r="F116" s="200">
        <f t="shared" ref="F116" si="10">D116*E116</f>
        <v>0</v>
      </c>
      <c r="G116" s="172"/>
      <c r="H116" s="172"/>
      <c r="I116" s="172"/>
      <c r="J116" s="172"/>
      <c r="K116" s="172"/>
      <c r="L116" s="172"/>
      <c r="M116" s="172"/>
      <c r="N116" s="172"/>
      <c r="O116" s="172"/>
    </row>
    <row r="117" spans="2:15" s="15" customFormat="1" ht="34.950000000000003" customHeight="1" thickBot="1" x14ac:dyDescent="0.3">
      <c r="B117" s="210" t="s">
        <v>110</v>
      </c>
      <c r="C117" s="211"/>
      <c r="D117" s="211"/>
      <c r="E117" s="225"/>
      <c r="F117" s="173">
        <f>SUM(F114:F116)</f>
        <v>0</v>
      </c>
      <c r="G117" s="124"/>
      <c r="H117" s="124"/>
      <c r="I117" s="124"/>
      <c r="J117" s="124"/>
      <c r="K117" s="124"/>
      <c r="L117" s="124"/>
      <c r="M117" s="124"/>
      <c r="N117" s="124"/>
      <c r="O117" s="124"/>
    </row>
    <row r="118" spans="2:15" s="15" customFormat="1" ht="34.950000000000003" customHeight="1" thickBot="1" x14ac:dyDescent="0.3">
      <c r="B118" s="210" t="s">
        <v>114</v>
      </c>
      <c r="C118" s="211"/>
      <c r="D118" s="211"/>
      <c r="E118" s="225"/>
      <c r="F118" s="73">
        <f>F16+F26+F37+F47+F58+F69+F80+F90+F101+F111+F117</f>
        <v>0</v>
      </c>
      <c r="G118" s="124"/>
      <c r="H118" s="124"/>
      <c r="I118" s="124"/>
      <c r="J118" s="124"/>
      <c r="K118" s="124"/>
      <c r="L118" s="124"/>
      <c r="M118" s="124"/>
      <c r="N118" s="124"/>
      <c r="O118" s="124"/>
    </row>
    <row r="119" spans="2:15" ht="14.4" thickBot="1" x14ac:dyDescent="0.3"/>
    <row r="120" spans="2:15" ht="34.950000000000003" customHeight="1" thickBot="1" x14ac:dyDescent="0.3">
      <c r="B120" s="217" t="s">
        <v>109</v>
      </c>
      <c r="C120" s="218"/>
      <c r="D120" s="218"/>
      <c r="E120" s="218"/>
      <c r="F120" s="218"/>
      <c r="G120" s="218"/>
      <c r="H120" s="218"/>
      <c r="I120" s="218"/>
      <c r="J120" s="218"/>
      <c r="K120" s="218"/>
      <c r="L120" s="218"/>
      <c r="M120" s="218"/>
      <c r="N120" s="218"/>
      <c r="O120" s="219"/>
    </row>
    <row r="121" spans="2:15" ht="30" customHeight="1" thickBot="1" x14ac:dyDescent="0.3">
      <c r="B121" s="215" t="s">
        <v>13</v>
      </c>
      <c r="C121" s="215" t="s">
        <v>14</v>
      </c>
      <c r="D121" s="215" t="s">
        <v>15</v>
      </c>
      <c r="E121" s="213" t="s">
        <v>103</v>
      </c>
      <c r="F121" s="214"/>
      <c r="G121" s="213" t="s">
        <v>104</v>
      </c>
      <c r="H121" s="214"/>
      <c r="I121" s="213" t="s">
        <v>105</v>
      </c>
      <c r="J121" s="214"/>
      <c r="K121" s="213" t="s">
        <v>106</v>
      </c>
      <c r="L121" s="214"/>
      <c r="M121" s="213" t="s">
        <v>107</v>
      </c>
      <c r="N121" s="214"/>
      <c r="O121" s="220" t="s">
        <v>108</v>
      </c>
    </row>
    <row r="122" spans="2:15" ht="30" customHeight="1" thickBot="1" x14ac:dyDescent="0.3">
      <c r="B122" s="216"/>
      <c r="C122" s="216"/>
      <c r="D122" s="216"/>
      <c r="E122" s="177" t="s">
        <v>70</v>
      </c>
      <c r="F122" s="178" t="s">
        <v>108</v>
      </c>
      <c r="G122" s="177" t="s">
        <v>70</v>
      </c>
      <c r="H122" s="178" t="s">
        <v>108</v>
      </c>
      <c r="I122" s="177" t="s">
        <v>70</v>
      </c>
      <c r="J122" s="178" t="s">
        <v>108</v>
      </c>
      <c r="K122" s="177" t="s">
        <v>70</v>
      </c>
      <c r="L122" s="178" t="s">
        <v>108</v>
      </c>
      <c r="M122" s="177" t="s">
        <v>70</v>
      </c>
      <c r="N122" s="178" t="s">
        <v>108</v>
      </c>
      <c r="O122" s="221"/>
    </row>
    <row r="123" spans="2:15" ht="30" customHeight="1" thickBot="1" x14ac:dyDescent="0.3">
      <c r="B123" s="112" t="s">
        <v>86</v>
      </c>
      <c r="C123" s="36" t="s">
        <v>44</v>
      </c>
      <c r="D123" s="174">
        <v>1</v>
      </c>
      <c r="E123" s="176"/>
      <c r="F123" s="197">
        <f t="shared" ref="F123" si="11">D123*E123</f>
        <v>0</v>
      </c>
      <c r="G123" s="176"/>
      <c r="H123" s="198">
        <f t="shared" ref="H123" si="12">D123*G123</f>
        <v>0</v>
      </c>
      <c r="I123" s="176"/>
      <c r="J123" s="198">
        <f t="shared" ref="J123" si="13">D123*I123</f>
        <v>0</v>
      </c>
      <c r="K123" s="175"/>
      <c r="L123" s="197">
        <f t="shared" ref="L123" si="14">D123*K123</f>
        <v>0</v>
      </c>
      <c r="M123" s="176"/>
      <c r="N123" s="199">
        <f t="shared" ref="N123" si="15">D123*M123</f>
        <v>0</v>
      </c>
      <c r="O123" s="199">
        <f t="shared" ref="O123" si="16">F123+H123+J123+L123+N123</f>
        <v>0</v>
      </c>
    </row>
    <row r="124" spans="2:15" ht="34.950000000000003" customHeight="1" thickBot="1" x14ac:dyDescent="0.3">
      <c r="B124" s="210" t="s">
        <v>110</v>
      </c>
      <c r="C124" s="211"/>
      <c r="D124" s="211"/>
      <c r="E124" s="212"/>
      <c r="F124" s="204">
        <f>F123</f>
        <v>0</v>
      </c>
      <c r="G124" s="205"/>
      <c r="H124" s="206">
        <f>H123</f>
        <v>0</v>
      </c>
      <c r="I124" s="207"/>
      <c r="J124" s="206">
        <f>J123</f>
        <v>0</v>
      </c>
      <c r="K124" s="208"/>
      <c r="L124" s="204">
        <f>L123</f>
        <v>0</v>
      </c>
      <c r="M124" s="207"/>
      <c r="N124" s="209">
        <f>N123</f>
        <v>0</v>
      </c>
      <c r="O124" s="209">
        <f>O123</f>
        <v>0</v>
      </c>
    </row>
  </sheetData>
  <sheetProtection algorithmName="SHA-512" hashValue="YfOKEOoG6ZQL/igtKpg0fqfQRAlQTyTOnzL41VH/Chlvu1+/ileEhz398Ta93VLVYtzRSsrUUIhIFJ5FVY4J8A==" saltValue="569MSOsCIj9sNOc+hP7RZg==" spinCount="100000" sheet="1" objects="1" scenarios="1"/>
  <mergeCells count="42">
    <mergeCell ref="B3:F3"/>
    <mergeCell ref="C4:F5"/>
    <mergeCell ref="B6:F6"/>
    <mergeCell ref="B7:F7"/>
    <mergeCell ref="B17:F17"/>
    <mergeCell ref="B47:E47"/>
    <mergeCell ref="B37:E37"/>
    <mergeCell ref="B26:E26"/>
    <mergeCell ref="B16:E16"/>
    <mergeCell ref="B27:F27"/>
    <mergeCell ref="B28:F28"/>
    <mergeCell ref="B38:F38"/>
    <mergeCell ref="B91:F91"/>
    <mergeCell ref="B48:F48"/>
    <mergeCell ref="B49:F49"/>
    <mergeCell ref="B59:F59"/>
    <mergeCell ref="B60:F60"/>
    <mergeCell ref="B90:E90"/>
    <mergeCell ref="B69:E69"/>
    <mergeCell ref="B58:E58"/>
    <mergeCell ref="B80:E80"/>
    <mergeCell ref="B70:F70"/>
    <mergeCell ref="B71:F71"/>
    <mergeCell ref="B81:F81"/>
    <mergeCell ref="B120:O120"/>
    <mergeCell ref="O121:O122"/>
    <mergeCell ref="B112:F112"/>
    <mergeCell ref="B92:F92"/>
    <mergeCell ref="B102:F102"/>
    <mergeCell ref="B117:E117"/>
    <mergeCell ref="B118:E118"/>
    <mergeCell ref="B111:E111"/>
    <mergeCell ref="B101:E101"/>
    <mergeCell ref="B124:E124"/>
    <mergeCell ref="K121:L121"/>
    <mergeCell ref="M121:N121"/>
    <mergeCell ref="B121:B122"/>
    <mergeCell ref="C121:C122"/>
    <mergeCell ref="D121:D122"/>
    <mergeCell ref="E121:F121"/>
    <mergeCell ref="G121:H121"/>
    <mergeCell ref="I121:J121"/>
  </mergeCells>
  <pageMargins left="0.7" right="0.7" top="0.75" bottom="0.75" header="0.3" footer="0.3"/>
  <pageSetup paperSize="9" scale="90" orientation="landscape" r:id="rId1"/>
  <colBreaks count="1" manualBreakCount="1">
    <brk id="6" max="1048575" man="1"/>
  </colBreaks>
  <drawing r:id="rId2"/>
</worksheet>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Instruction</vt:lpstr>
      <vt:lpstr>Summary</vt:lpstr>
      <vt:lpstr>Durban</vt:lpstr>
      <vt:lpstr>Richardsbay</vt:lpstr>
      <vt:lpstr>Port Elizabeth</vt:lpstr>
      <vt:lpstr>Cape Town</vt:lpstr>
      <vt:lpstr>East London</vt:lpstr>
      <vt:lpstr>Ngqura</vt:lpstr>
      <vt:lpstr>Services</vt:lpstr>
      <vt:lpstr>Services!Print_Area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Masondo    Transnet Corporate     JHB</dc:creator>
  <cp:lastModifiedBy>Reetsang Modise    Transnet Corporate    JHB</cp:lastModifiedBy>
  <cp:lastPrinted>2026-09-22T16:58:26Z</cp:lastPrinted>
  <dcterms:created xsi:type="dcterms:W3CDTF">2026-07-16T18:33:41Z</dcterms:created>
  <dcterms:modified xsi:type="dcterms:W3CDTF">2026-09-22T17:01:52Z</dcterms:modified>
</cp:coreProperties>
</file>