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cuments\1. KUSILE WORKS\P7E Kusile Catering - Jan' 27 to Jul' 28\3. Tender Evaluation\6. Priced and Unpriced BOQ\"/>
    </mc:Choice>
  </mc:AlternateContent>
  <xr:revisionPtr revIDLastSave="0" documentId="13_ncr:1_{DC0CDB18-3A89-4D67-898B-52319A2C4847}" xr6:coauthVersionLast="47" xr6:coauthVersionMax="47" xr10:uidLastSave="{00000000-0000-0000-0000-000000000000}"/>
  <bookViews>
    <workbookView xWindow="-110" yWindow="-110" windowWidth="19420" windowHeight="10420" activeTab="1" xr2:uid="{D4AD2E34-D479-4F74-90FF-20175DE039F4}"/>
  </bookViews>
  <sheets>
    <sheet name="READ ME FIRST" sheetId="27" r:id="rId1"/>
    <sheet name="5.1.1 COVER SHEET" sheetId="28" r:id="rId2"/>
    <sheet name="5.1.1.1 PREAMBLE" sheetId="29" r:id="rId3"/>
    <sheet name="5.1.2 SUMMARY" sheetId="30" r:id="rId4"/>
    <sheet name="5.1.3 BOQ" sheetId="10" r:id="rId5"/>
    <sheet name="5.1.3.1 BOQ - BREAKDOWN 1" sheetId="11" r:id="rId6"/>
    <sheet name="5.1.3.2 BOQ - BREAKDOWN 2" sheetId="13" r:id="rId7"/>
    <sheet name="5.1.3.3 GENERATOR - BREAKDOWN 3" sheetId="14" r:id="rId8"/>
    <sheet name="(1.4) SSA" sheetId="12" state="hidden" r:id="rId9"/>
    <sheet name="5.1.4 CPA FORMULA" sheetId="24" r:id="rId10"/>
    <sheet name="5.1.5 MENU SPEC." sheetId="25" r:id="rId11"/>
    <sheet name="5.1.6 DAY MENU (16DAY MENU)" sheetId="26" r:id="rId12"/>
    <sheet name="5.1.7 PROJECT EVENTS" sheetId="31" r:id="rId13"/>
    <sheet name="Sheet2" sheetId="32" r:id="rId14"/>
  </sheets>
  <externalReferences>
    <externalReference r:id="rId15"/>
  </externalReferences>
  <definedNames>
    <definedName name="_xlnm.Print_Area" localSheetId="1">'5.1.1 COVER SHEET'!$B$1:$E$49</definedName>
    <definedName name="_xlnm.Print_Area" localSheetId="2">'5.1.1.1 PREAMBLE'!$B$1:$D$12</definedName>
    <definedName name="_xlnm.Print_Area" localSheetId="3">'5.1.2 SUMMARY'!$C$1:$F$20</definedName>
    <definedName name="_xlnm.Print_Area" localSheetId="4">'5.1.3 BOQ'!$B$1:$H$67</definedName>
    <definedName name="_xlnm.Print_Area" localSheetId="5">'5.1.3.1 BOQ - BREAKDOWN 1'!$B$1:$G$140</definedName>
    <definedName name="_xlnm.Print_Area" localSheetId="6">'5.1.3.2 BOQ - BREAKDOWN 2'!$B$1:$H$134</definedName>
    <definedName name="_xlnm.Print_Area" localSheetId="7">'5.1.3.3 GENERATOR - BREAKDOWN 3'!$B$1:$G$16</definedName>
    <definedName name="_xlnm.Print_Area" localSheetId="9">'5.1.4 CPA FORMULA'!$B$1:$K$103</definedName>
    <definedName name="_xlnm.Print_Area" localSheetId="10">'5.1.5 MENU SPEC.'!$B$1:$D$59</definedName>
    <definedName name="_xlnm.Print_Area" localSheetId="11">'5.1.6 DAY MENU (16DAY MENU)'!$B$1:$K$77</definedName>
    <definedName name="_xlnm.Print_Area" localSheetId="12">'5.1.7 PROJECT EVENTS'!$B$1:$G$53</definedName>
    <definedName name="_xlnm.Print_Area" localSheetId="0">'READ ME FIRST'!$B$1:$D$30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9" i="31" l="1"/>
  <c r="G47" i="31"/>
  <c r="G45" i="31"/>
  <c r="G41" i="31"/>
  <c r="G39" i="31"/>
  <c r="G37" i="31"/>
  <c r="G35" i="31"/>
  <c r="G33" i="31"/>
  <c r="G30" i="31"/>
  <c r="G27" i="31"/>
  <c r="G24" i="31"/>
  <c r="G22" i="31"/>
  <c r="G20" i="31"/>
  <c r="G17" i="31"/>
  <c r="G15" i="31"/>
  <c r="G13" i="31"/>
  <c r="G10" i="31"/>
  <c r="G52" i="31" l="1"/>
  <c r="G65" i="10" s="1"/>
  <c r="G69" i="10" l="1"/>
  <c r="D2" i="29" l="1"/>
  <c r="D19" i="28"/>
  <c r="G14" i="14"/>
  <c r="G12" i="14"/>
  <c r="G10" i="14" l="1"/>
  <c r="C104" i="24"/>
  <c r="K102" i="24"/>
  <c r="K101" i="24"/>
  <c r="K100" i="24"/>
  <c r="K99" i="24"/>
  <c r="K98" i="24"/>
  <c r="C93" i="24"/>
  <c r="K91" i="24"/>
  <c r="K90" i="24"/>
  <c r="K89" i="24"/>
  <c r="K88" i="24"/>
  <c r="C82" i="24"/>
  <c r="K80" i="24"/>
  <c r="K79" i="24"/>
  <c r="C71" i="24"/>
  <c r="K69" i="24"/>
  <c r="K68" i="24"/>
  <c r="K67" i="24"/>
  <c r="K66" i="24"/>
  <c r="K65" i="24"/>
  <c r="E5" i="24"/>
  <c r="D3" i="27" l="1"/>
  <c r="C3" i="30"/>
  <c r="D3" i="29"/>
  <c r="G65" i="11" l="1"/>
  <c r="G64" i="11"/>
  <c r="G63" i="11"/>
  <c r="G62" i="11"/>
  <c r="O3" i="14" l="1"/>
  <c r="G14" i="11" l="1"/>
  <c r="H65" i="10" l="1"/>
  <c r="L65" i="10" l="1"/>
  <c r="M65" i="10" s="1"/>
  <c r="K128" i="13"/>
  <c r="M128" i="13" s="1"/>
  <c r="K123" i="13"/>
  <c r="M123" i="13" s="1"/>
  <c r="K121" i="13"/>
  <c r="M121" i="13" s="1"/>
  <c r="K119" i="13"/>
  <c r="M119" i="13" s="1"/>
  <c r="K117" i="13"/>
  <c r="M117" i="13" s="1"/>
  <c r="K115" i="13"/>
  <c r="M115" i="13" s="1"/>
  <c r="K113" i="13"/>
  <c r="M113" i="13" s="1"/>
  <c r="K111" i="13"/>
  <c r="M111" i="13" s="1"/>
  <c r="K109" i="13"/>
  <c r="M109" i="13" s="1"/>
  <c r="K106" i="13"/>
  <c r="M106" i="13" s="1"/>
  <c r="K103" i="13"/>
  <c r="M103" i="13" s="1"/>
  <c r="K100" i="13"/>
  <c r="M100" i="13" s="1"/>
  <c r="K98" i="13"/>
  <c r="M98" i="13" s="1"/>
  <c r="K96" i="13"/>
  <c r="M96" i="13" s="1"/>
  <c r="K94" i="13"/>
  <c r="M94" i="13" s="1"/>
  <c r="K92" i="13"/>
  <c r="M92" i="13" s="1"/>
  <c r="K90" i="13"/>
  <c r="M90" i="13" s="1"/>
  <c r="K88" i="13"/>
  <c r="M88" i="13" s="1"/>
  <c r="K86" i="13"/>
  <c r="M86" i="13" s="1"/>
  <c r="K84" i="13"/>
  <c r="M84" i="13" s="1"/>
  <c r="K82" i="13"/>
  <c r="M82" i="13" s="1"/>
  <c r="K80" i="13"/>
  <c r="M80" i="13" s="1"/>
  <c r="K78" i="13"/>
  <c r="M78" i="13" s="1"/>
  <c r="K76" i="13"/>
  <c r="M76" i="13" s="1"/>
  <c r="K74" i="13"/>
  <c r="M74" i="13" s="1"/>
  <c r="K72" i="13"/>
  <c r="M72" i="13" s="1"/>
  <c r="K70" i="13"/>
  <c r="M70" i="13" s="1"/>
  <c r="K68" i="13"/>
  <c r="M68" i="13" s="1"/>
  <c r="K66" i="13"/>
  <c r="M66" i="13" s="1"/>
  <c r="K64" i="13"/>
  <c r="M64" i="13" s="1"/>
  <c r="K62" i="13"/>
  <c r="M62" i="13" s="1"/>
  <c r="K57" i="13"/>
  <c r="M57" i="13" s="1"/>
  <c r="K55" i="13"/>
  <c r="M55" i="13" s="1"/>
  <c r="K53" i="13"/>
  <c r="M53" i="13" s="1"/>
  <c r="K51" i="13"/>
  <c r="M51" i="13" s="1"/>
  <c r="K49" i="13"/>
  <c r="M49" i="13" s="1"/>
  <c r="K47" i="13"/>
  <c r="M47" i="13" s="1"/>
  <c r="K45" i="13"/>
  <c r="M45" i="13" s="1"/>
  <c r="K43" i="13"/>
  <c r="M43" i="13" s="1"/>
  <c r="K41" i="13"/>
  <c r="M41" i="13" s="1"/>
  <c r="K39" i="13"/>
  <c r="M39" i="13" s="1"/>
  <c r="K37" i="13"/>
  <c r="M37" i="13" s="1"/>
  <c r="K35" i="13"/>
  <c r="M35" i="13" s="1"/>
  <c r="K31" i="13"/>
  <c r="M31" i="13" s="1"/>
  <c r="K29" i="13"/>
  <c r="M29" i="13" s="1"/>
  <c r="K27" i="13"/>
  <c r="M27" i="13" s="1"/>
  <c r="K25" i="13"/>
  <c r="M25" i="13" s="1"/>
  <c r="K23" i="13"/>
  <c r="M23" i="13" s="1"/>
  <c r="K21" i="13"/>
  <c r="M21" i="13" s="1"/>
  <c r="K19" i="13"/>
  <c r="M19" i="13" s="1"/>
  <c r="K16" i="13"/>
  <c r="M16" i="13" s="1"/>
  <c r="K13" i="13"/>
  <c r="M13" i="13" s="1"/>
  <c r="L52" i="10" l="1"/>
  <c r="M52" i="10" l="1"/>
  <c r="L48" i="10"/>
  <c r="M48" i="10" s="1"/>
  <c r="L46" i="10"/>
  <c r="M46" i="10" s="1"/>
  <c r="L44" i="10"/>
  <c r="M44" i="10" s="1"/>
  <c r="L40" i="10"/>
  <c r="M40" i="10" s="1"/>
  <c r="L38" i="10"/>
  <c r="M38" i="10" s="1"/>
  <c r="L32" i="10"/>
  <c r="M32" i="10" s="1"/>
  <c r="L128" i="13"/>
  <c r="N128" i="13" s="1"/>
  <c r="L63" i="10" s="1"/>
  <c r="M63" i="10" s="1"/>
  <c r="L68" i="13"/>
  <c r="N68" i="13" s="1"/>
  <c r="L66" i="13"/>
  <c r="N66" i="13" s="1"/>
  <c r="L64" i="13"/>
  <c r="N64" i="13" s="1"/>
  <c r="L62" i="13"/>
  <c r="N62" i="13" s="1"/>
  <c r="L57" i="13"/>
  <c r="N57" i="13" s="1"/>
  <c r="L55" i="13"/>
  <c r="N55" i="13" s="1"/>
  <c r="L53" i="13"/>
  <c r="N53" i="13" s="1"/>
  <c r="L51" i="13"/>
  <c r="N51" i="13" s="1"/>
  <c r="L49" i="13"/>
  <c r="N49" i="13" s="1"/>
  <c r="L47" i="13"/>
  <c r="N47" i="13" s="1"/>
  <c r="L45" i="13"/>
  <c r="N45" i="13" s="1"/>
  <c r="L43" i="13"/>
  <c r="N43" i="13" s="1"/>
  <c r="L41" i="13"/>
  <c r="N41" i="13" s="1"/>
  <c r="L39" i="13"/>
  <c r="N39" i="13" s="1"/>
  <c r="L37" i="13"/>
  <c r="N37" i="13" s="1"/>
  <c r="L35" i="13"/>
  <c r="N35" i="13" s="1"/>
  <c r="L31" i="13"/>
  <c r="N31" i="13" s="1"/>
  <c r="L29" i="13"/>
  <c r="N29" i="13" s="1"/>
  <c r="L27" i="13"/>
  <c r="N27" i="13" s="1"/>
  <c r="L25" i="13"/>
  <c r="N25" i="13" s="1"/>
  <c r="L23" i="13"/>
  <c r="N23" i="13" s="1"/>
  <c r="L21" i="13"/>
  <c r="N21" i="13" s="1"/>
  <c r="L123" i="13"/>
  <c r="N123" i="13" s="1"/>
  <c r="L121" i="13"/>
  <c r="N121" i="13" s="1"/>
  <c r="L119" i="13"/>
  <c r="N119" i="13" s="1"/>
  <c r="L117" i="13"/>
  <c r="N117" i="13" s="1"/>
  <c r="L115" i="13"/>
  <c r="N115" i="13" s="1"/>
  <c r="L113" i="13"/>
  <c r="N113" i="13" s="1"/>
  <c r="L111" i="13"/>
  <c r="N111" i="13" s="1"/>
  <c r="L109" i="13"/>
  <c r="N109" i="13" s="1"/>
  <c r="L106" i="13"/>
  <c r="N106" i="13" s="1"/>
  <c r="L103" i="13"/>
  <c r="N103" i="13" s="1"/>
  <c r="L100" i="13"/>
  <c r="N100" i="13" s="1"/>
  <c r="L98" i="13"/>
  <c r="N98" i="13" s="1"/>
  <c r="L96" i="13"/>
  <c r="N96" i="13" s="1"/>
  <c r="L94" i="13"/>
  <c r="N94" i="13" s="1"/>
  <c r="L92" i="13"/>
  <c r="N92" i="13" s="1"/>
  <c r="L90" i="13"/>
  <c r="N90" i="13" s="1"/>
  <c r="L88" i="13"/>
  <c r="N88" i="13" s="1"/>
  <c r="L86" i="13"/>
  <c r="N86" i="13" s="1"/>
  <c r="L84" i="13"/>
  <c r="N84" i="13" s="1"/>
  <c r="L80" i="13"/>
  <c r="N80" i="13" s="1"/>
  <c r="L78" i="13"/>
  <c r="N78" i="13" s="1"/>
  <c r="L76" i="13"/>
  <c r="N76" i="13" s="1"/>
  <c r="L74" i="13"/>
  <c r="N74" i="13" s="1"/>
  <c r="L72" i="13"/>
  <c r="N72" i="13" s="1"/>
  <c r="L70" i="13"/>
  <c r="N70" i="13" s="1"/>
  <c r="H128" i="13"/>
  <c r="H90" i="13"/>
  <c r="G84" i="11"/>
  <c r="H126" i="13" l="1"/>
  <c r="G63" i="10" s="1"/>
  <c r="H63" i="10" s="1"/>
  <c r="H121" i="13"/>
  <c r="H82" i="13"/>
  <c r="L82" i="13"/>
  <c r="N82" i="13" s="1"/>
  <c r="H103" i="13"/>
  <c r="L36" i="10"/>
  <c r="M36" i="10" s="1"/>
  <c r="L30" i="10"/>
  <c r="M30" i="10" s="1"/>
  <c r="M28" i="10" s="1"/>
  <c r="N60" i="13"/>
  <c r="L26" i="10"/>
  <c r="M26" i="10" s="1"/>
  <c r="M22" i="10" s="1"/>
  <c r="L42" i="10"/>
  <c r="M42" i="10" s="1"/>
  <c r="L50" i="10"/>
  <c r="M50" i="10" s="1"/>
  <c r="H70" i="13"/>
  <c r="H78" i="13"/>
  <c r="H64" i="13"/>
  <c r="H80" i="13"/>
  <c r="H98" i="13"/>
  <c r="H123" i="13"/>
  <c r="H106" i="13"/>
  <c r="H111" i="13"/>
  <c r="H115" i="13"/>
  <c r="H119" i="13"/>
  <c r="H23" i="13"/>
  <c r="H68" i="13"/>
  <c r="H84" i="13"/>
  <c r="H88" i="13"/>
  <c r="H92" i="13"/>
  <c r="H109" i="13"/>
  <c r="H113" i="13"/>
  <c r="H117" i="13"/>
  <c r="G130" i="11"/>
  <c r="G119" i="11"/>
  <c r="G131" i="11"/>
  <c r="G132" i="11"/>
  <c r="G102" i="11"/>
  <c r="G118" i="11"/>
  <c r="G138" i="11"/>
  <c r="G91" i="11"/>
  <c r="G120" i="11"/>
  <c r="G113" i="11"/>
  <c r="G107" i="11"/>
  <c r="G108" i="11"/>
  <c r="M34" i="10" l="1"/>
  <c r="L61" i="10"/>
  <c r="M61" i="10" s="1"/>
  <c r="G16" i="14" l="1"/>
  <c r="F86" i="11" s="1"/>
  <c r="G86" i="11" s="1"/>
  <c r="G83" i="11" s="1"/>
  <c r="L13" i="13" l="1"/>
  <c r="N13" i="13" s="1"/>
  <c r="N11" i="13" s="1"/>
  <c r="L57" i="10" l="1"/>
  <c r="M57" i="10" s="1"/>
  <c r="G35" i="11" l="1"/>
  <c r="H21" i="13"/>
  <c r="H31" i="13"/>
  <c r="H29" i="13"/>
  <c r="H96" i="13" l="1"/>
  <c r="K22" i="12" l="1"/>
  <c r="H94" i="13" l="1"/>
  <c r="H100" i="13" l="1"/>
  <c r="H76" i="13"/>
  <c r="H74" i="13"/>
  <c r="H72" i="13"/>
  <c r="H66" i="13"/>
  <c r="H62" i="13"/>
  <c r="H57" i="13"/>
  <c r="L19" i="13" l="1"/>
  <c r="N19" i="13" s="1"/>
  <c r="N18" i="13" s="1"/>
  <c r="L59" i="10" s="1"/>
  <c r="M59" i="10" s="1"/>
  <c r="L16" i="13"/>
  <c r="N16" i="13" s="1"/>
  <c r="N15" i="13" s="1"/>
  <c r="M55" i="10" l="1"/>
  <c r="N9" i="13"/>
  <c r="H86" i="13"/>
  <c r="H60" i="13" s="1"/>
  <c r="H55" i="13"/>
  <c r="H53" i="13"/>
  <c r="H51" i="13"/>
  <c r="H49" i="13"/>
  <c r="H47" i="13"/>
  <c r="H45" i="13"/>
  <c r="H43" i="13"/>
  <c r="H41" i="13"/>
  <c r="H39" i="13"/>
  <c r="H37" i="13"/>
  <c r="H35" i="13"/>
  <c r="H27" i="13"/>
  <c r="H25" i="13"/>
  <c r="H19" i="13"/>
  <c r="H16" i="13"/>
  <c r="H15" i="13" s="1"/>
  <c r="G89" i="11"/>
  <c r="G36" i="10"/>
  <c r="G139" i="11"/>
  <c r="G137" i="11"/>
  <c r="G129" i="11"/>
  <c r="G128" i="11"/>
  <c r="G127" i="11"/>
  <c r="G126" i="11"/>
  <c r="G125" i="11"/>
  <c r="G124" i="11"/>
  <c r="G123" i="11"/>
  <c r="G117" i="11"/>
  <c r="G116" i="11" s="1"/>
  <c r="G112" i="11"/>
  <c r="G106" i="11"/>
  <c r="G105" i="11" s="1"/>
  <c r="G101" i="11"/>
  <c r="G100" i="11"/>
  <c r="G95" i="11"/>
  <c r="G94" i="11"/>
  <c r="G78" i="11"/>
  <c r="G75" i="11"/>
  <c r="G74" i="11"/>
  <c r="G69" i="11"/>
  <c r="G68" i="11"/>
  <c r="G54" i="11"/>
  <c r="G53" i="11"/>
  <c r="G99" i="11" l="1"/>
  <c r="G136" i="11"/>
  <c r="G52" i="10" s="1"/>
  <c r="G22" i="11"/>
  <c r="G34" i="11"/>
  <c r="G23" i="11"/>
  <c r="G33" i="11"/>
  <c r="G16" i="11"/>
  <c r="G20" i="11"/>
  <c r="G24" i="11"/>
  <c r="G31" i="11"/>
  <c r="G40" i="11"/>
  <c r="G38" i="11" s="1"/>
  <c r="G18" i="10" s="1"/>
  <c r="H18" i="10" s="1"/>
  <c r="L18" i="10"/>
  <c r="M18" i="10" s="1"/>
  <c r="G67" i="11"/>
  <c r="G18" i="11"/>
  <c r="G26" i="11"/>
  <c r="G45" i="11"/>
  <c r="G15" i="11"/>
  <c r="G19" i="11"/>
  <c r="G27" i="11"/>
  <c r="G17" i="11"/>
  <c r="G21" i="11"/>
  <c r="G25" i="11"/>
  <c r="G32" i="11"/>
  <c r="G44" i="11"/>
  <c r="G43" i="11" s="1"/>
  <c r="G20" i="10" s="1"/>
  <c r="L20" i="10"/>
  <c r="M20" i="10" s="1"/>
  <c r="G93" i="11"/>
  <c r="G40" i="10" s="1"/>
  <c r="G77" i="11"/>
  <c r="G32" i="10" s="1"/>
  <c r="H32" i="10" s="1"/>
  <c r="G122" i="11"/>
  <c r="G50" i="10" s="1"/>
  <c r="G73" i="11"/>
  <c r="G30" i="10" s="1"/>
  <c r="G111" i="11"/>
  <c r="G46" i="10" s="1"/>
  <c r="H46" i="10" s="1"/>
  <c r="H18" i="13"/>
  <c r="G59" i="10" s="1"/>
  <c r="H13" i="13"/>
  <c r="H11" i="13" s="1"/>
  <c r="G48" i="10"/>
  <c r="G44" i="10"/>
  <c r="H36" i="10"/>
  <c r="H34" i="10" s="1"/>
  <c r="G42" i="10"/>
  <c r="G58" i="11"/>
  <c r="H103" i="12"/>
  <c r="H99" i="12"/>
  <c r="H105" i="12"/>
  <c r="H101" i="12"/>
  <c r="H104" i="12"/>
  <c r="H100" i="12"/>
  <c r="H102" i="12"/>
  <c r="H98" i="12"/>
  <c r="G55" i="11"/>
  <c r="H91" i="12"/>
  <c r="H93" i="12"/>
  <c r="H90" i="12"/>
  <c r="H92" i="12"/>
  <c r="G52" i="11"/>
  <c r="H87" i="12"/>
  <c r="H89" i="12"/>
  <c r="H85" i="12"/>
  <c r="H88" i="12"/>
  <c r="H86" i="12"/>
  <c r="G56" i="11"/>
  <c r="H94" i="12"/>
  <c r="G50" i="11"/>
  <c r="H75" i="12"/>
  <c r="H71" i="12"/>
  <c r="H67" i="12"/>
  <c r="H63" i="12"/>
  <c r="H59" i="12"/>
  <c r="H55" i="12"/>
  <c r="H51" i="12"/>
  <c r="H47" i="12"/>
  <c r="H43" i="12"/>
  <c r="H39" i="12"/>
  <c r="H35" i="12"/>
  <c r="H31" i="12"/>
  <c r="H27" i="12"/>
  <c r="H23" i="12"/>
  <c r="H73" i="12"/>
  <c r="H69" i="12"/>
  <c r="H65" i="12"/>
  <c r="H61" i="12"/>
  <c r="H57" i="12"/>
  <c r="H53" i="12"/>
  <c r="H49" i="12"/>
  <c r="H45" i="12"/>
  <c r="H41" i="12"/>
  <c r="H37" i="12"/>
  <c r="H33" i="12"/>
  <c r="H29" i="12"/>
  <c r="H25" i="12"/>
  <c r="H68" i="12"/>
  <c r="H56" i="12"/>
  <c r="H48" i="12"/>
  <c r="H40" i="12"/>
  <c r="H32" i="12"/>
  <c r="H28" i="12"/>
  <c r="H74" i="12"/>
  <c r="H70" i="12"/>
  <c r="H66" i="12"/>
  <c r="H62" i="12"/>
  <c r="H58" i="12"/>
  <c r="H54" i="12"/>
  <c r="H50" i="12"/>
  <c r="H46" i="12"/>
  <c r="H42" i="12"/>
  <c r="H38" i="12"/>
  <c r="H34" i="12"/>
  <c r="H30" i="12"/>
  <c r="H26" i="12"/>
  <c r="H22" i="12"/>
  <c r="L22" i="12" s="1"/>
  <c r="H72" i="12"/>
  <c r="H64" i="12"/>
  <c r="H60" i="12"/>
  <c r="H52" i="12"/>
  <c r="L52" i="12" s="1"/>
  <c r="H44" i="12"/>
  <c r="H36" i="12"/>
  <c r="H24" i="12"/>
  <c r="G51" i="11"/>
  <c r="H83" i="12"/>
  <c r="H79" i="12"/>
  <c r="H81" i="12"/>
  <c r="H77" i="12"/>
  <c r="H84" i="12"/>
  <c r="H80" i="12"/>
  <c r="H82" i="12"/>
  <c r="H78" i="12"/>
  <c r="H76" i="12"/>
  <c r="G59" i="11"/>
  <c r="H107" i="12"/>
  <c r="H108" i="12"/>
  <c r="H106" i="12"/>
  <c r="G57" i="11"/>
  <c r="H95" i="12"/>
  <c r="H97" i="12"/>
  <c r="H96" i="12"/>
  <c r="G61" i="10"/>
  <c r="H130" i="13" l="1"/>
  <c r="H9" i="13" s="1"/>
  <c r="G47" i="11"/>
  <c r="G26" i="10" s="1"/>
  <c r="G57" i="10"/>
  <c r="H57" i="10" s="1"/>
  <c r="L14" i="10"/>
  <c r="M14" i="10" s="1"/>
  <c r="L16" i="10"/>
  <c r="M16" i="10" s="1"/>
  <c r="G30" i="11"/>
  <c r="G16" i="10" s="1"/>
  <c r="H16" i="10" s="1"/>
  <c r="G12" i="11"/>
  <c r="H48" i="10"/>
  <c r="H59" i="10"/>
  <c r="H61" i="10"/>
  <c r="H44" i="10"/>
  <c r="H20" i="10"/>
  <c r="H52" i="10"/>
  <c r="H50" i="10"/>
  <c r="H40" i="10"/>
  <c r="H42" i="10"/>
  <c r="H30" i="10"/>
  <c r="H28" i="10" s="1"/>
  <c r="F14" i="30" s="1"/>
  <c r="H55" i="10" l="1"/>
  <c r="F18" i="30" s="1"/>
  <c r="G14" i="10"/>
  <c r="H14" i="10" s="1"/>
  <c r="H10" i="10" s="1"/>
  <c r="F10" i="30" s="1"/>
  <c r="M10" i="10"/>
  <c r="M67" i="10" s="1"/>
  <c r="N3" i="13"/>
  <c r="H26" i="10"/>
  <c r="G90" i="11"/>
  <c r="K108" i="12"/>
  <c r="L108" i="12" s="1"/>
  <c r="K107" i="12"/>
  <c r="L107" i="12" s="1"/>
  <c r="K106" i="12"/>
  <c r="L106" i="12" s="1"/>
  <c r="K105" i="12"/>
  <c r="L105" i="12" s="1"/>
  <c r="K104" i="12"/>
  <c r="L104" i="12" s="1"/>
  <c r="K103" i="12"/>
  <c r="L103" i="12" s="1"/>
  <c r="K102" i="12"/>
  <c r="L102" i="12" s="1"/>
  <c r="K101" i="12"/>
  <c r="L101" i="12" s="1"/>
  <c r="K100" i="12"/>
  <c r="L100" i="12" s="1"/>
  <c r="L99" i="12"/>
  <c r="K99" i="12"/>
  <c r="K98" i="12"/>
  <c r="L98" i="12" s="1"/>
  <c r="K97" i="12"/>
  <c r="L97" i="12" s="1"/>
  <c r="K96" i="12"/>
  <c r="L96" i="12" s="1"/>
  <c r="K95" i="12"/>
  <c r="L95" i="12" s="1"/>
  <c r="K94" i="12"/>
  <c r="L94" i="12" s="1"/>
  <c r="K93" i="12"/>
  <c r="L93" i="12" s="1"/>
  <c r="K92" i="12"/>
  <c r="L92" i="12" s="1"/>
  <c r="K91" i="12"/>
  <c r="L91" i="12" s="1"/>
  <c r="K90" i="12"/>
  <c r="L90" i="12" s="1"/>
  <c r="K89" i="12"/>
  <c r="L89" i="12" s="1"/>
  <c r="K88" i="12"/>
  <c r="L88" i="12" s="1"/>
  <c r="K87" i="12"/>
  <c r="L87" i="12" s="1"/>
  <c r="K86" i="12"/>
  <c r="L86" i="12" s="1"/>
  <c r="K85" i="12"/>
  <c r="L85" i="12" s="1"/>
  <c r="K84" i="12"/>
  <c r="L84" i="12" s="1"/>
  <c r="K83" i="12"/>
  <c r="L83" i="12" s="1"/>
  <c r="K82" i="12"/>
  <c r="L82" i="12" s="1"/>
  <c r="K81" i="12"/>
  <c r="L81" i="12" s="1"/>
  <c r="K80" i="12"/>
  <c r="L80" i="12" s="1"/>
  <c r="K79" i="12"/>
  <c r="L79" i="12" s="1"/>
  <c r="K78" i="12"/>
  <c r="L78" i="12" s="1"/>
  <c r="K77" i="12"/>
  <c r="L77" i="12" s="1"/>
  <c r="K76" i="12"/>
  <c r="L76" i="12" s="1"/>
  <c r="K75" i="12"/>
  <c r="L75" i="12" s="1"/>
  <c r="K74" i="12"/>
  <c r="L74" i="12" s="1"/>
  <c r="K73" i="12"/>
  <c r="L73" i="12" s="1"/>
  <c r="K72" i="12"/>
  <c r="L72" i="12" s="1"/>
  <c r="K71" i="12"/>
  <c r="L71" i="12" s="1"/>
  <c r="K70" i="12"/>
  <c r="L70" i="12" s="1"/>
  <c r="K69" i="12"/>
  <c r="L69" i="12" s="1"/>
  <c r="K68" i="12"/>
  <c r="L68" i="12" s="1"/>
  <c r="K67" i="12"/>
  <c r="L67" i="12" s="1"/>
  <c r="K66" i="12"/>
  <c r="L66" i="12" s="1"/>
  <c r="K65" i="12"/>
  <c r="L65" i="12" s="1"/>
  <c r="K64" i="12"/>
  <c r="L64" i="12" s="1"/>
  <c r="K63" i="12"/>
  <c r="L63" i="12" s="1"/>
  <c r="K62" i="12"/>
  <c r="L62" i="12" s="1"/>
  <c r="K61" i="12"/>
  <c r="L61" i="12" s="1"/>
  <c r="K60" i="12"/>
  <c r="L60" i="12" s="1"/>
  <c r="K59" i="12"/>
  <c r="L59" i="12" s="1"/>
  <c r="K58" i="12"/>
  <c r="L58" i="12" s="1"/>
  <c r="K57" i="12"/>
  <c r="L57" i="12" s="1"/>
  <c r="K56" i="12"/>
  <c r="L56" i="12" s="1"/>
  <c r="K55" i="12"/>
  <c r="L55" i="12" s="1"/>
  <c r="K54" i="12"/>
  <c r="L54" i="12" s="1"/>
  <c r="K53" i="12"/>
  <c r="L53" i="12" s="1"/>
  <c r="K52" i="12"/>
  <c r="K51" i="12"/>
  <c r="L51" i="12" s="1"/>
  <c r="K50" i="12"/>
  <c r="L50" i="12" s="1"/>
  <c r="K49" i="12"/>
  <c r="L49" i="12" s="1"/>
  <c r="K48" i="12"/>
  <c r="L48" i="12" s="1"/>
  <c r="K47" i="12"/>
  <c r="L47" i="12" s="1"/>
  <c r="K46" i="12"/>
  <c r="L46" i="12" s="1"/>
  <c r="K45" i="12"/>
  <c r="L45" i="12" s="1"/>
  <c r="K44" i="12"/>
  <c r="L44" i="12" s="1"/>
  <c r="K43" i="12"/>
  <c r="L43" i="12" s="1"/>
  <c r="K42" i="12"/>
  <c r="K41" i="12"/>
  <c r="L41" i="12" s="1"/>
  <c r="K40" i="12"/>
  <c r="L40" i="12" s="1"/>
  <c r="K39" i="12"/>
  <c r="L39" i="12" s="1"/>
  <c r="K38" i="12"/>
  <c r="L38" i="12" s="1"/>
  <c r="K37" i="12"/>
  <c r="L37" i="12" s="1"/>
  <c r="K36" i="12"/>
  <c r="L36" i="12" s="1"/>
  <c r="K35" i="12"/>
  <c r="L35" i="12" s="1"/>
  <c r="K34" i="12"/>
  <c r="L34" i="12" s="1"/>
  <c r="K33" i="12"/>
  <c r="L33" i="12" s="1"/>
  <c r="K32" i="12"/>
  <c r="L32" i="12" s="1"/>
  <c r="K31" i="12"/>
  <c r="L31" i="12" s="1"/>
  <c r="K30" i="12"/>
  <c r="L30" i="12" s="1"/>
  <c r="K29" i="12"/>
  <c r="L29" i="12" s="1"/>
  <c r="K28" i="12"/>
  <c r="L28" i="12" s="1"/>
  <c r="K27" i="12"/>
  <c r="L27" i="12" s="1"/>
  <c r="K26" i="12"/>
  <c r="L26" i="12" s="1"/>
  <c r="K25" i="12"/>
  <c r="L25" i="12" s="1"/>
  <c r="K24" i="12"/>
  <c r="L24" i="12" s="1"/>
  <c r="K23" i="12"/>
  <c r="L23" i="12" s="1"/>
  <c r="A23" i="12"/>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G88" i="11" l="1"/>
  <c r="A90" i="12"/>
  <c r="A91" i="12" s="1"/>
  <c r="A92" i="12" s="1"/>
  <c r="A93" i="12" s="1"/>
  <c r="A94" i="12" s="1"/>
  <c r="A95" i="12" s="1"/>
  <c r="A96" i="12" s="1"/>
  <c r="A97" i="12" s="1"/>
  <c r="A98" i="12" s="1"/>
  <c r="A99" i="12" s="1"/>
  <c r="A100" i="12" s="1"/>
  <c r="A101" i="12" s="1"/>
  <c r="A102" i="12" s="1"/>
  <c r="A103" i="12" s="1"/>
  <c r="A104" i="12" s="1"/>
  <c r="A105" i="12" s="1"/>
  <c r="A106" i="12" s="1"/>
  <c r="A107" i="12" s="1"/>
  <c r="A108" i="12" s="1"/>
  <c r="G38" i="10" l="1"/>
  <c r="H38" i="10" s="1"/>
  <c r="F16" i="30" s="1"/>
  <c r="F20" i="30" s="1"/>
  <c r="L42" i="12"/>
  <c r="L111" i="12" s="1"/>
  <c r="L115" i="12" l="1"/>
  <c r="L16" i="12" s="1"/>
  <c r="L17" i="12" s="1"/>
  <c r="H22" i="10" l="1"/>
  <c r="F12" i="30" s="1"/>
  <c r="D29" i="28" s="1"/>
  <c r="H67" i="10" l="1"/>
  <c r="M69"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M20" authorId="0" shapeId="0" xr:uid="{CA7BC9FC-BE4F-42B5-A91D-C2C32E2A922B}">
      <text>
        <r>
          <rPr>
            <b/>
            <sz val="9"/>
            <color indexed="81"/>
            <rFont val="Tahoma"/>
            <family val="2"/>
          </rPr>
          <t>User:</t>
        </r>
        <r>
          <rPr>
            <sz val="9"/>
            <color indexed="81"/>
            <rFont val="Tahoma"/>
            <family val="2"/>
          </rPr>
          <t xml:space="preserve">
Lumpsum as of when required and approved by Eskom</t>
        </r>
      </text>
    </comment>
    <comment ref="L36" authorId="0" shapeId="0" xr:uid="{8A30F772-64C4-487E-9B63-16A46EE95C2B}">
      <text>
        <r>
          <rPr>
            <b/>
            <sz val="9"/>
            <color indexed="81"/>
            <rFont val="Tahoma"/>
            <family val="2"/>
          </rPr>
          <t>User:</t>
        </r>
        <r>
          <rPr>
            <sz val="9"/>
            <color indexed="81"/>
            <rFont val="Tahoma"/>
            <family val="2"/>
          </rPr>
          <t xml:space="preserve">
This will be a lumpsum to be administered as of when required or approved by Eskom.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G10" authorId="0" shapeId="0" xr:uid="{41D250B5-DE1C-4AAD-A0F6-8769680C4913}">
      <text>
        <r>
          <rPr>
            <b/>
            <sz val="9"/>
            <color indexed="81"/>
            <rFont val="Tahoma"/>
            <family val="2"/>
          </rPr>
          <t>User:</t>
        </r>
        <r>
          <rPr>
            <sz val="9"/>
            <color indexed="81"/>
            <rFont val="Tahoma"/>
            <family val="2"/>
          </rPr>
          <t xml:space="preserve">
Cost for 1 generator for two years</t>
        </r>
      </text>
    </comment>
    <comment ref="G12" authorId="0" shapeId="0" xr:uid="{98676D9C-109A-430E-A2B6-CBE98BF219A9}">
      <text>
        <r>
          <rPr>
            <b/>
            <sz val="9"/>
            <color indexed="81"/>
            <rFont val="Tahoma"/>
            <family val="2"/>
          </rPr>
          <t>User:</t>
        </r>
        <r>
          <rPr>
            <sz val="9"/>
            <color indexed="81"/>
            <rFont val="Tahoma"/>
            <family val="2"/>
          </rPr>
          <t xml:space="preserve">
Cost of quaterly maintenance for two years</t>
        </r>
      </text>
    </comment>
  </commentList>
</comments>
</file>

<file path=xl/sharedStrings.xml><?xml version="1.0" encoding="utf-8"?>
<sst xmlns="http://schemas.openxmlformats.org/spreadsheetml/2006/main" count="1456" uniqueCount="731">
  <si>
    <t>No</t>
  </si>
  <si>
    <t xml:space="preserve">PRELIMINARY &amp; GENERAL </t>
  </si>
  <si>
    <t>Fixed</t>
  </si>
  <si>
    <t xml:space="preserve">Establishment of facilities </t>
  </si>
  <si>
    <t>Kitchen equipment</t>
  </si>
  <si>
    <t>Kitchen smalls</t>
  </si>
  <si>
    <t>Canteen Access Control &amp; Reporting: IT related cost</t>
  </si>
  <si>
    <t>TIME RELATED</t>
  </si>
  <si>
    <t>Labour cost - Based on SSA requirements</t>
  </si>
  <si>
    <t>Staff compliment - Kusile Site</t>
  </si>
  <si>
    <t>TRANSPORT COST</t>
  </si>
  <si>
    <t>Delivery cost at Kusile site</t>
  </si>
  <si>
    <t>Staff transport to Kusile Site</t>
  </si>
  <si>
    <t>OVERHEAD COST</t>
  </si>
  <si>
    <t xml:space="preserve">Operation and maintenance </t>
  </si>
  <si>
    <t xml:space="preserve">Management </t>
  </si>
  <si>
    <t>Environmental related costs</t>
  </si>
  <si>
    <t>Health &amp; Safety related costs</t>
  </si>
  <si>
    <t>Serving &amp; Quality related costs</t>
  </si>
  <si>
    <t>Training related costs</t>
  </si>
  <si>
    <t>Medical tests / Induction training</t>
  </si>
  <si>
    <t>Administration, Connection &amp; Office IT related cost</t>
  </si>
  <si>
    <t>Cleaning related cost</t>
  </si>
  <si>
    <t>MAIN MEAL</t>
  </si>
  <si>
    <t>Project Worker (Main Meal)</t>
  </si>
  <si>
    <t>Emergency breakfast packs - Kendal Village</t>
  </si>
  <si>
    <t>Office beverage services</t>
  </si>
  <si>
    <t xml:space="preserve">Functions </t>
  </si>
  <si>
    <t>COMMENTS</t>
  </si>
  <si>
    <t>ITEM NO.</t>
  </si>
  <si>
    <t>DESCRIPTION</t>
  </si>
  <si>
    <t>UNIT</t>
  </si>
  <si>
    <t>AMOUNT</t>
  </si>
  <si>
    <t>TOTAL AMOUNT</t>
  </si>
  <si>
    <t>Description</t>
  </si>
  <si>
    <t>Amount</t>
  </si>
  <si>
    <t>CATERING SERVICES AT KUSILE SITE AND KENDAL VILLAGE</t>
  </si>
  <si>
    <t>Sum</t>
  </si>
  <si>
    <t>Cooks</t>
  </si>
  <si>
    <t>Cashier</t>
  </si>
  <si>
    <t>General Assistant</t>
  </si>
  <si>
    <t>TOTAL</t>
  </si>
  <si>
    <t>Rate</t>
  </si>
  <si>
    <t>ANNEXURE 02</t>
  </si>
  <si>
    <t>BILL OF QUANTITIES</t>
  </si>
  <si>
    <t>ANNEXURE 04</t>
  </si>
  <si>
    <t>Establishment cost</t>
  </si>
  <si>
    <t>Uniforms</t>
  </si>
  <si>
    <t xml:space="preserve">Aprons </t>
  </si>
  <si>
    <t>Gumboots -waterproof</t>
  </si>
  <si>
    <t>Freezer Jacket</t>
  </si>
  <si>
    <t>Freezer Pants</t>
  </si>
  <si>
    <t>Oven Maxi Gloves</t>
  </si>
  <si>
    <t>Branding</t>
  </si>
  <si>
    <t>Equipment</t>
  </si>
  <si>
    <t>Prenox 40 Pan oven</t>
  </si>
  <si>
    <t xml:space="preserve">80Lt Cast Iron Tilting pan </t>
  </si>
  <si>
    <t>Double Capdan Pot 250lt</t>
  </si>
  <si>
    <t xml:space="preserve">Dishwasher </t>
  </si>
  <si>
    <t>Kitchen small</t>
  </si>
  <si>
    <t xml:space="preserve">Monthly Provision estimate </t>
  </si>
  <si>
    <t>Saco</t>
  </si>
  <si>
    <t xml:space="preserve">Monthly licence </t>
  </si>
  <si>
    <t xml:space="preserve">Kusile site </t>
  </si>
  <si>
    <t xml:space="preserve">GA </t>
  </si>
  <si>
    <t>Driver</t>
  </si>
  <si>
    <t>Admin</t>
  </si>
  <si>
    <t xml:space="preserve">Head Chef </t>
  </si>
  <si>
    <t>IT Teck</t>
  </si>
  <si>
    <t xml:space="preserve">Maintenance </t>
  </si>
  <si>
    <t xml:space="preserve">Supervisor </t>
  </si>
  <si>
    <t xml:space="preserve">SHEQ Officers </t>
  </si>
  <si>
    <t>Kendal Village</t>
  </si>
  <si>
    <t xml:space="preserve">Petrol Maintenance and Tolls </t>
  </si>
  <si>
    <t xml:space="preserve">22 Seater </t>
  </si>
  <si>
    <t xml:space="preserve">Management salary cost </t>
  </si>
  <si>
    <t>Bookkeeper (Off site) salary cost</t>
  </si>
  <si>
    <t xml:space="preserve">Management fee </t>
  </si>
  <si>
    <t>Stationary</t>
  </si>
  <si>
    <t>Intelipos POS</t>
  </si>
  <si>
    <t>IT Charges CUBE ICT</t>
  </si>
  <si>
    <t>Fidelity</t>
  </si>
  <si>
    <t xml:space="preserve">Bank charges </t>
  </si>
  <si>
    <t>Credit Card Charges</t>
  </si>
  <si>
    <t>IT  Menutec</t>
  </si>
  <si>
    <t>Biometric Charges</t>
  </si>
  <si>
    <t>BCX printer and connections</t>
  </si>
  <si>
    <t xml:space="preserve">Cell phone </t>
  </si>
  <si>
    <t>Cleaning Brasco</t>
  </si>
  <si>
    <t>ITEM</t>
  </si>
  <si>
    <t>RATE</t>
  </si>
  <si>
    <t>Project:</t>
  </si>
  <si>
    <t>KUSILE POWER STATION PROJECT</t>
  </si>
  <si>
    <t>CONTRACT  NO.</t>
  </si>
  <si>
    <t>Package Name:</t>
  </si>
  <si>
    <t>Tenderer's Name:</t>
  </si>
  <si>
    <t>TO BE READ AND PRICED IN CONJUNCTION WITH THE EMPLOYER’S POLICIES AND PROCEDURES</t>
  </si>
  <si>
    <t>THE PRICES/RATES/QUANTITIES IN THIS PAGE ARE FOR ESTIMATION ONLY</t>
  </si>
  <si>
    <t>THE FIRST LINE ITEM SERVES AS A GUIDE, ADDITIONAL LINE ITEMS CAN BE ADDED TO CATER FOR RESOURCES FOR EXAMPLE GENERAL WORKERS X5 . PLEASE NOTE THAT ESKOM PROVIDES 15.5 HOURS PER MONTH FOR THE BONUS AND  0,5 HRS TO THE CONTRACTOR'S ACCOUNT. PLEASE REFER TO SSA GUIDELINES FOR FURTHER INFORMATION.</t>
  </si>
  <si>
    <t>PA ATTENDANCE BONUS</t>
  </si>
  <si>
    <t>SSA CALC.</t>
  </si>
  <si>
    <t>COST</t>
  </si>
  <si>
    <t>ATTENDANCE BONUS SHEET</t>
  </si>
  <si>
    <t>TENDERER PROPOSAL</t>
  </si>
  <si>
    <t>Resource No</t>
  </si>
  <si>
    <t xml:space="preserve">Employee Company </t>
  </si>
  <si>
    <t>Employee</t>
  </si>
  <si>
    <t>Trade</t>
  </si>
  <si>
    <t>ID NO</t>
  </si>
  <si>
    <t>Date On Site</t>
  </si>
  <si>
    <t>Hourly</t>
  </si>
  <si>
    <t>Nov</t>
  </si>
  <si>
    <t>Acrrued</t>
  </si>
  <si>
    <t>Bonus</t>
  </si>
  <si>
    <t>Names</t>
  </si>
  <si>
    <t>Hours</t>
  </si>
  <si>
    <t>300,0</t>
  </si>
  <si>
    <t>Rentals Equipment-Earth (Sum)</t>
  </si>
  <si>
    <t>Pest Control (Sum)</t>
  </si>
  <si>
    <t>Health &amp; Safety PPE Uniform (Sum)</t>
  </si>
  <si>
    <t>Laundry VLC (Sum)</t>
  </si>
  <si>
    <t>Health &amp; Safety Training (Sum)</t>
  </si>
  <si>
    <t>ANNEXURE 03</t>
  </si>
  <si>
    <t>MEALS COST BREAKDOWN</t>
  </si>
  <si>
    <t>FURTHER DESCRIPTION</t>
  </si>
  <si>
    <t>Water 20 litre, Dispenser refill (water only)</t>
  </si>
  <si>
    <t>Branded Coffee, single serving sachet</t>
  </si>
  <si>
    <t>Branded Tea, normal tea,  single envelope</t>
  </si>
  <si>
    <t>Five Roses 1000</t>
  </si>
  <si>
    <t>Branded Tea, rooibos, single envelope</t>
  </si>
  <si>
    <t>Branded Tea, rooibos, single bag</t>
  </si>
  <si>
    <t>Cremora 200's</t>
  </si>
  <si>
    <t>Branded Sugar, Brown single sachet</t>
  </si>
  <si>
    <t>Hullets / Selati</t>
  </si>
  <si>
    <t>Good Quality Fomo Cup 250ml</t>
  </si>
  <si>
    <t>Foam Cup</t>
  </si>
  <si>
    <t>Tea Spoon, disposable</t>
  </si>
  <si>
    <t>Teaspoon 500</t>
  </si>
  <si>
    <t>Project Director Office Milk 1 litre long life</t>
  </si>
  <si>
    <t>Project Director Office Coffee Machine Rental</t>
  </si>
  <si>
    <t>Milk based product, premium bean, includes maintenance</t>
  </si>
  <si>
    <t>Project Director Office Coffee per cup</t>
  </si>
  <si>
    <t>Vending Machine Rental Per Month (4000 cup per month)</t>
  </si>
  <si>
    <t>Zen counter top, includes maintenance</t>
  </si>
  <si>
    <t>Vending Machine Coffee Per Cup</t>
  </si>
  <si>
    <t>Main Meal Cutlery Pack</t>
  </si>
  <si>
    <t>Cutlery set Knife, Fork, serviette, salt and pepper</t>
  </si>
  <si>
    <t>Assorted Cans</t>
  </si>
  <si>
    <t>Special Meal</t>
  </si>
  <si>
    <t>Packaging</t>
  </si>
  <si>
    <t>Toasted Sandwiches</t>
  </si>
  <si>
    <t>Bacon &amp;egg, cheese &amp; tomato, chicken mayo, ham &amp; cheese on white and brown bread</t>
  </si>
  <si>
    <t>Executive Finger Lunch</t>
  </si>
  <si>
    <t>A variety of finger foods  of 8 snacks per person consisting of pastries, and meat snacks</t>
  </si>
  <si>
    <t>Chocolates</t>
  </si>
  <si>
    <t>40g nestle chocolate</t>
  </si>
  <si>
    <t>Fruit salad and yoghurt</t>
  </si>
  <si>
    <t>sliced Fruit and yoghurt</t>
  </si>
  <si>
    <t>Breakfast</t>
  </si>
  <si>
    <t>combo of fruit salad and yoghurt with muesli, mini wrap and muffin</t>
  </si>
  <si>
    <t>Jumbo Muffin</t>
  </si>
  <si>
    <t>200g muffin</t>
  </si>
  <si>
    <t>Alternative Packaging</t>
  </si>
  <si>
    <t>this is for individual pakage meals, 3 dividion packaging or Fomo packaging for braai</t>
  </si>
  <si>
    <t>Braai</t>
  </si>
  <si>
    <t>Pap and gravy, Wors, Chicken, Salad</t>
  </si>
  <si>
    <t>180g  chicken  and 120g wors, pap, gravy , salad</t>
  </si>
  <si>
    <t>Pap, and gravy, T-Bone, Chicken, Salad</t>
  </si>
  <si>
    <t>Pap, and gravy, Wors, Chicken, T-Bone, Salad</t>
  </si>
  <si>
    <t>240g T bone, 180 g chicken , 120 g wors, pap, gravy &amp; salad</t>
  </si>
  <si>
    <t>Breakfast Wrap</t>
  </si>
  <si>
    <t>1 large tortilla wrap with bacon, egg  cheese &amp; tomato</t>
  </si>
  <si>
    <t>Halaal meal Nando’s</t>
  </si>
  <si>
    <t>Bought meal from Nandos( 1/2 chicken , chips and roll)</t>
  </si>
  <si>
    <t>500ml bottles</t>
  </si>
  <si>
    <t>Kosher</t>
  </si>
  <si>
    <t>Halaal meal</t>
  </si>
  <si>
    <t>Specially prepared in a strictly kosher kitchen(starch protein and vegetables)</t>
  </si>
  <si>
    <t>Specially prepared in a strictly halaal kitchen( starch, protein and vegetables)</t>
  </si>
  <si>
    <t>QTY</t>
  </si>
  <si>
    <t xml:space="preserve">Meal of the day </t>
  </si>
  <si>
    <t>Extra Protein</t>
  </si>
  <si>
    <t>Tennis Biscuits</t>
  </si>
  <si>
    <t>Extra Salad</t>
  </si>
  <si>
    <t>Filled Croissant</t>
  </si>
  <si>
    <t>Executive breakfast</t>
  </si>
  <si>
    <t xml:space="preserve">kosher and Halllal  breakfast </t>
  </si>
  <si>
    <t>kosher and Halllal  Lunch</t>
  </si>
  <si>
    <t>ANNEXURE 01</t>
  </si>
  <si>
    <t>Rates as per rates used under Item 200.1</t>
  </si>
  <si>
    <t>SUB-TOTAL  - 1 MONTH</t>
  </si>
  <si>
    <t>NO OF MONTHS</t>
  </si>
  <si>
    <t>General Annual ServiceMaintenance</t>
  </si>
  <si>
    <t>Quaterly Services Maintenance</t>
  </si>
  <si>
    <t>Water 500 ml, Bottle</t>
  </si>
  <si>
    <t>Ricoffee 200</t>
  </si>
  <si>
    <t>240g t-bone, 180g chicken ,pap ,gravy and salad</t>
  </si>
  <si>
    <t>Branded Tea, Five Roses, single envelope</t>
  </si>
  <si>
    <t xml:space="preserve">Five Roses </t>
  </si>
  <si>
    <t>Five Roses, single bags</t>
  </si>
  <si>
    <t>Eat Sum More Biscuits</t>
  </si>
  <si>
    <t>100% Assorted Juice</t>
  </si>
  <si>
    <t>250 ml bottles</t>
  </si>
  <si>
    <t xml:space="preserve">Fresh Sandwiches </t>
  </si>
  <si>
    <t>English Breakfast</t>
  </si>
  <si>
    <t>A-Grade Quality</t>
  </si>
  <si>
    <t>lunch pack</t>
  </si>
  <si>
    <t>A-Grade</t>
  </si>
  <si>
    <t>Rooibos</t>
  </si>
  <si>
    <t>20 litre empty dispenser bottles (Budget to administered as a lumpsum only when required by the Employer</t>
  </si>
  <si>
    <t>Water Dispenser Equipment ((Budget to administered as a lumpsum only when required by the Employer)</t>
  </si>
  <si>
    <t>Parts</t>
  </si>
  <si>
    <t>Once off charge at start-up phase.</t>
  </si>
  <si>
    <t>Monthly provision to be billed once equipment purchase have been approved by Eskom.</t>
  </si>
  <si>
    <t>To be billed monthly.</t>
  </si>
  <si>
    <t>To be billed monthly in line with Staff compliment organogram and the submitted staff salaries schedule</t>
  </si>
  <si>
    <t>Operation and maintenance (including of maintenance on Backup Generators for 2000 seaters and 500 seaters Canteen)</t>
  </si>
  <si>
    <t>Monthly provision to be billed for work that has been done monthly.</t>
  </si>
  <si>
    <t>To be billed monthly for the new (entry) or demobed (exit) resources. Any cost beyon this budget will be for Visit Vakasha account.</t>
  </si>
  <si>
    <t>per meal requested to be served by Eskom.</t>
  </si>
  <si>
    <t>Office beverage services will be billed as per item list provided by Visit Vakasha in BOQ. Quantities will be as per issued items requested by Eskom.</t>
  </si>
  <si>
    <t>Functions will be billed as per item list provided by Visit Vakasha in BOQ. Quantities will be as per issued items requested by Eskom.</t>
  </si>
  <si>
    <t>Transport</t>
  </si>
  <si>
    <t xml:space="preserve">Coolerboxes </t>
  </si>
  <si>
    <t xml:space="preserve">2 ton ISO body food trailer </t>
  </si>
  <si>
    <t xml:space="preserve">Laptops </t>
  </si>
  <si>
    <t xml:space="preserve">New Signage </t>
  </si>
  <si>
    <t>Blast Chiller Aircon Unit Repair (New Item)</t>
  </si>
  <si>
    <t xml:space="preserve">1Ton Vehicle hire </t>
  </si>
  <si>
    <t>Electric Generator X 2 (New Item)</t>
  </si>
  <si>
    <t>Provision for maintenance asper scope of works, excluded of Electric Generator X 2(Sum amount)</t>
  </si>
  <si>
    <t>Hygiene inspection LTL Audit</t>
  </si>
  <si>
    <t xml:space="preserve">Quality training </t>
  </si>
  <si>
    <t xml:space="preserve">Serving utensils </t>
  </si>
  <si>
    <t xml:space="preserve">SD&amp;L Cook training </t>
  </si>
  <si>
    <t xml:space="preserve">SD&amp;L SHEQ Training </t>
  </si>
  <si>
    <t xml:space="preserve">Provision for employees who leave before the end of contract and new apointments </t>
  </si>
  <si>
    <t>Provision for yearly medical</t>
  </si>
  <si>
    <t>End of contract medicals cost provision</t>
  </si>
  <si>
    <t xml:space="preserve">Basick food handeling training </t>
  </si>
  <si>
    <t>Cleaning Zitholama</t>
  </si>
  <si>
    <t>Chemicals and cleaning equipment</t>
  </si>
  <si>
    <t>500.6.1</t>
  </si>
  <si>
    <t>500.6.2</t>
  </si>
  <si>
    <t>500.6.3</t>
  </si>
  <si>
    <t>500.6.4</t>
  </si>
  <si>
    <t>500.6.5</t>
  </si>
  <si>
    <t>500.6.6</t>
  </si>
  <si>
    <t>500.6.7</t>
  </si>
  <si>
    <t>500.6.8</t>
  </si>
  <si>
    <t>500.6.9</t>
  </si>
  <si>
    <t>500.6.10</t>
  </si>
  <si>
    <t>500.6.11</t>
  </si>
  <si>
    <t>500.6.12</t>
  </si>
  <si>
    <t>500.6.13</t>
  </si>
  <si>
    <t>500.6.14</t>
  </si>
  <si>
    <t>500.6.15</t>
  </si>
  <si>
    <t>500.6.16</t>
  </si>
  <si>
    <t>500.6.17</t>
  </si>
  <si>
    <t>500.6.18</t>
  </si>
  <si>
    <t>500.6.19</t>
  </si>
  <si>
    <t>500.7.1</t>
  </si>
  <si>
    <t>500.7.2</t>
  </si>
  <si>
    <t>500.7.3</t>
  </si>
  <si>
    <t>500.7.4</t>
  </si>
  <si>
    <t>500.7.5</t>
  </si>
  <si>
    <t>500.7.6</t>
  </si>
  <si>
    <t>500.7.7</t>
  </si>
  <si>
    <t>500.7.8</t>
  </si>
  <si>
    <t>500.7.9</t>
  </si>
  <si>
    <t>500.7.10</t>
  </si>
  <si>
    <t>500.7.11</t>
  </si>
  <si>
    <t>500.7.12</t>
  </si>
  <si>
    <t>500.7.13</t>
  </si>
  <si>
    <t>500.7.14</t>
  </si>
  <si>
    <t>500.7.15</t>
  </si>
  <si>
    <t>500.7.16</t>
  </si>
  <si>
    <t>500.7.17</t>
  </si>
  <si>
    <t>500.7.18</t>
  </si>
  <si>
    <t>500.7.19</t>
  </si>
  <si>
    <t>500.7.20</t>
  </si>
  <si>
    <t>500.7.21</t>
  </si>
  <si>
    <t>500.7.22</t>
  </si>
  <si>
    <t>500.7.23</t>
  </si>
  <si>
    <t>500.7.24</t>
  </si>
  <si>
    <t>500.7.25</t>
  </si>
  <si>
    <t>500.7.26</t>
  </si>
  <si>
    <t>500.7.27</t>
  </si>
  <si>
    <t>500.7.28</t>
  </si>
  <si>
    <t>500.7.29</t>
  </si>
  <si>
    <t>500.7.30</t>
  </si>
  <si>
    <t>Eskom's Meal</t>
  </si>
  <si>
    <t>Eskom Permanent Employee's Meal</t>
  </si>
  <si>
    <t>500.8.1</t>
  </si>
  <si>
    <t>CPA FACTOR</t>
  </si>
  <si>
    <t>ESTIMATE (CPA INCREASE)</t>
  </si>
  <si>
    <t>Project Calender Events</t>
  </si>
  <si>
    <t>CATERING SERVICES AT KUSILE SITE</t>
  </si>
  <si>
    <t xml:space="preserve">CATERING SERVICES AT KUSILE SITE </t>
  </si>
  <si>
    <t>ESTIMATE - PERIOD 1 DEC 2026 to July 2028         (12 MONTHS) - BASED ON CPA INCREASE</t>
  </si>
  <si>
    <t>Provision for maintenance, cards and ribbons (Excluded of IT Technician included under 200.1)</t>
  </si>
  <si>
    <t>BOQ - BREAKDOWN 1</t>
  </si>
  <si>
    <t>UoM</t>
  </si>
  <si>
    <t>Desk Top</t>
  </si>
  <si>
    <t xml:space="preserve">Tablets </t>
  </si>
  <si>
    <t>Safe</t>
  </si>
  <si>
    <t>MONTHLY COST (EXCEPT ITEM 100.1, AND 400.1)</t>
  </si>
  <si>
    <t>Month</t>
  </si>
  <si>
    <t>BOQ - BREAKDOWN 2</t>
  </si>
  <si>
    <t>500.5.1</t>
  </si>
  <si>
    <t>500.1.1</t>
  </si>
  <si>
    <t>MEALS COST</t>
  </si>
  <si>
    <t>ANNUAL MAINTENANCE</t>
  </si>
  <si>
    <t>TOTAL YEARS</t>
  </si>
  <si>
    <t>Main Meals</t>
  </si>
  <si>
    <t>Eskom Employee's Meals</t>
  </si>
  <si>
    <t>ANNEXURE 05</t>
  </si>
  <si>
    <t>ENQUIRY No.</t>
  </si>
  <si>
    <t>TENDERER NAME:</t>
  </si>
  <si>
    <t>NAME OF PACKAGE:</t>
  </si>
  <si>
    <t>PRICE ADJUSTMENT FOR INFLATION</t>
  </si>
  <si>
    <t>Summary</t>
  </si>
  <si>
    <t>A</t>
  </si>
  <si>
    <t>Type in description of formula which is carried through below</t>
  </si>
  <si>
    <t>GENERAL NOTES :</t>
  </si>
  <si>
    <t>a.</t>
  </si>
  <si>
    <t>References to "indices" below have the meaning of "cost indices or reference prices",  unless otherwise stated.</t>
  </si>
  <si>
    <t>b.</t>
  </si>
  <si>
    <t>Where historical information is applicable as requested below, internet address references which are accessible to the</t>
  </si>
  <si>
    <t>general public may be submitted instead, with the specific electronic route and web page reflecting the applicable data.</t>
  </si>
  <si>
    <t>c.</t>
  </si>
  <si>
    <t>Each formula is related to one unique currency. Mixing of currencies in a specific formula is not acceptable.</t>
  </si>
  <si>
    <t>CPA FORMULA REQUIREMENTS :</t>
  </si>
  <si>
    <t>i.</t>
  </si>
  <si>
    <t>Formulae must be linked to independent cost indices or other benchmarks ("reference prices") and must be clearly and</t>
  </si>
  <si>
    <t>completely defined. The source must be a recognised statistical publishing source and must not be in-house indices.</t>
  </si>
  <si>
    <t>ii.</t>
  </si>
  <si>
    <t>Local Indices: Where local indices other than SEIFSA or StatsSA are specified, the tenderer is to submit 5 years' historical data</t>
  </si>
  <si>
    <t>for such indices.  Note that the Contractor must ensure that indices are published and recommended by the "Source" as</t>
  </si>
  <si>
    <t>applicable to the work involved. For example SEIFSA has terminated the publication of Table E and is replaced by Table E-A and</t>
  </si>
  <si>
    <t>or E-EX and the specific sub breakdown of such must be identified. Also SEIFSA recommends utilisation of Table L-2 for road</t>
  </si>
  <si>
    <t xml:space="preserve">transport rather than Table L-1.  </t>
  </si>
  <si>
    <t>iii.</t>
  </si>
  <si>
    <t>Foreign Price Adjustments: In the case of foreign price adjustments, the Contractor is to submit 5 years' historical data for the</t>
  </si>
  <si>
    <t xml:space="preserve">tendered indices.  Where a formula is linked to indices in a country, payment of the amounts for that formula must be in the </t>
  </si>
  <si>
    <t>currency of the same country.  A formula may not be linked to indices of more than one country.</t>
  </si>
  <si>
    <t>iv.</t>
  </si>
  <si>
    <t>Commodity Price Linked Payments: The reference price is considered as the base price (index) for purpose of the CPA formula</t>
  </si>
  <si>
    <t>and is incuded in the applicable tables below and must be in the currency in which the CPA will be payable.  The exchange</t>
  </si>
  <si>
    <t>rate applied to convert the base price in a foreign currency into that of the currency of the formula must also be indicated in</t>
  </si>
  <si>
    <t>the tables below if the price is not in the same currency as the applicable formula.. ie exposure to the movement in a</t>
  </si>
  <si>
    <t>reference price is in the same currency as that of the CPA formula.  The Contractor is to submit 5 years' historical price data</t>
  </si>
  <si>
    <t xml:space="preserve">for such commodity, </t>
  </si>
  <si>
    <t>v.</t>
  </si>
  <si>
    <t>London Metal Exchange (LME) Prices: For metals traded on the LME, the tonnage will be required before contract award in</t>
  </si>
  <si>
    <t xml:space="preserve">order for Eskom to hedge the metal price fluctuations.  This applies also for prices linked to local indices or reference prices. </t>
  </si>
  <si>
    <t xml:space="preserve">Though these metals are traded in US$, prices are daily quoted in various other currencies. </t>
  </si>
  <si>
    <t>The LME price in the currency of the formula must apply and thus not the US$ unless the amount payable in terms of the</t>
  </si>
  <si>
    <t>formula is US$.  Refer to the "LME" Sheet in this file for more detail regarding this aspect.  By indicating any of these metals in</t>
  </si>
  <si>
    <t>the formulae below, the contractor declares that neither he nor any other body avails or will avail of forward price and/or</t>
  </si>
  <si>
    <t xml:space="preserve">currency cover for the metal(s).  </t>
  </si>
  <si>
    <t>vi.</t>
  </si>
  <si>
    <t>CPA Base Date: The CPA base date for calculating price movements is the Base Date as defined in the Particular Conditions,</t>
  </si>
  <si>
    <t>Clause 1.1.3.1. For indices or reference prices published as at certain dates, and where such a date is not the Base Date, the</t>
  </si>
  <si>
    <t>latest date for which it is published before the Base Date will be considered as the Base Date index or reference price.  In</t>
  </si>
  <si>
    <t>instances where the figure or value is not as at the Base Date or considered as the Base Date index or reference price as</t>
  </si>
  <si>
    <t>explained herein, the date, figure or value as well as the reason for the deviation must be clearly separately stated and must</t>
  </si>
  <si>
    <t xml:space="preserve">be realistic for purposes of the price adjustment. </t>
  </si>
  <si>
    <t>vii.</t>
  </si>
  <si>
    <t>Period for Movement in Indices: The period for which the movement in indices or reference prices is considered, is the period</t>
  </si>
  <si>
    <t>until the last day of the month prior to the  month in which the work in question was executed or completed (or in which an</t>
  </si>
  <si>
    <t>event or activity for which the adjustment applies, took place).  For indices or reference prices published as at certain dates,</t>
  </si>
  <si>
    <t>and where such a date is not the last day of the month prior to the month in which the work was executed or completed (or an</t>
  </si>
  <si>
    <t>event or activity took place),  then latest date for which the indices or price references are published before the last day of the</t>
  </si>
  <si>
    <t>month prior to the execution or completion of work (or an event or activity took place) is considered as the last day index</t>
  </si>
  <si>
    <t xml:space="preserve">or reference price of the month prior to execution or completion of work (or event or activity). </t>
  </si>
  <si>
    <t>viii.</t>
  </si>
  <si>
    <t>Proportions/weighting/coefficients/base reference in CPA Formulae: The fixed portion of each formula, not subject to inflation,</t>
  </si>
  <si>
    <t>is at least 15% and contractors may submit higher fixed portion percentages.  The indices or other benchmarks and their</t>
  </si>
  <si>
    <t>proportions in the formula must be realistic and relative to the applicable work. The fixed portion and other proportions must add</t>
  </si>
  <si>
    <t>up to 100%.</t>
  </si>
  <si>
    <t>ix.</t>
  </si>
  <si>
    <t>Base Index or Reference Price :   The base index or reference price must be inserted in the appropriate column</t>
  </si>
  <si>
    <t>Formula A</t>
  </si>
  <si>
    <t>Consumer Price Inflation</t>
  </si>
  <si>
    <t>Exchange rate for converting base reference price (e.g. US$ LME price) to the currency of this formula</t>
  </si>
  <si>
    <t>Index Ref.</t>
  </si>
  <si>
    <t>Proportions / weightings for each index (refer note 1)</t>
  </si>
  <si>
    <t>Description / scope of index (e.g. Labour)</t>
  </si>
  <si>
    <t>Full title/definition of index as per publisher</t>
  </si>
  <si>
    <t>Source/publisher of index (e.g. SEIFSA, Stats SA, LME)</t>
  </si>
  <si>
    <t>Base Month for CPA if not Base Date as defined (refer note 4)</t>
  </si>
  <si>
    <t>Base Date Index (refer note 4)</t>
  </si>
  <si>
    <t>Foreign CPA formula currency code</t>
  </si>
  <si>
    <t xml:space="preserve">Base reference price currency code </t>
  </si>
  <si>
    <t>Exchange rate (currency 1,00 = x)</t>
  </si>
  <si>
    <t>A1</t>
  </si>
  <si>
    <t>A2</t>
  </si>
  <si>
    <t>A3</t>
  </si>
  <si>
    <t>A4</t>
  </si>
  <si>
    <t>A5</t>
  </si>
  <si>
    <t>A6</t>
  </si>
  <si>
    <t>Fixed 15% minimum not subject to CPA (0.150)</t>
  </si>
  <si>
    <t>Total</t>
  </si>
  <si>
    <t>Formula B</t>
  </si>
  <si>
    <t>Food Price Inflation</t>
  </si>
  <si>
    <t xml:space="preserve">Foreign CPA formula currency code </t>
  </si>
  <si>
    <t>B1</t>
  </si>
  <si>
    <t>B2</t>
  </si>
  <si>
    <t>B3</t>
  </si>
  <si>
    <t>B4</t>
  </si>
  <si>
    <t>B5</t>
  </si>
  <si>
    <t>B6</t>
  </si>
  <si>
    <t>FORMULA C</t>
  </si>
  <si>
    <t xml:space="preserve">Wage Increases, Primarily, by the Relevant and Local Bargaining Counsel, if agreement not available increase based on National Minimum Wage increase and adjusted to Primary determination when it becomes available.  </t>
  </si>
  <si>
    <t>Source/publisher of index (e.g. SEIFSA, , LME)</t>
  </si>
  <si>
    <t>C1</t>
  </si>
  <si>
    <t xml:space="preserve"> </t>
  </si>
  <si>
    <t>C2</t>
  </si>
  <si>
    <t>C3</t>
  </si>
  <si>
    <t>C4</t>
  </si>
  <si>
    <t>C5</t>
  </si>
  <si>
    <t>C6</t>
  </si>
  <si>
    <t>FORMULA D</t>
  </si>
  <si>
    <t>D1</t>
  </si>
  <si>
    <t>D2</t>
  </si>
  <si>
    <t>D3</t>
  </si>
  <si>
    <t>D4</t>
  </si>
  <si>
    <t>D5</t>
  </si>
  <si>
    <t>D6</t>
  </si>
  <si>
    <t>ANNEXURE 06</t>
  </si>
  <si>
    <t>MENU SPECIFICATION</t>
  </si>
  <si>
    <t>Item</t>
  </si>
  <si>
    <t>Alternatives</t>
  </si>
  <si>
    <t xml:space="preserve">Specification (Raw) </t>
  </si>
  <si>
    <t>Porridge</t>
  </si>
  <si>
    <t>Maize meal, Mabele, Oats</t>
  </si>
  <si>
    <t xml:space="preserve">100g </t>
  </si>
  <si>
    <t xml:space="preserve">Protein </t>
  </si>
  <si>
    <t xml:space="preserve">Eggs and Gravy </t>
  </si>
  <si>
    <t>2 Eggs + 80g Gravy</t>
  </si>
  <si>
    <t xml:space="preserve">Vienna’s and Gravy  </t>
  </si>
  <si>
    <t>100g + 80g Gravy</t>
  </si>
  <si>
    <t>Polony and Gravy</t>
  </si>
  <si>
    <r>
      <t>100g(slices)</t>
    </r>
    <r>
      <rPr>
        <sz val="11"/>
        <color theme="1"/>
        <rFont val="Arial"/>
        <family val="2"/>
      </rPr>
      <t xml:space="preserve"> </t>
    </r>
    <r>
      <rPr>
        <sz val="10"/>
        <color theme="1"/>
        <rFont val="Arial"/>
        <family val="2"/>
      </rPr>
      <t>+ 80g Gravy</t>
    </r>
  </si>
  <si>
    <t xml:space="preserve">Mince, </t>
  </si>
  <si>
    <t>120g</t>
  </si>
  <si>
    <t>Fish Fingers and Gravy</t>
  </si>
  <si>
    <t>Chicken Livers</t>
  </si>
  <si>
    <t>100g</t>
  </si>
  <si>
    <t>Cheese (cheddar) and Gravy</t>
  </si>
  <si>
    <t>50g + 80g Gravy</t>
  </si>
  <si>
    <t xml:space="preserve">Wors </t>
  </si>
  <si>
    <t>Beef Patty</t>
  </si>
  <si>
    <t>100 g</t>
  </si>
  <si>
    <t>Alternate - One each day</t>
  </si>
  <si>
    <t>Fruit</t>
  </si>
  <si>
    <t>In Season</t>
  </si>
  <si>
    <t>150 g</t>
  </si>
  <si>
    <t xml:space="preserve">Bread </t>
  </si>
  <si>
    <t>Brown or White</t>
  </si>
  <si>
    <t xml:space="preserve">4 slices </t>
  </si>
  <si>
    <t xml:space="preserve">Spread </t>
  </si>
  <si>
    <t>Margarine  – Daily</t>
  </si>
  <si>
    <t xml:space="preserve">2 Portions </t>
  </si>
  <si>
    <t>Jam(3 varieties)   – Daily</t>
  </si>
  <si>
    <t>2 Portions</t>
  </si>
  <si>
    <t>Peanut butter       -  Daily</t>
  </si>
  <si>
    <t>No Open Tins or Containers</t>
  </si>
  <si>
    <t>Beverages</t>
  </si>
  <si>
    <t>Tea or Coffee (Good Quality – Branded Product)</t>
  </si>
  <si>
    <r>
      <t xml:space="preserve">1 bag </t>
    </r>
    <r>
      <rPr>
        <b/>
        <u/>
        <sz val="10"/>
        <color theme="1"/>
        <rFont val="Arial"/>
        <family val="2"/>
      </rPr>
      <t>or</t>
    </r>
    <r>
      <rPr>
        <sz val="10"/>
        <color theme="1"/>
        <rFont val="Arial"/>
        <family val="2"/>
      </rPr>
      <t xml:space="preserve"> 1 sachet</t>
    </r>
  </si>
  <si>
    <t>(Daily)</t>
  </si>
  <si>
    <t>Sugar (Good Quality – Branded Product)</t>
  </si>
  <si>
    <t>3 sachets</t>
  </si>
  <si>
    <t>Creamer (Good Quality – Branded Product)</t>
  </si>
  <si>
    <t>1 sachets</t>
  </si>
  <si>
    <t>Magewu (Drinking Porridge)</t>
  </si>
  <si>
    <t>500ml</t>
  </si>
  <si>
    <t>Disposable plastic cutlery (high quality grade) 2 x salt, pepper, serviette and toothpick in a sachet.</t>
  </si>
  <si>
    <t>Tea and Coffee options to be combined in one sachet.</t>
  </si>
  <si>
    <t xml:space="preserve">Main Meal - Lunch and Supper (Packed for Site and Plated for Village) </t>
  </si>
  <si>
    <t>Beef (Stew, chuck, blade)</t>
  </si>
  <si>
    <t>280g</t>
  </si>
  <si>
    <t>Chicken (Leg quarters, thighs, drumsticks)</t>
  </si>
  <si>
    <t>Vegetarian alternatives (daily)</t>
  </si>
  <si>
    <t>220 – 250g</t>
  </si>
  <si>
    <t>The specification is for the cut only and does not  prescribe the dishes be included in the menu</t>
  </si>
  <si>
    <t>Bone content not to exceed 15%</t>
  </si>
  <si>
    <t xml:space="preserve">Starch </t>
  </si>
  <si>
    <t>Pap</t>
  </si>
  <si>
    <t>150g</t>
  </si>
  <si>
    <t>Rice</t>
  </si>
  <si>
    <t xml:space="preserve">Samp </t>
  </si>
  <si>
    <t xml:space="preserve">Rice to be served daily as an alternative to pap or samp and never without one of the two. </t>
  </si>
  <si>
    <t>Vegetables</t>
  </si>
  <si>
    <t xml:space="preserve">2 vegetables one green one yellow, daily </t>
  </si>
  <si>
    <t>100g each (peeled)</t>
  </si>
  <si>
    <t>Exclude vegetables that create chemical reactions e.g. tomato and cabbage</t>
  </si>
  <si>
    <t>In season</t>
  </si>
  <si>
    <t xml:space="preserve">150g </t>
  </si>
  <si>
    <t xml:space="preserve">Beverage </t>
  </si>
  <si>
    <r>
      <t xml:space="preserve">Juice (Minimum 40% fruit juice). </t>
    </r>
    <r>
      <rPr>
        <b/>
        <sz val="10"/>
        <color theme="1"/>
        <rFont val="Arial"/>
        <family val="2"/>
      </rPr>
      <t>Milk every alternative day at Kendal Village for Supper Only</t>
    </r>
  </si>
  <si>
    <t>250ml</t>
  </si>
  <si>
    <t>ANNEXURE 07</t>
  </si>
  <si>
    <t>DAY MENU (16 DAYS MENU)</t>
  </si>
  <si>
    <t xml:space="preserve"> 16 DAY CYCLE</t>
  </si>
  <si>
    <t>DAY 1</t>
  </si>
  <si>
    <t xml:space="preserve">DAY 2 </t>
  </si>
  <si>
    <t xml:space="preserve">DAY 3 </t>
  </si>
  <si>
    <t>DAY 4</t>
  </si>
  <si>
    <t>DAY 5</t>
  </si>
  <si>
    <t>DAY 6</t>
  </si>
  <si>
    <t>DAY 7</t>
  </si>
  <si>
    <t>DAY 8</t>
  </si>
  <si>
    <t>BREAKFAST</t>
  </si>
  <si>
    <t>PORRIDGE</t>
  </si>
  <si>
    <t>MIELIE PAP</t>
  </si>
  <si>
    <t>MABELLA</t>
  </si>
  <si>
    <t>OATS</t>
  </si>
  <si>
    <t xml:space="preserve">MABELLA </t>
  </si>
  <si>
    <t>MABELA</t>
  </si>
  <si>
    <t>MAGUE</t>
  </si>
  <si>
    <t>PROTEIN</t>
  </si>
  <si>
    <t xml:space="preserve">FISH CAKES       100g </t>
  </si>
  <si>
    <t xml:space="preserve"> EGGS x 2       </t>
  </si>
  <si>
    <t xml:space="preserve">Savoury mince 100g </t>
  </si>
  <si>
    <t xml:space="preserve">VIENNA'S (100g) &amp; </t>
  </si>
  <si>
    <t xml:space="preserve">FISH FINGERS       100g </t>
  </si>
  <si>
    <t>Chicken Livers 100g</t>
  </si>
  <si>
    <t>Savoury mince 100g</t>
  </si>
  <si>
    <t>Tomato gravy (80g)</t>
  </si>
  <si>
    <t xml:space="preserve"> Baked beans (80g)</t>
  </si>
  <si>
    <t>GRAVY (50g)</t>
  </si>
  <si>
    <t>Tomato slice (60g)</t>
  </si>
  <si>
    <t>TEA AND COFFEE</t>
  </si>
  <si>
    <t>1 portion</t>
  </si>
  <si>
    <t xml:space="preserve">Tea &amp; Coffee </t>
  </si>
  <si>
    <t>FRUIT</t>
  </si>
  <si>
    <t>CONDIMENTS</t>
  </si>
  <si>
    <t xml:space="preserve">Condiments and Spreads </t>
  </si>
  <si>
    <t>BREAD</t>
  </si>
  <si>
    <t>4 slices</t>
  </si>
  <si>
    <t>Bread</t>
  </si>
  <si>
    <t>LUNCH</t>
  </si>
  <si>
    <t>Beef Stew (280g) (50g veg's)</t>
  </si>
  <si>
    <t>Portuguese Chicken  (280g) (50g veg's)</t>
  </si>
  <si>
    <t>Wors Stew (240g)</t>
  </si>
  <si>
    <t xml:space="preserve">Paprika Chicken  (280g) </t>
  </si>
  <si>
    <t>Grilled BBQ Chuck or Blade (280g)</t>
  </si>
  <si>
    <t>Chicken Chakalaka    (80g veg's)</t>
  </si>
  <si>
    <t>BBQ Chicken  (280g)</t>
  </si>
  <si>
    <t>GRAVY</t>
  </si>
  <si>
    <t>Portuguese gravy</t>
  </si>
  <si>
    <t xml:space="preserve">Tom &amp; onion gravy </t>
  </si>
  <si>
    <t>Chakalaka vegs gravy</t>
  </si>
  <si>
    <t xml:space="preserve">Beef gravy </t>
  </si>
  <si>
    <t>Paprika gravy</t>
  </si>
  <si>
    <t>Chicken gravy</t>
  </si>
  <si>
    <t>STARCH</t>
  </si>
  <si>
    <t xml:space="preserve">Pap &amp; Rice </t>
  </si>
  <si>
    <t>Pap &amp; Rice &amp;Samp</t>
  </si>
  <si>
    <t>VEGETABLE 1</t>
  </si>
  <si>
    <t>Pumpkin (150g raw)</t>
  </si>
  <si>
    <t>Spinach &amp; Potato     (150g raw)</t>
  </si>
  <si>
    <t xml:space="preserve">Bake beans with carrots potato (200g ) </t>
  </si>
  <si>
    <t>Spinach &amp;  Potato     (200g raw)</t>
  </si>
  <si>
    <t xml:space="preserve">Green beans    (100g)    </t>
  </si>
  <si>
    <t>Sweet potato       (120g raw)</t>
  </si>
  <si>
    <t xml:space="preserve">Butternut      (100g raw)          </t>
  </si>
  <si>
    <t>VEGETABLE 2</t>
  </si>
  <si>
    <t>Carrots     (100g)</t>
  </si>
  <si>
    <t>Morogo (100g raw)</t>
  </si>
  <si>
    <t>JUICE</t>
  </si>
  <si>
    <t>SUPPER</t>
  </si>
  <si>
    <t>ROASTED CHICKEN 280g</t>
  </si>
  <si>
    <t>BEEF STEW       280g</t>
  </si>
  <si>
    <t>WORS STEW        280g</t>
  </si>
  <si>
    <t>ROASTED          BBQ CHICKEN  280g</t>
  </si>
  <si>
    <t>GRILLED BLADE 280g</t>
  </si>
  <si>
    <t>CHICKEN STEW      280g</t>
  </si>
  <si>
    <t>BEEF CURRY       280g</t>
  </si>
  <si>
    <t>PAP (180g) or RICE (100g) or SAMP (150g)</t>
  </si>
  <si>
    <t>VEGETABLES</t>
  </si>
  <si>
    <t>GEM SQUASH</t>
  </si>
  <si>
    <t>ROASTED BUTTERNUT</t>
  </si>
  <si>
    <t>SWEET POTATO</t>
  </si>
  <si>
    <t>SPINACH</t>
  </si>
  <si>
    <t>MIX VEGETABLES</t>
  </si>
  <si>
    <t>GREEN BEANS</t>
  </si>
  <si>
    <t>CURRIED CABBAGE</t>
  </si>
  <si>
    <t>SALAD</t>
  </si>
  <si>
    <t xml:space="preserve">COLE SLAW </t>
  </si>
  <si>
    <t>BEETROOT SALAD</t>
  </si>
  <si>
    <t>PASTA SALAD</t>
  </si>
  <si>
    <t>BEAN SALAD</t>
  </si>
  <si>
    <t xml:space="preserve">POTATO SALAD </t>
  </si>
  <si>
    <t>MIX SALAD</t>
  </si>
  <si>
    <t xml:space="preserve">CHAKALAKA SALAD </t>
  </si>
  <si>
    <t>BEVERAGE</t>
  </si>
  <si>
    <t xml:space="preserve">JUICE </t>
  </si>
  <si>
    <t>MILK(Kendal only)</t>
  </si>
  <si>
    <t xml:space="preserve"> 16 DAY CYCLE CONTINUES</t>
  </si>
  <si>
    <t>DAY 9</t>
  </si>
  <si>
    <t xml:space="preserve">DAY 10 </t>
  </si>
  <si>
    <t>DAY 11</t>
  </si>
  <si>
    <t>DAY 12</t>
  </si>
  <si>
    <t>DAY 13</t>
  </si>
  <si>
    <t>DAY 14</t>
  </si>
  <si>
    <t>DAY 15</t>
  </si>
  <si>
    <t>DAY 16</t>
  </si>
  <si>
    <t>CHEESE GAG</t>
  </si>
  <si>
    <t>VIENNA'S (100g) &amp;</t>
  </si>
  <si>
    <t xml:space="preserve"> EGGS x 2        </t>
  </si>
  <si>
    <t xml:space="preserve">VIENNA'S (100g) </t>
  </si>
  <si>
    <t xml:space="preserve">POLONY GAG </t>
  </si>
  <si>
    <t xml:space="preserve"> GRAVY (50g)</t>
  </si>
  <si>
    <t>Baked beans (80g)</t>
  </si>
  <si>
    <t>Chicken Casserole (280g) (50g veg's)</t>
  </si>
  <si>
    <t>Casserole gravy</t>
  </si>
  <si>
    <t xml:space="preserve">Bake beans with carrots dice potato (200g raw) </t>
  </si>
  <si>
    <t>Peas, carrots potatoes (150g raw)</t>
  </si>
  <si>
    <t>CHICKEN CASSEROLE          280g</t>
  </si>
  <si>
    <t>CHICKEN  STEW       280g</t>
  </si>
  <si>
    <t>Grilled Chuck       280g</t>
  </si>
  <si>
    <t>CHICKEN CURRY          280g</t>
  </si>
  <si>
    <t>Beef Stew     280g</t>
  </si>
  <si>
    <t>PAPRIKA CHICKEN                   280g</t>
  </si>
  <si>
    <t>Beef Curry          280g</t>
  </si>
  <si>
    <t>FRIED CABBAGE</t>
  </si>
  <si>
    <t xml:space="preserve">Saturday </t>
  </si>
  <si>
    <t xml:space="preserve">Sunday   </t>
  </si>
  <si>
    <t>Monday</t>
  </si>
  <si>
    <t>Wors (120g)</t>
  </si>
  <si>
    <t xml:space="preserve">Scramble eggs           &amp;             </t>
  </si>
  <si>
    <t xml:space="preserve">Cheese 50g </t>
  </si>
  <si>
    <t xml:space="preserve">Gravy (50g) </t>
  </si>
  <si>
    <t>Beef Pattie (100g) &amp; Bake beans (50g)</t>
  </si>
  <si>
    <t>EGG</t>
  </si>
  <si>
    <t>TEA or COFFEE</t>
  </si>
  <si>
    <t>JAM &amp; PEANUT BUTTER &amp; MARGARINE</t>
  </si>
  <si>
    <t>BREAD (WHITE OR BROWN)</t>
  </si>
  <si>
    <t>Enquiry No.</t>
  </si>
  <si>
    <t>READ ME</t>
  </si>
  <si>
    <t>Read these notes BEFORE you commence input or make any changes to this workbook.</t>
  </si>
  <si>
    <t>The Tenderer must provide a clear indication on the Cover Sheet as to whether the offer is "main" or "alternative" (and if there are several alternatives, to number them). There must be a separate Excel file for each offer if applicable</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</si>
  <si>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</si>
  <si>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</si>
  <si>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</si>
  <si>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t>This sheet provides an overview to the Tenderer of the content and role of the sheets making up the Price Schedules.  It will not form part of the tender or contract.</t>
  </si>
  <si>
    <t>5.1.1 Tender Cover Sheet</t>
  </si>
  <si>
    <t>This is the cover sheet for Section 5.1 and provides the total tender price.  It is also the source of the package name, tenderer name etc for the other sheets.</t>
  </si>
  <si>
    <t>5.1.1.1  Preamble</t>
  </si>
  <si>
    <t>This sheet provides general guidelines for this section.</t>
  </si>
  <si>
    <t>5.1.2 Summary</t>
  </si>
  <si>
    <t>This is where the total amounts of all the trades are shown</t>
  </si>
  <si>
    <t>5.1.3 BOQ</t>
  </si>
  <si>
    <t xml:space="preserve">This is the main data entry sheet for the Tenderer to complete. </t>
  </si>
  <si>
    <t>5.1.4 CPA Formulae</t>
  </si>
  <si>
    <t>This is where the tenderer selects the CPA Formulae</t>
  </si>
  <si>
    <t>Conventions used in this workbook</t>
  </si>
  <si>
    <t>The following conventions have been used in this workbook to facilitate its accurate use:</t>
  </si>
  <si>
    <t>Red</t>
  </si>
  <si>
    <t>This GREEN shading is used for cells where DATA ENTRY is required from the Tenderer.  The Tenderer must complete the information in these GREEN shaded cells.</t>
  </si>
  <si>
    <t>PLEASE REFRAIN from tampering with ANY other cells contained in this workbook as it may affect Eskom's standard formulae and lead to data integrity issues.</t>
  </si>
  <si>
    <t>PRICING INFORMATION</t>
  </si>
  <si>
    <t>TENDER INFORMATION</t>
  </si>
  <si>
    <t xml:space="preserve">TENDERER’S NAME:  </t>
  </si>
  <si>
    <t xml:space="preserve">Annexure IT 5.1 Price Schedules </t>
  </si>
  <si>
    <t>THE PRICE:  IN ZAR</t>
  </si>
  <si>
    <t>(excluding VAT)</t>
  </si>
  <si>
    <t>RAND VALUE IN WORDS</t>
  </si>
  <si>
    <t>DATE :</t>
  </si>
  <si>
    <t>FULL NAMES OF SIGNATORY:</t>
  </si>
  <si>
    <t>DESIGNATION OF SIGNATORY:</t>
  </si>
  <si>
    <t>SIGNATURE :</t>
  </si>
  <si>
    <t xml:space="preserve">5.1.1.1 PREAMBLE TO PRICE SCHEDULE </t>
  </si>
  <si>
    <t xml:space="preserve">The Provisional Price Schedule provides the basis of valuation of all the work activities and inputs and information for general contract progress monitoring. </t>
  </si>
  <si>
    <t>The amount due at each application for payment date is based on activities and/or milestones completed as indicated on the Price Schedule/Bills of Quantities. The Tenderer must provide all necessary information which is required to determine amounts due in respect of each application for payment relative to the activities.</t>
  </si>
  <si>
    <t>The total of the prices must include for all direct and indirect costs, overheads, profits, on costs, risks, liabilities, obligations, etc. relative to the contract.</t>
  </si>
  <si>
    <t>FINAL SUMMARY</t>
  </si>
  <si>
    <t>PRELIMINARY &amp; GENERAL - FIXED</t>
  </si>
  <si>
    <t>SUM</t>
  </si>
  <si>
    <t>PRELIMINARY &amp; GENERAL - TIME RELATED</t>
  </si>
  <si>
    <t>CATERING SERVICES AT KUSILE SITE FOR PERIOD FROM DECEMBER 2026 TO JULY 2028</t>
  </si>
  <si>
    <t>ESTIMATE - PERIOD 1 DEC 2026 TO JULY 2028 (20 MONTHS)</t>
  </si>
  <si>
    <t>5.1.5 Menu Specification</t>
  </si>
  <si>
    <t>5.1.5 Menu (16 Day Menu)</t>
  </si>
  <si>
    <t>This is where the entire specification of the scope is found.</t>
  </si>
  <si>
    <t>This is where the 16 Day Rotational Menu is found</t>
  </si>
  <si>
    <t>ANNEXURE 08</t>
  </si>
  <si>
    <t>Year</t>
  </si>
  <si>
    <t>CPA conditions may apply if the contractual duration is to be longer than 12 months. Eskom's default position is for Prices to be Fixed for the first 12 months, then CPA be applicable thereafter.</t>
  </si>
  <si>
    <t>d.</t>
  </si>
  <si>
    <t xml:space="preserve">BOQ - BREAKDOWN 3 </t>
  </si>
  <si>
    <t>E3370GCDMPKUS</t>
  </si>
  <si>
    <t>ANNEXURE 09</t>
  </si>
  <si>
    <t>KUSILE PROJECT CALENDAR EVENTS</t>
  </si>
  <si>
    <t>UOM</t>
  </si>
  <si>
    <t>FEBRUARY</t>
  </si>
  <si>
    <r>
      <rPr>
        <b/>
        <sz val="11"/>
        <color theme="1"/>
        <rFont val="Calibri"/>
        <family val="2"/>
        <scheme val="minor"/>
      </rPr>
      <t>Valentine’s Day</t>
    </r>
    <r>
      <rPr>
        <sz val="11"/>
        <color theme="1"/>
        <rFont val="Calibri"/>
        <family val="2"/>
        <scheme val="minor"/>
      </rPr>
      <t xml:space="preserve">
400 packaged meals or treats, themed packaging, personalised Valentine’s cards or tokens, table décor and setup, refreshments</t>
    </r>
  </si>
  <si>
    <t>JUNE</t>
  </si>
  <si>
    <r>
      <rPr>
        <b/>
        <sz val="11"/>
        <color theme="1"/>
        <rFont val="Calibri"/>
        <family val="2"/>
        <scheme val="minor"/>
      </rPr>
      <t>Winter School Program</t>
    </r>
    <r>
      <rPr>
        <sz val="11"/>
        <color theme="1"/>
        <rFont val="Calibri"/>
        <family val="2"/>
        <scheme val="minor"/>
      </rPr>
      <t xml:space="preserve"> ( to support 16 June Youth day)
educational stationery and learning materials, branded school bags or learner packs, snacks and refreshments, educational and motivational materials - qty 50 Learners</t>
    </r>
  </si>
  <si>
    <r>
      <rPr>
        <b/>
        <sz val="11"/>
        <color theme="1"/>
        <rFont val="Calibri"/>
        <family val="2"/>
        <scheme val="minor"/>
      </rPr>
      <t>Men’s Health</t>
    </r>
    <r>
      <rPr>
        <sz val="11"/>
        <color theme="1"/>
        <rFont val="Calibri"/>
        <family val="2"/>
        <scheme val="minor"/>
      </rPr>
      <t xml:space="preserve">
health screening and wellness assessments, blood pressure and glucose testing, prostate health awareness, fitness and wellness activities, health education materials, nutrition awareness, refreshments, branded wellness packs -- 150 Attendees</t>
    </r>
  </si>
  <si>
    <r>
      <rPr>
        <b/>
        <sz val="11"/>
        <color theme="1"/>
        <rFont val="Calibri"/>
        <family val="2"/>
        <scheme val="minor"/>
      </rPr>
      <t>Drug awareness</t>
    </r>
    <r>
      <rPr>
        <sz val="11"/>
        <color theme="1"/>
        <rFont val="Calibri"/>
        <family val="2"/>
        <scheme val="minor"/>
      </rPr>
      <t xml:space="preserve">
 educational awareness material, prevention and rehabilitation information, motivational speaker or facilitator, learner and employee engagement activities, branded awareness items, refreshments - 150 attendees </t>
    </r>
  </si>
  <si>
    <t>JULY</t>
  </si>
  <si>
    <r>
      <rPr>
        <b/>
        <sz val="11"/>
        <color theme="1"/>
        <rFont val="Calibri"/>
        <family val="2"/>
        <scheme val="minor"/>
      </rPr>
      <t>Work based exposure</t>
    </r>
    <r>
      <rPr>
        <sz val="11"/>
        <color theme="1"/>
        <rFont val="Calibri"/>
        <family val="2"/>
        <scheme val="minor"/>
      </rPr>
      <t xml:space="preserve">
site exposure activities, personal protective equipment where required, refreshments - 50 people</t>
    </r>
  </si>
  <si>
    <r>
      <rPr>
        <b/>
        <sz val="11"/>
        <color theme="1"/>
        <rFont val="Calibri"/>
        <family val="2"/>
        <scheme val="minor"/>
      </rPr>
      <t>Mandela Day</t>
    </r>
    <r>
      <rPr>
        <sz val="11"/>
        <color theme="1"/>
        <rFont val="Calibri"/>
        <family val="2"/>
        <scheme val="minor"/>
      </rPr>
      <t xml:space="preserve">
donation of food and essential goods, community care packs, volunteer activities, beneficiary engagement, packaging and distribution of donations, transportation (maximum allowance of ZAR 50000.00) </t>
    </r>
  </si>
  <si>
    <r>
      <rPr>
        <b/>
        <sz val="11"/>
        <color theme="1"/>
        <rFont val="Calibri"/>
        <family val="2"/>
        <scheme val="minor"/>
      </rPr>
      <t>Kusile Achievers Awards</t>
    </r>
    <r>
      <rPr>
        <sz val="11"/>
        <color theme="1"/>
        <rFont val="Calibri"/>
        <family val="2"/>
        <scheme val="minor"/>
      </rPr>
      <t xml:space="preserve"> - 400 Attendees (Guest arrival, Seating and Venue Setup, Stage and Décor, Food and Beverages, Photography and Photo Booth, Operations)</t>
    </r>
  </si>
  <si>
    <t>AUGUST</t>
  </si>
  <si>
    <t>SEPTEMBER</t>
  </si>
  <si>
    <r>
      <rPr>
        <b/>
        <sz val="11"/>
        <color theme="1"/>
        <rFont val="Calibri"/>
        <family val="2"/>
        <scheme val="minor"/>
      </rPr>
      <t>Heritage Day</t>
    </r>
    <r>
      <rPr>
        <sz val="11"/>
        <color theme="1"/>
        <rFont val="Calibri"/>
        <family val="2"/>
        <scheme val="minor"/>
      </rPr>
      <t xml:space="preserve">
traditional food and refreshments, cultural décor, cultural displays, entertainment, heritage awareness activities - 400 attendees</t>
    </r>
  </si>
  <si>
    <t>OCTOBER</t>
  </si>
  <si>
    <t>1.10</t>
  </si>
  <si>
    <r>
      <rPr>
        <b/>
        <sz val="11"/>
        <color theme="1"/>
        <rFont val="Calibri"/>
        <family val="2"/>
        <scheme val="minor"/>
      </rPr>
      <t>Host a Boy Child</t>
    </r>
    <r>
      <rPr>
        <sz val="11"/>
        <color theme="1"/>
        <rFont val="Calibri"/>
        <family val="2"/>
        <scheme val="minor"/>
      </rPr>
      <t xml:space="preserve">
Provision for Delicacies, care packs, volunteer activities, beneficiary engagement, packaging and distribution of donations - 50 Learners</t>
    </r>
  </si>
  <si>
    <t>1.11</t>
  </si>
  <si>
    <r>
      <rPr>
        <b/>
        <sz val="11"/>
        <color theme="1"/>
        <rFont val="Calibri"/>
        <family val="2"/>
        <scheme val="minor"/>
      </rPr>
      <t>Poverty Alleviation Day</t>
    </r>
    <r>
      <rPr>
        <sz val="11"/>
        <color theme="1"/>
        <rFont val="Calibri"/>
        <family val="2"/>
        <scheme val="minor"/>
      </rPr>
      <t xml:space="preserve">
donation of food and essential goods, community care packs, volunteer activities, beneficiary engagement, packaging and distribution of donations, transportation (maximum allowance of ZAR 75000.00)
</t>
    </r>
  </si>
  <si>
    <t>1.12</t>
  </si>
  <si>
    <r>
      <rPr>
        <b/>
        <sz val="11"/>
        <color theme="1"/>
        <rFont val="Calibri"/>
        <family val="2"/>
        <scheme val="minor"/>
      </rPr>
      <t>Prostate Cancer Awareness</t>
    </r>
    <r>
      <rPr>
        <sz val="11"/>
        <color theme="1"/>
        <rFont val="Calibri"/>
        <family val="2"/>
        <scheme val="minor"/>
      </rPr>
      <t xml:space="preserve">
prostate screening with a mobile clinic or nurse practitioner, cancer awareness talk, informational pamphlets, wear-blue/ribbon day, guest speaker - 50 attendees</t>
    </r>
  </si>
  <si>
    <t>1.13</t>
  </si>
  <si>
    <r>
      <rPr>
        <b/>
        <sz val="11"/>
        <color theme="1"/>
        <rFont val="Calibri"/>
        <family val="2"/>
        <scheme val="minor"/>
      </rPr>
      <t>Diabetes Awareness</t>
    </r>
    <r>
      <rPr>
        <sz val="11"/>
        <color theme="1"/>
        <rFont val="Calibri"/>
        <family val="2"/>
        <scheme val="minor"/>
      </rPr>
      <t xml:space="preserve">
glucose testing/screening, nutrition and healthy eating talk, dietician-led cooking demo, informational pamphlets, healthy snack packs for attendees - 50 Attendees</t>
    </r>
  </si>
  <si>
    <t>1.14</t>
  </si>
  <si>
    <t>Men’s Health Awareness</t>
  </si>
  <si>
    <t>DECEMBER</t>
  </si>
  <si>
    <t>1.15</t>
  </si>
  <si>
    <r>
      <rPr>
        <b/>
        <sz val="11"/>
        <color theme="1"/>
        <rFont val="Calibri"/>
        <family val="2"/>
        <scheme val="minor"/>
      </rPr>
      <t>World Aids Day (Counselling &amp; Testing, red ribbon commemoration)</t>
    </r>
    <r>
      <rPr>
        <sz val="11"/>
        <color theme="1"/>
        <rFont val="Calibri"/>
        <family val="2"/>
        <scheme val="minor"/>
      </rPr>
      <t xml:space="preserve">
HIV counselling and testing (HCT) station, red ribbon distribution, guest speaker from a health organisation, condom distribution, candle-lighting/remembrance ceremony</t>
    </r>
  </si>
  <si>
    <t>1.16</t>
  </si>
  <si>
    <r>
      <rPr>
        <b/>
        <sz val="11"/>
        <color theme="1"/>
        <rFont val="Calibri"/>
        <family val="2"/>
        <scheme val="minor"/>
      </rPr>
      <t>Arrive Alive Campaign</t>
    </r>
    <r>
      <rPr>
        <sz val="11"/>
        <color theme="1"/>
        <rFont val="Calibri"/>
        <family val="2"/>
        <scheme val="minor"/>
      </rPr>
      <t xml:space="preserve">
road safety talk, breathalyser demonstration, distribution of reflective vests/safety gear, partnership with traffic police for a safety drive, pledge/signage wall. Maximum allowance of ZAR 10000.</t>
    </r>
  </si>
  <si>
    <t>1.17</t>
  </si>
  <si>
    <r>
      <rPr>
        <b/>
        <sz val="11"/>
        <color theme="1"/>
        <rFont val="Calibri"/>
        <family val="2"/>
        <scheme val="minor"/>
      </rPr>
      <t>End-year milestone celebration</t>
    </r>
    <r>
      <rPr>
        <sz val="11"/>
        <color theme="1"/>
        <rFont val="Calibri"/>
        <family val="2"/>
        <scheme val="minor"/>
      </rPr>
      <t xml:space="preserve">
venue hire, catering/meals, entertainment (DJ or MC), awards and certificates, décor, year-end gifts or hampers for staff, photography) - 400 attendees</t>
    </r>
  </si>
  <si>
    <r>
      <rPr>
        <b/>
        <sz val="11"/>
        <color theme="1"/>
        <rFont val="Calibri"/>
        <family val="2"/>
        <scheme val="minor"/>
      </rPr>
      <t>Women’s Day</t>
    </r>
    <r>
      <rPr>
        <sz val="11"/>
        <color theme="1"/>
        <rFont val="Calibri"/>
        <family val="2"/>
        <scheme val="minor"/>
      </rPr>
      <t xml:space="preserve"> - 140 Attendees (Provision for Delicacies, Dessert Table Setup, High Themed Crockery Set per Person, Thermal Mug gift for each Lady, Main Décor and Photo Booth included of 15 Round Table)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</si>
</sst>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_(* \(#,##0.00\);_(* &quot;-&quot;??_);_(@_)"/>
    <numFmt numFmtId="164" formatCode="_-&quot;R&quot;* #,##0.00_-;\-&quot;R&quot;* #,##0.00_-;_-&quot;R&quot;* &quot;-&quot;??_-;_-@_-"/>
    <numFmt numFmtId="165" formatCode="0.0"/>
    <numFmt numFmtId="166" formatCode="_ * #,##0_ ;_ * \-#,##0_ ;_ * &quot;-&quot;??_ ;_ @_ "/>
    <numFmt numFmtId="167" formatCode="_ &quot;R&quot;\ * #,##0.00_ ;_ &quot;R&quot;\ * \-#,##0.00_ ;_ &quot;R&quot;\ * &quot;-&quot;??_ ;_ @_ "/>
    <numFmt numFmtId="168" formatCode="&quot;R&quot;#,##0.00"/>
    <numFmt numFmtId="169" formatCode="_-&quot;R&quot;* #,##0.0000000_-;\-&quot;R&quot;* #,##0.0000000_-;_-&quot;R&quot;* &quot;-&quot;??_-;_-@_-"/>
    <numFmt numFmtId="170" formatCode="#,##0.0"/>
    <numFmt numFmtId="171" formatCode="_-[$R-1C09]* #,##0.00_-;\-[$R-1C09]* #,##0.00_-;_-[$R-1C09]* &quot;-&quot;??_-;_-@_-"/>
    <numFmt numFmtId="172" formatCode="#,##0.000"/>
    <numFmt numFmtId="173" formatCode="mmm\-yyyy"/>
    <numFmt numFmtId="174" formatCode="[$ZAR]\ #,##0.000000"/>
    <numFmt numFmtId="175" formatCode="_(* #,##0.0000_);_(* \(#,##0.0000\);_(* &quot;-&quot;??_);_(@_)"/>
    <numFmt numFmtId="176" formatCode="&quot;R&quot;\ #,##0.000000"/>
    <numFmt numFmtId="177" formatCode="###\ ###\ ##0\ \ &quot;RAND&quot;;\-###\ ###\ ##0\ &quot;RAND&quot;"/>
  </numFmts>
  <fonts count="53" x14ac:knownFonts="1">
    <font>
      <sz val="11"/>
      <color theme="1"/>
      <name val="Calibri"/>
      <family val="2"/>
      <scheme val="minor"/>
    </font>
    <font>
      <b/>
      <sz val="11"/>
      <color theme="1"/>
      <name val="Calibri"/>
      <family val="2"/>
      <scheme val="minor"/>
    </font>
    <font>
      <sz val="10"/>
      <name val="Arial"/>
      <family val="2"/>
    </font>
    <font>
      <b/>
      <sz val="10"/>
      <name val="Arial"/>
      <family val="2"/>
    </font>
    <font>
      <sz val="11"/>
      <color theme="1"/>
      <name val="Calibri"/>
      <family val="2"/>
      <scheme val="minor"/>
    </font>
    <font>
      <b/>
      <sz val="12"/>
      <name val="Arial"/>
      <family val="2"/>
    </font>
    <font>
      <sz val="11"/>
      <color theme="1"/>
      <name val="Arial"/>
      <family val="2"/>
    </font>
    <font>
      <b/>
      <sz val="11"/>
      <color theme="1"/>
      <name val="Arial"/>
      <family val="2"/>
    </font>
    <font>
      <b/>
      <sz val="11"/>
      <name val="Arial"/>
      <family val="2"/>
    </font>
    <font>
      <b/>
      <sz val="11"/>
      <color rgb="FF000000"/>
      <name val="Arial"/>
      <family val="2"/>
    </font>
    <font>
      <sz val="11"/>
      <name val="Arial"/>
      <family val="2"/>
    </font>
    <font>
      <sz val="11"/>
      <color rgb="FF000000"/>
      <name val="Arial"/>
      <family val="2"/>
    </font>
    <font>
      <b/>
      <sz val="10"/>
      <color theme="1"/>
      <name val="Arial"/>
      <family val="2"/>
    </font>
    <font>
      <b/>
      <u/>
      <sz val="11"/>
      <color theme="1"/>
      <name val="Arial"/>
      <family val="2"/>
    </font>
    <font>
      <sz val="10"/>
      <color indexed="8"/>
      <name val="Arial"/>
      <family val="2"/>
    </font>
    <font>
      <sz val="10"/>
      <color rgb="FFFF0000"/>
      <name val="Arial"/>
      <family val="2"/>
    </font>
    <font>
      <sz val="10"/>
      <color theme="1"/>
      <name val="Arial"/>
      <family val="2"/>
    </font>
    <font>
      <b/>
      <u/>
      <sz val="11"/>
      <name val="Arial"/>
      <family val="2"/>
    </font>
    <font>
      <sz val="11"/>
      <color rgb="FFFF0000"/>
      <name val="Arial"/>
      <family val="2"/>
    </font>
    <font>
      <sz val="9"/>
      <color indexed="81"/>
      <name val="Tahoma"/>
      <family val="2"/>
    </font>
    <font>
      <b/>
      <sz val="9"/>
      <color indexed="81"/>
      <name val="Tahoma"/>
      <family val="2"/>
    </font>
    <font>
      <b/>
      <sz val="12"/>
      <color theme="1"/>
      <name val="Arial"/>
      <family val="2"/>
    </font>
    <font>
      <b/>
      <sz val="10"/>
      <color rgb="FFFF0000"/>
      <name val="Arial"/>
      <family val="2"/>
    </font>
    <font>
      <b/>
      <sz val="9"/>
      <name val="Calibri"/>
      <family val="2"/>
    </font>
    <font>
      <sz val="10"/>
      <name val="Calibri"/>
      <family val="2"/>
    </font>
    <font>
      <b/>
      <sz val="10"/>
      <name val="Calibri"/>
      <family val="2"/>
    </font>
    <font>
      <sz val="9"/>
      <name val="Calibri"/>
      <family val="2"/>
    </font>
    <font>
      <b/>
      <sz val="11"/>
      <name val="Calibri"/>
      <family val="2"/>
    </font>
    <font>
      <b/>
      <sz val="11"/>
      <color rgb="FF0000FF"/>
      <name val="Calibri"/>
      <family val="2"/>
    </font>
    <font>
      <b/>
      <sz val="10"/>
      <color rgb="FF0000FF"/>
      <name val="Calibri"/>
      <family val="2"/>
    </font>
    <font>
      <sz val="11"/>
      <name val="Calibri"/>
      <family val="2"/>
    </font>
    <font>
      <b/>
      <sz val="9"/>
      <name val="Arial"/>
      <family val="2"/>
    </font>
    <font>
      <b/>
      <sz val="9"/>
      <color theme="1"/>
      <name val="Arial"/>
      <family val="2"/>
    </font>
    <font>
      <sz val="9"/>
      <name val="Arial"/>
      <family val="2"/>
    </font>
    <font>
      <sz val="9"/>
      <color indexed="10"/>
      <name val="Arial"/>
      <family val="2"/>
    </font>
    <font>
      <sz val="10"/>
      <color indexed="10"/>
      <name val="Arial"/>
      <family val="2"/>
    </font>
    <font>
      <sz val="10"/>
      <color indexed="17"/>
      <name val="Arial"/>
      <family val="2"/>
    </font>
    <font>
      <b/>
      <i/>
      <sz val="10"/>
      <color theme="1"/>
      <name val="Arial"/>
      <family val="2"/>
    </font>
    <font>
      <b/>
      <u/>
      <sz val="10"/>
      <color theme="1"/>
      <name val="Arial"/>
      <family val="2"/>
    </font>
    <font>
      <i/>
      <sz val="9"/>
      <color theme="1"/>
      <name val="Arial"/>
      <family val="2"/>
    </font>
    <font>
      <i/>
      <sz val="10"/>
      <color theme="1"/>
      <name val="Arial"/>
      <family val="2"/>
    </font>
    <font>
      <sz val="12"/>
      <name val="Arial"/>
      <family val="2"/>
    </font>
    <font>
      <sz val="12"/>
      <color rgb="FF0000FF"/>
      <name val="Arial"/>
      <family val="2"/>
    </font>
    <font>
      <sz val="12"/>
      <color rgb="FF008000"/>
      <name val="Arial"/>
      <family val="2"/>
    </font>
    <font>
      <sz val="12"/>
      <color rgb="FFFF0000"/>
      <name val="Arial"/>
      <family val="2"/>
    </font>
    <font>
      <b/>
      <sz val="14"/>
      <name val="Arial"/>
      <family val="2"/>
    </font>
    <font>
      <sz val="10"/>
      <color rgb="FF008000"/>
      <name val="Arial"/>
      <family val="2"/>
    </font>
    <font>
      <b/>
      <sz val="20"/>
      <name val="Arial"/>
      <family val="2"/>
    </font>
    <font>
      <sz val="26"/>
      <name val="Arial"/>
      <family val="2"/>
    </font>
    <font>
      <b/>
      <sz val="14"/>
      <color rgb="FFFF0000"/>
      <name val="Arial"/>
      <family val="2"/>
    </font>
    <font>
      <b/>
      <u/>
      <sz val="16"/>
      <name val="Arial"/>
      <family val="2"/>
    </font>
    <font>
      <b/>
      <sz val="16"/>
      <name val="Arial"/>
      <family val="2"/>
    </font>
    <font>
      <b/>
      <u/>
      <sz val="14"/>
      <color rgb="FFFF0000"/>
      <name val="Arial"/>
      <family val="2"/>
    </font>
  </fonts>
  <fills count="16">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2"/>
        <bgColor indexed="64"/>
      </patternFill>
    </fill>
    <fill>
      <patternFill patternType="solid">
        <fgColor rgb="FFCCFFCC"/>
        <bgColor indexed="64"/>
      </patternFill>
    </fill>
    <fill>
      <patternFill patternType="solid">
        <fgColor theme="5" tint="0.79998168889431442"/>
        <bgColor indexed="64"/>
      </patternFill>
    </fill>
    <fill>
      <patternFill patternType="solid">
        <fgColor theme="0"/>
        <bgColor indexed="64"/>
      </patternFill>
    </fill>
    <fill>
      <patternFill patternType="solid">
        <fgColor rgb="FF99FF99"/>
        <bgColor indexed="64"/>
      </patternFill>
    </fill>
    <fill>
      <patternFill patternType="solid">
        <fgColor rgb="FFCCFF99"/>
        <bgColor indexed="64"/>
      </patternFill>
    </fill>
    <fill>
      <patternFill patternType="solid">
        <fgColor theme="0" tint="-0.14999847407452621"/>
        <bgColor indexed="64"/>
      </patternFill>
    </fill>
    <fill>
      <patternFill patternType="solid">
        <fgColor rgb="FFC0C0C0"/>
        <bgColor rgb="FF000000"/>
      </patternFill>
    </fill>
    <fill>
      <patternFill patternType="solid">
        <fgColor rgb="FF99FF99"/>
        <bgColor rgb="FF000000"/>
      </patternFill>
    </fill>
    <fill>
      <patternFill patternType="solid">
        <fgColor rgb="FFCCFF99"/>
        <bgColor rgb="FF000000"/>
      </patternFill>
    </fill>
    <fill>
      <patternFill patternType="solid">
        <fgColor rgb="FFCCFFCC"/>
        <bgColor rgb="FF000000"/>
      </patternFill>
    </fill>
  </fills>
  <borders count="1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medium">
        <color indexed="64"/>
      </bottom>
      <diagonal/>
    </border>
    <border>
      <left/>
      <right style="thin">
        <color auto="1"/>
      </right>
      <top style="thin">
        <color auto="1"/>
      </top>
      <bottom style="medium">
        <color auto="1"/>
      </bottom>
      <diagonal/>
    </border>
    <border>
      <left style="medium">
        <color indexed="64"/>
      </left>
      <right style="thin">
        <color auto="1"/>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hair">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hair">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style="hair">
        <color indexed="64"/>
      </bottom>
      <diagonal/>
    </border>
    <border>
      <left style="hair">
        <color indexed="64"/>
      </left>
      <right style="medium">
        <color indexed="64"/>
      </right>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hair">
        <color indexed="64"/>
      </right>
      <top style="medium">
        <color indexed="64"/>
      </top>
      <bottom style="hair">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thin">
        <color indexed="64"/>
      </left>
      <right style="thin">
        <color indexed="64"/>
      </right>
      <top style="medium">
        <color indexed="64"/>
      </top>
      <bottom style="hair">
        <color indexed="64"/>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15">
    <xf numFmtId="0" fontId="0"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4" fillId="0" borderId="0"/>
    <xf numFmtId="0" fontId="2" fillId="0" borderId="0"/>
    <xf numFmtId="9" fontId="2" fillId="0" borderId="0" applyFont="0" applyFill="0" applyBorder="0" applyAlignment="0" applyProtection="0"/>
    <xf numFmtId="0" fontId="2" fillId="0" borderId="0"/>
    <xf numFmtId="43" fontId="2" fillId="0" borderId="0" applyFont="0" applyFill="0" applyBorder="0" applyAlignment="0" applyProtection="0"/>
    <xf numFmtId="0" fontId="4" fillId="0" borderId="0"/>
    <xf numFmtId="0" fontId="4" fillId="0" borderId="0"/>
    <xf numFmtId="0" fontId="2" fillId="0" borderId="0"/>
    <xf numFmtId="0" fontId="2" fillId="0" borderId="0"/>
  </cellStyleXfs>
  <cellXfs count="818">
    <xf numFmtId="0" fontId="0" fillId="0" borderId="0" xfId="0"/>
    <xf numFmtId="0" fontId="7" fillId="0" borderId="0" xfId="4" applyFont="1" applyAlignment="1">
      <alignment horizontal="left"/>
    </xf>
    <xf numFmtId="0" fontId="7" fillId="0" borderId="0" xfId="4" applyFont="1" applyAlignment="1">
      <alignment horizontal="left" vertical="top"/>
    </xf>
    <xf numFmtId="0" fontId="13" fillId="0" borderId="0" xfId="4" applyFont="1"/>
    <xf numFmtId="0" fontId="7" fillId="0" borderId="0" xfId="4" applyFont="1" applyAlignment="1">
      <alignment vertical="top" wrapText="1"/>
    </xf>
    <xf numFmtId="0" fontId="6" fillId="0" borderId="0" xfId="0" applyFont="1" applyAlignment="1">
      <alignment vertical="top" wrapText="1"/>
    </xf>
    <xf numFmtId="164" fontId="6" fillId="0" borderId="0" xfId="4" applyNumberFormat="1" applyFont="1" applyAlignment="1">
      <alignment vertical="top"/>
    </xf>
    <xf numFmtId="0" fontId="6" fillId="0" borderId="0" xfId="4" applyFont="1" applyAlignment="1">
      <alignment vertical="top"/>
    </xf>
    <xf numFmtId="0" fontId="13" fillId="0" borderId="0" xfId="4" applyFont="1" applyAlignment="1">
      <alignment vertical="top"/>
    </xf>
    <xf numFmtId="165" fontId="7" fillId="0" borderId="0" xfId="7" applyNumberFormat="1" applyFont="1" applyAlignment="1">
      <alignment horizontal="center" vertical="top"/>
    </xf>
    <xf numFmtId="0" fontId="7" fillId="0" borderId="0" xfId="5" applyFont="1" applyAlignment="1">
      <alignment vertical="top"/>
    </xf>
    <xf numFmtId="0" fontId="6" fillId="0" borderId="0" xfId="7" applyFont="1" applyAlignment="1">
      <alignment vertical="top"/>
    </xf>
    <xf numFmtId="165" fontId="7" fillId="0" borderId="0" xfId="4" applyNumberFormat="1" applyFont="1" applyAlignment="1">
      <alignment horizontal="center" vertical="top" wrapText="1"/>
    </xf>
    <xf numFmtId="0" fontId="7" fillId="3" borderId="35" xfId="4" applyFont="1" applyFill="1" applyBorder="1" applyAlignment="1">
      <alignment horizontal="center" vertical="top" wrapText="1"/>
    </xf>
    <xf numFmtId="0" fontId="7" fillId="3" borderId="36" xfId="7" applyFont="1" applyFill="1" applyBorder="1" applyAlignment="1">
      <alignment horizontal="left" vertical="top" wrapText="1"/>
    </xf>
    <xf numFmtId="0" fontId="7" fillId="3" borderId="37" xfId="7" applyFont="1" applyFill="1" applyBorder="1" applyAlignment="1">
      <alignment horizontal="center" vertical="top" wrapText="1"/>
    </xf>
    <xf numFmtId="0" fontId="7" fillId="0" borderId="0" xfId="7" applyFont="1" applyAlignment="1">
      <alignment vertical="top" wrapText="1"/>
    </xf>
    <xf numFmtId="165" fontId="6" fillId="0" borderId="0" xfId="2" applyNumberFormat="1" applyFont="1" applyFill="1" applyBorder="1" applyAlignment="1">
      <alignment horizontal="center" vertical="top"/>
    </xf>
    <xf numFmtId="166" fontId="6" fillId="0" borderId="23" xfId="2" applyNumberFormat="1" applyFont="1" applyFill="1" applyBorder="1" applyAlignment="1">
      <alignment horizontal="center" vertical="top"/>
    </xf>
    <xf numFmtId="0" fontId="6" fillId="0" borderId="31" xfId="0" applyFont="1" applyBorder="1" applyAlignment="1">
      <alignment vertical="top"/>
    </xf>
    <xf numFmtId="0" fontId="6" fillId="0" borderId="40" xfId="0" applyFont="1" applyBorder="1" applyAlignment="1">
      <alignment vertical="top"/>
    </xf>
    <xf numFmtId="0" fontId="6" fillId="0" borderId="0" xfId="7" applyFont="1" applyAlignment="1">
      <alignment vertical="top" wrapText="1"/>
    </xf>
    <xf numFmtId="165" fontId="7" fillId="0" borderId="0" xfId="2" applyNumberFormat="1" applyFont="1" applyFill="1" applyBorder="1" applyAlignment="1">
      <alignment horizontal="center" vertical="top"/>
    </xf>
    <xf numFmtId="0" fontId="7" fillId="3" borderId="7" xfId="1" applyFont="1" applyFill="1" applyBorder="1" applyAlignment="1">
      <alignment horizontal="center" vertical="top"/>
    </xf>
    <xf numFmtId="0" fontId="7" fillId="3" borderId="8" xfId="1" applyFont="1" applyFill="1" applyBorder="1" applyAlignment="1">
      <alignment horizontal="left" vertical="top" wrapText="1"/>
    </xf>
    <xf numFmtId="0" fontId="7" fillId="3" borderId="41" xfId="0" applyFont="1" applyFill="1" applyBorder="1" applyAlignment="1">
      <alignment horizontal="center" vertical="top"/>
    </xf>
    <xf numFmtId="0" fontId="7" fillId="0" borderId="7" xfId="1" applyFont="1" applyBorder="1" applyAlignment="1">
      <alignment horizontal="center" vertical="top"/>
    </xf>
    <xf numFmtId="0" fontId="7" fillId="0" borderId="8" xfId="1" applyFont="1" applyBorder="1" applyAlignment="1">
      <alignment horizontal="left" vertical="top" wrapText="1"/>
    </xf>
    <xf numFmtId="0" fontId="7" fillId="0" borderId="41" xfId="0" applyFont="1" applyBorder="1" applyAlignment="1">
      <alignment horizontal="center" vertical="top"/>
    </xf>
    <xf numFmtId="0" fontId="7" fillId="0" borderId="7" xfId="1" applyFont="1" applyBorder="1" applyAlignment="1">
      <alignment horizontal="left" vertical="top"/>
    </xf>
    <xf numFmtId="0" fontId="6" fillId="0" borderId="41" xfId="0" applyFont="1" applyBorder="1" applyAlignment="1">
      <alignment horizontal="center" vertical="top"/>
    </xf>
    <xf numFmtId="165" fontId="6" fillId="0" borderId="7" xfId="1" applyNumberFormat="1" applyFont="1" applyBorder="1" applyAlignment="1">
      <alignment horizontal="center" vertical="top"/>
    </xf>
    <xf numFmtId="0" fontId="6" fillId="0" borderId="8" xfId="1" applyFont="1" applyBorder="1" applyAlignment="1">
      <alignment horizontal="left" vertical="top" wrapText="1"/>
    </xf>
    <xf numFmtId="0" fontId="6" fillId="0" borderId="7" xfId="1" applyFont="1" applyBorder="1" applyAlignment="1">
      <alignment horizontal="center" vertical="top"/>
    </xf>
    <xf numFmtId="0" fontId="6" fillId="0" borderId="8" xfId="1" applyFont="1" applyBorder="1" applyAlignment="1">
      <alignment horizontal="left" vertical="top"/>
    </xf>
    <xf numFmtId="0" fontId="6" fillId="3" borderId="41" xfId="0" applyFont="1" applyFill="1" applyBorder="1" applyAlignment="1">
      <alignment horizontal="center" vertical="top"/>
    </xf>
    <xf numFmtId="0" fontId="7" fillId="3" borderId="8" xfId="1" applyFont="1" applyFill="1" applyBorder="1" applyAlignment="1">
      <alignment horizontal="left" vertical="top"/>
    </xf>
    <xf numFmtId="0" fontId="7" fillId="0" borderId="8" xfId="1" applyFont="1" applyBorder="1" applyAlignment="1">
      <alignment horizontal="left" vertical="top"/>
    </xf>
    <xf numFmtId="165" fontId="7" fillId="0" borderId="0" xfId="2" applyNumberFormat="1" applyFont="1" applyFill="1" applyBorder="1" applyAlignment="1">
      <alignment horizontal="center" vertical="top" wrapText="1"/>
    </xf>
    <xf numFmtId="43" fontId="7" fillId="3" borderId="9" xfId="2" applyFont="1" applyFill="1" applyBorder="1" applyAlignment="1">
      <alignment vertical="top"/>
    </xf>
    <xf numFmtId="43" fontId="7" fillId="3" borderId="10" xfId="2" applyFont="1" applyFill="1" applyBorder="1" applyAlignment="1">
      <alignment vertical="top"/>
    </xf>
    <xf numFmtId="43" fontId="7" fillId="3" borderId="43" xfId="2" applyFont="1" applyFill="1" applyBorder="1" applyAlignment="1">
      <alignment vertical="top"/>
    </xf>
    <xf numFmtId="165" fontId="6" fillId="0" borderId="0" xfId="2" applyNumberFormat="1" applyFont="1" applyFill="1" applyBorder="1" applyAlignment="1">
      <alignment horizontal="center" vertical="top" wrapText="1"/>
    </xf>
    <xf numFmtId="4" fontId="6" fillId="0" borderId="0" xfId="2" applyNumberFormat="1" applyFont="1" applyFill="1" applyBorder="1" applyAlignment="1">
      <alignment vertical="top" wrapText="1"/>
    </xf>
    <xf numFmtId="164" fontId="6" fillId="0" borderId="0" xfId="7" applyNumberFormat="1" applyFont="1" applyAlignment="1">
      <alignment vertical="top" wrapText="1"/>
    </xf>
    <xf numFmtId="0" fontId="6" fillId="0" borderId="0" xfId="7" applyFont="1" applyAlignment="1">
      <alignment horizontal="left" vertical="top"/>
    </xf>
    <xf numFmtId="164" fontId="6" fillId="0" borderId="0" xfId="7" applyNumberFormat="1" applyFont="1" applyAlignment="1">
      <alignment vertical="top"/>
    </xf>
    <xf numFmtId="0" fontId="2" fillId="0" borderId="0" xfId="9"/>
    <xf numFmtId="0" fontId="3" fillId="0" borderId="0" xfId="9" applyFont="1"/>
    <xf numFmtId="0" fontId="2" fillId="0" borderId="0" xfId="9" applyAlignment="1">
      <alignment vertical="top"/>
    </xf>
    <xf numFmtId="0" fontId="3" fillId="0" borderId="0" xfId="9" applyFont="1" applyAlignment="1">
      <alignment vertical="top"/>
    </xf>
    <xf numFmtId="0" fontId="10" fillId="0" borderId="0" xfId="7" applyFont="1"/>
    <xf numFmtId="0" fontId="10" fillId="0" borderId="0" xfId="7" applyFont="1" applyAlignment="1">
      <alignment horizontal="center"/>
    </xf>
    <xf numFmtId="170" fontId="10" fillId="0" borderId="0" xfId="7" applyNumberFormat="1" applyFont="1" applyAlignment="1">
      <alignment horizontal="center"/>
    </xf>
    <xf numFmtId="0" fontId="5" fillId="0" borderId="0" xfId="7" applyFont="1" applyAlignment="1">
      <alignment vertical="center"/>
    </xf>
    <xf numFmtId="0" fontId="5" fillId="0" borderId="0" xfId="7" applyFont="1" applyAlignment="1">
      <alignment horizontal="left" vertical="center"/>
    </xf>
    <xf numFmtId="0" fontId="4" fillId="0" borderId="0" xfId="12"/>
    <xf numFmtId="0" fontId="8" fillId="0" borderId="0" xfId="7" applyFont="1"/>
    <xf numFmtId="0" fontId="5" fillId="4" borderId="0" xfId="7" applyFont="1" applyFill="1" applyAlignment="1">
      <alignment horizontal="left" vertical="center"/>
    </xf>
    <xf numFmtId="0" fontId="12" fillId="0" borderId="0" xfId="12" applyFont="1"/>
    <xf numFmtId="0" fontId="16" fillId="0" borderId="0" xfId="12" applyFont="1"/>
    <xf numFmtId="0" fontId="8" fillId="0" borderId="0" xfId="0" applyFont="1" applyAlignment="1">
      <alignment vertical="center"/>
    </xf>
    <xf numFmtId="0" fontId="17" fillId="0" borderId="0" xfId="7" applyFont="1"/>
    <xf numFmtId="167" fontId="10" fillId="5" borderId="0" xfId="7" applyNumberFormat="1" applyFont="1" applyFill="1" applyAlignment="1">
      <alignment vertical="top"/>
    </xf>
    <xf numFmtId="167" fontId="10" fillId="5" borderId="34" xfId="7" applyNumberFormat="1" applyFont="1" applyFill="1" applyBorder="1"/>
    <xf numFmtId="0" fontId="8" fillId="0" borderId="28" xfId="7" applyFont="1" applyBorder="1"/>
    <xf numFmtId="0" fontId="8" fillId="0" borderId="29" xfId="7" applyFont="1" applyBorder="1"/>
    <xf numFmtId="0" fontId="8" fillId="0" borderId="37" xfId="7" applyFont="1" applyBorder="1"/>
    <xf numFmtId="0" fontId="8" fillId="0" borderId="45" xfId="7" applyFont="1" applyBorder="1" applyAlignment="1">
      <alignment horizontal="center" vertical="top" wrapText="1"/>
    </xf>
    <xf numFmtId="0" fontId="8" fillId="0" borderId="46" xfId="7" applyFont="1" applyBorder="1" applyAlignment="1">
      <alignment horizontal="center" vertical="top" wrapText="1"/>
    </xf>
    <xf numFmtId="0" fontId="8" fillId="0" borderId="47" xfId="7" applyFont="1" applyBorder="1" applyAlignment="1">
      <alignment horizontal="center" vertical="top" wrapText="1"/>
    </xf>
    <xf numFmtId="0" fontId="8" fillId="0" borderId="48" xfId="7" applyFont="1" applyBorder="1" applyAlignment="1">
      <alignment horizontal="center" vertical="top" wrapText="1"/>
    </xf>
    <xf numFmtId="0" fontId="8" fillId="0" borderId="0" xfId="7" applyFont="1" applyAlignment="1">
      <alignment horizontal="center" vertical="top" wrapText="1"/>
    </xf>
    <xf numFmtId="0" fontId="8" fillId="0" borderId="19" xfId="7" applyFont="1" applyBorder="1" applyAlignment="1">
      <alignment horizontal="center" vertical="top" wrapText="1"/>
    </xf>
    <xf numFmtId="170" fontId="8" fillId="0" borderId="46" xfId="7" applyNumberFormat="1" applyFont="1" applyBorder="1" applyAlignment="1">
      <alignment horizontal="center" vertical="top" wrapText="1"/>
    </xf>
    <xf numFmtId="170" fontId="8" fillId="0" borderId="47" xfId="7" applyNumberFormat="1" applyFont="1" applyBorder="1" applyAlignment="1">
      <alignment horizontal="center" vertical="top" wrapText="1"/>
    </xf>
    <xf numFmtId="0" fontId="10" fillId="0" borderId="0" xfId="7" applyFont="1" applyAlignment="1">
      <alignment vertical="top" wrapText="1"/>
    </xf>
    <xf numFmtId="0" fontId="10" fillId="0" borderId="23" xfId="7" applyFont="1" applyBorder="1"/>
    <xf numFmtId="0" fontId="8" fillId="0" borderId="17" xfId="7" applyFont="1" applyBorder="1" applyAlignment="1">
      <alignment horizontal="center"/>
    </xf>
    <xf numFmtId="0" fontId="8" fillId="0" borderId="24" xfId="7" applyFont="1" applyBorder="1" applyAlignment="1">
      <alignment horizontal="center"/>
    </xf>
    <xf numFmtId="0" fontId="10" fillId="0" borderId="17" xfId="7" applyFont="1" applyBorder="1"/>
    <xf numFmtId="0" fontId="8" fillId="0" borderId="31" xfId="7" applyFont="1" applyBorder="1" applyAlignment="1">
      <alignment horizontal="center"/>
    </xf>
    <xf numFmtId="0" fontId="8" fillId="0" borderId="0" xfId="7" applyFont="1" applyAlignment="1">
      <alignment horizontal="center"/>
    </xf>
    <xf numFmtId="0" fontId="8" fillId="0" borderId="49" xfId="7" applyFont="1" applyBorder="1" applyAlignment="1">
      <alignment horizontal="center"/>
    </xf>
    <xf numFmtId="170" fontId="8" fillId="0" borderId="17" xfId="7" applyNumberFormat="1" applyFont="1" applyBorder="1" applyAlignment="1">
      <alignment horizontal="center"/>
    </xf>
    <xf numFmtId="170" fontId="8" fillId="0" borderId="24" xfId="7" applyNumberFormat="1" applyFont="1" applyBorder="1" applyAlignment="1">
      <alignment horizontal="center"/>
    </xf>
    <xf numFmtId="17" fontId="8" fillId="0" borderId="31" xfId="7" applyNumberFormat="1" applyFont="1" applyBorder="1" applyAlignment="1">
      <alignment horizontal="center"/>
    </xf>
    <xf numFmtId="0" fontId="10" fillId="0" borderId="50" xfId="7" applyFont="1" applyBorder="1" applyAlignment="1">
      <alignment horizontal="center"/>
    </xf>
    <xf numFmtId="0" fontId="10" fillId="0" borderId="51" xfId="7" applyFont="1" applyBorder="1" applyAlignment="1">
      <alignment horizontal="center"/>
    </xf>
    <xf numFmtId="0" fontId="10" fillId="0" borderId="52" xfId="7" applyFont="1" applyBorder="1" applyAlignment="1">
      <alignment horizontal="left"/>
    </xf>
    <xf numFmtId="1" fontId="10" fillId="0" borderId="51" xfId="7" applyNumberFormat="1" applyFont="1" applyBorder="1" applyAlignment="1">
      <alignment horizontal="center"/>
    </xf>
    <xf numFmtId="14" fontId="10" fillId="0" borderId="53" xfId="7" applyNumberFormat="1" applyFont="1" applyBorder="1" applyAlignment="1">
      <alignment horizontal="left"/>
    </xf>
    <xf numFmtId="0" fontId="10" fillId="0" borderId="0" xfId="7" applyFont="1" applyAlignment="1">
      <alignment horizontal="left"/>
    </xf>
    <xf numFmtId="2" fontId="10" fillId="0" borderId="54" xfId="7" applyNumberFormat="1" applyFont="1" applyBorder="1" applyAlignment="1">
      <alignment horizontal="center"/>
    </xf>
    <xf numFmtId="170" fontId="10" fillId="0" borderId="51" xfId="0" applyNumberFormat="1" applyFont="1" applyBorder="1" applyAlignment="1">
      <alignment horizontal="center"/>
    </xf>
    <xf numFmtId="170" fontId="10" fillId="0" borderId="52" xfId="7" applyNumberFormat="1" applyFont="1" applyBorder="1" applyAlignment="1">
      <alignment horizontal="center"/>
    </xf>
    <xf numFmtId="0" fontId="10" fillId="0" borderId="55" xfId="7" applyFont="1" applyBorder="1" applyAlignment="1">
      <alignment horizontal="center"/>
    </xf>
    <xf numFmtId="167" fontId="10" fillId="0" borderId="56" xfId="7" applyNumberFormat="1" applyFont="1" applyBorder="1" applyAlignment="1">
      <alignment horizontal="left"/>
    </xf>
    <xf numFmtId="49" fontId="10" fillId="6" borderId="51" xfId="7" applyNumberFormat="1" applyFont="1" applyFill="1" applyBorder="1" applyAlignment="1">
      <alignment horizontal="center"/>
    </xf>
    <xf numFmtId="0" fontId="10" fillId="6" borderId="52" xfId="7" applyFont="1" applyFill="1" applyBorder="1" applyAlignment="1">
      <alignment horizontal="left"/>
    </xf>
    <xf numFmtId="1" fontId="10" fillId="6" borderId="51" xfId="7" applyNumberFormat="1" applyFont="1" applyFill="1" applyBorder="1" applyAlignment="1">
      <alignment horizontal="center"/>
    </xf>
    <xf numFmtId="2" fontId="10" fillId="6" borderId="54" xfId="7" applyNumberFormat="1" applyFont="1" applyFill="1" applyBorder="1" applyAlignment="1">
      <alignment horizontal="center"/>
    </xf>
    <xf numFmtId="49" fontId="10" fillId="0" borderId="51" xfId="7" applyNumberFormat="1" applyFont="1" applyBorder="1" applyAlignment="1">
      <alignment horizontal="center"/>
    </xf>
    <xf numFmtId="0" fontId="10" fillId="0" borderId="52" xfId="7" applyFont="1" applyBorder="1" applyAlignment="1">
      <alignment horizontal="center"/>
    </xf>
    <xf numFmtId="167" fontId="10" fillId="0" borderId="53" xfId="7" applyNumberFormat="1" applyFont="1" applyBorder="1" applyAlignment="1">
      <alignment horizontal="left"/>
    </xf>
    <xf numFmtId="165" fontId="8" fillId="0" borderId="0" xfId="4" applyNumberFormat="1" applyFont="1" applyAlignment="1">
      <alignment horizontal="center" vertical="top" wrapText="1"/>
    </xf>
    <xf numFmtId="0" fontId="2" fillId="0" borderId="64" xfId="9" applyBorder="1"/>
    <xf numFmtId="0" fontId="6" fillId="0" borderId="0" xfId="4" applyFont="1" applyAlignment="1">
      <alignment horizontal="center" vertical="top"/>
    </xf>
    <xf numFmtId="0" fontId="6" fillId="0" borderId="0" xfId="7" applyFont="1" applyAlignment="1">
      <alignment horizontal="center" vertical="top" wrapText="1"/>
    </xf>
    <xf numFmtId="0" fontId="6" fillId="0" borderId="0" xfId="7" applyFont="1" applyAlignment="1">
      <alignment horizontal="center" vertical="top"/>
    </xf>
    <xf numFmtId="164" fontId="6" fillId="0" borderId="1" xfId="7" applyNumberFormat="1" applyFont="1" applyBorder="1" applyAlignment="1">
      <alignment vertical="top" wrapText="1"/>
    </xf>
    <xf numFmtId="164" fontId="7" fillId="0" borderId="1" xfId="7" applyNumberFormat="1" applyFont="1" applyBorder="1" applyAlignment="1">
      <alignment vertical="top" wrapText="1"/>
    </xf>
    <xf numFmtId="0" fontId="7" fillId="0" borderId="7" xfId="7" applyFont="1" applyBorder="1" applyAlignment="1">
      <alignment horizontal="center" vertical="top" wrapText="1"/>
    </xf>
    <xf numFmtId="0" fontId="6" fillId="0" borderId="7" xfId="7" applyFont="1" applyBorder="1" applyAlignment="1">
      <alignment horizontal="center" vertical="top" wrapText="1"/>
    </xf>
    <xf numFmtId="0" fontId="6" fillId="0" borderId="8" xfId="7" applyFont="1" applyBorder="1" applyAlignment="1">
      <alignment vertical="top" wrapText="1"/>
    </xf>
    <xf numFmtId="164" fontId="6" fillId="0" borderId="8" xfId="7" applyNumberFormat="1" applyFont="1" applyBorder="1" applyAlignment="1">
      <alignment vertical="top" wrapText="1"/>
    </xf>
    <xf numFmtId="0" fontId="7" fillId="0" borderId="31" xfId="7" applyFont="1" applyBorder="1" applyAlignment="1">
      <alignment vertical="top" wrapText="1"/>
    </xf>
    <xf numFmtId="0" fontId="6" fillId="0" borderId="31" xfId="7" applyFont="1" applyBorder="1" applyAlignment="1">
      <alignment vertical="top" wrapText="1"/>
    </xf>
    <xf numFmtId="0" fontId="6" fillId="0" borderId="23" xfId="7" applyFont="1" applyBorder="1" applyAlignment="1">
      <alignment horizontal="center" vertical="top" wrapText="1"/>
    </xf>
    <xf numFmtId="164" fontId="6" fillId="0" borderId="24" xfId="7" applyNumberFormat="1" applyFont="1" applyBorder="1" applyAlignment="1">
      <alignment vertical="top" wrapText="1"/>
    </xf>
    <xf numFmtId="0" fontId="7" fillId="4" borderId="32" xfId="7" applyFont="1" applyFill="1" applyBorder="1" applyAlignment="1">
      <alignment horizontal="center" vertical="top" wrapText="1"/>
    </xf>
    <xf numFmtId="164" fontId="7" fillId="4" borderId="27" xfId="7" applyNumberFormat="1" applyFont="1" applyFill="1" applyBorder="1" applyAlignment="1">
      <alignment horizontal="center" vertical="top" wrapText="1"/>
    </xf>
    <xf numFmtId="0" fontId="7" fillId="4" borderId="33" xfId="7" applyFont="1" applyFill="1" applyBorder="1" applyAlignment="1">
      <alignment horizontal="center" vertical="top" wrapText="1"/>
    </xf>
    <xf numFmtId="0" fontId="7" fillId="4" borderId="7" xfId="7" applyFont="1" applyFill="1" applyBorder="1" applyAlignment="1">
      <alignment horizontal="center" vertical="top" wrapText="1"/>
    </xf>
    <xf numFmtId="164" fontId="7" fillId="4" borderId="1" xfId="7" applyNumberFormat="1" applyFont="1" applyFill="1" applyBorder="1" applyAlignment="1">
      <alignment vertical="top" wrapText="1"/>
    </xf>
    <xf numFmtId="164" fontId="7" fillId="4" borderId="42" xfId="0" applyNumberFormat="1" applyFont="1" applyFill="1" applyBorder="1" applyAlignment="1">
      <alignment horizontal="center" vertical="top"/>
    </xf>
    <xf numFmtId="169" fontId="6" fillId="4" borderId="7" xfId="7" applyNumberFormat="1" applyFont="1" applyFill="1" applyBorder="1" applyAlignment="1">
      <alignment horizontal="center" vertical="top" wrapText="1"/>
    </xf>
    <xf numFmtId="164" fontId="6" fillId="4" borderId="1" xfId="7" applyNumberFormat="1" applyFont="1" applyFill="1" applyBorder="1" applyAlignment="1">
      <alignment vertical="top" wrapText="1"/>
    </xf>
    <xf numFmtId="0" fontId="7" fillId="4" borderId="9" xfId="7" applyFont="1" applyFill="1" applyBorder="1" applyAlignment="1">
      <alignment horizontal="center" vertical="top" wrapText="1"/>
    </xf>
    <xf numFmtId="164" fontId="7" fillId="4" borderId="20" xfId="7" applyNumberFormat="1" applyFont="1" applyFill="1" applyBorder="1" applyAlignment="1">
      <alignment vertical="top" wrapText="1"/>
    </xf>
    <xf numFmtId="164" fontId="7" fillId="4" borderId="10" xfId="2" applyNumberFormat="1" applyFont="1" applyFill="1" applyBorder="1" applyAlignment="1">
      <alignment horizontal="center" vertical="top" wrapText="1"/>
    </xf>
    <xf numFmtId="0" fontId="15" fillId="0" borderId="0" xfId="9" applyFont="1" applyAlignment="1">
      <alignment vertical="top"/>
    </xf>
    <xf numFmtId="0" fontId="10" fillId="0" borderId="76" xfId="7" applyFont="1" applyBorder="1" applyAlignment="1">
      <alignment horizontal="center"/>
    </xf>
    <xf numFmtId="0" fontId="10" fillId="0" borderId="1" xfId="7" applyFont="1" applyBorder="1" applyAlignment="1">
      <alignment horizontal="center"/>
    </xf>
    <xf numFmtId="0" fontId="10" fillId="0" borderId="1" xfId="7" applyFont="1" applyBorder="1" applyAlignment="1">
      <alignment horizontal="left"/>
    </xf>
    <xf numFmtId="1" fontId="10" fillId="0" borderId="1" xfId="7" applyNumberFormat="1" applyFont="1" applyBorder="1" applyAlignment="1">
      <alignment horizontal="center"/>
    </xf>
    <xf numFmtId="170" fontId="10" fillId="0" borderId="1" xfId="7" applyNumberFormat="1" applyFont="1" applyBorder="1" applyAlignment="1">
      <alignment horizontal="center"/>
    </xf>
    <xf numFmtId="0" fontId="8" fillId="0" borderId="5" xfId="7" applyFont="1" applyBorder="1" applyAlignment="1">
      <alignment horizontal="left"/>
    </xf>
    <xf numFmtId="0" fontId="8" fillId="0" borderId="30" xfId="7" applyFont="1" applyBorder="1" applyAlignment="1">
      <alignment horizontal="center"/>
    </xf>
    <xf numFmtId="0" fontId="8" fillId="0" borderId="30" xfId="7" applyFont="1" applyBorder="1" applyAlignment="1">
      <alignment horizontal="left"/>
    </xf>
    <xf numFmtId="170" fontId="8" fillId="0" borderId="30" xfId="7" applyNumberFormat="1" applyFont="1" applyBorder="1" applyAlignment="1">
      <alignment horizontal="center"/>
    </xf>
    <xf numFmtId="167" fontId="8" fillId="0" borderId="6" xfId="7" applyNumberFormat="1" applyFont="1" applyBorder="1" applyAlignment="1">
      <alignment horizontal="left"/>
    </xf>
    <xf numFmtId="0" fontId="10" fillId="0" borderId="7" xfId="7" applyFont="1" applyBorder="1" applyAlignment="1">
      <alignment horizontal="center"/>
    </xf>
    <xf numFmtId="167" fontId="10" fillId="0" borderId="8" xfId="7" applyNumberFormat="1" applyFont="1" applyBorder="1" applyAlignment="1">
      <alignment horizontal="left"/>
    </xf>
    <xf numFmtId="0" fontId="10" fillId="0" borderId="7" xfId="7" applyFont="1" applyBorder="1" applyAlignment="1">
      <alignment horizontal="left"/>
    </xf>
    <xf numFmtId="2" fontId="10" fillId="0" borderId="8" xfId="7" applyNumberFormat="1" applyFont="1" applyBorder="1" applyAlignment="1">
      <alignment horizontal="right"/>
    </xf>
    <xf numFmtId="0" fontId="8" fillId="0" borderId="9" xfId="7" applyFont="1" applyBorder="1"/>
    <xf numFmtId="0" fontId="8" fillId="0" borderId="20" xfId="7" applyFont="1" applyBorder="1"/>
    <xf numFmtId="170" fontId="8" fillId="0" borderId="20" xfId="7" applyNumberFormat="1" applyFont="1" applyBorder="1" applyAlignment="1">
      <alignment horizontal="center"/>
    </xf>
    <xf numFmtId="164" fontId="8" fillId="0" borderId="10" xfId="7" applyNumberFormat="1" applyFont="1" applyBorder="1"/>
    <xf numFmtId="170" fontId="8" fillId="0" borderId="77" xfId="7" applyNumberFormat="1" applyFont="1" applyBorder="1" applyAlignment="1">
      <alignment horizontal="center"/>
    </xf>
    <xf numFmtId="170" fontId="10" fillId="0" borderId="2" xfId="0" applyNumberFormat="1" applyFont="1" applyBorder="1" applyAlignment="1">
      <alignment horizontal="center"/>
    </xf>
    <xf numFmtId="170" fontId="8" fillId="0" borderId="44" xfId="7" applyNumberFormat="1" applyFont="1" applyBorder="1" applyAlignment="1">
      <alignment horizontal="center"/>
    </xf>
    <xf numFmtId="2" fontId="8" fillId="0" borderId="57" xfId="7" applyNumberFormat="1" applyFont="1" applyBorder="1" applyAlignment="1">
      <alignment horizontal="center"/>
    </xf>
    <xf numFmtId="2" fontId="10" fillId="0" borderId="58" xfId="7" applyNumberFormat="1" applyFont="1" applyBorder="1" applyAlignment="1">
      <alignment horizontal="center"/>
    </xf>
    <xf numFmtId="0" fontId="8" fillId="0" borderId="59" xfId="7" applyFont="1" applyBorder="1" applyAlignment="1">
      <alignment horizontal="center"/>
    </xf>
    <xf numFmtId="0" fontId="8" fillId="0" borderId="12" xfId="7" applyFont="1" applyBorder="1" applyAlignment="1">
      <alignment horizontal="left"/>
    </xf>
    <xf numFmtId="0" fontId="10" fillId="0" borderId="78" xfId="7" applyFont="1" applyBorder="1" applyAlignment="1">
      <alignment horizontal="left"/>
    </xf>
    <xf numFmtId="0" fontId="8" fillId="0" borderId="79" xfId="7" applyFont="1" applyBorder="1"/>
    <xf numFmtId="0" fontId="8" fillId="0" borderId="6" xfId="7" applyFont="1" applyBorder="1" applyAlignment="1">
      <alignment horizontal="left"/>
    </xf>
    <xf numFmtId="14" fontId="10" fillId="0" borderId="8" xfId="7" applyNumberFormat="1" applyFont="1" applyBorder="1" applyAlignment="1">
      <alignment horizontal="left"/>
    </xf>
    <xf numFmtId="0" fontId="8" fillId="0" borderId="10" xfId="7" applyFont="1" applyBorder="1"/>
    <xf numFmtId="0" fontId="0" fillId="0" borderId="0" xfId="0" applyAlignment="1">
      <alignment vertical="top"/>
    </xf>
    <xf numFmtId="168" fontId="0" fillId="0" borderId="0" xfId="0" applyNumberFormat="1"/>
    <xf numFmtId="164" fontId="3" fillId="0" borderId="73" xfId="9" applyNumberFormat="1" applyFont="1" applyBorder="1" applyAlignment="1">
      <alignment horizontal="center" vertical="top"/>
    </xf>
    <xf numFmtId="0" fontId="16" fillId="0" borderId="0" xfId="9" applyFont="1" applyAlignment="1">
      <alignment vertical="top"/>
    </xf>
    <xf numFmtId="0" fontId="0" fillId="0" borderId="0" xfId="0" applyAlignment="1">
      <alignment horizontal="center"/>
    </xf>
    <xf numFmtId="0" fontId="6" fillId="0" borderId="57" xfId="7" applyFont="1" applyBorder="1" applyAlignment="1">
      <alignment vertical="top" wrapText="1"/>
    </xf>
    <xf numFmtId="0" fontId="6" fillId="0" borderId="58" xfId="7" applyFont="1" applyBorder="1" applyAlignment="1">
      <alignment vertical="top" wrapText="1"/>
    </xf>
    <xf numFmtId="0" fontId="7" fillId="3" borderId="3" xfId="7" applyFont="1" applyFill="1" applyBorder="1" applyAlignment="1">
      <alignment horizontal="center" vertical="top" wrapText="1"/>
    </xf>
    <xf numFmtId="0" fontId="7" fillId="3" borderId="41" xfId="7" applyFont="1" applyFill="1" applyBorder="1" applyAlignment="1">
      <alignment horizontal="center" vertical="top" wrapText="1"/>
    </xf>
    <xf numFmtId="0" fontId="7" fillId="0" borderId="41" xfId="7" applyFont="1" applyBorder="1" applyAlignment="1">
      <alignment horizontal="center" vertical="top" wrapText="1"/>
    </xf>
    <xf numFmtId="0" fontId="6" fillId="0" borderId="41" xfId="7" applyFont="1" applyBorder="1" applyAlignment="1">
      <alignment horizontal="center" vertical="top" wrapText="1"/>
    </xf>
    <xf numFmtId="0" fontId="6" fillId="3" borderId="41" xfId="7" applyFont="1" applyFill="1" applyBorder="1" applyAlignment="1">
      <alignment horizontal="center" vertical="top" wrapText="1"/>
    </xf>
    <xf numFmtId="0" fontId="7" fillId="3" borderId="59" xfId="7" applyFont="1" applyFill="1" applyBorder="1" applyAlignment="1">
      <alignment vertical="top" wrapText="1"/>
    </xf>
    <xf numFmtId="171" fontId="2" fillId="0" borderId="0" xfId="9" applyNumberFormat="1"/>
    <xf numFmtId="0" fontId="6" fillId="0" borderId="0" xfId="0" applyFont="1"/>
    <xf numFmtId="0" fontId="7" fillId="0" borderId="0" xfId="0" applyFont="1"/>
    <xf numFmtId="168" fontId="12" fillId="0" borderId="74" xfId="9" applyNumberFormat="1" applyFont="1" applyBorder="1" applyAlignment="1">
      <alignment horizontal="center" vertical="top"/>
    </xf>
    <xf numFmtId="0" fontId="22" fillId="0" borderId="1" xfId="9" applyFont="1" applyBorder="1" applyAlignment="1">
      <alignment vertical="top" wrapText="1"/>
    </xf>
    <xf numFmtId="0" fontId="18" fillId="0" borderId="0" xfId="7" applyFont="1" applyAlignment="1">
      <alignment vertical="top"/>
    </xf>
    <xf numFmtId="164" fontId="18" fillId="0" borderId="0" xfId="7" applyNumberFormat="1" applyFont="1" applyAlignment="1">
      <alignment vertical="top"/>
    </xf>
    <xf numFmtId="164" fontId="6" fillId="0" borderId="81" xfId="7" applyNumberFormat="1" applyFont="1" applyBorder="1" applyAlignment="1">
      <alignment vertical="top" wrapText="1"/>
    </xf>
    <xf numFmtId="0" fontId="6" fillId="0" borderId="82" xfId="7" applyFont="1" applyBorder="1" applyAlignment="1">
      <alignment vertical="top" wrapText="1"/>
    </xf>
    <xf numFmtId="165" fontId="18" fillId="0" borderId="0" xfId="2" applyNumberFormat="1" applyFont="1" applyFill="1" applyBorder="1" applyAlignment="1">
      <alignment horizontal="center" vertical="top"/>
    </xf>
    <xf numFmtId="0" fontId="18" fillId="0" borderId="0" xfId="7" applyFont="1" applyAlignment="1">
      <alignment vertical="top" wrapText="1"/>
    </xf>
    <xf numFmtId="0" fontId="6" fillId="0" borderId="80" xfId="1" applyFont="1" applyBorder="1" applyAlignment="1">
      <alignment horizontal="center" vertical="top"/>
    </xf>
    <xf numFmtId="0" fontId="6" fillId="0" borderId="75" xfId="7" applyFont="1" applyBorder="1" applyAlignment="1">
      <alignment vertical="top" wrapText="1"/>
    </xf>
    <xf numFmtId="4" fontId="6" fillId="0" borderId="0" xfId="2" applyNumberFormat="1" applyFont="1" applyFill="1" applyBorder="1" applyAlignment="1">
      <alignment horizontal="center" vertical="top" wrapText="1"/>
    </xf>
    <xf numFmtId="0" fontId="18" fillId="0" borderId="0" xfId="7" applyFont="1" applyAlignment="1">
      <alignment horizontal="left" vertical="top"/>
    </xf>
    <xf numFmtId="0" fontId="18" fillId="0" borderId="0" xfId="7" applyFont="1" applyAlignment="1">
      <alignment horizontal="center" vertical="top"/>
    </xf>
    <xf numFmtId="0" fontId="6" fillId="0" borderId="26" xfId="7" applyFont="1" applyBorder="1" applyAlignment="1">
      <alignment vertical="top" wrapText="1"/>
    </xf>
    <xf numFmtId="0" fontId="10" fillId="0" borderId="0" xfId="4" applyFont="1" applyAlignment="1">
      <alignment vertical="top"/>
    </xf>
    <xf numFmtId="164" fontId="10" fillId="0" borderId="0" xfId="4" applyNumberFormat="1" applyFont="1" applyAlignment="1">
      <alignment vertical="top"/>
    </xf>
    <xf numFmtId="164" fontId="10" fillId="0" borderId="0" xfId="7" applyNumberFormat="1" applyFont="1" applyAlignment="1">
      <alignment vertical="top" wrapText="1"/>
    </xf>
    <xf numFmtId="0" fontId="10" fillId="0" borderId="0" xfId="7" applyFont="1" applyAlignment="1">
      <alignment vertical="top"/>
    </xf>
    <xf numFmtId="164" fontId="10" fillId="0" borderId="0" xfId="7" applyNumberFormat="1" applyFont="1" applyAlignment="1">
      <alignment vertical="top"/>
    </xf>
    <xf numFmtId="2" fontId="10" fillId="0" borderId="0" xfId="4" applyNumberFormat="1" applyFont="1" applyAlignment="1">
      <alignment horizontal="center" vertical="top"/>
    </xf>
    <xf numFmtId="2" fontId="10" fillId="0" borderId="0" xfId="7" applyNumberFormat="1" applyFont="1" applyAlignment="1">
      <alignment horizontal="center" vertical="top" wrapText="1"/>
    </xf>
    <xf numFmtId="2" fontId="10" fillId="0" borderId="0" xfId="7" applyNumberFormat="1" applyFont="1" applyAlignment="1">
      <alignment horizontal="center" vertical="top"/>
    </xf>
    <xf numFmtId="43" fontId="6" fillId="0" borderId="0" xfId="4" applyNumberFormat="1" applyFont="1" applyAlignment="1">
      <alignment vertical="top"/>
    </xf>
    <xf numFmtId="43" fontId="6" fillId="0" borderId="0" xfId="7" applyNumberFormat="1" applyFont="1" applyAlignment="1">
      <alignment vertical="top"/>
    </xf>
    <xf numFmtId="2" fontId="3" fillId="7" borderId="83" xfId="9" applyNumberFormat="1" applyFont="1" applyFill="1" applyBorder="1" applyAlignment="1">
      <alignment horizontal="center" vertical="top"/>
    </xf>
    <xf numFmtId="164" fontId="3" fillId="7" borderId="73" xfId="9" applyNumberFormat="1" applyFont="1" applyFill="1" applyBorder="1" applyAlignment="1">
      <alignment horizontal="center" vertical="top"/>
    </xf>
    <xf numFmtId="168" fontId="12" fillId="7" borderId="74" xfId="9" applyNumberFormat="1" applyFont="1" applyFill="1" applyBorder="1" applyAlignment="1">
      <alignment horizontal="center" vertical="top"/>
    </xf>
    <xf numFmtId="2" fontId="8" fillId="7" borderId="25" xfId="7" applyNumberFormat="1" applyFont="1" applyFill="1" applyBorder="1" applyAlignment="1">
      <alignment horizontal="center" vertical="top" wrapText="1"/>
    </xf>
    <xf numFmtId="0" fontId="8" fillId="7" borderId="61" xfId="7" applyFont="1" applyFill="1" applyBorder="1" applyAlignment="1">
      <alignment vertical="top" wrapText="1"/>
    </xf>
    <xf numFmtId="164" fontId="8" fillId="7" borderId="61" xfId="7" applyNumberFormat="1" applyFont="1" applyFill="1" applyBorder="1" applyAlignment="1">
      <alignment vertical="top" wrapText="1"/>
    </xf>
    <xf numFmtId="164" fontId="7" fillId="7" borderId="36" xfId="0" applyNumberFormat="1" applyFont="1" applyFill="1" applyBorder="1" applyAlignment="1">
      <alignment horizontal="center" vertical="top"/>
    </xf>
    <xf numFmtId="2" fontId="10" fillId="7" borderId="25" xfId="7" applyNumberFormat="1" applyFont="1" applyFill="1" applyBorder="1" applyAlignment="1">
      <alignment horizontal="center" vertical="top" wrapText="1"/>
    </xf>
    <xf numFmtId="0" fontId="10" fillId="7" borderId="77" xfId="7" applyFont="1" applyFill="1" applyBorder="1" applyAlignment="1">
      <alignment vertical="top" wrapText="1"/>
    </xf>
    <xf numFmtId="164" fontId="10" fillId="7" borderId="30" xfId="7" applyNumberFormat="1" applyFont="1" applyFill="1" applyBorder="1" applyAlignment="1">
      <alignment vertical="top" wrapText="1"/>
    </xf>
    <xf numFmtId="0" fontId="6" fillId="7" borderId="6" xfId="7" applyFont="1" applyFill="1" applyBorder="1" applyAlignment="1">
      <alignment vertical="top" wrapText="1"/>
    </xf>
    <xf numFmtId="0" fontId="8" fillId="7" borderId="2" xfId="7" applyFont="1" applyFill="1" applyBorder="1" applyAlignment="1">
      <alignment vertical="top" wrapText="1"/>
    </xf>
    <xf numFmtId="164" fontId="8" fillId="7" borderId="1" xfId="7" applyNumberFormat="1" applyFont="1" applyFill="1" applyBorder="1" applyAlignment="1">
      <alignment vertical="top" wrapText="1"/>
    </xf>
    <xf numFmtId="164" fontId="7" fillId="7" borderId="8" xfId="7" applyNumberFormat="1" applyFont="1" applyFill="1" applyBorder="1" applyAlignment="1">
      <alignment vertical="top" wrapText="1"/>
    </xf>
    <xf numFmtId="0" fontId="7" fillId="7" borderId="8" xfId="7" applyFont="1" applyFill="1" applyBorder="1" applyAlignment="1">
      <alignment vertical="top" wrapText="1"/>
    </xf>
    <xf numFmtId="1" fontId="10" fillId="7" borderId="2" xfId="7" applyNumberFormat="1" applyFont="1" applyFill="1" applyBorder="1" applyAlignment="1">
      <alignment vertical="top" wrapText="1"/>
    </xf>
    <xf numFmtId="164" fontId="10" fillId="7" borderId="1" xfId="7" applyNumberFormat="1" applyFont="1" applyFill="1" applyBorder="1" applyAlignment="1">
      <alignment vertical="top" wrapText="1"/>
    </xf>
    <xf numFmtId="164" fontId="6" fillId="7" borderId="8" xfId="7" applyNumberFormat="1" applyFont="1" applyFill="1" applyBorder="1" applyAlignment="1">
      <alignment vertical="top" wrapText="1"/>
    </xf>
    <xf numFmtId="0" fontId="10" fillId="7" borderId="2" xfId="7" applyFont="1" applyFill="1" applyBorder="1" applyAlignment="1">
      <alignment vertical="top" wrapText="1"/>
    </xf>
    <xf numFmtId="0" fontId="6" fillId="7" borderId="8" xfId="7" applyFont="1" applyFill="1" applyBorder="1" applyAlignment="1">
      <alignment vertical="top" wrapText="1"/>
    </xf>
    <xf numFmtId="0" fontId="10" fillId="7" borderId="15" xfId="7" applyFont="1" applyFill="1" applyBorder="1" applyAlignment="1">
      <alignment vertical="top" wrapText="1"/>
    </xf>
    <xf numFmtId="164" fontId="10" fillId="7" borderId="81" xfId="7" applyNumberFormat="1" applyFont="1" applyFill="1" applyBorder="1" applyAlignment="1">
      <alignment vertical="top" wrapText="1"/>
    </xf>
    <xf numFmtId="0" fontId="6" fillId="7" borderId="82" xfId="7" applyFont="1" applyFill="1" applyBorder="1" applyAlignment="1">
      <alignment vertical="top" wrapText="1"/>
    </xf>
    <xf numFmtId="2" fontId="8" fillId="7" borderId="22" xfId="7" applyNumberFormat="1" applyFont="1" applyFill="1" applyBorder="1" applyAlignment="1">
      <alignment horizontal="center" vertical="top" wrapText="1"/>
    </xf>
    <xf numFmtId="0" fontId="8" fillId="7" borderId="38" xfId="7" applyFont="1" applyFill="1" applyBorder="1" applyAlignment="1">
      <alignment vertical="top" wrapText="1"/>
    </xf>
    <xf numFmtId="164" fontId="8" fillId="7" borderId="39" xfId="7" applyNumberFormat="1" applyFont="1" applyFill="1" applyBorder="1" applyAlignment="1">
      <alignment vertical="top" wrapText="1"/>
    </xf>
    <xf numFmtId="0" fontId="7" fillId="7" borderId="36" xfId="7" applyFont="1" applyFill="1" applyBorder="1" applyAlignment="1">
      <alignment vertical="top" wrapText="1"/>
    </xf>
    <xf numFmtId="0" fontId="6" fillId="0" borderId="82" xfId="1" applyFont="1" applyBorder="1" applyAlignment="1">
      <alignment horizontal="left" vertical="top" wrapText="1"/>
    </xf>
    <xf numFmtId="0" fontId="6" fillId="0" borderId="85" xfId="0" applyFont="1" applyBorder="1" applyAlignment="1">
      <alignment horizontal="center" vertical="top"/>
    </xf>
    <xf numFmtId="0" fontId="6" fillId="0" borderId="80" xfId="7" applyFont="1" applyBorder="1" applyAlignment="1">
      <alignment horizontal="center" vertical="top" wrapText="1"/>
    </xf>
    <xf numFmtId="43" fontId="6" fillId="0" borderId="82" xfId="7" applyNumberFormat="1" applyFont="1" applyBorder="1" applyAlignment="1">
      <alignment vertical="top" wrapText="1"/>
    </xf>
    <xf numFmtId="2" fontId="6" fillId="0" borderId="8" xfId="1" applyNumberFormat="1" applyFont="1" applyBorder="1" applyAlignment="1">
      <alignment horizontal="left" vertical="top" wrapText="1"/>
    </xf>
    <xf numFmtId="0" fontId="6" fillId="8" borderId="0" xfId="7" applyFont="1" applyFill="1" applyAlignment="1">
      <alignment vertical="top" wrapText="1"/>
    </xf>
    <xf numFmtId="164" fontId="6" fillId="8" borderId="1" xfId="7" applyNumberFormat="1" applyFont="1" applyFill="1" applyBorder="1" applyAlignment="1">
      <alignment vertical="top" wrapText="1"/>
    </xf>
    <xf numFmtId="0" fontId="3" fillId="0" borderId="64" xfId="9" applyFont="1" applyBorder="1" applyAlignment="1">
      <alignment vertical="top"/>
    </xf>
    <xf numFmtId="2" fontId="3" fillId="0" borderId="64" xfId="9" applyNumberFormat="1" applyFont="1" applyBorder="1" applyAlignment="1">
      <alignment horizontal="center" vertical="top"/>
    </xf>
    <xf numFmtId="0" fontId="3" fillId="0" borderId="64" xfId="9" applyFont="1" applyBorder="1" applyAlignment="1">
      <alignment horizontal="center" vertical="top"/>
    </xf>
    <xf numFmtId="0" fontId="3" fillId="4" borderId="64" xfId="9" applyFont="1" applyFill="1" applyBorder="1"/>
    <xf numFmtId="0" fontId="3" fillId="4" borderId="64" xfId="1" applyFont="1" applyFill="1" applyBorder="1"/>
    <xf numFmtId="0" fontId="2" fillId="0" borderId="64" xfId="1" applyBorder="1"/>
    <xf numFmtId="43" fontId="3" fillId="4" borderId="64" xfId="2" applyFont="1" applyFill="1" applyBorder="1"/>
    <xf numFmtId="43" fontId="2" fillId="0" borderId="64" xfId="2" applyFont="1" applyFill="1" applyBorder="1"/>
    <xf numFmtId="0" fontId="4" fillId="0" borderId="64" xfId="11" applyBorder="1" applyAlignment="1">
      <alignment vertical="top"/>
    </xf>
    <xf numFmtId="0" fontId="1" fillId="4" borderId="64" xfId="11" applyFont="1" applyFill="1" applyBorder="1" applyAlignment="1">
      <alignment vertical="top"/>
    </xf>
    <xf numFmtId="43" fontId="3" fillId="0" borderId="64" xfId="2" applyFont="1" applyFill="1" applyBorder="1"/>
    <xf numFmtId="0" fontId="3" fillId="4" borderId="64" xfId="1" applyFont="1" applyFill="1" applyBorder="1" applyAlignment="1">
      <alignment vertical="top" wrapText="1"/>
    </xf>
    <xf numFmtId="0" fontId="2" fillId="0" borderId="64" xfId="9" applyBorder="1" applyAlignment="1">
      <alignment horizontal="center" vertical="top"/>
    </xf>
    <xf numFmtId="0" fontId="3" fillId="0" borderId="64" xfId="1" applyFont="1" applyBorder="1"/>
    <xf numFmtId="171" fontId="2" fillId="0" borderId="64" xfId="9" applyNumberFormat="1" applyBorder="1"/>
    <xf numFmtId="0" fontId="2" fillId="8" borderId="64" xfId="9" applyFill="1" applyBorder="1"/>
    <xf numFmtId="0" fontId="2" fillId="8" borderId="0" xfId="9" applyFill="1"/>
    <xf numFmtId="0" fontId="2" fillId="8" borderId="64" xfId="1" applyFill="1" applyBorder="1"/>
    <xf numFmtId="43" fontId="2" fillId="8" borderId="64" xfId="2" applyFont="1" applyFill="1" applyBorder="1"/>
    <xf numFmtId="43" fontId="2" fillId="8" borderId="64" xfId="2" applyFont="1" applyFill="1" applyBorder="1" applyAlignment="1">
      <alignment vertical="top"/>
    </xf>
    <xf numFmtId="43" fontId="2" fillId="8" borderId="64" xfId="2" applyFont="1" applyFill="1" applyBorder="1" applyAlignment="1">
      <alignment horizontal="left" vertical="top" wrapText="1"/>
    </xf>
    <xf numFmtId="0" fontId="4" fillId="8" borderId="64" xfId="11" applyFill="1" applyBorder="1" applyAlignment="1">
      <alignment vertical="top"/>
    </xf>
    <xf numFmtId="0" fontId="14" fillId="8" borderId="64" xfId="11" applyFont="1" applyFill="1" applyBorder="1" applyAlignment="1">
      <alignment vertical="top"/>
    </xf>
    <xf numFmtId="0" fontId="2" fillId="8" borderId="64" xfId="1" applyFill="1" applyBorder="1" applyAlignment="1">
      <alignment horizontal="left" wrapText="1"/>
    </xf>
    <xf numFmtId="0" fontId="2" fillId="8" borderId="0" xfId="9" applyFill="1" applyAlignment="1">
      <alignment vertical="top"/>
    </xf>
    <xf numFmtId="0" fontId="2" fillId="8" borderId="64" xfId="1" applyFill="1" applyBorder="1" applyAlignment="1">
      <alignment wrapText="1"/>
    </xf>
    <xf numFmtId="0" fontId="2" fillId="8" borderId="64" xfId="1" applyFill="1" applyBorder="1" applyAlignment="1">
      <alignment vertical="top" wrapText="1"/>
    </xf>
    <xf numFmtId="43" fontId="2" fillId="8" borderId="64" xfId="2" applyFont="1" applyFill="1" applyBorder="1" applyAlignment="1">
      <alignment horizontal="center" vertical="top"/>
    </xf>
    <xf numFmtId="43" fontId="2" fillId="8" borderId="64" xfId="2" applyFont="1" applyFill="1" applyBorder="1" applyAlignment="1">
      <alignment horizontal="center" vertical="top" wrapText="1"/>
    </xf>
    <xf numFmtId="0" fontId="4" fillId="0" borderId="64" xfId="11" applyBorder="1" applyAlignment="1">
      <alignment horizontal="center" vertical="top"/>
    </xf>
    <xf numFmtId="0" fontId="2" fillId="8" borderId="64" xfId="1" applyFill="1" applyBorder="1" applyAlignment="1">
      <alignment horizontal="center" vertical="top" wrapText="1"/>
    </xf>
    <xf numFmtId="0" fontId="0" fillId="8" borderId="64" xfId="11" applyFont="1" applyFill="1" applyBorder="1" applyAlignment="1">
      <alignment horizontal="center" vertical="top"/>
    </xf>
    <xf numFmtId="0" fontId="2" fillId="8" borderId="64" xfId="1" applyFill="1" applyBorder="1" applyAlignment="1">
      <alignment horizontal="left" vertical="top" wrapText="1"/>
    </xf>
    <xf numFmtId="0" fontId="3" fillId="0" borderId="70" xfId="9" applyFont="1" applyBorder="1" applyAlignment="1">
      <alignment vertical="top"/>
    </xf>
    <xf numFmtId="0" fontId="3" fillId="0" borderId="70" xfId="9" applyFont="1" applyBorder="1" applyAlignment="1">
      <alignment horizontal="center" vertical="top"/>
    </xf>
    <xf numFmtId="2" fontId="3" fillId="0" borderId="70" xfId="9" applyNumberFormat="1" applyFont="1" applyBorder="1" applyAlignment="1">
      <alignment horizontal="center" vertical="top"/>
    </xf>
    <xf numFmtId="0" fontId="2" fillId="0" borderId="91" xfId="9" applyBorder="1"/>
    <xf numFmtId="0" fontId="3" fillId="0" borderId="91" xfId="9" applyFont="1" applyBorder="1" applyAlignment="1">
      <alignment horizontal="center" vertical="top"/>
    </xf>
    <xf numFmtId="0" fontId="2" fillId="0" borderId="0" xfId="9" applyAlignment="1">
      <alignment horizontal="center" vertical="top"/>
    </xf>
    <xf numFmtId="0" fontId="2" fillId="0" borderId="91" xfId="9" applyBorder="1" applyAlignment="1">
      <alignment horizontal="center" vertical="top"/>
    </xf>
    <xf numFmtId="0" fontId="3" fillId="4" borderId="64" xfId="9" applyFont="1" applyFill="1" applyBorder="1" applyAlignment="1">
      <alignment horizontal="center" vertical="top"/>
    </xf>
    <xf numFmtId="0" fontId="2" fillId="8" borderId="64" xfId="9" applyFill="1" applyBorder="1" applyAlignment="1">
      <alignment horizontal="center" vertical="top"/>
    </xf>
    <xf numFmtId="0" fontId="3" fillId="4" borderId="64" xfId="1" applyFont="1" applyFill="1" applyBorder="1" applyAlignment="1">
      <alignment horizontal="center" vertical="top"/>
    </xf>
    <xf numFmtId="0" fontId="2" fillId="8" borderId="64" xfId="1" applyFill="1" applyBorder="1" applyAlignment="1">
      <alignment horizontal="center" vertical="top"/>
    </xf>
    <xf numFmtId="43" fontId="2" fillId="0" borderId="64" xfId="2" applyFont="1" applyFill="1" applyBorder="1" applyAlignment="1">
      <alignment horizontal="center" vertical="top"/>
    </xf>
    <xf numFmtId="0" fontId="2" fillId="0" borderId="64" xfId="1" applyBorder="1" applyAlignment="1">
      <alignment horizontal="center" vertical="top"/>
    </xf>
    <xf numFmtId="43" fontId="3" fillId="0" borderId="64" xfId="2" applyFont="1" applyFill="1" applyBorder="1" applyAlignment="1">
      <alignment horizontal="center" vertical="top"/>
    </xf>
    <xf numFmtId="0" fontId="3" fillId="0" borderId="64" xfId="1" applyFont="1" applyBorder="1" applyAlignment="1">
      <alignment horizontal="center" vertical="top"/>
    </xf>
    <xf numFmtId="0" fontId="2" fillId="8" borderId="64" xfId="1" applyFill="1" applyBorder="1" applyAlignment="1">
      <alignment vertical="top"/>
    </xf>
    <xf numFmtId="2" fontId="2" fillId="0" borderId="0" xfId="9" applyNumberFormat="1" applyAlignment="1">
      <alignment horizontal="center"/>
    </xf>
    <xf numFmtId="2" fontId="2" fillId="0" borderId="64" xfId="9" applyNumberFormat="1" applyBorder="1" applyAlignment="1">
      <alignment horizontal="center"/>
    </xf>
    <xf numFmtId="2" fontId="3" fillId="5" borderId="64" xfId="9" applyNumberFormat="1" applyFont="1" applyFill="1" applyBorder="1" applyAlignment="1">
      <alignment horizontal="center"/>
    </xf>
    <xf numFmtId="2" fontId="3" fillId="0" borderId="64" xfId="9" applyNumberFormat="1" applyFont="1" applyBorder="1" applyAlignment="1">
      <alignment horizontal="center"/>
    </xf>
    <xf numFmtId="2" fontId="2" fillId="8" borderId="64" xfId="9" applyNumberFormat="1" applyFill="1" applyBorder="1" applyAlignment="1">
      <alignment horizontal="center"/>
    </xf>
    <xf numFmtId="2" fontId="2" fillId="8" borderId="64" xfId="9" applyNumberFormat="1" applyFill="1" applyBorder="1" applyAlignment="1">
      <alignment horizontal="center" vertical="top"/>
    </xf>
    <xf numFmtId="171" fontId="3" fillId="0" borderId="91" xfId="9" applyNumberFormat="1" applyFont="1" applyBorder="1" applyAlignment="1">
      <alignment horizontal="center" vertical="top"/>
    </xf>
    <xf numFmtId="171" fontId="3" fillId="0" borderId="70" xfId="9" applyNumberFormat="1" applyFont="1" applyBorder="1" applyAlignment="1">
      <alignment horizontal="center" vertical="top"/>
    </xf>
    <xf numFmtId="171" fontId="3" fillId="0" borderId="64" xfId="9" applyNumberFormat="1" applyFont="1" applyBorder="1" applyAlignment="1">
      <alignment horizontal="center" vertical="top"/>
    </xf>
    <xf numFmtId="171" fontId="3" fillId="5" borderId="64" xfId="9" applyNumberFormat="1" applyFont="1" applyFill="1" applyBorder="1"/>
    <xf numFmtId="171" fontId="3" fillId="0" borderId="64" xfId="9" applyNumberFormat="1" applyFont="1" applyBorder="1"/>
    <xf numFmtId="171" fontId="2" fillId="8" borderId="64" xfId="9" applyNumberFormat="1" applyFill="1" applyBorder="1"/>
    <xf numFmtId="171" fontId="2" fillId="8" borderId="64" xfId="9" applyNumberFormat="1" applyFill="1" applyBorder="1" applyAlignment="1">
      <alignment vertical="top"/>
    </xf>
    <xf numFmtId="171" fontId="2" fillId="0" borderId="64" xfId="9" applyNumberFormat="1" applyBorder="1" applyAlignment="1">
      <alignment vertical="top"/>
    </xf>
    <xf numFmtId="0" fontId="7" fillId="0" borderId="90" xfId="4" applyFont="1" applyBorder="1" applyAlignment="1">
      <alignment horizontal="left"/>
    </xf>
    <xf numFmtId="171" fontId="3" fillId="0" borderId="93" xfId="9" applyNumberFormat="1" applyFont="1" applyBorder="1" applyAlignment="1">
      <alignment horizontal="center" vertical="top"/>
    </xf>
    <xf numFmtId="0" fontId="3" fillId="0" borderId="69" xfId="9" applyFont="1" applyBorder="1" applyAlignment="1">
      <alignment vertical="top"/>
    </xf>
    <xf numFmtId="171" fontId="3" fillId="0" borderId="71" xfId="9" applyNumberFormat="1" applyFont="1" applyBorder="1" applyAlignment="1">
      <alignment horizontal="center" vertical="top"/>
    </xf>
    <xf numFmtId="0" fontId="3" fillId="0" borderId="63" xfId="9" applyFont="1" applyBorder="1" applyAlignment="1">
      <alignment vertical="top"/>
    </xf>
    <xf numFmtId="171" fontId="3" fillId="0" borderId="65" xfId="9" applyNumberFormat="1" applyFont="1" applyBorder="1" applyAlignment="1">
      <alignment horizontal="center" vertical="top"/>
    </xf>
    <xf numFmtId="0" fontId="2" fillId="0" borderId="63" xfId="9" applyBorder="1"/>
    <xf numFmtId="171" fontId="2" fillId="0" borderId="65" xfId="9" applyNumberFormat="1" applyBorder="1"/>
    <xf numFmtId="0" fontId="3" fillId="4" borderId="63" xfId="9" applyFont="1" applyFill="1" applyBorder="1"/>
    <xf numFmtId="171" fontId="3" fillId="5" borderId="65" xfId="9" applyNumberFormat="1" applyFont="1" applyFill="1" applyBorder="1"/>
    <xf numFmtId="171" fontId="3" fillId="0" borderId="65" xfId="9" applyNumberFormat="1" applyFont="1" applyBorder="1"/>
    <xf numFmtId="0" fontId="2" fillId="8" borderId="63" xfId="9" applyFill="1" applyBorder="1"/>
    <xf numFmtId="171" fontId="2" fillId="8" borderId="65" xfId="9" applyNumberFormat="1" applyFill="1" applyBorder="1"/>
    <xf numFmtId="0" fontId="3" fillId="4" borderId="63" xfId="1" applyFont="1" applyFill="1" applyBorder="1"/>
    <xf numFmtId="0" fontId="2" fillId="8" borderId="63" xfId="1" applyFill="1" applyBorder="1"/>
    <xf numFmtId="0" fontId="2" fillId="0" borderId="63" xfId="1" applyBorder="1"/>
    <xf numFmtId="171" fontId="2" fillId="8" borderId="65" xfId="9" applyNumberFormat="1" applyFill="1" applyBorder="1" applyAlignment="1">
      <alignment vertical="top"/>
    </xf>
    <xf numFmtId="0" fontId="3" fillId="4" borderId="63" xfId="1" applyFont="1" applyFill="1" applyBorder="1" applyAlignment="1">
      <alignment vertical="top"/>
    </xf>
    <xf numFmtId="171" fontId="3" fillId="5" borderId="65" xfId="9" applyNumberFormat="1" applyFont="1" applyFill="1" applyBorder="1" applyAlignment="1">
      <alignment vertical="top"/>
    </xf>
    <xf numFmtId="171" fontId="2" fillId="0" borderId="65" xfId="9" applyNumberFormat="1" applyBorder="1" applyAlignment="1">
      <alignment vertical="top"/>
    </xf>
    <xf numFmtId="49" fontId="3" fillId="0" borderId="63" xfId="1" applyNumberFormat="1" applyFont="1" applyBorder="1" applyAlignment="1">
      <alignment horizontal="right"/>
    </xf>
    <xf numFmtId="0" fontId="3" fillId="0" borderId="63" xfId="1" applyFont="1" applyBorder="1"/>
    <xf numFmtId="0" fontId="2" fillId="8" borderId="63" xfId="1" applyFill="1" applyBorder="1" applyAlignment="1">
      <alignment vertical="top"/>
    </xf>
    <xf numFmtId="171" fontId="3" fillId="4" borderId="65" xfId="9" applyNumberFormat="1" applyFont="1" applyFill="1" applyBorder="1"/>
    <xf numFmtId="0" fontId="2" fillId="8" borderId="66" xfId="1" applyFill="1" applyBorder="1"/>
    <xf numFmtId="0" fontId="2" fillId="8" borderId="67" xfId="1" applyFill="1" applyBorder="1"/>
    <xf numFmtId="0" fontId="2" fillId="8" borderId="67" xfId="1" applyFill="1" applyBorder="1" applyAlignment="1">
      <alignment horizontal="center" vertical="top"/>
    </xf>
    <xf numFmtId="2" fontId="2" fillId="8" borderId="67" xfId="9" applyNumberFormat="1" applyFill="1" applyBorder="1" applyAlignment="1">
      <alignment horizontal="center"/>
    </xf>
    <xf numFmtId="171" fontId="2" fillId="8" borderId="67" xfId="9" applyNumberFormat="1" applyFill="1" applyBorder="1"/>
    <xf numFmtId="171" fontId="2" fillId="8" borderId="68" xfId="9" applyNumberFormat="1" applyFill="1" applyBorder="1"/>
    <xf numFmtId="0" fontId="7" fillId="0" borderId="72" xfId="4" applyFont="1" applyBorder="1" applyAlignment="1">
      <alignment horizontal="left"/>
    </xf>
    <xf numFmtId="0" fontId="2" fillId="0" borderId="73" xfId="9" applyBorder="1"/>
    <xf numFmtId="0" fontId="2" fillId="0" borderId="73" xfId="9" applyBorder="1" applyAlignment="1">
      <alignment horizontal="center" vertical="top"/>
    </xf>
    <xf numFmtId="171" fontId="6" fillId="0" borderId="0" xfId="7" applyNumberFormat="1" applyFont="1" applyAlignment="1">
      <alignment vertical="top"/>
    </xf>
    <xf numFmtId="2" fontId="10" fillId="0" borderId="25" xfId="7" applyNumberFormat="1" applyFont="1" applyBorder="1" applyAlignment="1">
      <alignment horizontal="center" vertical="top" wrapText="1"/>
    </xf>
    <xf numFmtId="1" fontId="10" fillId="0" borderId="2" xfId="7" applyNumberFormat="1" applyFont="1" applyBorder="1" applyAlignment="1">
      <alignment vertical="top" wrapText="1"/>
    </xf>
    <xf numFmtId="164" fontId="10" fillId="0" borderId="1" xfId="7" applyNumberFormat="1" applyFont="1" applyBorder="1" applyAlignment="1">
      <alignment vertical="top" wrapText="1"/>
    </xf>
    <xf numFmtId="0" fontId="6" fillId="0" borderId="0" xfId="4" applyFont="1" applyAlignment="1">
      <alignment horizontal="center" vertical="top" wrapText="1"/>
    </xf>
    <xf numFmtId="0" fontId="18" fillId="0" borderId="0" xfId="7" applyFont="1" applyAlignment="1">
      <alignment horizontal="center" vertical="top" wrapText="1"/>
    </xf>
    <xf numFmtId="0" fontId="7" fillId="0" borderId="64" xfId="7" applyFont="1" applyBorder="1" applyAlignment="1">
      <alignment horizontal="center" vertical="top" wrapText="1"/>
    </xf>
    <xf numFmtId="0" fontId="8" fillId="0" borderId="63" xfId="1" applyFont="1" applyBorder="1" applyAlignment="1">
      <alignment horizontal="center" vertical="top"/>
    </xf>
    <xf numFmtId="0" fontId="7" fillId="0" borderId="64" xfId="1" applyFont="1" applyBorder="1" applyAlignment="1">
      <alignment horizontal="left" vertical="top" wrapText="1"/>
    </xf>
    <xf numFmtId="164" fontId="7" fillId="0" borderId="64" xfId="7" applyNumberFormat="1" applyFont="1" applyBorder="1" applyAlignment="1">
      <alignment vertical="top" wrapText="1"/>
    </xf>
    <xf numFmtId="164" fontId="6" fillId="0" borderId="64" xfId="7" applyNumberFormat="1" applyFont="1" applyBorder="1" applyAlignment="1">
      <alignment vertical="top" wrapText="1"/>
    </xf>
    <xf numFmtId="0" fontId="6" fillId="0" borderId="65" xfId="7" applyFont="1" applyBorder="1" applyAlignment="1">
      <alignment vertical="top" wrapText="1"/>
    </xf>
    <xf numFmtId="165" fontId="8" fillId="5" borderId="63" xfId="1" applyNumberFormat="1" applyFont="1" applyFill="1" applyBorder="1" applyAlignment="1">
      <alignment horizontal="center" vertical="top"/>
    </xf>
    <xf numFmtId="2" fontId="7" fillId="5" borderId="64" xfId="1" applyNumberFormat="1" applyFont="1" applyFill="1" applyBorder="1" applyAlignment="1">
      <alignment horizontal="left" vertical="top" wrapText="1"/>
    </xf>
    <xf numFmtId="164" fontId="7" fillId="5" borderId="64" xfId="7" applyNumberFormat="1" applyFont="1" applyFill="1" applyBorder="1" applyAlignment="1">
      <alignment vertical="top" wrapText="1"/>
    </xf>
    <xf numFmtId="164" fontId="7" fillId="5" borderId="65" xfId="7" applyNumberFormat="1" applyFont="1" applyFill="1" applyBorder="1" applyAlignment="1">
      <alignment vertical="top" wrapText="1"/>
    </xf>
    <xf numFmtId="165" fontId="8" fillId="0" borderId="63" xfId="1" applyNumberFormat="1" applyFont="1" applyBorder="1" applyAlignment="1">
      <alignment horizontal="center" vertical="top"/>
    </xf>
    <xf numFmtId="2" fontId="7" fillId="0" borderId="64" xfId="1" applyNumberFormat="1" applyFont="1" applyBorder="1" applyAlignment="1">
      <alignment horizontal="left" vertical="top" wrapText="1"/>
    </xf>
    <xf numFmtId="0" fontId="7" fillId="0" borderId="65" xfId="7" applyFont="1" applyBorder="1" applyAlignment="1">
      <alignment vertical="top" wrapText="1"/>
    </xf>
    <xf numFmtId="165" fontId="10" fillId="0" borderId="63" xfId="1" applyNumberFormat="1" applyFont="1" applyBorder="1" applyAlignment="1">
      <alignment horizontal="center" vertical="top"/>
    </xf>
    <xf numFmtId="2" fontId="6" fillId="0" borderId="64" xfId="1" applyNumberFormat="1" applyFont="1" applyBorder="1" applyAlignment="1">
      <alignment horizontal="left" vertical="top" wrapText="1"/>
    </xf>
    <xf numFmtId="164" fontId="6" fillId="0" borderId="65" xfId="7" applyNumberFormat="1" applyFont="1" applyBorder="1" applyAlignment="1">
      <alignment vertical="top" wrapText="1"/>
    </xf>
    <xf numFmtId="2" fontId="8" fillId="0" borderId="63" xfId="1" applyNumberFormat="1" applyFont="1" applyBorder="1" applyAlignment="1">
      <alignment horizontal="center" vertical="top"/>
    </xf>
    <xf numFmtId="0" fontId="8" fillId="5" borderId="63" xfId="1" applyFont="1" applyFill="1" applyBorder="1" applyAlignment="1">
      <alignment horizontal="center" vertical="top"/>
    </xf>
    <xf numFmtId="0" fontId="10" fillId="0" borderId="63" xfId="1" applyFont="1" applyBorder="1" applyAlignment="1">
      <alignment horizontal="center" vertical="top"/>
    </xf>
    <xf numFmtId="0" fontId="6" fillId="0" borderId="64" xfId="1" applyFont="1" applyBorder="1" applyAlignment="1">
      <alignment horizontal="left" vertical="top" wrapText="1"/>
    </xf>
    <xf numFmtId="0" fontId="7" fillId="5" borderId="64" xfId="1" applyFont="1" applyFill="1" applyBorder="1" applyAlignment="1">
      <alignment horizontal="left" vertical="top" wrapText="1"/>
    </xf>
    <xf numFmtId="0" fontId="6" fillId="0" borderId="63" xfId="1" applyFont="1" applyBorder="1" applyAlignment="1">
      <alignment horizontal="center" vertical="top"/>
    </xf>
    <xf numFmtId="164" fontId="18" fillId="0" borderId="64" xfId="7" applyNumberFormat="1" applyFont="1" applyBorder="1" applyAlignment="1">
      <alignment vertical="top" wrapText="1"/>
    </xf>
    <xf numFmtId="0" fontId="6" fillId="0" borderId="63" xfId="1" applyFont="1" applyBorder="1" applyAlignment="1">
      <alignment horizontal="center" vertical="top" wrapText="1"/>
    </xf>
    <xf numFmtId="0" fontId="7" fillId="5" borderId="63" xfId="1" applyFont="1" applyFill="1" applyBorder="1" applyAlignment="1">
      <alignment horizontal="center" vertical="top"/>
    </xf>
    <xf numFmtId="0" fontId="7" fillId="0" borderId="70" xfId="7" applyFont="1" applyBorder="1" applyAlignment="1">
      <alignment horizontal="center" vertical="top" wrapText="1"/>
    </xf>
    <xf numFmtId="0" fontId="7" fillId="0" borderId="72" xfId="4" applyFont="1" applyBorder="1" applyAlignment="1">
      <alignment horizontal="left" vertical="top"/>
    </xf>
    <xf numFmtId="0" fontId="7" fillId="0" borderId="73" xfId="5" applyFont="1" applyBorder="1" applyAlignment="1">
      <alignment vertical="top"/>
    </xf>
    <xf numFmtId="0" fontId="6" fillId="0" borderId="73" xfId="7" applyFont="1" applyBorder="1" applyAlignment="1">
      <alignment horizontal="center" vertical="top" wrapText="1"/>
    </xf>
    <xf numFmtId="0" fontId="6" fillId="0" borderId="73" xfId="7" applyFont="1" applyBorder="1" applyAlignment="1">
      <alignment vertical="top"/>
    </xf>
    <xf numFmtId="0" fontId="8" fillId="0" borderId="69" xfId="1" applyFont="1" applyBorder="1" applyAlignment="1">
      <alignment horizontal="center" vertical="top"/>
    </xf>
    <xf numFmtId="0" fontId="7" fillId="0" borderId="70" xfId="1" applyFont="1" applyBorder="1" applyAlignment="1">
      <alignment horizontal="left" vertical="top" wrapText="1"/>
    </xf>
    <xf numFmtId="164" fontId="7" fillId="0" borderId="70" xfId="7" applyNumberFormat="1" applyFont="1" applyBorder="1" applyAlignment="1">
      <alignment vertical="top" wrapText="1"/>
    </xf>
    <xf numFmtId="164" fontId="7" fillId="0" borderId="71" xfId="0" applyNumberFormat="1" applyFont="1" applyBorder="1" applyAlignment="1">
      <alignment horizontal="center" vertical="top"/>
    </xf>
    <xf numFmtId="0" fontId="8" fillId="0" borderId="72" xfId="4" applyFont="1" applyBorder="1" applyAlignment="1">
      <alignment horizontal="center" vertical="top" wrapText="1"/>
    </xf>
    <xf numFmtId="0" fontId="7" fillId="0" borderId="73" xfId="7" applyFont="1" applyBorder="1" applyAlignment="1">
      <alignment horizontal="left" vertical="top" wrapText="1"/>
    </xf>
    <xf numFmtId="0" fontId="7" fillId="0" borderId="73" xfId="7" applyFont="1" applyBorder="1" applyAlignment="1">
      <alignment horizontal="center" vertical="top" wrapText="1"/>
    </xf>
    <xf numFmtId="2" fontId="3" fillId="0" borderId="73" xfId="9" applyNumberFormat="1" applyFont="1" applyBorder="1" applyAlignment="1">
      <alignment horizontal="center" vertical="top"/>
    </xf>
    <xf numFmtId="166" fontId="6" fillId="0" borderId="97" xfId="2" applyNumberFormat="1" applyFont="1" applyFill="1" applyBorder="1" applyAlignment="1">
      <alignment horizontal="center" vertical="top"/>
    </xf>
    <xf numFmtId="0" fontId="6" fillId="0" borderId="96" xfId="0" applyFont="1" applyBorder="1" applyAlignment="1">
      <alignment vertical="top"/>
    </xf>
    <xf numFmtId="164" fontId="6" fillId="0" borderId="96" xfId="7" applyNumberFormat="1" applyFont="1" applyBorder="1" applyAlignment="1">
      <alignment vertical="top" wrapText="1"/>
    </xf>
    <xf numFmtId="0" fontId="6" fillId="0" borderId="98" xfId="7" applyFont="1" applyBorder="1" applyAlignment="1">
      <alignment vertical="top" wrapText="1"/>
    </xf>
    <xf numFmtId="164" fontId="7" fillId="0" borderId="73" xfId="7" applyNumberFormat="1" applyFont="1" applyBorder="1" applyAlignment="1">
      <alignment vertical="top" wrapText="1"/>
    </xf>
    <xf numFmtId="43" fontId="7" fillId="0" borderId="74" xfId="7" applyNumberFormat="1" applyFont="1" applyBorder="1" applyAlignment="1">
      <alignment vertical="top" wrapText="1"/>
    </xf>
    <xf numFmtId="0" fontId="7" fillId="0" borderId="101" xfId="7" applyFont="1" applyBorder="1" applyAlignment="1">
      <alignment horizontal="center" vertical="top" wrapText="1"/>
    </xf>
    <xf numFmtId="0" fontId="9" fillId="0" borderId="92" xfId="0" applyFont="1" applyBorder="1" applyAlignment="1">
      <alignment horizontal="center" vertical="top" wrapText="1"/>
    </xf>
    <xf numFmtId="0" fontId="11" fillId="0" borderId="89" xfId="0" applyFont="1" applyBorder="1" applyAlignment="1">
      <alignment horizontal="center" vertical="top" wrapText="1"/>
    </xf>
    <xf numFmtId="0" fontId="9" fillId="5" borderId="89" xfId="0" applyFont="1" applyFill="1" applyBorder="1" applyAlignment="1">
      <alignment horizontal="center" vertical="top" wrapText="1"/>
    </xf>
    <xf numFmtId="0" fontId="9" fillId="0" borderId="89" xfId="0" applyFont="1" applyBorder="1" applyAlignment="1">
      <alignment horizontal="center" vertical="top" wrapText="1"/>
    </xf>
    <xf numFmtId="0" fontId="6" fillId="0" borderId="89" xfId="0" applyFont="1" applyBorder="1" applyAlignment="1">
      <alignment horizontal="center" vertical="top" wrapText="1"/>
    </xf>
    <xf numFmtId="0" fontId="7" fillId="5" borderId="89" xfId="0" applyFont="1" applyFill="1" applyBorder="1" applyAlignment="1">
      <alignment horizontal="center" vertical="top" wrapText="1"/>
    </xf>
    <xf numFmtId="0" fontId="6" fillId="0" borderId="102" xfId="0" applyFont="1" applyBorder="1" applyAlignment="1">
      <alignment horizontal="center" vertical="top" wrapText="1"/>
    </xf>
    <xf numFmtId="43" fontId="7" fillId="0" borderId="101" xfId="2" applyFont="1" applyFill="1" applyBorder="1" applyAlignment="1">
      <alignment horizontal="center" vertical="top" wrapText="1"/>
    </xf>
    <xf numFmtId="0" fontId="7" fillId="0" borderId="39" xfId="7" applyFont="1" applyBorder="1" applyAlignment="1">
      <alignment horizontal="center" vertical="top" wrapText="1"/>
    </xf>
    <xf numFmtId="0" fontId="7" fillId="0" borderId="103" xfId="0" applyFont="1" applyBorder="1" applyAlignment="1">
      <alignment horizontal="center" vertical="top"/>
    </xf>
    <xf numFmtId="0" fontId="6" fillId="0" borderId="55" xfId="0" applyFont="1" applyBorder="1" applyAlignment="1">
      <alignment horizontal="center" vertical="top"/>
    </xf>
    <xf numFmtId="0" fontId="7" fillId="5" borderId="55" xfId="0" applyFont="1" applyFill="1" applyBorder="1" applyAlignment="1">
      <alignment horizontal="center" vertical="top"/>
    </xf>
    <xf numFmtId="0" fontId="7" fillId="0" borderId="55" xfId="0" applyFont="1" applyBorder="1" applyAlignment="1">
      <alignment horizontal="center" vertical="top"/>
    </xf>
    <xf numFmtId="0" fontId="6" fillId="0" borderId="52" xfId="0" applyFont="1" applyBorder="1" applyAlignment="1">
      <alignment vertical="top"/>
    </xf>
    <xf numFmtId="43" fontId="7" fillId="0" borderId="39" xfId="2" applyFont="1" applyFill="1" applyBorder="1" applyAlignment="1">
      <alignment horizontal="left" vertical="top"/>
    </xf>
    <xf numFmtId="0" fontId="6" fillId="0" borderId="64" xfId="7" applyFont="1" applyBorder="1" applyAlignment="1">
      <alignment horizontal="center" vertical="top" wrapText="1"/>
    </xf>
    <xf numFmtId="0" fontId="7" fillId="5" borderId="64" xfId="7" applyFont="1" applyFill="1" applyBorder="1" applyAlignment="1">
      <alignment horizontal="center" vertical="top" wrapText="1"/>
    </xf>
    <xf numFmtId="1" fontId="6" fillId="0" borderId="64" xfId="7" applyNumberFormat="1" applyFont="1" applyBorder="1" applyAlignment="1">
      <alignment horizontal="center" vertical="top" wrapText="1"/>
    </xf>
    <xf numFmtId="1" fontId="18" fillId="0" borderId="64" xfId="7" applyNumberFormat="1" applyFont="1" applyBorder="1" applyAlignment="1">
      <alignment horizontal="center" vertical="top" wrapText="1"/>
    </xf>
    <xf numFmtId="0" fontId="18" fillId="0" borderId="64" xfId="7" applyFont="1" applyBorder="1" applyAlignment="1">
      <alignment horizontal="center" vertical="top" wrapText="1"/>
    </xf>
    <xf numFmtId="0" fontId="6" fillId="0" borderId="96" xfId="7" applyFont="1" applyBorder="1" applyAlignment="1">
      <alignment horizontal="center" vertical="top" wrapText="1"/>
    </xf>
    <xf numFmtId="0" fontId="6" fillId="5" borderId="89" xfId="0" applyFont="1" applyFill="1" applyBorder="1" applyAlignment="1">
      <alignment horizontal="center" vertical="top" wrapText="1"/>
    </xf>
    <xf numFmtId="0" fontId="6" fillId="5" borderId="55" xfId="0" applyFont="1" applyFill="1" applyBorder="1" applyAlignment="1">
      <alignment horizontal="center" vertical="top"/>
    </xf>
    <xf numFmtId="0" fontId="6" fillId="5" borderId="64" xfId="7" applyFont="1" applyFill="1" applyBorder="1" applyAlignment="1">
      <alignment horizontal="center" vertical="top" wrapText="1"/>
    </xf>
    <xf numFmtId="164" fontId="6" fillId="5" borderId="64" xfId="7" applyNumberFormat="1" applyFont="1" applyFill="1" applyBorder="1" applyAlignment="1">
      <alignment vertical="top" wrapText="1"/>
    </xf>
    <xf numFmtId="0" fontId="1" fillId="0" borderId="73" xfId="0" applyFont="1" applyBorder="1" applyAlignment="1">
      <alignment horizontal="center" vertical="top" wrapText="1"/>
    </xf>
    <xf numFmtId="168" fontId="1" fillId="0" borderId="73" xfId="0" applyNumberFormat="1" applyFont="1" applyBorder="1" applyAlignment="1">
      <alignment horizontal="center" vertical="top"/>
    </xf>
    <xf numFmtId="168" fontId="1" fillId="0" borderId="74" xfId="0" applyNumberFormat="1" applyFont="1" applyBorder="1" applyAlignment="1">
      <alignment horizontal="center" vertical="top"/>
    </xf>
    <xf numFmtId="0" fontId="1" fillId="0" borderId="94" xfId="0" applyFont="1" applyBorder="1" applyAlignment="1">
      <alignment horizontal="center" vertical="top" wrapText="1"/>
    </xf>
    <xf numFmtId="168" fontId="1" fillId="0" borderId="94" xfId="0" applyNumberFormat="1" applyFont="1" applyBorder="1" applyAlignment="1">
      <alignment horizontal="center" vertical="top"/>
    </xf>
    <xf numFmtId="168" fontId="1" fillId="0" borderId="95" xfId="0" applyNumberFormat="1" applyFont="1" applyBorder="1" applyAlignment="1">
      <alignment horizontal="center" vertical="top"/>
    </xf>
    <xf numFmtId="0" fontId="0" fillId="0" borderId="64" xfId="0" applyBorder="1" applyAlignment="1">
      <alignment horizontal="center" vertical="top"/>
    </xf>
    <xf numFmtId="168" fontId="0" fillId="0" borderId="64" xfId="0" applyNumberFormat="1" applyBorder="1" applyAlignment="1">
      <alignment vertical="top"/>
    </xf>
    <xf numFmtId="168" fontId="0" fillId="0" borderId="65" xfId="0" applyNumberFormat="1" applyBorder="1" applyAlignment="1">
      <alignment vertical="top"/>
    </xf>
    <xf numFmtId="0" fontId="0" fillId="0" borderId="99" xfId="0" applyBorder="1"/>
    <xf numFmtId="0" fontId="0" fillId="0" borderId="64" xfId="0" applyBorder="1" applyAlignment="1">
      <alignment horizontal="center"/>
    </xf>
    <xf numFmtId="168" fontId="0" fillId="0" borderId="64" xfId="0" applyNumberFormat="1" applyBorder="1"/>
    <xf numFmtId="168" fontId="0" fillId="0" borderId="65" xfId="0" applyNumberFormat="1" applyBorder="1"/>
    <xf numFmtId="0" fontId="0" fillId="0" borderId="100" xfId="0" applyBorder="1"/>
    <xf numFmtId="0" fontId="0" fillId="0" borderId="96" xfId="0" applyBorder="1" applyAlignment="1">
      <alignment horizontal="center"/>
    </xf>
    <xf numFmtId="168" fontId="0" fillId="0" borderId="96" xfId="0" applyNumberFormat="1" applyBorder="1"/>
    <xf numFmtId="168" fontId="0" fillId="0" borderId="98" xfId="0" applyNumberFormat="1" applyBorder="1"/>
    <xf numFmtId="0" fontId="0" fillId="0" borderId="83" xfId="0" applyBorder="1"/>
    <xf numFmtId="0" fontId="0" fillId="0" borderId="73" xfId="0" applyBorder="1" applyAlignment="1">
      <alignment horizontal="center"/>
    </xf>
    <xf numFmtId="168" fontId="0" fillId="0" borderId="73" xfId="0" applyNumberFormat="1" applyBorder="1"/>
    <xf numFmtId="0" fontId="1" fillId="0" borderId="83" xfId="0" applyFont="1" applyBorder="1" applyAlignment="1">
      <alignment horizontal="center" vertical="top" wrapText="1"/>
    </xf>
    <xf numFmtId="0" fontId="1" fillId="0" borderId="104" xfId="0" applyFont="1" applyBorder="1" applyAlignment="1">
      <alignment horizontal="center" vertical="top" wrapText="1"/>
    </xf>
    <xf numFmtId="0" fontId="0" fillId="0" borderId="99" xfId="0" applyBorder="1" applyAlignment="1">
      <alignment horizontal="center" vertical="top"/>
    </xf>
    <xf numFmtId="0" fontId="0" fillId="0" borderId="99" xfId="0" applyBorder="1" applyAlignment="1">
      <alignment horizontal="center"/>
    </xf>
    <xf numFmtId="0" fontId="1" fillId="0" borderId="28" xfId="0" applyFont="1" applyBorder="1" applyAlignment="1">
      <alignment vertical="top"/>
    </xf>
    <xf numFmtId="0" fontId="1" fillId="0" borderId="105" xfId="0" applyFont="1" applyBorder="1" applyAlignment="1">
      <alignment vertical="top"/>
    </xf>
    <xf numFmtId="0" fontId="0" fillId="0" borderId="106" xfId="0" applyBorder="1" applyAlignment="1">
      <alignment vertical="top" wrapText="1"/>
    </xf>
    <xf numFmtId="0" fontId="0" fillId="0" borderId="106" xfId="0" applyBorder="1"/>
    <xf numFmtId="0" fontId="0" fillId="0" borderId="107" xfId="0" applyBorder="1"/>
    <xf numFmtId="0" fontId="0" fillId="0" borderId="28" xfId="0" applyBorder="1"/>
    <xf numFmtId="0" fontId="1" fillId="0" borderId="39" xfId="0" applyFont="1" applyBorder="1" applyAlignment="1">
      <alignment horizontal="center" vertical="top"/>
    </xf>
    <xf numFmtId="168" fontId="1" fillId="0" borderId="74" xfId="0" applyNumberFormat="1" applyFont="1" applyBorder="1"/>
    <xf numFmtId="0" fontId="13" fillId="0" borderId="0" xfId="4" applyFont="1" applyAlignment="1">
      <alignment horizontal="center" vertical="top"/>
    </xf>
    <xf numFmtId="0" fontId="13" fillId="0" borderId="0" xfId="4" applyFont="1" applyAlignment="1">
      <alignment horizontal="center"/>
    </xf>
    <xf numFmtId="0" fontId="1" fillId="0" borderId="108" xfId="0" applyFont="1" applyBorder="1" applyAlignment="1">
      <alignment horizontal="center" vertical="top"/>
    </xf>
    <xf numFmtId="0" fontId="0" fillId="0" borderId="55" xfId="0" applyBorder="1" applyAlignment="1">
      <alignment horizontal="center" vertical="top" wrapText="1"/>
    </xf>
    <xf numFmtId="0" fontId="0" fillId="0" borderId="55" xfId="0" applyBorder="1" applyAlignment="1">
      <alignment horizontal="center"/>
    </xf>
    <xf numFmtId="0" fontId="0" fillId="0" borderId="52" xfId="0" applyBorder="1" applyAlignment="1">
      <alignment horizontal="center"/>
    </xf>
    <xf numFmtId="0" fontId="0" fillId="0" borderId="39" xfId="0" applyBorder="1" applyAlignment="1">
      <alignment horizontal="center"/>
    </xf>
    <xf numFmtId="0" fontId="3" fillId="0" borderId="63" xfId="1" applyFont="1" applyBorder="1" applyAlignment="1">
      <alignment vertical="top"/>
    </xf>
    <xf numFmtId="0" fontId="1" fillId="0" borderId="64" xfId="11" applyFont="1" applyBorder="1" applyAlignment="1">
      <alignment vertical="top"/>
    </xf>
    <xf numFmtId="171" fontId="3" fillId="0" borderId="65" xfId="9" applyNumberFormat="1" applyFont="1" applyBorder="1" applyAlignment="1">
      <alignment vertical="top"/>
    </xf>
    <xf numFmtId="171" fontId="2" fillId="9" borderId="64" xfId="9" applyNumberFormat="1" applyFill="1" applyBorder="1"/>
    <xf numFmtId="171" fontId="2" fillId="9" borderId="64" xfId="9" applyNumberFormat="1" applyFill="1" applyBorder="1" applyAlignment="1">
      <alignment vertical="top"/>
    </xf>
    <xf numFmtId="164" fontId="6" fillId="9" borderId="64" xfId="7" applyNumberFormat="1" applyFont="1" applyFill="1" applyBorder="1" applyAlignment="1">
      <alignment vertical="top" wrapText="1"/>
    </xf>
    <xf numFmtId="168" fontId="0" fillId="9" borderId="64" xfId="0" applyNumberFormat="1" applyFill="1" applyBorder="1" applyAlignment="1">
      <alignment vertical="top"/>
    </xf>
    <xf numFmtId="168" fontId="0" fillId="9" borderId="64" xfId="0" applyNumberFormat="1" applyFill="1" applyBorder="1"/>
    <xf numFmtId="0" fontId="2" fillId="0" borderId="0" xfId="13" applyAlignment="1">
      <alignment vertical="center"/>
    </xf>
    <xf numFmtId="0" fontId="23" fillId="0" borderId="0" xfId="0" applyFont="1" applyAlignment="1">
      <alignment horizontal="left"/>
    </xf>
    <xf numFmtId="0" fontId="24" fillId="0" borderId="0" xfId="0" applyFont="1"/>
    <xf numFmtId="0" fontId="25" fillId="0" borderId="0" xfId="0" applyFont="1"/>
    <xf numFmtId="0" fontId="26" fillId="0" borderId="0" xfId="0" applyFont="1"/>
    <xf numFmtId="0" fontId="25" fillId="0" borderId="0" xfId="0" applyFont="1" applyAlignment="1">
      <alignment horizontal="center"/>
    </xf>
    <xf numFmtId="0" fontId="25" fillId="0" borderId="0" xfId="0" applyFont="1" applyAlignment="1">
      <alignment horizontal="left"/>
    </xf>
    <xf numFmtId="0" fontId="25" fillId="0" borderId="4" xfId="0" applyFont="1" applyBorder="1"/>
    <xf numFmtId="0" fontId="24" fillId="0" borderId="78" xfId="0" applyFont="1" applyBorder="1"/>
    <xf numFmtId="0" fontId="24" fillId="0" borderId="2" xfId="0" applyFont="1" applyBorder="1"/>
    <xf numFmtId="0" fontId="27" fillId="0" borderId="16" xfId="0" applyFont="1" applyBorder="1"/>
    <xf numFmtId="0" fontId="28" fillId="0" borderId="16" xfId="0" applyFont="1" applyBorder="1"/>
    <xf numFmtId="0" fontId="24" fillId="0" borderId="11" xfId="0" applyFont="1" applyBorder="1"/>
    <xf numFmtId="0" fontId="24" fillId="0" borderId="17" xfId="0" applyFont="1" applyBorder="1"/>
    <xf numFmtId="0" fontId="29" fillId="0" borderId="0" xfId="0" applyFont="1"/>
    <xf numFmtId="0" fontId="25" fillId="0" borderId="16" xfId="0" applyFont="1" applyBorder="1"/>
    <xf numFmtId="0" fontId="24" fillId="0" borderId="16" xfId="0" applyFont="1" applyBorder="1"/>
    <xf numFmtId="0" fontId="27" fillId="0" borderId="0" xfId="0" applyFont="1"/>
    <xf numFmtId="0" fontId="30" fillId="0" borderId="0" xfId="0" applyFont="1"/>
    <xf numFmtId="0" fontId="30" fillId="0" borderId="0" xfId="0" applyFont="1" applyAlignment="1">
      <alignment horizontal="left"/>
    </xf>
    <xf numFmtId="0" fontId="3" fillId="0" borderId="0" xfId="13" quotePrefix="1" applyFont="1" applyAlignment="1">
      <alignment horizontal="center" vertical="center" wrapText="1"/>
    </xf>
    <xf numFmtId="0" fontId="3" fillId="0" borderId="0" xfId="13" applyFont="1" applyAlignment="1">
      <alignment horizontal="center" vertical="center"/>
    </xf>
    <xf numFmtId="2" fontId="31" fillId="0" borderId="0" xfId="13" quotePrefix="1" applyNumberFormat="1" applyFont="1" applyAlignment="1">
      <alignment horizontal="center" vertical="center" wrapText="1"/>
    </xf>
    <xf numFmtId="0" fontId="7" fillId="0" borderId="1" xfId="13" applyFont="1" applyBorder="1" applyAlignment="1">
      <alignment horizontal="center" vertical="center"/>
    </xf>
    <xf numFmtId="0" fontId="16" fillId="0" borderId="0" xfId="13" applyFont="1" applyAlignment="1">
      <alignment vertical="center"/>
    </xf>
    <xf numFmtId="0" fontId="31" fillId="0" borderId="1" xfId="13" applyFont="1" applyBorder="1" applyAlignment="1">
      <alignment horizontal="center" vertical="center" wrapText="1"/>
    </xf>
    <xf numFmtId="0" fontId="31" fillId="0" borderId="1" xfId="13" quotePrefix="1" applyFont="1" applyBorder="1" applyAlignment="1">
      <alignment horizontal="center" vertical="center" wrapText="1"/>
    </xf>
    <xf numFmtId="0" fontId="3" fillId="0" borderId="1" xfId="13" applyFont="1" applyBorder="1" applyAlignment="1">
      <alignment horizontal="center" vertical="center" wrapText="1"/>
    </xf>
    <xf numFmtId="2" fontId="31" fillId="0" borderId="1" xfId="13" quotePrefix="1" applyNumberFormat="1" applyFont="1" applyBorder="1" applyAlignment="1">
      <alignment horizontal="center" vertical="center" wrapText="1"/>
    </xf>
    <xf numFmtId="0" fontId="33" fillId="0" borderId="1" xfId="13" applyFont="1" applyBorder="1" applyAlignment="1">
      <alignment horizontal="center" vertical="center"/>
    </xf>
    <xf numFmtId="172" fontId="34" fillId="10" borderId="1" xfId="14" applyNumberFormat="1" applyFont="1" applyFill="1" applyBorder="1" applyAlignment="1">
      <alignment horizontal="center" vertical="center"/>
    </xf>
    <xf numFmtId="0" fontId="34" fillId="0" borderId="1" xfId="14" applyFont="1" applyBorder="1" applyAlignment="1">
      <alignment vertical="center"/>
    </xf>
    <xf numFmtId="0" fontId="34" fillId="0" borderId="1" xfId="0" applyFont="1" applyBorder="1" applyAlignment="1">
      <alignment vertical="center"/>
    </xf>
    <xf numFmtId="172" fontId="35" fillId="10" borderId="1" xfId="13" applyNumberFormat="1" applyFont="1" applyFill="1" applyBorder="1" applyAlignment="1">
      <alignment horizontal="center" vertical="center"/>
    </xf>
    <xf numFmtId="173" fontId="34" fillId="0" borderId="24" xfId="13" applyNumberFormat="1" applyFont="1" applyBorder="1" applyAlignment="1">
      <alignment vertical="center"/>
    </xf>
    <xf numFmtId="173" fontId="34" fillId="0" borderId="24" xfId="13" quotePrefix="1" applyNumberFormat="1" applyFont="1" applyBorder="1" applyAlignment="1">
      <alignment horizontal="center" vertical="center"/>
    </xf>
    <xf numFmtId="0" fontId="35" fillId="0" borderId="1" xfId="13" applyFont="1" applyBorder="1" applyAlignment="1">
      <alignment horizontal="center" vertical="center"/>
    </xf>
    <xf numFmtId="174" fontId="35" fillId="0" borderId="1" xfId="13" applyNumberFormat="1" applyFont="1" applyBorder="1" applyAlignment="1">
      <alignment horizontal="center" vertical="center"/>
    </xf>
    <xf numFmtId="175" fontId="36" fillId="0" borderId="1" xfId="2" applyNumberFormat="1" applyFont="1" applyFill="1" applyBorder="1" applyAlignment="1" applyProtection="1">
      <alignment horizontal="center" vertical="center"/>
    </xf>
    <xf numFmtId="0" fontId="35" fillId="0" borderId="0" xfId="13" applyFont="1" applyAlignment="1">
      <alignment vertical="center"/>
    </xf>
    <xf numFmtId="0" fontId="35" fillId="0" borderId="1" xfId="13" applyFont="1" applyBorder="1" applyAlignment="1">
      <alignment vertical="center"/>
    </xf>
    <xf numFmtId="0" fontId="34" fillId="0" borderId="1" xfId="13" applyFont="1" applyBorder="1" applyAlignment="1">
      <alignment vertical="center"/>
    </xf>
    <xf numFmtId="173" fontId="35" fillId="0" borderId="1" xfId="13" applyNumberFormat="1" applyFont="1" applyBorder="1" applyAlignment="1">
      <alignment vertical="center"/>
    </xf>
    <xf numFmtId="173" fontId="35" fillId="0" borderId="1" xfId="13" applyNumberFormat="1" applyFont="1" applyBorder="1" applyAlignment="1">
      <alignment horizontal="center" vertical="center"/>
    </xf>
    <xf numFmtId="172" fontId="3" fillId="0" borderId="1" xfId="13" applyNumberFormat="1" applyFont="1" applyBorder="1" applyAlignment="1">
      <alignment horizontal="center" vertical="center"/>
    </xf>
    <xf numFmtId="0" fontId="3" fillId="0" borderId="1" xfId="13" quotePrefix="1" applyFont="1" applyBorder="1" applyAlignment="1">
      <alignment horizontal="left" vertical="center"/>
    </xf>
    <xf numFmtId="0" fontId="2" fillId="0" borderId="1" xfId="13" applyBorder="1" applyAlignment="1">
      <alignment vertical="center"/>
    </xf>
    <xf numFmtId="0" fontId="2" fillId="0" borderId="14" xfId="13" applyBorder="1" applyAlignment="1">
      <alignment vertical="center"/>
    </xf>
    <xf numFmtId="0" fontId="2" fillId="0" borderId="1" xfId="13" applyBorder="1" applyAlignment="1">
      <alignment horizontal="center" vertical="center"/>
    </xf>
    <xf numFmtId="0" fontId="3" fillId="0" borderId="1" xfId="13" applyFont="1" applyBorder="1" applyAlignment="1">
      <alignment vertical="center"/>
    </xf>
    <xf numFmtId="0" fontId="2" fillId="0" borderId="0" xfId="13" applyAlignment="1">
      <alignment horizontal="center" vertical="center"/>
    </xf>
    <xf numFmtId="0" fontId="31" fillId="0" borderId="1" xfId="13" applyFont="1" applyBorder="1" applyAlignment="1">
      <alignment horizontal="center" vertical="center"/>
    </xf>
    <xf numFmtId="172" fontId="34" fillId="10" borderId="1" xfId="13" applyNumberFormat="1" applyFont="1" applyFill="1" applyBorder="1" applyAlignment="1">
      <alignment horizontal="center" vertical="center"/>
    </xf>
    <xf numFmtId="0" fontId="34" fillId="0" borderId="1" xfId="13" applyFont="1" applyBorder="1" applyAlignment="1">
      <alignment horizontal="left" vertical="center"/>
    </xf>
    <xf numFmtId="0" fontId="34" fillId="0" borderId="1" xfId="13" applyFont="1" applyBorder="1" applyAlignment="1">
      <alignment horizontal="left" vertical="center" wrapText="1"/>
    </xf>
    <xf numFmtId="0" fontId="34" fillId="10" borderId="24" xfId="13" applyFont="1" applyFill="1" applyBorder="1" applyAlignment="1">
      <alignment horizontal="left" vertical="center"/>
    </xf>
    <xf numFmtId="0" fontId="34" fillId="0" borderId="24" xfId="13" applyFont="1" applyBorder="1" applyAlignment="1">
      <alignment horizontal="center" vertical="center"/>
    </xf>
    <xf numFmtId="0" fontId="35" fillId="10" borderId="1" xfId="13" applyFont="1" applyFill="1" applyBorder="1" applyAlignment="1">
      <alignment horizontal="center" vertical="center"/>
    </xf>
    <xf numFmtId="0" fontId="2" fillId="0" borderId="14" xfId="13" applyBorder="1" applyAlignment="1">
      <alignment horizontal="center" vertical="center"/>
    </xf>
    <xf numFmtId="0" fontId="3" fillId="0" borderId="1" xfId="13" applyFont="1" applyBorder="1" applyAlignment="1">
      <alignment horizontal="center" vertical="center"/>
    </xf>
    <xf numFmtId="173" fontId="34" fillId="0" borderId="24" xfId="13" applyNumberFormat="1" applyFont="1" applyBorder="1" applyAlignment="1">
      <alignment horizontal="center" vertical="center"/>
    </xf>
    <xf numFmtId="0" fontId="35" fillId="0" borderId="1" xfId="13" applyFont="1" applyBorder="1" applyAlignment="1">
      <alignment horizontal="left" vertical="center"/>
    </xf>
    <xf numFmtId="0" fontId="35" fillId="10" borderId="1" xfId="13" applyFont="1" applyFill="1" applyBorder="1" applyAlignment="1">
      <alignment horizontal="left" vertical="center"/>
    </xf>
    <xf numFmtId="0" fontId="35" fillId="10" borderId="1" xfId="13" applyFont="1" applyFill="1" applyBorder="1" applyAlignment="1">
      <alignment vertical="center"/>
    </xf>
    <xf numFmtId="0" fontId="23" fillId="2" borderId="0" xfId="0" applyFont="1" applyFill="1"/>
    <xf numFmtId="0" fontId="12" fillId="0" borderId="3" xfId="0" applyFont="1" applyBorder="1" applyAlignment="1">
      <alignment horizontal="center" vertical="center" wrapText="1"/>
    </xf>
    <xf numFmtId="0" fontId="12" fillId="0" borderId="37" xfId="0" applyFont="1" applyBorder="1" applyAlignment="1">
      <alignment horizontal="center" vertical="center" wrapText="1"/>
    </xf>
    <xf numFmtId="0" fontId="16" fillId="0" borderId="22" xfId="0" applyFont="1" applyBorder="1" applyAlignment="1">
      <alignment vertical="center" wrapText="1"/>
    </xf>
    <xf numFmtId="0" fontId="16" fillId="0" borderId="88" xfId="0" applyFont="1" applyBorder="1" applyAlignment="1">
      <alignment vertical="center" wrapText="1"/>
    </xf>
    <xf numFmtId="0" fontId="16" fillId="0" borderId="19" xfId="0" applyFont="1" applyBorder="1" applyAlignment="1">
      <alignment vertical="center" wrapText="1"/>
    </xf>
    <xf numFmtId="0" fontId="16" fillId="0" borderId="62" xfId="0" applyFont="1" applyBorder="1" applyAlignment="1">
      <alignment vertical="center" wrapText="1"/>
    </xf>
    <xf numFmtId="0" fontId="16" fillId="0" borderId="25" xfId="0" applyFont="1" applyBorder="1" applyAlignment="1">
      <alignment vertical="center" wrapText="1"/>
    </xf>
    <xf numFmtId="0" fontId="37" fillId="0" borderId="88" xfId="0" applyFont="1" applyBorder="1" applyAlignment="1">
      <alignment horizontal="center" vertical="center" wrapText="1"/>
    </xf>
    <xf numFmtId="0" fontId="6" fillId="0" borderId="88" xfId="0" applyFont="1" applyBorder="1" applyAlignment="1">
      <alignment vertical="top" wrapText="1"/>
    </xf>
    <xf numFmtId="0" fontId="16" fillId="0" borderId="60" xfId="0" applyFont="1" applyBorder="1" applyAlignment="1">
      <alignment vertical="center" wrapText="1"/>
    </xf>
    <xf numFmtId="0" fontId="16" fillId="0" borderId="109" xfId="0" applyFont="1" applyBorder="1" applyAlignment="1">
      <alignment vertical="center" wrapText="1"/>
    </xf>
    <xf numFmtId="0" fontId="16" fillId="0" borderId="26" xfId="0" applyFont="1" applyBorder="1" applyAlignment="1">
      <alignment vertical="center" wrapText="1"/>
    </xf>
    <xf numFmtId="0" fontId="6" fillId="0" borderId="86" xfId="0" applyFont="1" applyBorder="1" applyAlignment="1">
      <alignment vertical="top" wrapText="1"/>
    </xf>
    <xf numFmtId="0" fontId="37" fillId="0" borderId="22" xfId="0" applyFont="1" applyBorder="1" applyAlignment="1">
      <alignment horizontal="center" vertical="center" wrapText="1"/>
    </xf>
    <xf numFmtId="0" fontId="6" fillId="0" borderId="88" xfId="0" applyFont="1" applyBorder="1"/>
    <xf numFmtId="0" fontId="16" fillId="0" borderId="0" xfId="0" applyFont="1" applyAlignment="1">
      <alignment vertical="center"/>
    </xf>
    <xf numFmtId="0" fontId="12" fillId="0" borderId="0" xfId="0" applyFont="1" applyAlignment="1">
      <alignment horizontal="center" vertical="center"/>
    </xf>
    <xf numFmtId="0" fontId="6" fillId="0" borderId="62" xfId="0" applyFont="1" applyBorder="1" applyAlignment="1">
      <alignment vertical="top" wrapText="1"/>
    </xf>
    <xf numFmtId="0" fontId="39" fillId="0" borderId="62" xfId="0" applyFont="1" applyBorder="1" applyAlignment="1">
      <alignment vertical="center" wrapText="1"/>
    </xf>
    <xf numFmtId="0" fontId="40" fillId="0" borderId="62" xfId="0" applyFont="1" applyBorder="1" applyAlignment="1">
      <alignment vertical="center" wrapText="1"/>
    </xf>
    <xf numFmtId="0" fontId="39" fillId="0" borderId="88" xfId="0" applyFont="1" applyBorder="1" applyAlignment="1">
      <alignment vertical="center" wrapText="1"/>
    </xf>
    <xf numFmtId="0" fontId="40" fillId="0" borderId="88" xfId="0" applyFont="1" applyBorder="1" applyAlignment="1">
      <alignment vertical="center" wrapText="1"/>
    </xf>
    <xf numFmtId="0" fontId="12" fillId="0" borderId="0" xfId="0" applyFont="1" applyAlignment="1">
      <alignment vertical="center"/>
    </xf>
    <xf numFmtId="0" fontId="16" fillId="0" borderId="0" xfId="0" applyFont="1"/>
    <xf numFmtId="0" fontId="12" fillId="0" borderId="0" xfId="0" applyFont="1"/>
    <xf numFmtId="0" fontId="16" fillId="0" borderId="28" xfId="0" applyFont="1" applyBorder="1" applyAlignment="1">
      <alignment wrapText="1"/>
    </xf>
    <xf numFmtId="0" fontId="16" fillId="0" borderId="29" xfId="0" applyFont="1" applyBorder="1" applyAlignment="1">
      <alignment wrapText="1"/>
    </xf>
    <xf numFmtId="0" fontId="16" fillId="0" borderId="37" xfId="0" applyFont="1" applyBorder="1" applyAlignment="1">
      <alignment wrapText="1"/>
    </xf>
    <xf numFmtId="0" fontId="16" fillId="11" borderId="26" xfId="0" applyFont="1" applyFill="1" applyBorder="1"/>
    <xf numFmtId="0" fontId="16" fillId="11" borderId="0" xfId="0" applyFont="1" applyFill="1"/>
    <xf numFmtId="0" fontId="16" fillId="11" borderId="62" xfId="0" applyFont="1" applyFill="1" applyBorder="1"/>
    <xf numFmtId="0" fontId="16" fillId="8" borderId="18" xfId="0" applyFont="1" applyFill="1" applyBorder="1" applyAlignment="1">
      <alignment horizontal="center"/>
    </xf>
    <xf numFmtId="0" fontId="16" fillId="8" borderId="77" xfId="0" applyFont="1" applyFill="1" applyBorder="1" applyAlignment="1">
      <alignment horizontal="center"/>
    </xf>
    <xf numFmtId="0" fontId="16" fillId="0" borderId="30" xfId="0" applyFont="1" applyBorder="1" applyAlignment="1">
      <alignment horizontal="center" wrapText="1"/>
    </xf>
    <xf numFmtId="0" fontId="16" fillId="0" borderId="6" xfId="0" applyFont="1" applyBorder="1" applyAlignment="1">
      <alignment horizontal="center" wrapText="1"/>
    </xf>
    <xf numFmtId="0" fontId="16" fillId="0" borderId="110" xfId="0" applyFont="1" applyBorder="1" applyAlignment="1">
      <alignment wrapText="1"/>
    </xf>
    <xf numFmtId="0" fontId="16" fillId="0" borderId="78" xfId="0" applyFont="1" applyBorder="1" applyAlignment="1">
      <alignment wrapText="1"/>
    </xf>
    <xf numFmtId="0" fontId="16" fillId="0" borderId="41" xfId="0" applyFont="1" applyBorder="1" applyAlignment="1">
      <alignment wrapText="1"/>
    </xf>
    <xf numFmtId="0" fontId="16" fillId="8" borderId="7" xfId="0" applyFont="1" applyFill="1" applyBorder="1"/>
    <xf numFmtId="0" fontId="16" fillId="8" borderId="4" xfId="0" applyFont="1" applyFill="1" applyBorder="1"/>
    <xf numFmtId="0" fontId="16" fillId="0" borderId="1" xfId="0" applyFont="1" applyBorder="1" applyAlignment="1">
      <alignment horizontal="center"/>
    </xf>
    <xf numFmtId="0" fontId="16" fillId="0" borderId="8" xfId="0" applyFont="1" applyBorder="1" applyAlignment="1">
      <alignment horizontal="center"/>
    </xf>
    <xf numFmtId="0" fontId="16" fillId="8" borderId="4" xfId="0" applyFont="1" applyFill="1" applyBorder="1" applyAlignment="1">
      <alignment wrapText="1"/>
    </xf>
    <xf numFmtId="0" fontId="16" fillId="0" borderId="1" xfId="0" applyFont="1" applyBorder="1" applyAlignment="1">
      <alignment horizontal="center" wrapText="1"/>
    </xf>
    <xf numFmtId="0" fontId="16" fillId="0" borderId="8" xfId="0" applyFont="1" applyBorder="1" applyAlignment="1">
      <alignment horizontal="center" wrapText="1"/>
    </xf>
    <xf numFmtId="0" fontId="16" fillId="0" borderId="110" xfId="0" applyFont="1" applyBorder="1"/>
    <xf numFmtId="0" fontId="16" fillId="0" borderId="2" xfId="0" applyFont="1" applyBorder="1"/>
    <xf numFmtId="0" fontId="16" fillId="8" borderId="9" xfId="0" applyFont="1" applyFill="1" applyBorder="1"/>
    <xf numFmtId="0" fontId="16" fillId="8" borderId="21" xfId="0" applyFont="1" applyFill="1" applyBorder="1"/>
    <xf numFmtId="0" fontId="16" fillId="0" borderId="20" xfId="0" applyFont="1" applyBorder="1" applyAlignment="1">
      <alignment horizontal="center" wrapText="1"/>
    </xf>
    <xf numFmtId="0" fontId="16" fillId="0" borderId="10" xfId="0" applyFont="1" applyBorder="1" applyAlignment="1">
      <alignment horizontal="center" wrapText="1"/>
    </xf>
    <xf numFmtId="0" fontId="16" fillId="0" borderId="5" xfId="0" applyFont="1" applyBorder="1" applyAlignment="1">
      <alignment wrapText="1"/>
    </xf>
    <xf numFmtId="0" fontId="16" fillId="0" borderId="30" xfId="0" applyFont="1" applyBorder="1" applyAlignment="1">
      <alignment wrapText="1"/>
    </xf>
    <xf numFmtId="0" fontId="16" fillId="0" borderId="6" xfId="0" applyFont="1" applyBorder="1" applyAlignment="1">
      <alignment wrapText="1"/>
    </xf>
    <xf numFmtId="0" fontId="16" fillId="8" borderId="23" xfId="0" applyFont="1" applyFill="1" applyBorder="1" applyAlignment="1">
      <alignment wrapText="1"/>
    </xf>
    <xf numFmtId="0" fontId="16" fillId="8" borderId="16" xfId="0" applyFont="1" applyFill="1" applyBorder="1" applyAlignment="1">
      <alignment wrapText="1"/>
    </xf>
    <xf numFmtId="0" fontId="16" fillId="8" borderId="24" xfId="0" applyFont="1" applyFill="1" applyBorder="1" applyAlignment="1">
      <alignment horizontal="center" vertical="center" wrapText="1"/>
    </xf>
    <xf numFmtId="0" fontId="16" fillId="8" borderId="3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8" xfId="0" applyFont="1" applyFill="1" applyBorder="1" applyAlignment="1">
      <alignment horizontal="center" vertical="center" wrapText="1"/>
    </xf>
    <xf numFmtId="0" fontId="16" fillId="8" borderId="7" xfId="0" applyFont="1" applyFill="1" applyBorder="1" applyAlignment="1">
      <alignment wrapText="1"/>
    </xf>
    <xf numFmtId="0" fontId="16" fillId="0" borderId="20" xfId="0" applyFont="1" applyBorder="1" applyAlignment="1">
      <alignment horizontal="center"/>
    </xf>
    <xf numFmtId="0" fontId="16" fillId="0" borderId="10" xfId="0" applyFont="1" applyBorder="1" applyAlignment="1">
      <alignment horizontal="center"/>
    </xf>
    <xf numFmtId="0" fontId="16" fillId="11" borderId="26" xfId="0" applyFont="1" applyFill="1" applyBorder="1" applyAlignment="1">
      <alignment wrapText="1"/>
    </xf>
    <xf numFmtId="0" fontId="16" fillId="11" borderId="0" xfId="0" applyFont="1" applyFill="1" applyAlignment="1">
      <alignment wrapText="1"/>
    </xf>
    <xf numFmtId="0" fontId="16" fillId="11" borderId="62" xfId="0" applyFont="1" applyFill="1" applyBorder="1" applyAlignment="1">
      <alignment wrapText="1"/>
    </xf>
    <xf numFmtId="0" fontId="16" fillId="0" borderId="18" xfId="0" applyFont="1" applyBorder="1" applyAlignment="1">
      <alignment wrapText="1"/>
    </xf>
    <xf numFmtId="0" fontId="16" fillId="0" borderId="12" xfId="0" applyFont="1" applyBorder="1" applyAlignment="1">
      <alignment wrapText="1"/>
    </xf>
    <xf numFmtId="0" fontId="16" fillId="0" borderId="13" xfId="0" applyFont="1" applyBorder="1" applyAlignment="1">
      <alignment wrapText="1"/>
    </xf>
    <xf numFmtId="0" fontId="16" fillId="8" borderId="16" xfId="0" applyFont="1" applyFill="1" applyBorder="1"/>
    <xf numFmtId="0" fontId="16" fillId="8" borderId="80" xfId="0" applyFont="1" applyFill="1" applyBorder="1" applyAlignment="1">
      <alignment vertical="center"/>
    </xf>
    <xf numFmtId="0" fontId="16" fillId="8" borderId="14" xfId="0" applyFont="1" applyFill="1" applyBorder="1"/>
    <xf numFmtId="0" fontId="16" fillId="8" borderId="20" xfId="0" applyFont="1" applyFill="1" applyBorder="1" applyAlignment="1">
      <alignment horizontal="center" vertical="center" wrapText="1"/>
    </xf>
    <xf numFmtId="0" fontId="16" fillId="8" borderId="10" xfId="0" applyFont="1" applyFill="1" applyBorder="1" applyAlignment="1">
      <alignment horizontal="center" vertical="center" wrapText="1"/>
    </xf>
    <xf numFmtId="0" fontId="16" fillId="11" borderId="61" xfId="0" applyFont="1" applyFill="1" applyBorder="1"/>
    <xf numFmtId="0" fontId="16" fillId="0" borderId="0" xfId="0" applyFont="1" applyAlignment="1">
      <alignment horizontal="center"/>
    </xf>
    <xf numFmtId="0" fontId="16" fillId="0" borderId="18" xfId="0" applyFont="1" applyBorder="1"/>
    <xf numFmtId="0" fontId="16" fillId="0" borderId="12" xfId="0" applyFont="1" applyBorder="1"/>
    <xf numFmtId="0" fontId="16" fillId="0" borderId="13" xfId="0" applyFont="1" applyBorder="1"/>
    <xf numFmtId="0" fontId="16" fillId="8" borderId="24" xfId="0" applyFont="1" applyFill="1" applyBorder="1" applyAlignment="1">
      <alignment horizontal="center" wrapText="1"/>
    </xf>
    <xf numFmtId="0" fontId="16" fillId="0" borderId="61" xfId="0" applyFont="1" applyBorder="1"/>
    <xf numFmtId="0" fontId="16" fillId="8" borderId="5" xfId="0" applyFont="1" applyFill="1" applyBorder="1"/>
    <xf numFmtId="0" fontId="16" fillId="8" borderId="84" xfId="0" applyFont="1" applyFill="1" applyBorder="1"/>
    <xf numFmtId="0" fontId="16" fillId="0" borderId="0" xfId="0" applyFont="1" applyAlignment="1">
      <alignment wrapText="1"/>
    </xf>
    <xf numFmtId="0" fontId="16" fillId="8" borderId="1" xfId="0" applyFont="1" applyFill="1" applyBorder="1" applyAlignment="1">
      <alignment horizontal="center"/>
    </xf>
    <xf numFmtId="0" fontId="16" fillId="8" borderId="8" xfId="0" applyFont="1" applyFill="1" applyBorder="1"/>
    <xf numFmtId="0" fontId="16" fillId="8" borderId="1" xfId="0" applyFont="1" applyFill="1" applyBorder="1" applyAlignment="1">
      <alignment horizontal="center" wrapText="1"/>
    </xf>
    <xf numFmtId="0" fontId="16" fillId="8" borderId="8" xfId="0" applyFont="1" applyFill="1" applyBorder="1" applyAlignment="1">
      <alignment horizontal="center" wrapText="1"/>
    </xf>
    <xf numFmtId="0" fontId="16" fillId="8" borderId="8" xfId="0" applyFont="1" applyFill="1" applyBorder="1" applyAlignment="1">
      <alignment horizontal="center"/>
    </xf>
    <xf numFmtId="0" fontId="16" fillId="8" borderId="20" xfId="0" applyFont="1" applyFill="1" applyBorder="1" applyAlignment="1">
      <alignment horizontal="center" wrapText="1"/>
    </xf>
    <xf numFmtId="0" fontId="16" fillId="8" borderId="10" xfId="0" applyFont="1" applyFill="1" applyBorder="1" applyAlignment="1">
      <alignment horizontal="center" wrapText="1"/>
    </xf>
    <xf numFmtId="0" fontId="5" fillId="0" borderId="0" xfId="0" applyFont="1" applyAlignment="1">
      <alignment vertical="center"/>
    </xf>
    <xf numFmtId="0" fontId="5" fillId="0" borderId="0" xfId="0" applyFont="1" applyAlignment="1">
      <alignment horizontal="left" vertical="center"/>
    </xf>
    <xf numFmtId="0" fontId="41" fillId="0" borderId="0" xfId="0" applyFont="1" applyAlignment="1">
      <alignment vertical="center" shrinkToFit="1"/>
    </xf>
    <xf numFmtId="0" fontId="41" fillId="0" borderId="0" xfId="0" applyFont="1" applyAlignment="1">
      <alignment vertical="center"/>
    </xf>
    <xf numFmtId="0" fontId="41" fillId="0" borderId="0" xfId="0" applyFont="1" applyAlignment="1">
      <alignment vertical="center" wrapText="1"/>
    </xf>
    <xf numFmtId="0" fontId="42" fillId="0" borderId="0" xfId="0" applyFont="1" applyAlignment="1">
      <alignment vertical="center"/>
    </xf>
    <xf numFmtId="0" fontId="43" fillId="0" borderId="0" xfId="0" applyFont="1" applyAlignment="1">
      <alignment vertical="center"/>
    </xf>
    <xf numFmtId="0" fontId="42" fillId="0" borderId="0" xfId="0" applyFont="1" applyAlignment="1">
      <alignment horizontal="center" vertical="center"/>
    </xf>
    <xf numFmtId="0" fontId="44" fillId="0" borderId="0" xfId="0" applyFont="1" applyAlignment="1">
      <alignment vertical="center"/>
    </xf>
    <xf numFmtId="39" fontId="44" fillId="0" borderId="0" xfId="0" applyNumberFormat="1" applyFont="1" applyAlignment="1">
      <alignment vertical="center"/>
    </xf>
    <xf numFmtId="176" fontId="43" fillId="0" borderId="0" xfId="0" applyNumberFormat="1" applyFont="1" applyAlignment="1">
      <alignment vertical="center" wrapText="1"/>
    </xf>
    <xf numFmtId="0" fontId="5" fillId="0" borderId="0" xfId="0" applyFont="1" applyAlignment="1">
      <alignment vertical="top"/>
    </xf>
    <xf numFmtId="0" fontId="41" fillId="0" borderId="0" xfId="0" applyFont="1" applyAlignment="1">
      <alignment vertical="top" shrinkToFit="1"/>
    </xf>
    <xf numFmtId="0" fontId="41" fillId="0" borderId="0" xfId="0" applyFont="1" applyAlignment="1">
      <alignment vertical="top"/>
    </xf>
    <xf numFmtId="0" fontId="42" fillId="0" borderId="0" xfId="0" applyFont="1" applyAlignment="1">
      <alignment vertical="top"/>
    </xf>
    <xf numFmtId="176" fontId="43" fillId="0" borderId="0" xfId="0" applyNumberFormat="1" applyFont="1" applyAlignment="1">
      <alignment vertical="top" wrapText="1"/>
    </xf>
    <xf numFmtId="0" fontId="42" fillId="0" borderId="0" xfId="0" applyFont="1" applyAlignment="1">
      <alignment horizontal="center" vertical="top"/>
    </xf>
    <xf numFmtId="0" fontId="44" fillId="0" borderId="0" xfId="0" applyFont="1" applyAlignment="1">
      <alignment vertical="top"/>
    </xf>
    <xf numFmtId="39" fontId="44" fillId="0" borderId="0" xfId="0" applyNumberFormat="1" applyFont="1" applyAlignment="1">
      <alignment vertical="top"/>
    </xf>
    <xf numFmtId="0" fontId="43" fillId="0" borderId="0" xfId="0" applyFont="1" applyAlignment="1">
      <alignment vertical="top"/>
    </xf>
    <xf numFmtId="10" fontId="41" fillId="0" borderId="0" xfId="0" applyNumberFormat="1" applyFont="1" applyAlignment="1">
      <alignment vertical="center"/>
    </xf>
    <xf numFmtId="10" fontId="42" fillId="0" borderId="0" xfId="0" applyNumberFormat="1" applyFont="1" applyAlignment="1">
      <alignment vertical="center"/>
    </xf>
    <xf numFmtId="175" fontId="43" fillId="0" borderId="0" xfId="2" applyNumberFormat="1" applyFont="1" applyAlignment="1">
      <alignment vertical="center"/>
    </xf>
    <xf numFmtId="0" fontId="45" fillId="0" borderId="0" xfId="0" applyFont="1" applyAlignment="1">
      <alignment vertical="center"/>
    </xf>
    <xf numFmtId="0" fontId="0" fillId="0" borderId="0" xfId="0" applyAlignment="1">
      <alignment vertical="center"/>
    </xf>
    <xf numFmtId="0" fontId="0" fillId="0" borderId="0" xfId="0" applyAlignment="1">
      <alignment vertical="center" shrinkToFit="1"/>
    </xf>
    <xf numFmtId="0" fontId="2" fillId="0" borderId="0" xfId="0" applyFont="1" applyAlignment="1">
      <alignment vertical="center"/>
    </xf>
    <xf numFmtId="0" fontId="0" fillId="0" borderId="0" xfId="0" applyAlignment="1">
      <alignment vertical="center" wrapText="1" shrinkToFit="1"/>
    </xf>
    <xf numFmtId="0" fontId="0" fillId="0" borderId="0" xfId="0" applyAlignment="1">
      <alignment horizontal="lef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5" fillId="12" borderId="0" xfId="0" applyFont="1" applyFill="1" applyAlignment="1">
      <alignment horizontal="center" vertical="center"/>
    </xf>
    <xf numFmtId="0" fontId="5" fillId="12" borderId="0" xfId="0" applyFont="1" applyFill="1" applyAlignment="1">
      <alignment horizontal="left" vertical="center" wrapText="1"/>
    </xf>
    <xf numFmtId="0" fontId="41" fillId="12" borderId="0" xfId="0" applyFont="1" applyFill="1" applyAlignment="1">
      <alignment horizontal="center" vertical="center" wrapText="1" shrinkToFit="1"/>
    </xf>
    <xf numFmtId="0" fontId="41" fillId="0" borderId="0" xfId="0" applyFont="1" applyAlignment="1">
      <alignment horizontal="center" vertical="center" wrapText="1" shrinkToFit="1"/>
    </xf>
    <xf numFmtId="0" fontId="41" fillId="0" borderId="0" xfId="0" applyFont="1" applyAlignment="1">
      <alignment horizontal="center" vertical="center"/>
    </xf>
    <xf numFmtId="0" fontId="41" fillId="0" borderId="0" xfId="0" applyFont="1" applyAlignment="1">
      <alignment vertical="center" wrapText="1" shrinkToFit="1"/>
    </xf>
    <xf numFmtId="0" fontId="41" fillId="0" borderId="0" xfId="0" applyFont="1" applyAlignment="1">
      <alignment horizontal="left" vertical="center"/>
    </xf>
    <xf numFmtId="0" fontId="5" fillId="12" borderId="0" xfId="0" applyFont="1" applyFill="1" applyAlignment="1">
      <alignment vertical="center"/>
    </xf>
    <xf numFmtId="0" fontId="44" fillId="13" borderId="0" xfId="0" applyFont="1" applyFill="1" applyAlignment="1">
      <alignment horizontal="center" vertical="center"/>
    </xf>
    <xf numFmtId="0" fontId="46"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center" vertical="center"/>
    </xf>
    <xf numFmtId="0" fontId="2" fillId="0" borderId="0" xfId="0" applyFont="1" applyAlignment="1">
      <alignment vertical="center" wrapText="1" shrinkToFit="1"/>
    </xf>
    <xf numFmtId="0" fontId="0" fillId="0" borderId="60" xfId="0" applyBorder="1" applyAlignment="1">
      <alignment vertical="center"/>
    </xf>
    <xf numFmtId="0" fontId="0" fillId="0" borderId="61" xfId="0" applyBorder="1" applyAlignment="1">
      <alignment vertical="center"/>
    </xf>
    <xf numFmtId="0" fontId="0" fillId="0" borderId="109" xfId="0" applyBorder="1" applyAlignment="1">
      <alignment vertical="center"/>
    </xf>
    <xf numFmtId="0" fontId="0" fillId="0" borderId="26" xfId="0" applyBorder="1" applyAlignment="1">
      <alignment vertical="center"/>
    </xf>
    <xf numFmtId="0" fontId="47" fillId="0" borderId="62" xfId="0" applyFont="1" applyBorder="1" applyAlignment="1">
      <alignment vertical="center"/>
    </xf>
    <xf numFmtId="0" fontId="0" fillId="0" borderId="62" xfId="0" applyBorder="1" applyAlignment="1">
      <alignment vertical="center"/>
    </xf>
    <xf numFmtId="0" fontId="2" fillId="0" borderId="0" xfId="0" applyFont="1" applyAlignment="1">
      <alignment horizontal="center" vertical="center"/>
    </xf>
    <xf numFmtId="0" fontId="48" fillId="0" borderId="0" xfId="0" applyFont="1" applyAlignment="1">
      <alignment horizontal="centerContinuous" vertical="center"/>
    </xf>
    <xf numFmtId="0" fontId="47" fillId="0" borderId="0" xfId="0" applyFont="1" applyAlignment="1">
      <alignment horizontal="centerContinuous" vertical="center"/>
    </xf>
    <xf numFmtId="0" fontId="45" fillId="0" borderId="0" xfId="0" applyFont="1" applyAlignment="1">
      <alignment horizontal="left" vertical="center"/>
    </xf>
    <xf numFmtId="0" fontId="3" fillId="0" borderId="0" xfId="0" applyFont="1" applyAlignment="1">
      <alignment vertical="center"/>
    </xf>
    <xf numFmtId="0" fontId="50" fillId="0" borderId="0" xfId="0" applyFont="1" applyAlignment="1">
      <alignment horizontal="centerContinuous" vertical="center"/>
    </xf>
    <xf numFmtId="0" fontId="49" fillId="14" borderId="0" xfId="0" applyFont="1" applyFill="1" applyAlignment="1">
      <alignment horizontal="left" vertical="center"/>
    </xf>
    <xf numFmtId="0" fontId="51" fillId="0" borderId="0" xfId="0" applyFont="1" applyAlignment="1">
      <alignment horizontal="center" vertical="center"/>
    </xf>
    <xf numFmtId="0" fontId="51" fillId="0" borderId="0" xfId="0" applyFont="1" applyAlignment="1">
      <alignment vertical="center"/>
    </xf>
    <xf numFmtId="0" fontId="45" fillId="0" borderId="0" xfId="0" applyFont="1" applyAlignment="1">
      <alignment horizontal="center" vertical="center"/>
    </xf>
    <xf numFmtId="177" fontId="52" fillId="14" borderId="0" xfId="0" applyNumberFormat="1" applyFont="1" applyFill="1" applyAlignment="1">
      <alignment horizontal="justify" vertical="center"/>
    </xf>
    <xf numFmtId="0" fontId="22" fillId="0" borderId="0" xfId="0" applyFont="1" applyAlignment="1">
      <alignment horizontal="justify" vertical="center"/>
    </xf>
    <xf numFmtId="0" fontId="3" fillId="0" borderId="0" xfId="0" applyFont="1" applyAlignment="1">
      <alignment horizontal="left" vertical="center"/>
    </xf>
    <xf numFmtId="0" fontId="49" fillId="0" borderId="0" xfId="0" applyFont="1" applyAlignment="1">
      <alignment horizontal="left" vertical="center"/>
    </xf>
    <xf numFmtId="0" fontId="0" fillId="0" borderId="86" xfId="0" applyBorder="1" applyAlignment="1">
      <alignment vertical="center"/>
    </xf>
    <xf numFmtId="0" fontId="0" fillId="0" borderId="87" xfId="0" applyBorder="1" applyAlignment="1">
      <alignment vertical="center"/>
    </xf>
    <xf numFmtId="0" fontId="49" fillId="0" borderId="87" xfId="0" applyFont="1" applyBorder="1" applyAlignment="1">
      <alignment horizontal="left" vertical="center"/>
    </xf>
    <xf numFmtId="0" fontId="0" fillId="0" borderId="88" xfId="0" applyBorder="1" applyAlignment="1">
      <alignment vertical="center"/>
    </xf>
    <xf numFmtId="0" fontId="5" fillId="0" borderId="0" xfId="0" applyFont="1" applyAlignment="1">
      <alignment horizontal="left" vertical="center" wrapText="1"/>
    </xf>
    <xf numFmtId="0" fontId="8" fillId="0" borderId="0" xfId="0" applyFont="1" applyAlignment="1">
      <alignment horizontal="right" vertical="center"/>
    </xf>
    <xf numFmtId="0" fontId="5" fillId="0" borderId="0" xfId="0" applyFont="1" applyAlignment="1">
      <alignment horizontal="justify" vertical="center"/>
    </xf>
    <xf numFmtId="164" fontId="6" fillId="0" borderId="0" xfId="4" applyNumberFormat="1" applyFont="1"/>
    <xf numFmtId="0" fontId="6" fillId="0" borderId="0" xfId="4" applyFont="1"/>
    <xf numFmtId="165" fontId="7" fillId="0" borderId="0" xfId="7" applyNumberFormat="1" applyFont="1" applyAlignment="1">
      <alignment horizontal="center" vertical="center"/>
    </xf>
    <xf numFmtId="0" fontId="7" fillId="0" borderId="0" xfId="5" applyFont="1" applyAlignment="1">
      <alignment vertical="center"/>
    </xf>
    <xf numFmtId="0" fontId="6" fillId="0" borderId="0" xfId="7" applyFont="1"/>
    <xf numFmtId="165" fontId="8" fillId="0" borderId="0" xfId="4" applyNumberFormat="1" applyFont="1" applyAlignment="1">
      <alignment horizontal="center" vertical="center"/>
    </xf>
    <xf numFmtId="0" fontId="8" fillId="0" borderId="18" xfId="4" applyFont="1" applyBorder="1"/>
    <xf numFmtId="0" fontId="8" fillId="0" borderId="12" xfId="4" applyFont="1" applyBorder="1"/>
    <xf numFmtId="164" fontId="8" fillId="0" borderId="13" xfId="4" applyNumberFormat="1" applyFont="1" applyBorder="1"/>
    <xf numFmtId="165" fontId="8" fillId="0" borderId="0" xfId="4" applyNumberFormat="1" applyFont="1" applyAlignment="1">
      <alignment horizontal="center" vertical="center" wrapText="1"/>
    </xf>
    <xf numFmtId="0" fontId="8" fillId="0" borderId="111" xfId="4" applyFont="1" applyBorder="1" applyAlignment="1">
      <alignment horizontal="center" vertical="center" wrapText="1"/>
    </xf>
    <xf numFmtId="0" fontId="7" fillId="0" borderId="20" xfId="7" applyFont="1" applyBorder="1" applyAlignment="1">
      <alignment horizontal="left" vertical="center" wrapText="1"/>
    </xf>
    <xf numFmtId="0" fontId="7" fillId="0" borderId="21" xfId="7" applyFont="1" applyBorder="1" applyAlignment="1">
      <alignment horizontal="center" vertical="center" wrapText="1"/>
    </xf>
    <xf numFmtId="164" fontId="7" fillId="0" borderId="10" xfId="0" applyNumberFormat="1" applyFont="1" applyBorder="1" applyAlignment="1">
      <alignment horizontal="center" vertical="center" wrapText="1"/>
    </xf>
    <xf numFmtId="0" fontId="7" fillId="0" borderId="0" xfId="7" applyFont="1" applyAlignment="1">
      <alignment wrapText="1"/>
    </xf>
    <xf numFmtId="165" fontId="10" fillId="0" borderId="0" xfId="2" applyNumberFormat="1" applyFont="1" applyFill="1" applyBorder="1" applyAlignment="1">
      <alignment horizontal="center" vertical="center"/>
    </xf>
    <xf numFmtId="166" fontId="10" fillId="0" borderId="23" xfId="2" applyNumberFormat="1" applyFont="1" applyFill="1" applyBorder="1" applyAlignment="1">
      <alignment horizontal="center" vertical="center"/>
    </xf>
    <xf numFmtId="0" fontId="11" fillId="0" borderId="24" xfId="0" applyFont="1" applyBorder="1" applyAlignment="1">
      <alignment vertical="center"/>
    </xf>
    <xf numFmtId="0" fontId="11" fillId="0" borderId="16" xfId="0" applyFont="1" applyBorder="1" applyAlignment="1">
      <alignment vertical="center"/>
    </xf>
    <xf numFmtId="164" fontId="10" fillId="0" borderId="31" xfId="0" applyNumberFormat="1" applyFont="1" applyBorder="1" applyAlignment="1">
      <alignment horizontal="center" vertical="center"/>
    </xf>
    <xf numFmtId="0" fontId="10" fillId="0" borderId="0" xfId="7" applyFont="1" applyAlignment="1">
      <alignment wrapText="1"/>
    </xf>
    <xf numFmtId="0" fontId="10" fillId="0" borderId="7" xfId="1" applyFont="1" applyBorder="1" applyAlignment="1">
      <alignment horizontal="center" vertical="center"/>
    </xf>
    <xf numFmtId="0" fontId="10" fillId="0" borderId="4" xfId="1" applyFont="1" applyBorder="1" applyAlignment="1">
      <alignment horizontal="left" vertical="center" wrapText="1"/>
    </xf>
    <xf numFmtId="0" fontId="11" fillId="0" borderId="16" xfId="0" applyFont="1" applyBorder="1" applyAlignment="1">
      <alignment horizontal="center" vertical="center"/>
    </xf>
    <xf numFmtId="165" fontId="6" fillId="0" borderId="0" xfId="2" applyNumberFormat="1" applyFont="1" applyFill="1" applyBorder="1" applyAlignment="1">
      <alignment horizontal="center" vertical="center"/>
    </xf>
    <xf numFmtId="0" fontId="6" fillId="0" borderId="4" xfId="1" applyFont="1" applyBorder="1" applyAlignment="1">
      <alignment horizontal="left" vertical="center"/>
    </xf>
    <xf numFmtId="0" fontId="11" fillId="0" borderId="4" xfId="0" applyFont="1" applyBorder="1" applyAlignment="1">
      <alignment horizontal="center" vertical="center"/>
    </xf>
    <xf numFmtId="4" fontId="6" fillId="0" borderId="0" xfId="7" applyNumberFormat="1" applyFont="1" applyAlignment="1">
      <alignment wrapText="1"/>
    </xf>
    <xf numFmtId="0" fontId="6" fillId="0" borderId="0" xfId="7" applyFont="1" applyAlignment="1">
      <alignment wrapText="1"/>
    </xf>
    <xf numFmtId="0" fontId="6" fillId="0" borderId="4" xfId="1" applyFont="1" applyBorder="1" applyAlignment="1">
      <alignment horizontal="left" vertical="center" wrapText="1"/>
    </xf>
    <xf numFmtId="0" fontId="10" fillId="0" borderId="4" xfId="1" applyFont="1" applyBorder="1" applyAlignment="1">
      <alignment horizontal="center" vertical="center"/>
    </xf>
    <xf numFmtId="0" fontId="10" fillId="0" borderId="4" xfId="1" applyFont="1" applyBorder="1" applyAlignment="1">
      <alignment horizontal="left" vertical="center"/>
    </xf>
    <xf numFmtId="166" fontId="6" fillId="0" borderId="26" xfId="2" applyNumberFormat="1" applyFont="1" applyFill="1" applyBorder="1" applyAlignment="1">
      <alignment horizontal="center" vertical="center"/>
    </xf>
    <xf numFmtId="0" fontId="10" fillId="0" borderId="27" xfId="0" applyFont="1" applyBorder="1"/>
    <xf numFmtId="0" fontId="11" fillId="0" borderId="112" xfId="0" applyFont="1" applyBorder="1" applyAlignment="1">
      <alignment vertical="center"/>
    </xf>
    <xf numFmtId="164" fontId="10" fillId="0" borderId="33" xfId="0" applyNumberFormat="1" applyFont="1" applyBorder="1" applyAlignment="1">
      <alignment horizontal="center" vertical="center"/>
    </xf>
    <xf numFmtId="165" fontId="7" fillId="0" borderId="0" xfId="2" applyNumberFormat="1" applyFont="1" applyFill="1" applyBorder="1" applyAlignment="1">
      <alignment horizontal="center" vertical="center" wrapText="1"/>
    </xf>
    <xf numFmtId="164" fontId="7" fillId="0" borderId="37" xfId="2" applyNumberFormat="1" applyFont="1" applyFill="1" applyBorder="1" applyAlignment="1">
      <alignment horizontal="center" wrapText="1"/>
    </xf>
    <xf numFmtId="165" fontId="6" fillId="0" borderId="0" xfId="2" applyNumberFormat="1" applyFont="1" applyFill="1" applyBorder="1" applyAlignment="1">
      <alignment horizontal="center" vertical="center" wrapText="1"/>
    </xf>
    <xf numFmtId="4" fontId="6" fillId="0" borderId="0" xfId="2" applyNumberFormat="1" applyFont="1" applyFill="1" applyBorder="1" applyAlignment="1">
      <alignment vertical="center" wrapText="1"/>
    </xf>
    <xf numFmtId="164" fontId="6" fillId="0" borderId="0" xfId="7" applyNumberFormat="1" applyFont="1" applyAlignment="1">
      <alignment wrapText="1"/>
    </xf>
    <xf numFmtId="0" fontId="6" fillId="0" borderId="0" xfId="7" applyFont="1" applyAlignment="1">
      <alignment horizontal="left"/>
    </xf>
    <xf numFmtId="164" fontId="6" fillId="0" borderId="0" xfId="7" applyNumberFormat="1" applyFont="1"/>
    <xf numFmtId="0" fontId="50" fillId="0" borderId="0" xfId="0" applyFont="1" applyAlignment="1">
      <alignment vertical="center" wrapText="1"/>
    </xf>
    <xf numFmtId="177" fontId="52" fillId="0" borderId="0" xfId="0" applyNumberFormat="1" applyFont="1" applyAlignment="1">
      <alignment horizontal="justify" vertical="center"/>
    </xf>
    <xf numFmtId="14" fontId="49" fillId="15" borderId="0" xfId="0" applyNumberFormat="1" applyFont="1" applyFill="1" applyAlignment="1">
      <alignment horizontal="left" vertical="center"/>
    </xf>
    <xf numFmtId="0" fontId="50" fillId="0" borderId="0" xfId="0" applyFont="1" applyAlignment="1">
      <alignment horizontal="left" vertical="center" wrapText="1"/>
    </xf>
    <xf numFmtId="0" fontId="7" fillId="0" borderId="0" xfId="4" applyFont="1" applyAlignment="1">
      <alignment wrapText="1"/>
    </xf>
    <xf numFmtId="0" fontId="6" fillId="0" borderId="0" xfId="0" applyFont="1" applyAlignment="1">
      <alignment wrapText="1"/>
    </xf>
    <xf numFmtId="0" fontId="5" fillId="0" borderId="0" xfId="0" applyFont="1" applyAlignment="1">
      <alignment horizontal="left" vertical="top" wrapText="1"/>
    </xf>
    <xf numFmtId="0" fontId="7" fillId="0" borderId="0" xfId="4" applyFont="1"/>
    <xf numFmtId="0" fontId="6" fillId="0" borderId="0" xfId="0" applyFont="1" applyAlignment="1">
      <alignment horizontal="center" vertical="top" wrapText="1"/>
    </xf>
    <xf numFmtId="164" fontId="6" fillId="2" borderId="1" xfId="7" applyNumberFormat="1" applyFont="1" applyFill="1" applyBorder="1" applyAlignment="1">
      <alignment vertical="top" wrapText="1"/>
    </xf>
    <xf numFmtId="0" fontId="30" fillId="0" borderId="0" xfId="0" applyFont="1" applyAlignment="1">
      <alignment vertical="top"/>
    </xf>
    <xf numFmtId="0" fontId="30" fillId="0" borderId="0" xfId="0" applyFont="1" applyAlignment="1">
      <alignment horizontal="left" vertical="top"/>
    </xf>
    <xf numFmtId="14" fontId="49" fillId="0" borderId="0" xfId="0" applyNumberFormat="1" applyFont="1" applyAlignment="1">
      <alignment horizontal="left" vertical="center"/>
    </xf>
    <xf numFmtId="49" fontId="1" fillId="0" borderId="113" xfId="0" applyNumberFormat="1" applyFont="1" applyBorder="1" applyAlignment="1">
      <alignment horizontal="center" vertical="top"/>
    </xf>
    <xf numFmtId="0" fontId="1" fillId="0" borderId="114" xfId="0" applyFont="1" applyBorder="1" applyAlignment="1">
      <alignment vertical="top" wrapText="1"/>
    </xf>
    <xf numFmtId="0" fontId="1" fillId="0" borderId="114" xfId="0" applyFont="1" applyBorder="1" applyAlignment="1">
      <alignment horizontal="center" vertical="top"/>
    </xf>
    <xf numFmtId="0" fontId="1" fillId="0" borderId="115" xfId="0" applyFont="1" applyBorder="1" applyAlignment="1">
      <alignment horizontal="center" vertical="top"/>
    </xf>
    <xf numFmtId="0" fontId="1" fillId="0" borderId="0" xfId="0" applyFont="1" applyAlignment="1">
      <alignment vertical="top"/>
    </xf>
    <xf numFmtId="49" fontId="0" fillId="0" borderId="116" xfId="0" applyNumberFormat="1" applyBorder="1" applyAlignment="1">
      <alignment horizontal="center" vertical="top"/>
    </xf>
    <xf numFmtId="0" fontId="0" fillId="0" borderId="64" xfId="0" applyBorder="1" applyAlignment="1">
      <alignment vertical="top" wrapText="1"/>
    </xf>
    <xf numFmtId="0" fontId="0" fillId="0" borderId="64" xfId="0" applyBorder="1" applyAlignment="1">
      <alignment vertical="top"/>
    </xf>
    <xf numFmtId="0" fontId="0" fillId="0" borderId="89" xfId="0" applyBorder="1" applyAlignment="1">
      <alignment vertical="top"/>
    </xf>
    <xf numFmtId="0" fontId="1" fillId="0" borderId="64" xfId="0" applyFont="1" applyBorder="1" applyAlignment="1">
      <alignment vertical="top" wrapText="1"/>
    </xf>
    <xf numFmtId="171" fontId="0" fillId="9" borderId="64" xfId="0" applyNumberFormat="1" applyFill="1" applyBorder="1" applyAlignment="1">
      <alignment vertical="top"/>
    </xf>
    <xf numFmtId="171" fontId="0" fillId="0" borderId="89" xfId="0" applyNumberFormat="1" applyBorder="1" applyAlignment="1">
      <alignment vertical="top"/>
    </xf>
    <xf numFmtId="0" fontId="0" fillId="0" borderId="89" xfId="0" applyBorder="1" applyAlignment="1">
      <alignment horizontal="center" vertical="top"/>
    </xf>
    <xf numFmtId="171" fontId="0" fillId="0" borderId="0" xfId="0" applyNumberFormat="1" applyAlignment="1">
      <alignment vertical="top"/>
    </xf>
    <xf numFmtId="49" fontId="0" fillId="0" borderId="117" xfId="0" applyNumberFormat="1" applyBorder="1" applyAlignment="1">
      <alignment horizontal="center" vertical="top"/>
    </xf>
    <xf numFmtId="0" fontId="0" fillId="0" borderId="96" xfId="0" applyBorder="1" applyAlignment="1">
      <alignment vertical="top" wrapText="1"/>
    </xf>
    <xf numFmtId="0" fontId="0" fillId="0" borderId="96" xfId="0" applyBorder="1" applyAlignment="1">
      <alignment horizontal="center" vertical="top"/>
    </xf>
    <xf numFmtId="171" fontId="0" fillId="0" borderId="96" xfId="0" applyNumberFormat="1" applyBorder="1" applyAlignment="1">
      <alignment vertical="top"/>
    </xf>
    <xf numFmtId="171" fontId="0" fillId="0" borderId="102" xfId="0" applyNumberFormat="1" applyBorder="1" applyAlignment="1">
      <alignment vertical="top"/>
    </xf>
    <xf numFmtId="49" fontId="0" fillId="0" borderId="113" xfId="0" applyNumberFormat="1" applyBorder="1" applyAlignment="1">
      <alignment horizontal="center" vertical="top"/>
    </xf>
    <xf numFmtId="0" fontId="0" fillId="0" borderId="114" xfId="0" applyBorder="1" applyAlignment="1">
      <alignment vertical="top" wrapText="1"/>
    </xf>
    <xf numFmtId="0" fontId="0" fillId="0" borderId="114" xfId="0" applyBorder="1" applyAlignment="1">
      <alignment horizontal="center" vertical="top"/>
    </xf>
    <xf numFmtId="0" fontId="0" fillId="0" borderId="114" xfId="0" applyBorder="1" applyAlignment="1">
      <alignment vertical="top"/>
    </xf>
    <xf numFmtId="0" fontId="0" fillId="0" borderId="115" xfId="0" applyBorder="1" applyAlignment="1">
      <alignment vertical="top"/>
    </xf>
    <xf numFmtId="0" fontId="1" fillId="0" borderId="64" xfId="0" applyFont="1" applyBorder="1" applyAlignment="1">
      <alignment horizontal="center" vertical="top"/>
    </xf>
    <xf numFmtId="171" fontId="1" fillId="0" borderId="64" xfId="0" applyNumberFormat="1" applyFont="1" applyBorder="1" applyAlignment="1">
      <alignment vertical="top"/>
    </xf>
    <xf numFmtId="171" fontId="1" fillId="0" borderId="89" xfId="0" applyNumberFormat="1" applyFont="1" applyBorder="1" applyAlignment="1">
      <alignment vertical="top"/>
    </xf>
    <xf numFmtId="49" fontId="0" fillId="0" borderId="118" xfId="0" applyNumberFormat="1" applyBorder="1" applyAlignment="1">
      <alignment horizontal="center" vertical="top"/>
    </xf>
    <xf numFmtId="0" fontId="0" fillId="0" borderId="119" xfId="0" applyBorder="1" applyAlignment="1">
      <alignment vertical="top" wrapText="1"/>
    </xf>
    <xf numFmtId="0" fontId="0" fillId="0" borderId="119" xfId="0" applyBorder="1" applyAlignment="1">
      <alignment horizontal="center" vertical="top"/>
    </xf>
    <xf numFmtId="0" fontId="0" fillId="0" borderId="119" xfId="0" applyBorder="1" applyAlignment="1">
      <alignment vertical="top"/>
    </xf>
    <xf numFmtId="0" fontId="0" fillId="0" borderId="120" xfId="0" applyBorder="1" applyAlignment="1">
      <alignment vertical="top"/>
    </xf>
    <xf numFmtId="49" fontId="0" fillId="0" borderId="0" xfId="0" applyNumberFormat="1" applyAlignment="1">
      <alignment horizontal="center" vertical="top"/>
    </xf>
    <xf numFmtId="0" fontId="0" fillId="0" borderId="0" xfId="0" applyAlignment="1">
      <alignment vertical="top" wrapText="1"/>
    </xf>
    <xf numFmtId="0" fontId="0" fillId="0" borderId="0" xfId="0" applyAlignment="1">
      <alignment horizontal="center" vertical="top"/>
    </xf>
    <xf numFmtId="0" fontId="1" fillId="0" borderId="0" xfId="0" applyFont="1" applyAlignment="1">
      <alignment horizontal="center" vertical="top"/>
    </xf>
    <xf numFmtId="171" fontId="1" fillId="0" borderId="0" xfId="0" applyNumberFormat="1" applyFont="1" applyAlignment="1">
      <alignment vertical="top"/>
    </xf>
    <xf numFmtId="0" fontId="5" fillId="0" borderId="0" xfId="0" applyFont="1" applyAlignment="1">
      <alignment vertical="center" wrapText="1"/>
    </xf>
    <xf numFmtId="0" fontId="22" fillId="0" borderId="0" xfId="0" applyFont="1" applyAlignment="1">
      <alignment horizontal="center" vertical="center" wrapText="1"/>
    </xf>
    <xf numFmtId="0" fontId="47" fillId="0" borderId="0" xfId="0" applyFont="1" applyAlignment="1">
      <alignment horizontal="center" vertical="center"/>
    </xf>
    <xf numFmtId="0" fontId="41" fillId="0" borderId="0" xfId="0" applyFont="1" applyAlignment="1">
      <alignment horizontal="left" vertical="center" wrapText="1"/>
    </xf>
    <xf numFmtId="0" fontId="10" fillId="0" borderId="0" xfId="0" applyFont="1" applyAlignment="1">
      <alignment vertical="center" wrapText="1"/>
    </xf>
    <xf numFmtId="43" fontId="7" fillId="0" borderId="28" xfId="2" applyFont="1" applyFill="1" applyBorder="1" applyAlignment="1">
      <alignment horizontal="left"/>
    </xf>
    <xf numFmtId="43" fontId="7" fillId="0" borderId="29" xfId="2" applyFont="1" applyFill="1" applyBorder="1" applyAlignment="1">
      <alignment horizontal="left"/>
    </xf>
    <xf numFmtId="43" fontId="7" fillId="0" borderId="38" xfId="2" applyFont="1" applyFill="1" applyBorder="1" applyAlignment="1">
      <alignment horizontal="left"/>
    </xf>
    <xf numFmtId="0" fontId="13" fillId="0" borderId="0" xfId="4" applyFont="1" applyAlignment="1">
      <alignment horizontal="left" wrapText="1"/>
    </xf>
    <xf numFmtId="0" fontId="7" fillId="0" borderId="35" xfId="4" applyFont="1" applyBorder="1" applyAlignment="1">
      <alignment horizontal="center" vertical="top" wrapText="1"/>
    </xf>
    <xf numFmtId="0" fontId="7" fillId="0" borderId="39" xfId="4" applyFont="1" applyBorder="1" applyAlignment="1">
      <alignment horizontal="center" vertical="top" wrapText="1"/>
    </xf>
    <xf numFmtId="0" fontId="7" fillId="0" borderId="36" xfId="4" applyFont="1" applyBorder="1" applyAlignment="1">
      <alignment horizontal="center" vertical="top" wrapText="1"/>
    </xf>
    <xf numFmtId="0" fontId="7" fillId="7" borderId="35" xfId="4" applyFont="1" applyFill="1" applyBorder="1" applyAlignment="1">
      <alignment horizontal="center" vertical="top" wrapText="1"/>
    </xf>
    <xf numFmtId="0" fontId="7" fillId="7" borderId="39" xfId="4" applyFont="1" applyFill="1" applyBorder="1" applyAlignment="1">
      <alignment horizontal="center" vertical="top" wrapText="1"/>
    </xf>
    <xf numFmtId="0" fontId="7" fillId="7" borderId="36" xfId="4" applyFont="1" applyFill="1" applyBorder="1" applyAlignment="1">
      <alignment horizontal="center" vertical="top" wrapText="1"/>
    </xf>
    <xf numFmtId="0" fontId="3" fillId="0" borderId="73" xfId="9" applyFont="1" applyBorder="1" applyAlignment="1">
      <alignment horizontal="center" vertical="top"/>
    </xf>
    <xf numFmtId="0" fontId="3" fillId="0" borderId="74" xfId="9" applyFont="1" applyBorder="1" applyAlignment="1">
      <alignment horizontal="center" vertical="top"/>
    </xf>
    <xf numFmtId="43" fontId="7" fillId="0" borderId="72" xfId="2" applyFont="1" applyFill="1" applyBorder="1" applyAlignment="1">
      <alignment horizontal="left" vertical="top"/>
    </xf>
    <xf numFmtId="43" fontId="7" fillId="0" borderId="73" xfId="2" applyFont="1" applyFill="1" applyBorder="1" applyAlignment="1">
      <alignment horizontal="left" vertical="top"/>
    </xf>
    <xf numFmtId="0" fontId="3" fillId="7" borderId="29" xfId="9" applyFont="1" applyFill="1" applyBorder="1" applyAlignment="1">
      <alignment horizontal="center" vertical="top"/>
    </xf>
    <xf numFmtId="0" fontId="3" fillId="7" borderId="37" xfId="9" applyFont="1" applyFill="1" applyBorder="1" applyAlignment="1">
      <alignment horizontal="center" vertical="top"/>
    </xf>
    <xf numFmtId="2" fontId="8" fillId="7" borderId="19" xfId="4" applyNumberFormat="1" applyFont="1" applyFill="1" applyBorder="1" applyAlignment="1">
      <alignment horizontal="center" vertical="top"/>
    </xf>
    <xf numFmtId="2" fontId="8" fillId="7" borderId="25" xfId="4" applyNumberFormat="1" applyFont="1" applyFill="1" applyBorder="1" applyAlignment="1">
      <alignment horizontal="center" vertical="top"/>
    </xf>
    <xf numFmtId="0" fontId="12" fillId="0" borderId="0" xfId="12" applyFont="1" applyAlignment="1">
      <alignment horizontal="left" wrapText="1"/>
    </xf>
    <xf numFmtId="0" fontId="8" fillId="0" borderId="28" xfId="7" applyFont="1" applyBorder="1" applyAlignment="1">
      <alignment horizontal="center"/>
    </xf>
    <xf numFmtId="0" fontId="8" fillId="0" borderId="29" xfId="7" applyFont="1" applyBorder="1" applyAlignment="1">
      <alignment horizontal="center"/>
    </xf>
    <xf numFmtId="0" fontId="8" fillId="0" borderId="37" xfId="7" applyFont="1" applyBorder="1" applyAlignment="1">
      <alignment horizontal="center"/>
    </xf>
    <xf numFmtId="172" fontId="21" fillId="0" borderId="4" xfId="13" applyNumberFormat="1" applyFont="1" applyBorder="1" applyAlignment="1">
      <alignment horizontal="left" vertical="center"/>
    </xf>
    <xf numFmtId="172" fontId="21" fillId="0" borderId="78" xfId="13" applyNumberFormat="1" applyFont="1" applyBorder="1" applyAlignment="1">
      <alignment horizontal="left" vertical="center"/>
    </xf>
    <xf numFmtId="172" fontId="21" fillId="0" borderId="2" xfId="13" applyNumberFormat="1" applyFont="1" applyBorder="1" applyAlignment="1">
      <alignment horizontal="left" vertical="center"/>
    </xf>
    <xf numFmtId="0" fontId="32" fillId="0" borderId="4" xfId="13" applyFont="1" applyBorder="1" applyAlignment="1">
      <alignment horizontal="center" vertical="center" wrapText="1"/>
    </xf>
    <xf numFmtId="0" fontId="32" fillId="0" borderId="2" xfId="13" applyFont="1" applyBorder="1" applyAlignment="1">
      <alignment horizontal="center" vertical="center" wrapText="1"/>
    </xf>
    <xf numFmtId="0" fontId="30" fillId="0" borderId="0" xfId="0" applyFont="1" applyAlignment="1">
      <alignment horizontal="left" wrapText="1"/>
    </xf>
    <xf numFmtId="172" fontId="21" fillId="0" borderId="4" xfId="13" applyNumberFormat="1" applyFont="1" applyBorder="1" applyAlignment="1">
      <alignment horizontal="left" vertical="center" wrapText="1"/>
    </xf>
    <xf numFmtId="172" fontId="21" fillId="0" borderId="78" xfId="13" applyNumberFormat="1" applyFont="1" applyBorder="1" applyAlignment="1">
      <alignment horizontal="left" vertical="center" wrapText="1"/>
    </xf>
    <xf numFmtId="172" fontId="21" fillId="0" borderId="2" xfId="13" applyNumberFormat="1" applyFont="1" applyBorder="1" applyAlignment="1">
      <alignment horizontal="left" vertical="center" wrapText="1"/>
    </xf>
    <xf numFmtId="0" fontId="16" fillId="0" borderId="19" xfId="0" applyFont="1" applyBorder="1" applyAlignment="1">
      <alignment vertical="center" wrapText="1"/>
    </xf>
    <xf numFmtId="0" fontId="16" fillId="0" borderId="25" xfId="0" applyFont="1" applyBorder="1" applyAlignment="1">
      <alignment vertical="center" wrapText="1"/>
    </xf>
    <xf numFmtId="0" fontId="16" fillId="0" borderId="22" xfId="0" applyFont="1" applyBorder="1" applyAlignment="1">
      <alignment vertical="center" wrapText="1"/>
    </xf>
    <xf numFmtId="0" fontId="12" fillId="0" borderId="0" xfId="0" applyFont="1" applyAlignment="1">
      <alignment horizontal="center" vertical="center"/>
    </xf>
    <xf numFmtId="0" fontId="12" fillId="0" borderId="87" xfId="0" applyFont="1" applyBorder="1" applyAlignment="1">
      <alignment horizontal="center" vertical="center"/>
    </xf>
    <xf numFmtId="0" fontId="12" fillId="0" borderId="0" xfId="0" applyFont="1" applyAlignment="1">
      <alignment horizontal="left" vertical="center"/>
    </xf>
    <xf numFmtId="0" fontId="16" fillId="0" borderId="0" xfId="0" applyFont="1" applyAlignment="1">
      <alignment horizontal="left" vertical="center"/>
    </xf>
  </cellXfs>
  <cellStyles count="15">
    <cellStyle name="Comma 10 2" xfId="2" xr:uid="{C6903049-2128-46A2-B9CC-1FE0C4CA82CA}"/>
    <cellStyle name="Comma 7" xfId="10" xr:uid="{01A40482-8DA2-4569-800E-90958C4FBE70}"/>
    <cellStyle name="Normal" xfId="0" builtinId="0"/>
    <cellStyle name="Normal 11" xfId="1" xr:uid="{AECDB8A8-6235-4CFF-95B1-EE2620C6B760}"/>
    <cellStyle name="Normal 12" xfId="14" xr:uid="{2BCFF252-70F3-4F64-9311-8907C0C0D1CD}"/>
    <cellStyle name="Normal 2" xfId="3" xr:uid="{38068197-2C44-4C78-A91A-8D1EB3EFEEA0}"/>
    <cellStyle name="Normal 2 2 2" xfId="7" xr:uid="{35258E71-C89D-4D5E-8177-1C0D50B8C40C}"/>
    <cellStyle name="Normal 2 2 3" xfId="6" xr:uid="{A7E465B7-FCED-424B-B378-B2B853D20C94}"/>
    <cellStyle name="Normal 2 2 5" xfId="5" xr:uid="{17328DDB-ADD9-451A-812C-081F6DF9204F}"/>
    <cellStyle name="Normal 2 6" xfId="13" xr:uid="{825DF4DB-FFC7-41A2-B4D3-56EED0F1FB98}"/>
    <cellStyle name="Normal 3 10" xfId="11" xr:uid="{D0F1B58A-694A-44FF-9324-1A8FC4EC5453}"/>
    <cellStyle name="Normal 7 2" xfId="12" xr:uid="{7386BBEC-AD88-4FF0-8332-73018DB9E061}"/>
    <cellStyle name="Normal 8" xfId="9" xr:uid="{E902ED76-ABA2-4935-84D2-593625D30B57}"/>
    <cellStyle name="Normal_C&amp;I Unit 6 Evaluation-DH-14 June Check" xfId="4" xr:uid="{1560640E-88DD-40AB-AB61-C0B84E0B1A3C}"/>
    <cellStyle name="Percent 2" xfId="8" xr:uid="{744E798A-B65D-4FEB-A025-1DC26E20EE46}"/>
  </cellStyles>
  <dxfs count="0"/>
  <tableStyles count="0" defaultTableStyle="TableStyleMedium2" defaultPivotStyle="PivotStyleLight16"/>
  <colors>
    <mruColors>
      <color rgb="FF99FF99"/>
      <color rgb="FF00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6</xdr:row>
      <xdr:rowOff>17318</xdr:rowOff>
    </xdr:from>
    <xdr:to>
      <xdr:col>11</xdr:col>
      <xdr:colOff>9580</xdr:colOff>
      <xdr:row>8</xdr:row>
      <xdr:rowOff>96893</xdr:rowOff>
    </xdr:to>
    <xdr:pic>
      <xdr:nvPicPr>
        <xdr:cNvPr id="2" name="Content Placeholder 4">
          <a:extLst>
            <a:ext uri="{FF2B5EF4-FFF2-40B4-BE49-F238E27FC236}">
              <a16:creationId xmlns:a16="http://schemas.microsoft.com/office/drawing/2014/main" id="{D0D0EBC7-3135-4E92-850F-55D152D964AC}"/>
            </a:ext>
          </a:extLst>
        </xdr:cNvPr>
        <xdr:cNvPicPr>
          <a:picLocks noGrp="1"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91825" y="1026968"/>
          <a:ext cx="9580" cy="447875"/>
        </a:xfrm>
        <a:prstGeom prst="rect">
          <a:avLst/>
        </a:prstGeom>
      </xdr:spPr>
    </xdr:pic>
    <xdr:clientData/>
  </xdr:twoCellAnchor>
  <xdr:twoCellAnchor editAs="oneCell">
    <xdr:from>
      <xdr:col>11</xdr:col>
      <xdr:colOff>0</xdr:colOff>
      <xdr:row>6</xdr:row>
      <xdr:rowOff>0</xdr:rowOff>
    </xdr:from>
    <xdr:to>
      <xdr:col>11</xdr:col>
      <xdr:colOff>9580</xdr:colOff>
      <xdr:row>7</xdr:row>
      <xdr:rowOff>3375</xdr:rowOff>
    </xdr:to>
    <xdr:pic>
      <xdr:nvPicPr>
        <xdr:cNvPr id="3" name="Content Placeholder 4">
          <a:extLst>
            <a:ext uri="{FF2B5EF4-FFF2-40B4-BE49-F238E27FC236}">
              <a16:creationId xmlns:a16="http://schemas.microsoft.com/office/drawing/2014/main" id="{36B83664-92DD-47A5-9614-3F8821DB07B2}"/>
            </a:ext>
          </a:extLst>
        </xdr:cNvPr>
        <xdr:cNvPicPr>
          <a:picLocks noGrp="1"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791825" y="1009650"/>
          <a:ext cx="9580" cy="187525"/>
        </a:xfrm>
        <a:prstGeom prst="rect">
          <a:avLst/>
        </a:prstGeom>
      </xdr:spPr>
    </xdr:pic>
    <xdr:clientData/>
  </xdr:twoCellAnchor>
  <xdr:oneCellAnchor>
    <xdr:from>
      <xdr:col>6</xdr:col>
      <xdr:colOff>779319</xdr:colOff>
      <xdr:row>38</xdr:row>
      <xdr:rowOff>0</xdr:rowOff>
    </xdr:from>
    <xdr:ext cx="3230" cy="472217"/>
    <xdr:pic>
      <xdr:nvPicPr>
        <xdr:cNvPr id="4" name="Content Placeholder 4">
          <a:extLst>
            <a:ext uri="{FF2B5EF4-FFF2-40B4-BE49-F238E27FC236}">
              <a16:creationId xmlns:a16="http://schemas.microsoft.com/office/drawing/2014/main" id="{7DB0602E-5E40-4E62-8BC0-D004BC0EADF5}"/>
            </a:ext>
          </a:extLst>
        </xdr:cNvPr>
        <xdr:cNvPicPr>
          <a:picLocks noGrp="1"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18044" y="8324850"/>
          <a:ext cx="3230" cy="472217"/>
        </a:xfrm>
        <a:prstGeom prst="rect">
          <a:avLst/>
        </a:prstGeom>
      </xdr:spPr>
    </xdr:pic>
    <xdr:clientData/>
  </xdr:oneCellAnchor>
  <xdr:oneCellAnchor>
    <xdr:from>
      <xdr:col>7</xdr:col>
      <xdr:colOff>779319</xdr:colOff>
      <xdr:row>38</xdr:row>
      <xdr:rowOff>0</xdr:rowOff>
    </xdr:from>
    <xdr:ext cx="3230" cy="191758"/>
    <xdr:pic>
      <xdr:nvPicPr>
        <xdr:cNvPr id="5" name="Content Placeholder 4">
          <a:extLst>
            <a:ext uri="{FF2B5EF4-FFF2-40B4-BE49-F238E27FC236}">
              <a16:creationId xmlns:a16="http://schemas.microsoft.com/office/drawing/2014/main" id="{B62B4BA3-D2E1-4865-9857-098C191EF656}"/>
            </a:ext>
          </a:extLst>
        </xdr:cNvPr>
        <xdr:cNvPicPr>
          <a:picLocks noGrp="1"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903894" y="8324850"/>
          <a:ext cx="3230" cy="19175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7B%20Kusile%20Catering%20Estimate%20-%20Nov'%202022%20To%20Nov'%202023/1.%20Contract%20Docs/5.%20NEC%20(BOQ%20&amp;%20Other%20Docs/2022%2008%2005%2001%20Kusile%20Catering%20-%20Nov'%202022%20to%20Nov'%202023%20-%20Unpriced%20BOQ.xlsx" TargetMode="External"/><Relationship Id="rId1" Type="http://schemas.openxmlformats.org/officeDocument/2006/relationships/externalLinkPath" Target="/Users/User/Documents/1.%20KUSILE%20WORKS/P7B%20Kusile%20Catering%20Estimate%20-%20Nov'%202022%20To%20Nov'%202023/1.%20Contract%20Docs/5.%20NEC%20(BOQ%20&amp;%20Other%20Docs/2022%2008%2005%2001%20Kusile%20Catering%20-%20Nov'%202022%20to%20Nov'%202023%20-%20Unpriced%20BOQ.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ad Me FIRST"/>
      <sheetName val="5.1.1 Tender Cover Sheet"/>
      <sheetName val="5.1.1.1 Preamble"/>
      <sheetName val="5.1.2 Summary"/>
      <sheetName val="5.1.3 BOQ"/>
      <sheetName val="5.1.3A Meals Detail"/>
      <sheetName val="5.1.3B Staff Compliment"/>
      <sheetName val="5.1.3C Attendance Bonus"/>
      <sheetName val="5.1.4 CPA Formula"/>
      <sheetName val="KET CURRENT CPA"/>
      <sheetName val="5.1.5 Menu Specification"/>
      <sheetName val="5.1.5.1 Day Menu (16 Day Menu)"/>
    </sheetNames>
    <sheetDataSet>
      <sheetData sheetId="0"/>
      <sheetData sheetId="1">
        <row r="24">
          <cell r="C24"/>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27D5E-3A31-49F3-9E2F-C462F130921C}">
  <dimension ref="B1:CZ52"/>
  <sheetViews>
    <sheetView view="pageBreakPreview" topLeftCell="A13" zoomScale="80" zoomScaleNormal="100" zoomScaleSheetLayoutView="80" workbookViewId="0">
      <selection activeCell="F14" sqref="F14"/>
    </sheetView>
  </sheetViews>
  <sheetFormatPr defaultColWidth="9.1796875" defaultRowHeight="12.5" x14ac:dyDescent="0.35"/>
  <cols>
    <col min="1" max="1" width="9.1796875" style="637"/>
    <col min="2" max="2" width="7.1796875" style="637" customWidth="1"/>
    <col min="3" max="3" width="37.81640625" style="637" customWidth="1"/>
    <col min="4" max="4" width="60.81640625" style="637" customWidth="1"/>
    <col min="5" max="5" width="9.1796875" style="654"/>
    <col min="6" max="16384" width="9.1796875" style="637"/>
  </cols>
  <sheetData>
    <row r="1" spans="2:104" s="614" customFormat="1" ht="15.5" x14ac:dyDescent="0.35">
      <c r="B1" s="611" t="s">
        <v>91</v>
      </c>
      <c r="C1" s="611"/>
      <c r="D1" s="612" t="s">
        <v>92</v>
      </c>
      <c r="E1" s="613"/>
      <c r="G1" s="615"/>
      <c r="H1" s="616"/>
      <c r="M1" s="616"/>
      <c r="N1" s="617"/>
      <c r="O1" s="618"/>
      <c r="P1" s="619"/>
      <c r="R1" s="620"/>
      <c r="S1" s="619"/>
      <c r="T1" s="617"/>
    </row>
    <row r="2" spans="2:104" s="614" customFormat="1" ht="15.5" x14ac:dyDescent="0.35">
      <c r="B2" s="611" t="s">
        <v>642</v>
      </c>
      <c r="C2" s="611"/>
      <c r="D2" s="612" t="s">
        <v>695</v>
      </c>
      <c r="E2" s="613"/>
      <c r="H2" s="616"/>
      <c r="M2" s="616"/>
      <c r="N2" s="621"/>
      <c r="O2" s="618"/>
      <c r="P2" s="619"/>
      <c r="R2" s="620"/>
      <c r="S2" s="619"/>
      <c r="T2" s="617"/>
    </row>
    <row r="3" spans="2:104" s="624" customFormat="1" ht="31.5" customHeight="1" x14ac:dyDescent="0.35">
      <c r="B3" s="622" t="s">
        <v>94</v>
      </c>
      <c r="C3" s="622"/>
      <c r="D3" s="731" t="str">
        <f>'5.1.1 COVER SHEET'!D21</f>
        <v>CATERING SERVICES AT KUSILE SITE FOR PERIOD FROM DECEMBER 2026 TO JULY 2028</v>
      </c>
      <c r="E3" s="623"/>
      <c r="H3" s="625"/>
      <c r="M3" s="625"/>
      <c r="N3" s="626"/>
      <c r="O3" s="627"/>
      <c r="P3" s="628"/>
      <c r="R3" s="629"/>
      <c r="S3" s="628"/>
      <c r="T3" s="630"/>
    </row>
    <row r="4" spans="2:104" s="614" customFormat="1" ht="15.5" x14ac:dyDescent="0.35">
      <c r="B4" s="611" t="s">
        <v>95</v>
      </c>
      <c r="C4" s="611"/>
      <c r="D4" s="612">
        <v>0</v>
      </c>
      <c r="E4" s="613"/>
      <c r="H4" s="616"/>
      <c r="L4" s="631"/>
      <c r="M4" s="632"/>
      <c r="N4" s="633"/>
      <c r="O4" s="618"/>
      <c r="P4" s="619"/>
      <c r="R4" s="620"/>
      <c r="S4" s="619"/>
      <c r="T4" s="617"/>
    </row>
    <row r="5" spans="2:104" s="614" customFormat="1" ht="15.5" x14ac:dyDescent="0.35">
      <c r="B5" s="611"/>
      <c r="D5" s="612"/>
      <c r="E5" s="613"/>
      <c r="H5" s="616"/>
      <c r="L5" s="631"/>
      <c r="M5" s="632"/>
      <c r="N5" s="633"/>
      <c r="O5" s="618"/>
      <c r="P5" s="619"/>
      <c r="R5" s="620"/>
      <c r="S5" s="619"/>
      <c r="T5" s="617"/>
    </row>
    <row r="6" spans="2:104" s="614" customFormat="1" ht="15.5" x14ac:dyDescent="0.35">
      <c r="B6" s="611"/>
      <c r="D6" s="612"/>
      <c r="E6" s="613"/>
      <c r="H6" s="616"/>
      <c r="L6" s="631"/>
      <c r="M6" s="632"/>
      <c r="N6" s="633"/>
      <c r="O6" s="618"/>
      <c r="P6" s="619"/>
      <c r="R6" s="620"/>
      <c r="S6" s="619"/>
      <c r="T6" s="617"/>
    </row>
    <row r="7" spans="2:104" ht="18" x14ac:dyDescent="0.35">
      <c r="B7" s="634" t="s">
        <v>643</v>
      </c>
      <c r="C7" s="634"/>
      <c r="D7" s="635"/>
      <c r="E7" s="636"/>
      <c r="F7" s="635"/>
      <c r="G7" s="635"/>
      <c r="H7" s="635"/>
      <c r="I7" s="635"/>
      <c r="J7" s="635"/>
      <c r="K7" s="635"/>
      <c r="L7" s="635"/>
      <c r="M7" s="635"/>
      <c r="N7" s="635"/>
      <c r="O7" s="635"/>
      <c r="P7" s="635"/>
      <c r="Q7" s="635"/>
      <c r="R7" s="635"/>
      <c r="S7" s="635"/>
      <c r="T7" s="635"/>
      <c r="U7" s="635"/>
      <c r="V7" s="635"/>
      <c r="W7" s="635"/>
      <c r="X7" s="635"/>
      <c r="Y7" s="635"/>
      <c r="Z7" s="635"/>
      <c r="AA7" s="635"/>
      <c r="AB7" s="635"/>
      <c r="AC7" s="635"/>
      <c r="AD7" s="635"/>
      <c r="AE7" s="635"/>
      <c r="AF7" s="635"/>
      <c r="AG7" s="635"/>
      <c r="AH7" s="635"/>
      <c r="AI7" s="635"/>
      <c r="AJ7" s="635"/>
      <c r="AK7" s="635"/>
      <c r="AL7" s="635"/>
      <c r="AM7" s="635"/>
      <c r="AN7" s="635"/>
      <c r="AO7" s="635"/>
      <c r="AP7" s="635"/>
      <c r="AQ7" s="635"/>
      <c r="AR7" s="635"/>
      <c r="AS7" s="635"/>
      <c r="AT7" s="635"/>
      <c r="AU7" s="635"/>
      <c r="AV7" s="635"/>
      <c r="AW7" s="635"/>
      <c r="AX7" s="635"/>
      <c r="AY7" s="635"/>
      <c r="AZ7" s="635"/>
      <c r="BA7" s="635"/>
      <c r="BB7" s="635"/>
      <c r="BC7" s="635"/>
      <c r="BD7" s="635"/>
      <c r="BE7" s="635"/>
      <c r="BF7" s="635"/>
      <c r="BG7" s="635"/>
      <c r="BH7" s="635"/>
      <c r="BI7" s="635"/>
      <c r="BJ7" s="635"/>
      <c r="BK7" s="635"/>
      <c r="BL7" s="635"/>
      <c r="BM7" s="635"/>
      <c r="BN7" s="635"/>
      <c r="BO7" s="635"/>
      <c r="BP7" s="635"/>
      <c r="BQ7" s="635"/>
      <c r="BR7" s="635"/>
      <c r="BS7" s="635"/>
      <c r="BT7" s="635"/>
      <c r="BU7" s="635"/>
      <c r="BV7" s="635"/>
      <c r="BW7" s="635"/>
      <c r="BX7" s="635"/>
      <c r="BY7" s="635"/>
      <c r="BZ7" s="635"/>
      <c r="CA7" s="635"/>
      <c r="CB7" s="635"/>
      <c r="CC7" s="635"/>
      <c r="CD7" s="635"/>
      <c r="CE7" s="635"/>
      <c r="CF7" s="635"/>
      <c r="CG7" s="635"/>
      <c r="CH7" s="635"/>
      <c r="CI7" s="635"/>
      <c r="CJ7" s="635"/>
      <c r="CK7" s="635"/>
      <c r="CL7" s="635"/>
      <c r="CM7" s="635"/>
      <c r="CN7" s="635"/>
      <c r="CO7" s="635"/>
      <c r="CP7" s="635"/>
      <c r="CQ7" s="635"/>
      <c r="CR7" s="635"/>
      <c r="CS7" s="635"/>
      <c r="CT7" s="635"/>
      <c r="CU7" s="635"/>
      <c r="CV7" s="635"/>
      <c r="CW7" s="635"/>
      <c r="CX7" s="635"/>
      <c r="CY7" s="635"/>
      <c r="CZ7" s="635"/>
    </row>
    <row r="8" spans="2:104" ht="14.5" x14ac:dyDescent="0.35">
      <c r="B8" s="635"/>
      <c r="C8" s="635"/>
      <c r="D8" s="638"/>
      <c r="E8" s="636"/>
      <c r="F8" s="639"/>
      <c r="G8" s="635"/>
      <c r="H8" s="635"/>
      <c r="I8" s="635"/>
      <c r="J8" s="635"/>
      <c r="K8" s="635"/>
      <c r="L8" s="635"/>
      <c r="M8" s="635"/>
      <c r="N8" s="635"/>
      <c r="O8" s="635"/>
      <c r="P8" s="635"/>
      <c r="Q8" s="635"/>
      <c r="R8" s="635"/>
      <c r="S8" s="635"/>
      <c r="T8" s="635"/>
      <c r="U8" s="635"/>
      <c r="V8" s="635"/>
      <c r="W8" s="635"/>
      <c r="X8" s="635"/>
      <c r="Y8" s="635"/>
      <c r="Z8" s="635"/>
      <c r="AA8" s="635"/>
      <c r="AB8" s="635"/>
      <c r="AC8" s="635"/>
      <c r="AD8" s="635"/>
      <c r="AE8" s="635"/>
      <c r="AF8" s="635"/>
      <c r="AG8" s="635"/>
      <c r="AH8" s="635"/>
      <c r="AI8" s="635"/>
      <c r="AJ8" s="635"/>
      <c r="AK8" s="635"/>
      <c r="AL8" s="635"/>
      <c r="AM8" s="635"/>
      <c r="AN8" s="635"/>
      <c r="AO8" s="635"/>
      <c r="AP8" s="635"/>
      <c r="AQ8" s="635"/>
      <c r="AR8" s="635"/>
      <c r="AS8" s="635"/>
      <c r="AT8" s="635"/>
      <c r="AU8" s="635"/>
      <c r="AV8" s="635"/>
      <c r="AW8" s="635"/>
      <c r="AX8" s="635"/>
      <c r="AY8" s="635"/>
      <c r="AZ8" s="635"/>
      <c r="BA8" s="635"/>
      <c r="BB8" s="635"/>
      <c r="BC8" s="635"/>
      <c r="BD8" s="635"/>
      <c r="BE8" s="635"/>
      <c r="BF8" s="635"/>
      <c r="BG8" s="635"/>
      <c r="BH8" s="635"/>
      <c r="BI8" s="635"/>
      <c r="BJ8" s="635"/>
      <c r="BK8" s="635"/>
      <c r="BL8" s="635"/>
      <c r="BM8" s="635"/>
      <c r="BN8" s="635"/>
      <c r="BO8" s="635"/>
      <c r="BP8" s="635"/>
      <c r="BQ8" s="635"/>
      <c r="BR8" s="635"/>
      <c r="BS8" s="635"/>
      <c r="BT8" s="635"/>
      <c r="BU8" s="635"/>
      <c r="BV8" s="635"/>
      <c r="BW8" s="635"/>
      <c r="BX8" s="635"/>
      <c r="BY8" s="635"/>
      <c r="BZ8" s="635"/>
      <c r="CA8" s="635"/>
      <c r="CB8" s="635"/>
      <c r="CC8" s="635"/>
      <c r="CD8" s="635"/>
      <c r="CE8" s="635"/>
      <c r="CF8" s="635"/>
      <c r="CG8" s="635"/>
      <c r="CH8" s="635"/>
      <c r="CI8" s="635"/>
      <c r="CJ8" s="635"/>
      <c r="CK8" s="635"/>
      <c r="CL8" s="635"/>
      <c r="CM8" s="635"/>
      <c r="CN8" s="635"/>
      <c r="CO8" s="635"/>
      <c r="CP8" s="635"/>
      <c r="CQ8" s="635"/>
      <c r="CR8" s="635"/>
      <c r="CS8" s="635"/>
      <c r="CT8" s="635"/>
      <c r="CU8" s="635"/>
      <c r="CV8" s="635"/>
      <c r="CW8" s="635"/>
      <c r="CX8" s="635"/>
      <c r="CY8" s="635"/>
      <c r="CZ8" s="635"/>
    </row>
    <row r="9" spans="2:104" ht="15.5" x14ac:dyDescent="0.35">
      <c r="B9" s="635"/>
      <c r="C9" s="614" t="s">
        <v>644</v>
      </c>
      <c r="D9" s="614"/>
      <c r="E9" s="636"/>
      <c r="F9" s="639"/>
      <c r="G9" s="635"/>
      <c r="H9" s="635"/>
      <c r="I9" s="635"/>
      <c r="J9" s="635"/>
      <c r="K9" s="635"/>
      <c r="L9" s="635"/>
      <c r="M9" s="635"/>
      <c r="N9" s="635"/>
      <c r="O9" s="635"/>
      <c r="P9" s="635"/>
      <c r="Q9" s="635"/>
      <c r="R9" s="635"/>
      <c r="S9" s="635"/>
      <c r="T9" s="635"/>
      <c r="U9" s="635"/>
      <c r="V9" s="635"/>
      <c r="W9" s="635"/>
      <c r="X9" s="635"/>
      <c r="Y9" s="635"/>
      <c r="Z9" s="635"/>
      <c r="AA9" s="635"/>
      <c r="AB9" s="635"/>
      <c r="AC9" s="635"/>
      <c r="AD9" s="635"/>
      <c r="AE9" s="635"/>
      <c r="AF9" s="635"/>
      <c r="AG9" s="635"/>
      <c r="AH9" s="635"/>
      <c r="AI9" s="635"/>
      <c r="AJ9" s="635"/>
      <c r="AK9" s="635"/>
      <c r="AL9" s="635"/>
      <c r="AM9" s="635"/>
      <c r="AN9" s="635"/>
      <c r="AO9" s="635"/>
      <c r="AP9" s="635"/>
      <c r="AQ9" s="635"/>
      <c r="AR9" s="635"/>
      <c r="AS9" s="635"/>
      <c r="AT9" s="635"/>
      <c r="AU9" s="635"/>
      <c r="AV9" s="635"/>
      <c r="AW9" s="635"/>
      <c r="AX9" s="635"/>
      <c r="AY9" s="635"/>
      <c r="AZ9" s="635"/>
      <c r="BA9" s="635"/>
      <c r="BB9" s="635"/>
      <c r="BC9" s="635"/>
      <c r="BD9" s="635"/>
      <c r="BE9" s="635"/>
      <c r="BF9" s="635"/>
      <c r="BG9" s="635"/>
      <c r="BH9" s="635"/>
      <c r="BI9" s="635"/>
      <c r="BJ9" s="635"/>
      <c r="BK9" s="635"/>
      <c r="BL9" s="635"/>
      <c r="BM9" s="635"/>
      <c r="BN9" s="635"/>
      <c r="BO9" s="635"/>
      <c r="BP9" s="635"/>
      <c r="BQ9" s="635"/>
      <c r="BR9" s="635"/>
      <c r="BS9" s="635"/>
      <c r="BT9" s="635"/>
      <c r="BU9" s="635"/>
      <c r="BV9" s="635"/>
      <c r="BW9" s="635"/>
      <c r="BX9" s="635"/>
      <c r="BY9" s="635"/>
      <c r="BZ9" s="635"/>
      <c r="CA9" s="635"/>
      <c r="CB9" s="635"/>
      <c r="CC9" s="635"/>
      <c r="CD9" s="635"/>
      <c r="CE9" s="635"/>
      <c r="CF9" s="635"/>
      <c r="CG9" s="635"/>
      <c r="CH9" s="635"/>
      <c r="CI9" s="635"/>
      <c r="CJ9" s="635"/>
      <c r="CK9" s="635"/>
      <c r="CL9" s="635"/>
      <c r="CM9" s="635"/>
      <c r="CN9" s="635"/>
      <c r="CO9" s="635"/>
      <c r="CP9" s="635"/>
      <c r="CQ9" s="635"/>
      <c r="CR9" s="635"/>
      <c r="CS9" s="635"/>
      <c r="CT9" s="635"/>
      <c r="CU9" s="635"/>
      <c r="CV9" s="635"/>
      <c r="CW9" s="635"/>
      <c r="CX9" s="635"/>
      <c r="CY9" s="635"/>
      <c r="CZ9" s="635"/>
    </row>
    <row r="10" spans="2:104" ht="14.5" x14ac:dyDescent="0.35">
      <c r="B10" s="635"/>
      <c r="C10" s="635"/>
      <c r="D10" s="638"/>
      <c r="E10" s="636"/>
      <c r="F10" s="639"/>
      <c r="G10" s="635"/>
      <c r="H10" s="635"/>
      <c r="I10" s="635"/>
      <c r="J10" s="635"/>
      <c r="K10" s="635"/>
      <c r="L10" s="635"/>
      <c r="M10" s="635"/>
      <c r="N10" s="635"/>
      <c r="O10" s="635"/>
      <c r="P10" s="635"/>
      <c r="Q10" s="635"/>
      <c r="R10" s="635"/>
      <c r="S10" s="635"/>
      <c r="T10" s="635"/>
      <c r="U10" s="635"/>
      <c r="V10" s="635"/>
      <c r="W10" s="635"/>
      <c r="X10" s="635"/>
      <c r="Y10" s="635"/>
      <c r="Z10" s="635"/>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635"/>
      <c r="BW10" s="635"/>
      <c r="BX10" s="635"/>
      <c r="BY10" s="635"/>
      <c r="BZ10" s="635"/>
      <c r="CA10" s="635"/>
      <c r="CB10" s="635"/>
      <c r="CC10" s="635"/>
      <c r="CD10" s="635"/>
      <c r="CE10" s="635"/>
      <c r="CF10" s="635"/>
      <c r="CG10" s="635"/>
      <c r="CH10" s="635"/>
      <c r="CI10" s="635"/>
      <c r="CJ10" s="635"/>
      <c r="CK10" s="635"/>
      <c r="CL10" s="635"/>
      <c r="CM10" s="635"/>
      <c r="CN10" s="635"/>
      <c r="CO10" s="635"/>
      <c r="CP10" s="635"/>
      <c r="CQ10" s="635"/>
      <c r="CR10" s="635"/>
      <c r="CS10" s="635"/>
      <c r="CT10" s="635"/>
      <c r="CU10" s="635"/>
      <c r="CV10" s="635"/>
      <c r="CW10" s="635"/>
      <c r="CX10" s="635"/>
      <c r="CY10" s="635"/>
      <c r="CZ10" s="635"/>
    </row>
    <row r="11" spans="2:104" ht="49.5" customHeight="1" x14ac:dyDescent="0.35">
      <c r="B11" s="635"/>
      <c r="C11" s="775" t="s">
        <v>645</v>
      </c>
      <c r="D11" s="775"/>
      <c r="E11" s="636"/>
      <c r="F11" s="639"/>
      <c r="G11" s="635"/>
      <c r="H11" s="635"/>
      <c r="I11" s="635"/>
      <c r="J11" s="635"/>
      <c r="K11" s="635"/>
      <c r="L11" s="635"/>
      <c r="M11" s="635"/>
      <c r="N11" s="635"/>
      <c r="O11" s="635"/>
      <c r="P11" s="635"/>
      <c r="Q11" s="635"/>
      <c r="R11" s="635"/>
      <c r="S11" s="635"/>
      <c r="T11" s="635"/>
      <c r="U11" s="635"/>
      <c r="V11" s="635"/>
      <c r="W11" s="635"/>
      <c r="X11" s="635"/>
      <c r="Y11" s="635"/>
      <c r="Z11" s="635"/>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635"/>
      <c r="BW11" s="635"/>
      <c r="BX11" s="635"/>
      <c r="BY11" s="635"/>
      <c r="BZ11" s="635"/>
      <c r="CA11" s="635"/>
      <c r="CB11" s="635"/>
      <c r="CC11" s="635"/>
      <c r="CD11" s="635"/>
      <c r="CE11" s="635"/>
      <c r="CF11" s="635"/>
      <c r="CG11" s="635"/>
      <c r="CH11" s="635"/>
      <c r="CI11" s="635"/>
      <c r="CJ11" s="635"/>
      <c r="CK11" s="635"/>
      <c r="CL11" s="635"/>
      <c r="CM11" s="635"/>
      <c r="CN11" s="635"/>
      <c r="CO11" s="635"/>
      <c r="CP11" s="635"/>
      <c r="CQ11" s="635"/>
      <c r="CR11" s="635"/>
      <c r="CS11" s="635"/>
      <c r="CT11" s="635"/>
      <c r="CU11" s="635"/>
      <c r="CV11" s="635"/>
      <c r="CW11" s="635"/>
      <c r="CX11" s="635"/>
      <c r="CY11" s="635"/>
      <c r="CZ11" s="635"/>
    </row>
    <row r="12" spans="2:104" ht="15.5" x14ac:dyDescent="0.35">
      <c r="B12" s="611"/>
      <c r="C12" s="635"/>
      <c r="D12" s="638"/>
      <c r="E12" s="636"/>
      <c r="F12" s="639"/>
      <c r="G12" s="635"/>
      <c r="H12" s="635"/>
      <c r="I12" s="635"/>
      <c r="J12" s="635"/>
      <c r="K12" s="635"/>
      <c r="L12" s="635"/>
      <c r="M12" s="635"/>
      <c r="N12" s="635"/>
      <c r="O12" s="635"/>
      <c r="P12" s="635"/>
      <c r="Q12" s="635"/>
      <c r="R12" s="635"/>
      <c r="S12" s="635"/>
      <c r="T12" s="635"/>
      <c r="U12" s="635"/>
      <c r="V12" s="635"/>
      <c r="W12" s="635"/>
      <c r="X12" s="635"/>
      <c r="Y12" s="635"/>
      <c r="Z12" s="635"/>
      <c r="AA12" s="635"/>
      <c r="AB12" s="635"/>
      <c r="AC12" s="635"/>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5"/>
      <c r="BB12" s="635"/>
      <c r="BC12" s="635"/>
      <c r="BD12" s="635"/>
      <c r="BE12" s="635"/>
      <c r="BF12" s="635"/>
      <c r="BG12" s="635"/>
      <c r="BH12" s="635"/>
      <c r="BI12" s="635"/>
      <c r="BJ12" s="635"/>
      <c r="BK12" s="635"/>
      <c r="BL12" s="635"/>
      <c r="BM12" s="635"/>
      <c r="BN12" s="635"/>
      <c r="BO12" s="635"/>
      <c r="BP12" s="635"/>
      <c r="BQ12" s="635"/>
      <c r="BR12" s="635"/>
      <c r="BS12" s="635"/>
      <c r="BT12" s="635"/>
      <c r="BU12" s="635"/>
      <c r="BV12" s="635"/>
      <c r="BW12" s="635"/>
      <c r="BX12" s="635"/>
      <c r="BY12" s="635"/>
      <c r="BZ12" s="635"/>
      <c r="CA12" s="635"/>
      <c r="CB12" s="635"/>
      <c r="CC12" s="635"/>
      <c r="CD12" s="635"/>
      <c r="CE12" s="635"/>
      <c r="CF12" s="635"/>
      <c r="CG12" s="635"/>
      <c r="CH12" s="635"/>
      <c r="CI12" s="635"/>
      <c r="CJ12" s="635"/>
      <c r="CK12" s="635"/>
      <c r="CL12" s="635"/>
      <c r="CM12" s="635"/>
      <c r="CN12" s="635"/>
      <c r="CO12" s="635"/>
      <c r="CP12" s="635"/>
      <c r="CQ12" s="635"/>
      <c r="CR12" s="635"/>
      <c r="CS12" s="635"/>
      <c r="CT12" s="635"/>
      <c r="CU12" s="635"/>
      <c r="CV12" s="635"/>
      <c r="CW12" s="635"/>
      <c r="CX12" s="635"/>
      <c r="CY12" s="635"/>
      <c r="CZ12" s="635"/>
    </row>
    <row r="13" spans="2:104" ht="78.75" customHeight="1" x14ac:dyDescent="0.35">
      <c r="B13" s="635"/>
      <c r="C13" s="776" t="s">
        <v>646</v>
      </c>
      <c r="D13" s="776"/>
      <c r="E13" s="636"/>
      <c r="F13" s="639"/>
      <c r="G13" s="635"/>
      <c r="H13" s="635"/>
      <c r="I13" s="635"/>
      <c r="J13" s="635"/>
      <c r="K13" s="635"/>
      <c r="L13" s="635"/>
      <c r="M13" s="635"/>
      <c r="N13" s="635"/>
      <c r="O13" s="635"/>
      <c r="P13" s="635"/>
      <c r="Q13" s="635"/>
      <c r="R13" s="635"/>
      <c r="S13" s="635"/>
      <c r="T13" s="635"/>
      <c r="U13" s="635"/>
      <c r="V13" s="635"/>
      <c r="W13" s="635"/>
      <c r="X13" s="635"/>
      <c r="Y13" s="635"/>
      <c r="Z13" s="635"/>
      <c r="AA13" s="635"/>
      <c r="AB13" s="635"/>
      <c r="AC13" s="635"/>
      <c r="AD13" s="635"/>
      <c r="AE13" s="635"/>
      <c r="AF13" s="635"/>
      <c r="AG13" s="635"/>
      <c r="AH13" s="635"/>
      <c r="AI13" s="635"/>
      <c r="AJ13" s="635"/>
      <c r="AK13" s="635"/>
      <c r="AL13" s="635"/>
      <c r="AM13" s="635"/>
      <c r="AN13" s="635"/>
      <c r="AO13" s="635"/>
      <c r="AP13" s="635"/>
      <c r="AQ13" s="635"/>
      <c r="AR13" s="635"/>
      <c r="AS13" s="635"/>
      <c r="AT13" s="635"/>
      <c r="AU13" s="635"/>
      <c r="AV13" s="635"/>
      <c r="AW13" s="635"/>
      <c r="AX13" s="635"/>
      <c r="AY13" s="635"/>
      <c r="AZ13" s="635"/>
      <c r="BA13" s="635"/>
      <c r="BB13" s="635"/>
      <c r="BC13" s="635"/>
      <c r="BD13" s="635"/>
      <c r="BE13" s="635"/>
      <c r="BF13" s="635"/>
      <c r="BG13" s="635"/>
      <c r="BH13" s="635"/>
      <c r="BI13" s="635"/>
      <c r="BJ13" s="635"/>
      <c r="BK13" s="635"/>
      <c r="BL13" s="635"/>
      <c r="BM13" s="635"/>
      <c r="BN13" s="635"/>
      <c r="BO13" s="635"/>
      <c r="BP13" s="635"/>
      <c r="BQ13" s="635"/>
      <c r="BR13" s="635"/>
      <c r="BS13" s="635"/>
      <c r="BT13" s="635"/>
      <c r="BU13" s="635"/>
      <c r="BV13" s="635"/>
      <c r="BW13" s="635"/>
      <c r="BX13" s="635"/>
      <c r="BY13" s="635"/>
      <c r="BZ13" s="635"/>
      <c r="CA13" s="635"/>
      <c r="CB13" s="635"/>
      <c r="CC13" s="635"/>
      <c r="CD13" s="635"/>
      <c r="CE13" s="635"/>
      <c r="CF13" s="635"/>
      <c r="CG13" s="635"/>
      <c r="CH13" s="635"/>
      <c r="CI13" s="635"/>
      <c r="CJ13" s="635"/>
      <c r="CK13" s="635"/>
      <c r="CL13" s="635"/>
      <c r="CM13" s="635"/>
      <c r="CN13" s="635"/>
      <c r="CO13" s="635"/>
      <c r="CP13" s="635"/>
      <c r="CQ13" s="635"/>
      <c r="CR13" s="635"/>
      <c r="CS13" s="635"/>
      <c r="CT13" s="635"/>
      <c r="CU13" s="635"/>
      <c r="CV13" s="635"/>
      <c r="CW13" s="635"/>
      <c r="CX13" s="635"/>
      <c r="CY13" s="635"/>
      <c r="CZ13" s="635"/>
    </row>
    <row r="14" spans="2:104" s="641" customFormat="1" ht="14.5" x14ac:dyDescent="0.35">
      <c r="B14" s="635"/>
      <c r="C14" s="635"/>
      <c r="D14" s="638"/>
      <c r="E14" s="636"/>
      <c r="F14" s="639"/>
      <c r="G14" s="640"/>
      <c r="H14" s="640"/>
      <c r="I14" s="640"/>
      <c r="J14" s="640"/>
      <c r="K14" s="640"/>
      <c r="L14" s="640"/>
      <c r="M14" s="640"/>
      <c r="N14" s="640"/>
      <c r="O14" s="640"/>
      <c r="P14" s="640"/>
      <c r="Q14" s="640"/>
      <c r="R14" s="640"/>
      <c r="S14" s="640"/>
      <c r="T14" s="640"/>
      <c r="U14" s="640"/>
      <c r="V14" s="640"/>
      <c r="W14" s="640"/>
      <c r="X14" s="640"/>
      <c r="Y14" s="640"/>
      <c r="Z14" s="640"/>
      <c r="AA14" s="640"/>
      <c r="AB14" s="640"/>
      <c r="AC14" s="640"/>
      <c r="AD14" s="640"/>
      <c r="AE14" s="640"/>
      <c r="AF14" s="640"/>
      <c r="AG14" s="640"/>
      <c r="AH14" s="640"/>
      <c r="AI14" s="640"/>
      <c r="AJ14" s="640"/>
      <c r="AK14" s="640"/>
      <c r="AL14" s="640"/>
      <c r="AM14" s="640"/>
      <c r="AN14" s="640"/>
      <c r="AO14" s="640"/>
      <c r="AP14" s="640"/>
      <c r="AQ14" s="640"/>
      <c r="AR14" s="640"/>
      <c r="AS14" s="640"/>
      <c r="AT14" s="640"/>
      <c r="AU14" s="640"/>
      <c r="AV14" s="640"/>
      <c r="AW14" s="640"/>
      <c r="AX14" s="640"/>
      <c r="AY14" s="640"/>
      <c r="AZ14" s="640"/>
      <c r="BA14" s="640"/>
      <c r="BB14" s="640"/>
      <c r="BC14" s="640"/>
      <c r="BD14" s="640"/>
      <c r="BE14" s="640"/>
      <c r="BF14" s="640"/>
      <c r="BG14" s="640"/>
      <c r="BH14" s="640"/>
      <c r="BI14" s="640"/>
      <c r="BJ14" s="640"/>
      <c r="BK14" s="640"/>
      <c r="BL14" s="640"/>
      <c r="BM14" s="640"/>
      <c r="BN14" s="640"/>
      <c r="BO14" s="640"/>
      <c r="BP14" s="640"/>
      <c r="BQ14" s="640"/>
      <c r="BR14" s="640"/>
      <c r="BS14" s="640"/>
      <c r="BT14" s="640"/>
      <c r="BU14" s="640"/>
      <c r="BV14" s="640"/>
      <c r="BW14" s="640"/>
      <c r="BX14" s="640"/>
      <c r="BY14" s="640"/>
      <c r="BZ14" s="640"/>
      <c r="CA14" s="640"/>
      <c r="CB14" s="640"/>
      <c r="CC14" s="640"/>
      <c r="CD14" s="640"/>
      <c r="CE14" s="640"/>
      <c r="CF14" s="640"/>
      <c r="CG14" s="640"/>
      <c r="CH14" s="640"/>
      <c r="CI14" s="640"/>
      <c r="CJ14" s="640"/>
      <c r="CK14" s="640"/>
      <c r="CL14" s="640"/>
      <c r="CM14" s="640"/>
      <c r="CN14" s="640"/>
      <c r="CO14" s="640"/>
      <c r="CP14" s="640"/>
      <c r="CQ14" s="640"/>
      <c r="CR14" s="640"/>
      <c r="CS14" s="640"/>
      <c r="CT14" s="640"/>
      <c r="CU14" s="640"/>
      <c r="CV14" s="640"/>
      <c r="CW14" s="640"/>
      <c r="CX14" s="640"/>
      <c r="CY14" s="640"/>
      <c r="CZ14" s="640"/>
    </row>
    <row r="15" spans="2:104" ht="14.5" x14ac:dyDescent="0.35">
      <c r="B15" s="635"/>
      <c r="C15" s="635"/>
      <c r="D15" s="638"/>
      <c r="E15" s="636"/>
      <c r="F15" s="639"/>
      <c r="G15" s="635"/>
      <c r="H15" s="635"/>
      <c r="I15" s="635"/>
      <c r="J15" s="635"/>
      <c r="K15" s="635"/>
      <c r="L15" s="635"/>
      <c r="M15" s="635"/>
      <c r="N15" s="635"/>
      <c r="O15" s="635"/>
      <c r="P15" s="635"/>
      <c r="Q15" s="635"/>
      <c r="R15" s="635"/>
      <c r="S15" s="635"/>
      <c r="T15" s="635"/>
      <c r="U15" s="635"/>
      <c r="V15" s="635"/>
      <c r="W15" s="635"/>
      <c r="X15" s="635"/>
      <c r="Y15" s="635"/>
      <c r="Z15" s="635"/>
      <c r="AA15" s="635"/>
      <c r="AB15" s="635"/>
      <c r="AC15" s="635"/>
      <c r="AD15" s="635"/>
      <c r="AE15" s="635"/>
      <c r="AF15" s="635"/>
      <c r="AG15" s="635"/>
      <c r="AH15" s="635"/>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5"/>
      <c r="BW15" s="635"/>
      <c r="BX15" s="635"/>
      <c r="BY15" s="635"/>
      <c r="BZ15" s="635"/>
      <c r="CA15" s="635"/>
      <c r="CB15" s="635"/>
      <c r="CC15" s="635"/>
      <c r="CD15" s="635"/>
      <c r="CE15" s="635"/>
      <c r="CF15" s="635"/>
      <c r="CG15" s="635"/>
      <c r="CH15" s="635"/>
      <c r="CI15" s="635"/>
      <c r="CJ15" s="635"/>
      <c r="CK15" s="635"/>
      <c r="CL15" s="635"/>
      <c r="CM15" s="635"/>
      <c r="CN15" s="635"/>
      <c r="CO15" s="635"/>
      <c r="CP15" s="635"/>
      <c r="CQ15" s="635"/>
      <c r="CR15" s="635"/>
      <c r="CS15" s="635"/>
      <c r="CT15" s="635"/>
      <c r="CU15" s="635"/>
      <c r="CV15" s="635"/>
      <c r="CW15" s="635"/>
      <c r="CX15" s="635"/>
      <c r="CY15" s="635"/>
      <c r="CZ15" s="635"/>
    </row>
    <row r="16" spans="2:104" ht="31" x14ac:dyDescent="0.35">
      <c r="B16" s="642">
        <v>1</v>
      </c>
      <c r="C16" s="643" t="s">
        <v>647</v>
      </c>
      <c r="D16" s="644"/>
      <c r="E16" s="645"/>
      <c r="F16" s="612"/>
      <c r="G16" s="614"/>
      <c r="H16" s="635"/>
      <c r="I16" s="635"/>
      <c r="J16" s="635"/>
      <c r="K16" s="635"/>
      <c r="L16" s="635"/>
      <c r="M16" s="635"/>
      <c r="N16" s="635"/>
      <c r="O16" s="635"/>
      <c r="P16" s="635"/>
      <c r="Q16" s="635"/>
      <c r="R16" s="635"/>
      <c r="S16" s="635"/>
      <c r="T16" s="635"/>
      <c r="U16" s="635"/>
      <c r="V16" s="635"/>
      <c r="W16" s="635"/>
      <c r="X16" s="635"/>
      <c r="Y16" s="635"/>
      <c r="Z16" s="635"/>
      <c r="AA16" s="635"/>
      <c r="AB16" s="635"/>
      <c r="AC16" s="635"/>
      <c r="AD16" s="635"/>
      <c r="AE16" s="635"/>
      <c r="AF16" s="635"/>
      <c r="AG16" s="635"/>
      <c r="AH16" s="635"/>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5"/>
      <c r="BW16" s="635"/>
      <c r="BX16" s="635"/>
      <c r="BY16" s="635"/>
      <c r="BZ16" s="635"/>
      <c r="CA16" s="635"/>
      <c r="CB16" s="635"/>
      <c r="CC16" s="635"/>
      <c r="CD16" s="635"/>
      <c r="CE16" s="635"/>
      <c r="CF16" s="635"/>
      <c r="CG16" s="635"/>
      <c r="CH16" s="635"/>
      <c r="CI16" s="635"/>
      <c r="CJ16" s="635"/>
      <c r="CK16" s="635"/>
      <c r="CL16" s="635"/>
      <c r="CM16" s="635"/>
      <c r="CN16" s="635"/>
      <c r="CO16" s="635"/>
      <c r="CP16" s="635"/>
      <c r="CQ16" s="635"/>
      <c r="CR16" s="635"/>
      <c r="CS16" s="635"/>
      <c r="CT16" s="635"/>
      <c r="CU16" s="635"/>
      <c r="CV16" s="635"/>
      <c r="CW16" s="635"/>
      <c r="CX16" s="635"/>
      <c r="CY16" s="635"/>
      <c r="CZ16" s="635"/>
    </row>
    <row r="17" spans="2:104" ht="46.5" x14ac:dyDescent="0.35">
      <c r="B17" s="646"/>
      <c r="C17" s="614" t="s">
        <v>648</v>
      </c>
      <c r="D17" s="647" t="s">
        <v>649</v>
      </c>
      <c r="E17" s="613"/>
      <c r="F17" s="648"/>
      <c r="G17" s="614"/>
      <c r="H17" s="635"/>
      <c r="I17" s="635"/>
      <c r="J17" s="635"/>
      <c r="K17" s="635"/>
      <c r="L17" s="635"/>
      <c r="M17" s="635"/>
      <c r="N17" s="635"/>
      <c r="O17" s="635"/>
      <c r="P17" s="635"/>
      <c r="Q17" s="635"/>
      <c r="R17" s="635"/>
      <c r="S17" s="635"/>
      <c r="T17" s="635"/>
      <c r="U17" s="635"/>
      <c r="V17" s="635"/>
      <c r="W17" s="635"/>
      <c r="X17" s="635"/>
      <c r="Y17" s="635"/>
      <c r="Z17" s="635"/>
      <c r="AA17" s="635"/>
      <c r="AB17" s="635"/>
      <c r="AC17" s="635"/>
      <c r="AD17" s="635"/>
      <c r="AE17" s="635"/>
      <c r="AF17" s="635"/>
      <c r="AG17" s="635"/>
      <c r="AH17" s="635"/>
      <c r="AI17" s="635"/>
      <c r="AJ17" s="635"/>
      <c r="AK17" s="635"/>
      <c r="AL17" s="635"/>
      <c r="AM17" s="635"/>
      <c r="AN17" s="635"/>
      <c r="AO17" s="635"/>
      <c r="AP17" s="635"/>
      <c r="AQ17" s="635"/>
      <c r="AR17" s="635"/>
      <c r="AS17" s="635"/>
      <c r="AT17" s="635"/>
      <c r="AU17" s="635"/>
      <c r="AV17" s="635"/>
      <c r="AW17" s="635"/>
      <c r="AX17" s="635"/>
      <c r="AY17" s="635"/>
      <c r="AZ17" s="635"/>
      <c r="BA17" s="635"/>
      <c r="BB17" s="635"/>
      <c r="BC17" s="635"/>
      <c r="BD17" s="635"/>
      <c r="BE17" s="635"/>
      <c r="BF17" s="635"/>
      <c r="BG17" s="635"/>
      <c r="BH17" s="635"/>
      <c r="BI17" s="635"/>
      <c r="BJ17" s="635"/>
      <c r="BK17" s="635"/>
      <c r="BL17" s="635"/>
      <c r="BM17" s="635"/>
      <c r="BN17" s="635"/>
      <c r="BO17" s="635"/>
      <c r="BP17" s="635"/>
      <c r="BQ17" s="635"/>
      <c r="BR17" s="635"/>
      <c r="BS17" s="635"/>
      <c r="BT17" s="635"/>
      <c r="BU17" s="635"/>
      <c r="BV17" s="635"/>
      <c r="BW17" s="635"/>
      <c r="BX17" s="635"/>
      <c r="BY17" s="635"/>
      <c r="BZ17" s="635"/>
      <c r="CA17" s="635"/>
      <c r="CB17" s="635"/>
      <c r="CC17" s="635"/>
      <c r="CD17" s="635"/>
      <c r="CE17" s="635"/>
      <c r="CF17" s="635"/>
      <c r="CG17" s="635"/>
      <c r="CH17" s="635"/>
      <c r="CI17" s="635"/>
      <c r="CJ17" s="635"/>
      <c r="CK17" s="635"/>
      <c r="CL17" s="635"/>
      <c r="CM17" s="635"/>
      <c r="CN17" s="635"/>
      <c r="CO17" s="635"/>
      <c r="CP17" s="635"/>
      <c r="CQ17" s="635"/>
      <c r="CR17" s="635"/>
      <c r="CS17" s="635"/>
      <c r="CT17" s="635"/>
      <c r="CU17" s="635"/>
      <c r="CV17" s="635"/>
      <c r="CW17" s="635"/>
      <c r="CX17" s="635"/>
      <c r="CY17" s="635"/>
      <c r="CZ17" s="635"/>
    </row>
    <row r="18" spans="2:104" ht="54.75" customHeight="1" x14ac:dyDescent="0.35">
      <c r="B18" s="646"/>
      <c r="C18" s="614" t="s">
        <v>650</v>
      </c>
      <c r="D18" s="647" t="s">
        <v>651</v>
      </c>
      <c r="E18" s="613"/>
      <c r="F18" s="648"/>
      <c r="G18" s="614"/>
      <c r="H18" s="635"/>
      <c r="I18" s="635"/>
      <c r="J18" s="635"/>
      <c r="K18" s="635"/>
      <c r="L18" s="635"/>
      <c r="M18" s="635"/>
      <c r="N18" s="635"/>
      <c r="O18" s="635"/>
      <c r="P18" s="635"/>
      <c r="Q18" s="635"/>
      <c r="R18" s="635"/>
      <c r="S18" s="635"/>
      <c r="T18" s="635"/>
      <c r="U18" s="635"/>
      <c r="V18" s="635"/>
      <c r="W18" s="635"/>
      <c r="X18" s="635"/>
      <c r="Y18" s="635"/>
      <c r="Z18" s="635"/>
      <c r="AA18" s="635"/>
      <c r="AB18" s="635"/>
      <c r="AC18" s="635"/>
      <c r="AD18" s="635"/>
      <c r="AE18" s="635"/>
      <c r="AF18" s="635"/>
      <c r="AG18" s="635"/>
      <c r="AH18" s="635"/>
      <c r="AI18" s="635"/>
      <c r="AJ18" s="635"/>
      <c r="AK18" s="635"/>
      <c r="AL18" s="635"/>
      <c r="AM18" s="635"/>
      <c r="AN18" s="635"/>
      <c r="AO18" s="635"/>
      <c r="AP18" s="635"/>
      <c r="AQ18" s="635"/>
      <c r="AR18" s="635"/>
      <c r="AS18" s="635"/>
      <c r="AT18" s="635"/>
      <c r="AU18" s="635"/>
      <c r="AV18" s="635"/>
      <c r="AW18" s="635"/>
      <c r="AX18" s="635"/>
      <c r="AY18" s="635"/>
      <c r="AZ18" s="635"/>
      <c r="BA18" s="635"/>
      <c r="BB18" s="635"/>
      <c r="BC18" s="635"/>
      <c r="BD18" s="635"/>
      <c r="BE18" s="635"/>
      <c r="BF18" s="635"/>
      <c r="BG18" s="635"/>
      <c r="BH18" s="635"/>
      <c r="BI18" s="635"/>
      <c r="BJ18" s="635"/>
      <c r="BK18" s="635"/>
      <c r="BL18" s="635"/>
      <c r="BM18" s="635"/>
      <c r="BN18" s="635"/>
      <c r="BO18" s="635"/>
      <c r="BP18" s="635"/>
      <c r="BQ18" s="635"/>
      <c r="BR18" s="635"/>
      <c r="BS18" s="635"/>
      <c r="BT18" s="635"/>
      <c r="BU18" s="635"/>
      <c r="BV18" s="635"/>
      <c r="BW18" s="635"/>
      <c r="BX18" s="635"/>
      <c r="BY18" s="635"/>
      <c r="BZ18" s="635"/>
      <c r="CA18" s="635"/>
      <c r="CB18" s="635"/>
      <c r="CC18" s="635"/>
      <c r="CD18" s="635"/>
      <c r="CE18" s="635"/>
      <c r="CF18" s="635"/>
      <c r="CG18" s="635"/>
      <c r="CH18" s="635"/>
      <c r="CI18" s="635"/>
      <c r="CJ18" s="635"/>
      <c r="CK18" s="635"/>
      <c r="CL18" s="635"/>
      <c r="CM18" s="635"/>
      <c r="CN18" s="635"/>
      <c r="CO18" s="635"/>
      <c r="CP18" s="635"/>
      <c r="CQ18" s="635"/>
      <c r="CR18" s="635"/>
      <c r="CS18" s="635"/>
      <c r="CT18" s="635"/>
      <c r="CU18" s="635"/>
      <c r="CV18" s="635"/>
      <c r="CW18" s="635"/>
      <c r="CX18" s="635"/>
      <c r="CY18" s="635"/>
      <c r="CZ18" s="635"/>
    </row>
    <row r="19" spans="2:104" ht="17.25" customHeight="1" x14ac:dyDescent="0.35">
      <c r="B19" s="646"/>
      <c r="C19" s="614" t="s">
        <v>652</v>
      </c>
      <c r="D19" s="647" t="s">
        <v>653</v>
      </c>
      <c r="E19" s="613"/>
      <c r="F19" s="648"/>
      <c r="G19" s="614"/>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635"/>
      <c r="BT19" s="635"/>
      <c r="BU19" s="635"/>
      <c r="BV19" s="635"/>
      <c r="BW19" s="635"/>
      <c r="BX19" s="635"/>
      <c r="BY19" s="635"/>
      <c r="BZ19" s="635"/>
      <c r="CA19" s="635"/>
      <c r="CB19" s="635"/>
      <c r="CC19" s="635"/>
      <c r="CD19" s="635"/>
      <c r="CE19" s="635"/>
      <c r="CF19" s="635"/>
      <c r="CG19" s="635"/>
      <c r="CH19" s="635"/>
      <c r="CI19" s="635"/>
      <c r="CJ19" s="635"/>
      <c r="CK19" s="635"/>
      <c r="CL19" s="635"/>
      <c r="CM19" s="635"/>
      <c r="CN19" s="635"/>
      <c r="CO19" s="635"/>
      <c r="CP19" s="635"/>
      <c r="CQ19" s="635"/>
      <c r="CR19" s="635"/>
      <c r="CS19" s="635"/>
      <c r="CT19" s="635"/>
      <c r="CU19" s="635"/>
      <c r="CV19" s="635"/>
      <c r="CW19" s="635"/>
      <c r="CX19" s="635"/>
      <c r="CY19" s="635"/>
      <c r="CZ19" s="635"/>
    </row>
    <row r="20" spans="2:104" ht="17.25" customHeight="1" x14ac:dyDescent="0.35">
      <c r="B20" s="646"/>
      <c r="C20" s="614" t="s">
        <v>654</v>
      </c>
      <c r="D20" s="647" t="s">
        <v>655</v>
      </c>
      <c r="E20" s="613"/>
      <c r="F20" s="648"/>
      <c r="G20" s="614"/>
      <c r="H20" s="635"/>
      <c r="I20" s="635"/>
      <c r="J20" s="635"/>
      <c r="K20" s="635"/>
      <c r="L20" s="635"/>
      <c r="M20" s="635"/>
      <c r="N20" s="635"/>
      <c r="O20" s="635"/>
      <c r="P20" s="635"/>
      <c r="Q20" s="635"/>
      <c r="R20" s="635"/>
      <c r="S20" s="635"/>
      <c r="T20" s="635"/>
      <c r="U20" s="635"/>
      <c r="V20" s="635"/>
      <c r="W20" s="635"/>
      <c r="X20" s="635"/>
      <c r="Y20" s="635"/>
      <c r="Z20" s="635"/>
      <c r="AA20" s="635"/>
      <c r="AB20" s="635"/>
      <c r="AC20" s="635"/>
      <c r="AD20" s="635"/>
      <c r="AE20" s="635"/>
      <c r="AF20" s="635"/>
      <c r="AG20" s="635"/>
      <c r="AH20" s="635"/>
      <c r="AI20" s="635"/>
      <c r="AJ20" s="635"/>
      <c r="AK20" s="635"/>
      <c r="AL20" s="635"/>
      <c r="AM20" s="635"/>
      <c r="AN20" s="635"/>
      <c r="AO20" s="635"/>
      <c r="AP20" s="635"/>
      <c r="AQ20" s="635"/>
      <c r="AR20" s="635"/>
      <c r="AS20" s="635"/>
      <c r="AT20" s="635"/>
      <c r="AU20" s="635"/>
      <c r="AV20" s="635"/>
      <c r="AW20" s="635"/>
      <c r="AX20" s="635"/>
      <c r="AY20" s="635"/>
      <c r="AZ20" s="635"/>
      <c r="BA20" s="635"/>
      <c r="BB20" s="635"/>
      <c r="BC20" s="635"/>
      <c r="BD20" s="635"/>
      <c r="BE20" s="635"/>
      <c r="BF20" s="635"/>
      <c r="BG20" s="635"/>
      <c r="BH20" s="635"/>
      <c r="BI20" s="635"/>
      <c r="BJ20" s="635"/>
      <c r="BK20" s="635"/>
      <c r="BL20" s="635"/>
      <c r="BM20" s="635"/>
      <c r="BN20" s="635"/>
      <c r="BO20" s="635"/>
      <c r="BP20" s="635"/>
      <c r="BQ20" s="635"/>
      <c r="BR20" s="635"/>
      <c r="BS20" s="635"/>
      <c r="BT20" s="635"/>
      <c r="BU20" s="635"/>
      <c r="BV20" s="635"/>
      <c r="BW20" s="635"/>
      <c r="BX20" s="635"/>
      <c r="BY20" s="635"/>
      <c r="BZ20" s="635"/>
      <c r="CA20" s="635"/>
      <c r="CB20" s="635"/>
      <c r="CC20" s="635"/>
      <c r="CD20" s="635"/>
      <c r="CE20" s="635"/>
      <c r="CF20" s="635"/>
      <c r="CG20" s="635"/>
      <c r="CH20" s="635"/>
      <c r="CI20" s="635"/>
      <c r="CJ20" s="635"/>
      <c r="CK20" s="635"/>
      <c r="CL20" s="635"/>
      <c r="CM20" s="635"/>
      <c r="CN20" s="635"/>
      <c r="CO20" s="635"/>
      <c r="CP20" s="635"/>
      <c r="CQ20" s="635"/>
      <c r="CR20" s="635"/>
      <c r="CS20" s="635"/>
      <c r="CT20" s="635"/>
      <c r="CU20" s="635"/>
      <c r="CV20" s="635"/>
      <c r="CW20" s="635"/>
      <c r="CX20" s="635"/>
      <c r="CY20" s="635"/>
      <c r="CZ20" s="635"/>
    </row>
    <row r="21" spans="2:104" ht="31" x14ac:dyDescent="0.35">
      <c r="B21" s="646"/>
      <c r="C21" s="614" t="s">
        <v>656</v>
      </c>
      <c r="D21" s="647" t="s">
        <v>657</v>
      </c>
      <c r="E21" s="613"/>
      <c r="F21" s="648"/>
      <c r="G21" s="614"/>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635"/>
      <c r="AM21" s="635"/>
      <c r="AN21" s="635"/>
      <c r="AO21" s="635"/>
      <c r="AP21" s="635"/>
      <c r="AQ21" s="635"/>
      <c r="AR21" s="635"/>
      <c r="AS21" s="635"/>
      <c r="AT21" s="635"/>
      <c r="AU21" s="635"/>
      <c r="AV21" s="635"/>
      <c r="AW21" s="635"/>
      <c r="AX21" s="635"/>
      <c r="AY21" s="635"/>
      <c r="AZ21" s="635"/>
      <c r="BA21" s="635"/>
      <c r="BB21" s="635"/>
      <c r="BC21" s="635"/>
      <c r="BD21" s="635"/>
      <c r="BE21" s="635"/>
      <c r="BF21" s="635"/>
      <c r="BG21" s="635"/>
      <c r="BH21" s="635"/>
      <c r="BI21" s="635"/>
      <c r="BJ21" s="635"/>
      <c r="BK21" s="635"/>
      <c r="BL21" s="635"/>
      <c r="BM21" s="635"/>
      <c r="BN21" s="635"/>
      <c r="BO21" s="635"/>
      <c r="BP21" s="635"/>
      <c r="BQ21" s="635"/>
      <c r="BR21" s="635"/>
      <c r="BS21" s="635"/>
      <c r="BT21" s="635"/>
      <c r="BU21" s="635"/>
      <c r="BV21" s="635"/>
      <c r="BW21" s="635"/>
      <c r="BX21" s="635"/>
      <c r="BY21" s="635"/>
      <c r="BZ21" s="635"/>
      <c r="CA21" s="635"/>
      <c r="CB21" s="635"/>
      <c r="CC21" s="635"/>
      <c r="CD21" s="635"/>
      <c r="CE21" s="635"/>
      <c r="CF21" s="635"/>
      <c r="CG21" s="635"/>
      <c r="CH21" s="635"/>
      <c r="CI21" s="635"/>
      <c r="CJ21" s="635"/>
      <c r="CK21" s="635"/>
      <c r="CL21" s="635"/>
      <c r="CM21" s="635"/>
      <c r="CN21" s="635"/>
      <c r="CO21" s="635"/>
      <c r="CP21" s="635"/>
      <c r="CQ21" s="635"/>
      <c r="CR21" s="635"/>
      <c r="CS21" s="635"/>
      <c r="CT21" s="635"/>
      <c r="CU21" s="635"/>
      <c r="CV21" s="635"/>
      <c r="CW21" s="635"/>
      <c r="CX21" s="635"/>
      <c r="CY21" s="635"/>
      <c r="CZ21" s="635"/>
    </row>
    <row r="22" spans="2:104" ht="15.5" x14ac:dyDescent="0.35">
      <c r="B22" s="646"/>
      <c r="C22" s="614" t="s">
        <v>658</v>
      </c>
      <c r="D22" s="647" t="s">
        <v>659</v>
      </c>
      <c r="E22" s="613"/>
      <c r="F22" s="648"/>
      <c r="G22" s="614"/>
      <c r="H22" s="635"/>
      <c r="I22" s="635"/>
      <c r="J22" s="635"/>
      <c r="K22" s="635"/>
      <c r="L22" s="635"/>
      <c r="M22" s="635"/>
      <c r="N22" s="635"/>
      <c r="O22" s="635"/>
      <c r="P22" s="635"/>
      <c r="Q22" s="635"/>
      <c r="R22" s="635"/>
      <c r="S22" s="635"/>
      <c r="T22" s="635"/>
      <c r="U22" s="635"/>
      <c r="V22" s="635"/>
      <c r="W22" s="635"/>
      <c r="X22" s="635"/>
      <c r="Y22" s="635"/>
      <c r="Z22" s="635"/>
      <c r="AA22" s="635"/>
      <c r="AB22" s="635"/>
      <c r="AC22" s="635"/>
      <c r="AD22" s="635"/>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c r="BP22" s="635"/>
      <c r="BQ22" s="635"/>
      <c r="BR22" s="635"/>
      <c r="BS22" s="635"/>
      <c r="BT22" s="635"/>
      <c r="BU22" s="635"/>
      <c r="BV22" s="635"/>
      <c r="BW22" s="635"/>
      <c r="BX22" s="635"/>
      <c r="BY22" s="635"/>
      <c r="BZ22" s="635"/>
      <c r="CA22" s="635"/>
      <c r="CB22" s="635"/>
      <c r="CC22" s="635"/>
      <c r="CD22" s="635"/>
      <c r="CE22" s="635"/>
      <c r="CF22" s="635"/>
      <c r="CG22" s="635"/>
      <c r="CH22" s="635"/>
      <c r="CI22" s="635"/>
      <c r="CJ22" s="635"/>
      <c r="CK22" s="635"/>
      <c r="CL22" s="635"/>
      <c r="CM22" s="635"/>
      <c r="CN22" s="635"/>
      <c r="CO22" s="635"/>
      <c r="CP22" s="635"/>
      <c r="CQ22" s="635"/>
      <c r="CR22" s="635"/>
      <c r="CS22" s="635"/>
      <c r="CT22" s="635"/>
      <c r="CU22" s="635"/>
      <c r="CV22" s="635"/>
      <c r="CW22" s="635"/>
      <c r="CX22" s="635"/>
      <c r="CY22" s="635"/>
      <c r="CZ22" s="635"/>
    </row>
    <row r="23" spans="2:104" ht="15.5" x14ac:dyDescent="0.35">
      <c r="B23" s="646"/>
      <c r="C23" s="614" t="s">
        <v>686</v>
      </c>
      <c r="D23" s="647" t="s">
        <v>688</v>
      </c>
      <c r="E23" s="613"/>
      <c r="F23" s="648"/>
      <c r="G23" s="614"/>
      <c r="H23" s="635"/>
      <c r="I23" s="635"/>
      <c r="J23" s="635"/>
      <c r="K23" s="635"/>
      <c r="L23" s="635"/>
      <c r="M23" s="635"/>
      <c r="N23" s="635"/>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5"/>
      <c r="BW23" s="635"/>
      <c r="BX23" s="635"/>
      <c r="BY23" s="635"/>
      <c r="BZ23" s="635"/>
      <c r="CA23" s="635"/>
      <c r="CB23" s="635"/>
      <c r="CC23" s="635"/>
      <c r="CD23" s="635"/>
      <c r="CE23" s="635"/>
      <c r="CF23" s="635"/>
      <c r="CG23" s="635"/>
      <c r="CH23" s="635"/>
      <c r="CI23" s="635"/>
      <c r="CJ23" s="635"/>
      <c r="CK23" s="635"/>
      <c r="CL23" s="635"/>
      <c r="CM23" s="635"/>
      <c r="CN23" s="635"/>
      <c r="CO23" s="635"/>
      <c r="CP23" s="635"/>
      <c r="CQ23" s="635"/>
      <c r="CR23" s="635"/>
      <c r="CS23" s="635"/>
      <c r="CT23" s="635"/>
      <c r="CU23" s="635"/>
      <c r="CV23" s="635"/>
      <c r="CW23" s="635"/>
      <c r="CX23" s="635"/>
      <c r="CY23" s="635"/>
      <c r="CZ23" s="635"/>
    </row>
    <row r="24" spans="2:104" ht="15.5" x14ac:dyDescent="0.35">
      <c r="B24" s="646"/>
      <c r="C24" s="614" t="s">
        <v>687</v>
      </c>
      <c r="D24" s="647" t="s">
        <v>689</v>
      </c>
      <c r="E24" s="613"/>
      <c r="F24" s="648"/>
      <c r="G24" s="614"/>
      <c r="H24" s="635"/>
      <c r="I24" s="635"/>
      <c r="J24" s="635"/>
      <c r="K24" s="635"/>
      <c r="L24" s="635"/>
      <c r="M24" s="635"/>
      <c r="N24" s="635"/>
      <c r="O24" s="635"/>
      <c r="P24" s="635"/>
      <c r="Q24" s="635"/>
      <c r="R24" s="635"/>
      <c r="S24" s="635"/>
      <c r="T24" s="635"/>
      <c r="U24" s="635"/>
      <c r="V24" s="635"/>
      <c r="W24" s="635"/>
      <c r="X24" s="635"/>
      <c r="Y24" s="635"/>
      <c r="Z24" s="635"/>
      <c r="AA24" s="635"/>
      <c r="AB24" s="635"/>
      <c r="AC24" s="635"/>
      <c r="AD24" s="635"/>
      <c r="AE24" s="635"/>
      <c r="AF24" s="635"/>
      <c r="AG24" s="635"/>
      <c r="AH24" s="635"/>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5"/>
      <c r="BW24" s="635"/>
      <c r="BX24" s="635"/>
      <c r="BY24" s="635"/>
      <c r="BZ24" s="635"/>
      <c r="CA24" s="635"/>
      <c r="CB24" s="635"/>
      <c r="CC24" s="635"/>
      <c r="CD24" s="635"/>
      <c r="CE24" s="635"/>
      <c r="CF24" s="635"/>
      <c r="CG24" s="635"/>
      <c r="CH24" s="635"/>
      <c r="CI24" s="635"/>
      <c r="CJ24" s="635"/>
      <c r="CK24" s="635"/>
      <c r="CL24" s="635"/>
      <c r="CM24" s="635"/>
      <c r="CN24" s="635"/>
      <c r="CO24" s="635"/>
      <c r="CP24" s="635"/>
      <c r="CQ24" s="635"/>
      <c r="CR24" s="635"/>
      <c r="CS24" s="635"/>
      <c r="CT24" s="635"/>
      <c r="CU24" s="635"/>
      <c r="CV24" s="635"/>
      <c r="CW24" s="635"/>
      <c r="CX24" s="635"/>
      <c r="CY24" s="635"/>
      <c r="CZ24" s="635"/>
    </row>
    <row r="25" spans="2:104" ht="15.5" x14ac:dyDescent="0.35">
      <c r="B25" s="646"/>
      <c r="C25" s="614"/>
      <c r="D25" s="647"/>
      <c r="E25" s="613"/>
      <c r="F25" s="648"/>
      <c r="G25" s="614"/>
      <c r="H25" s="635"/>
      <c r="I25" s="635"/>
      <c r="J25" s="635"/>
      <c r="K25" s="635"/>
      <c r="L25" s="635"/>
      <c r="M25" s="635"/>
      <c r="N25" s="635"/>
      <c r="O25" s="635"/>
      <c r="P25" s="635"/>
      <c r="Q25" s="635"/>
      <c r="R25" s="635"/>
      <c r="S25" s="635"/>
      <c r="T25" s="635"/>
      <c r="U25" s="635"/>
      <c r="V25" s="635"/>
      <c r="W25" s="635"/>
      <c r="X25" s="635"/>
      <c r="Y25" s="635"/>
      <c r="Z25" s="635"/>
      <c r="AA25" s="635"/>
      <c r="AB25" s="635"/>
      <c r="AC25" s="635"/>
      <c r="AD25" s="635"/>
      <c r="AE25" s="635"/>
      <c r="AF25" s="635"/>
      <c r="AG25" s="635"/>
      <c r="AH25" s="635"/>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5"/>
      <c r="BW25" s="635"/>
      <c r="BX25" s="635"/>
      <c r="BY25" s="635"/>
      <c r="BZ25" s="635"/>
      <c r="CA25" s="635"/>
      <c r="CB25" s="635"/>
      <c r="CC25" s="635"/>
      <c r="CD25" s="635"/>
      <c r="CE25" s="635"/>
      <c r="CF25" s="635"/>
      <c r="CG25" s="635"/>
      <c r="CH25" s="635"/>
      <c r="CI25" s="635"/>
      <c r="CJ25" s="635"/>
      <c r="CK25" s="635"/>
      <c r="CL25" s="635"/>
      <c r="CM25" s="635"/>
      <c r="CN25" s="635"/>
      <c r="CO25" s="635"/>
      <c r="CP25" s="635"/>
      <c r="CQ25" s="635"/>
      <c r="CR25" s="635"/>
      <c r="CS25" s="635"/>
      <c r="CT25" s="635"/>
      <c r="CU25" s="635"/>
      <c r="CV25" s="635"/>
      <c r="CW25" s="635"/>
      <c r="CX25" s="635"/>
      <c r="CY25" s="635"/>
      <c r="CZ25" s="635"/>
    </row>
    <row r="26" spans="2:104" ht="15.5" x14ac:dyDescent="0.35">
      <c r="B26" s="646"/>
      <c r="C26" s="614"/>
      <c r="D26" s="647"/>
      <c r="E26" s="613"/>
      <c r="F26" s="648"/>
      <c r="G26" s="614"/>
      <c r="H26" s="635"/>
      <c r="I26" s="635"/>
      <c r="J26" s="635"/>
      <c r="K26" s="635"/>
      <c r="L26" s="635"/>
      <c r="M26" s="635"/>
      <c r="N26" s="635"/>
      <c r="O26" s="635"/>
      <c r="P26" s="635"/>
      <c r="Q26" s="635"/>
      <c r="R26" s="635"/>
      <c r="S26" s="635"/>
      <c r="T26" s="635"/>
      <c r="U26" s="635"/>
      <c r="V26" s="635"/>
      <c r="W26" s="635"/>
      <c r="X26" s="635"/>
      <c r="Y26" s="635"/>
      <c r="Z26" s="635"/>
      <c r="AA26" s="635"/>
      <c r="AB26" s="635"/>
      <c r="AC26" s="635"/>
      <c r="AD26" s="635"/>
      <c r="AE26" s="635"/>
      <c r="AF26" s="635"/>
      <c r="AG26" s="635"/>
      <c r="AH26" s="635"/>
      <c r="AI26" s="635"/>
      <c r="AJ26" s="635"/>
      <c r="AK26" s="635"/>
      <c r="AL26" s="635"/>
      <c r="AM26" s="635"/>
      <c r="AN26" s="635"/>
      <c r="AO26" s="635"/>
      <c r="AP26" s="635"/>
      <c r="AQ26" s="635"/>
      <c r="AR26" s="635"/>
      <c r="AS26" s="635"/>
      <c r="AT26" s="635"/>
      <c r="AU26" s="635"/>
      <c r="AV26" s="635"/>
      <c r="AW26" s="635"/>
      <c r="AX26" s="635"/>
      <c r="AY26" s="635"/>
      <c r="AZ26" s="635"/>
      <c r="BA26" s="635"/>
      <c r="BB26" s="635"/>
      <c r="BC26" s="635"/>
      <c r="BD26" s="635"/>
      <c r="BE26" s="635"/>
      <c r="BF26" s="635"/>
      <c r="BG26" s="635"/>
      <c r="BH26" s="635"/>
      <c r="BI26" s="635"/>
      <c r="BJ26" s="635"/>
      <c r="BK26" s="635"/>
      <c r="BL26" s="635"/>
      <c r="BM26" s="635"/>
      <c r="BN26" s="635"/>
      <c r="BO26" s="635"/>
      <c r="BP26" s="635"/>
      <c r="BQ26" s="635"/>
      <c r="BR26" s="635"/>
      <c r="BS26" s="635"/>
      <c r="BT26" s="635"/>
      <c r="BU26" s="635"/>
      <c r="BV26" s="635"/>
      <c r="BW26" s="635"/>
      <c r="BX26" s="635"/>
      <c r="BY26" s="635"/>
      <c r="BZ26" s="635"/>
      <c r="CA26" s="635"/>
      <c r="CB26" s="635"/>
      <c r="CC26" s="635"/>
      <c r="CD26" s="635"/>
      <c r="CE26" s="635"/>
      <c r="CF26" s="635"/>
      <c r="CG26" s="635"/>
      <c r="CH26" s="635"/>
      <c r="CI26" s="635"/>
      <c r="CJ26" s="635"/>
      <c r="CK26" s="635"/>
      <c r="CL26" s="635"/>
      <c r="CM26" s="635"/>
      <c r="CN26" s="635"/>
      <c r="CO26" s="635"/>
      <c r="CP26" s="635"/>
      <c r="CQ26" s="635"/>
      <c r="CR26" s="635"/>
      <c r="CS26" s="635"/>
      <c r="CT26" s="635"/>
      <c r="CU26" s="635"/>
      <c r="CV26" s="635"/>
      <c r="CW26" s="635"/>
      <c r="CX26" s="635"/>
      <c r="CY26" s="635"/>
      <c r="CZ26" s="635"/>
    </row>
    <row r="27" spans="2:104" ht="15.5" x14ac:dyDescent="0.35">
      <c r="B27" s="642">
        <v>2</v>
      </c>
      <c r="C27" s="649" t="s">
        <v>660</v>
      </c>
      <c r="D27" s="649"/>
      <c r="E27" s="613"/>
      <c r="F27" s="648"/>
      <c r="G27" s="614"/>
      <c r="H27" s="635"/>
      <c r="I27" s="635"/>
      <c r="J27" s="635"/>
      <c r="K27" s="635"/>
      <c r="L27" s="635"/>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c r="AM27" s="635"/>
      <c r="AN27" s="635"/>
      <c r="AO27" s="635"/>
      <c r="AP27" s="635"/>
      <c r="AQ27" s="635"/>
      <c r="AR27" s="635"/>
      <c r="AS27" s="635"/>
      <c r="AT27" s="635"/>
      <c r="AU27" s="635"/>
      <c r="AV27" s="635"/>
      <c r="AW27" s="635"/>
      <c r="AX27" s="635"/>
      <c r="AY27" s="635"/>
      <c r="AZ27" s="635"/>
      <c r="BA27" s="635"/>
      <c r="BB27" s="635"/>
      <c r="BC27" s="635"/>
      <c r="BD27" s="635"/>
      <c r="BE27" s="635"/>
      <c r="BF27" s="635"/>
      <c r="BG27" s="635"/>
      <c r="BH27" s="635"/>
      <c r="BI27" s="635"/>
      <c r="BJ27" s="635"/>
      <c r="BK27" s="635"/>
      <c r="BL27" s="635"/>
      <c r="BM27" s="635"/>
      <c r="BN27" s="635"/>
      <c r="BO27" s="635"/>
      <c r="BP27" s="635"/>
      <c r="BQ27" s="635"/>
      <c r="BR27" s="635"/>
      <c r="BS27" s="635"/>
      <c r="BT27" s="635"/>
      <c r="BU27" s="635"/>
      <c r="BV27" s="635"/>
      <c r="BW27" s="635"/>
      <c r="BX27" s="635"/>
      <c r="BY27" s="635"/>
      <c r="BZ27" s="635"/>
      <c r="CA27" s="635"/>
      <c r="CB27" s="635"/>
      <c r="CC27" s="635"/>
      <c r="CD27" s="635"/>
      <c r="CE27" s="635"/>
      <c r="CF27" s="635"/>
      <c r="CG27" s="635"/>
      <c r="CH27" s="635"/>
      <c r="CI27" s="635"/>
      <c r="CJ27" s="635"/>
      <c r="CK27" s="635"/>
      <c r="CL27" s="635"/>
      <c r="CM27" s="635"/>
      <c r="CN27" s="635"/>
      <c r="CO27" s="635"/>
      <c r="CP27" s="635"/>
      <c r="CQ27" s="635"/>
      <c r="CR27" s="635"/>
      <c r="CS27" s="635"/>
      <c r="CT27" s="635"/>
      <c r="CU27" s="635"/>
      <c r="CV27" s="635"/>
      <c r="CW27" s="635"/>
      <c r="CX27" s="635"/>
      <c r="CY27" s="635"/>
      <c r="CZ27" s="635"/>
    </row>
    <row r="28" spans="2:104" ht="15.5" x14ac:dyDescent="0.35">
      <c r="B28" s="614"/>
      <c r="C28" s="614" t="s">
        <v>661</v>
      </c>
      <c r="D28" s="614"/>
      <c r="E28" s="613"/>
      <c r="F28" s="648"/>
      <c r="G28" s="614"/>
      <c r="H28" s="635"/>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I28" s="635"/>
      <c r="AJ28" s="635"/>
      <c r="AK28" s="635"/>
      <c r="AL28" s="635"/>
      <c r="AM28" s="635"/>
      <c r="AN28" s="635"/>
      <c r="AO28" s="635"/>
      <c r="AP28" s="635"/>
      <c r="AQ28" s="635"/>
      <c r="AR28" s="635"/>
      <c r="AS28" s="635"/>
      <c r="AT28" s="635"/>
      <c r="AU28" s="635"/>
      <c r="AV28" s="635"/>
      <c r="AW28" s="635"/>
      <c r="AX28" s="635"/>
      <c r="AY28" s="635"/>
      <c r="AZ28" s="635"/>
      <c r="BA28" s="635"/>
      <c r="BB28" s="635"/>
      <c r="BC28" s="635"/>
      <c r="BD28" s="635"/>
      <c r="BE28" s="635"/>
      <c r="BF28" s="635"/>
      <c r="BG28" s="635"/>
      <c r="BH28" s="635"/>
      <c r="BI28" s="635"/>
      <c r="BJ28" s="635"/>
      <c r="BK28" s="635"/>
      <c r="BL28" s="635"/>
      <c r="BM28" s="635"/>
      <c r="BN28" s="635"/>
      <c r="BO28" s="635"/>
      <c r="BP28" s="635"/>
      <c r="BQ28" s="635"/>
      <c r="BR28" s="635"/>
      <c r="BS28" s="635"/>
      <c r="BT28" s="635"/>
      <c r="BU28" s="635"/>
      <c r="BV28" s="635"/>
      <c r="BW28" s="635"/>
      <c r="BX28" s="635"/>
      <c r="BY28" s="635"/>
      <c r="BZ28" s="635"/>
      <c r="CA28" s="635"/>
      <c r="CB28" s="635"/>
      <c r="CC28" s="635"/>
      <c r="CD28" s="635"/>
      <c r="CE28" s="635"/>
      <c r="CF28" s="635"/>
      <c r="CG28" s="635"/>
      <c r="CH28" s="635"/>
      <c r="CI28" s="635"/>
      <c r="CJ28" s="635"/>
      <c r="CK28" s="635"/>
      <c r="CL28" s="635"/>
      <c r="CM28" s="635"/>
      <c r="CN28" s="635"/>
      <c r="CO28" s="635"/>
      <c r="CP28" s="635"/>
      <c r="CQ28" s="635"/>
      <c r="CR28" s="635"/>
      <c r="CS28" s="635"/>
      <c r="CT28" s="635"/>
      <c r="CU28" s="635"/>
      <c r="CV28" s="635"/>
      <c r="CW28" s="635"/>
      <c r="CX28" s="635"/>
      <c r="CY28" s="635"/>
      <c r="CZ28" s="635"/>
    </row>
    <row r="29" spans="2:104" ht="46.5" x14ac:dyDescent="0.35">
      <c r="B29" s="614"/>
      <c r="C29" s="650" t="s">
        <v>662</v>
      </c>
      <c r="D29" s="647" t="s">
        <v>663</v>
      </c>
      <c r="E29" s="613"/>
      <c r="F29" s="648"/>
      <c r="G29" s="614"/>
      <c r="H29" s="635"/>
      <c r="I29" s="635"/>
      <c r="J29" s="635"/>
      <c r="K29" s="635"/>
      <c r="L29" s="635"/>
      <c r="M29" s="635"/>
      <c r="N29" s="635"/>
      <c r="O29" s="635"/>
      <c r="P29" s="635"/>
      <c r="Q29" s="635"/>
      <c r="R29" s="635"/>
      <c r="S29" s="635"/>
      <c r="T29" s="635"/>
      <c r="U29" s="635"/>
      <c r="V29" s="635"/>
      <c r="W29" s="635"/>
      <c r="X29" s="635"/>
      <c r="Y29" s="635"/>
      <c r="Z29" s="635"/>
      <c r="AA29" s="635"/>
      <c r="AB29" s="635"/>
      <c r="AC29" s="635"/>
      <c r="AD29" s="635"/>
      <c r="AE29" s="635"/>
      <c r="AF29" s="635"/>
      <c r="AG29" s="635"/>
      <c r="AH29" s="635"/>
      <c r="AI29" s="635"/>
      <c r="AJ29" s="635"/>
      <c r="AK29" s="635"/>
      <c r="AL29" s="635"/>
      <c r="AM29" s="635"/>
      <c r="AN29" s="635"/>
      <c r="AO29" s="635"/>
      <c r="AP29" s="635"/>
      <c r="AQ29" s="635"/>
      <c r="AR29" s="635"/>
      <c r="AS29" s="635"/>
      <c r="AT29" s="635"/>
      <c r="AU29" s="635"/>
      <c r="AV29" s="635"/>
      <c r="AW29" s="635"/>
      <c r="AX29" s="635"/>
      <c r="AY29" s="635"/>
      <c r="AZ29" s="635"/>
      <c r="BA29" s="635"/>
      <c r="BB29" s="635"/>
      <c r="BC29" s="635"/>
      <c r="BD29" s="635"/>
      <c r="BE29" s="635"/>
      <c r="BF29" s="635"/>
      <c r="BG29" s="635"/>
      <c r="BH29" s="635"/>
      <c r="BI29" s="635"/>
      <c r="BJ29" s="635"/>
      <c r="BK29" s="635"/>
      <c r="BL29" s="635"/>
      <c r="BM29" s="635"/>
      <c r="BN29" s="635"/>
      <c r="BO29" s="635"/>
      <c r="BP29" s="635"/>
      <c r="BQ29" s="635"/>
      <c r="BR29" s="635"/>
      <c r="BS29" s="635"/>
      <c r="BT29" s="635"/>
      <c r="BU29" s="635"/>
      <c r="BV29" s="635"/>
      <c r="BW29" s="635"/>
      <c r="BX29" s="635"/>
      <c r="BY29" s="635"/>
      <c r="BZ29" s="635"/>
      <c r="CA29" s="635"/>
      <c r="CB29" s="635"/>
      <c r="CC29" s="635"/>
      <c r="CD29" s="635"/>
      <c r="CE29" s="635"/>
      <c r="CF29" s="635"/>
      <c r="CG29" s="635"/>
      <c r="CH29" s="635"/>
      <c r="CI29" s="635"/>
      <c r="CJ29" s="635"/>
      <c r="CK29" s="635"/>
      <c r="CL29" s="635"/>
      <c r="CM29" s="635"/>
      <c r="CN29" s="635"/>
      <c r="CO29" s="635"/>
      <c r="CP29" s="635"/>
      <c r="CQ29" s="635"/>
      <c r="CR29" s="635"/>
      <c r="CS29" s="635"/>
      <c r="CT29" s="635"/>
      <c r="CU29" s="635"/>
      <c r="CV29" s="635"/>
      <c r="CW29" s="635"/>
      <c r="CX29" s="635"/>
      <c r="CY29" s="635"/>
      <c r="CZ29" s="635"/>
    </row>
    <row r="30" spans="2:104" ht="51" customHeight="1" x14ac:dyDescent="0.35">
      <c r="B30" s="614"/>
      <c r="C30" s="618"/>
      <c r="D30" s="647" t="s">
        <v>664</v>
      </c>
      <c r="E30" s="613"/>
      <c r="F30" s="648"/>
      <c r="G30" s="614"/>
      <c r="H30" s="635"/>
      <c r="I30" s="635"/>
      <c r="J30" s="635"/>
      <c r="K30" s="635"/>
      <c r="L30" s="635"/>
      <c r="M30" s="635"/>
      <c r="N30" s="635"/>
      <c r="O30" s="635"/>
      <c r="P30" s="635"/>
      <c r="Q30" s="635"/>
      <c r="R30" s="635"/>
      <c r="S30" s="635"/>
      <c r="T30" s="635"/>
      <c r="U30" s="635"/>
      <c r="V30" s="635"/>
      <c r="W30" s="635"/>
      <c r="X30" s="635"/>
      <c r="Y30" s="635"/>
      <c r="Z30" s="635"/>
      <c r="AA30" s="635"/>
      <c r="AB30" s="635"/>
      <c r="AC30" s="635"/>
      <c r="AD30" s="635"/>
      <c r="AE30" s="635"/>
      <c r="AF30" s="635"/>
      <c r="AG30" s="635"/>
      <c r="AH30" s="635"/>
      <c r="AI30" s="635"/>
      <c r="AJ30" s="635"/>
      <c r="AK30" s="635"/>
      <c r="AL30" s="635"/>
      <c r="AM30" s="635"/>
      <c r="AN30" s="635"/>
      <c r="AO30" s="635"/>
      <c r="AP30" s="635"/>
      <c r="AQ30" s="635"/>
      <c r="AR30" s="635"/>
      <c r="AS30" s="635"/>
      <c r="AT30" s="635"/>
      <c r="AU30" s="635"/>
      <c r="AV30" s="635"/>
      <c r="AW30" s="635"/>
      <c r="AX30" s="635"/>
      <c r="AY30" s="635"/>
      <c r="AZ30" s="635"/>
      <c r="BA30" s="635"/>
      <c r="BB30" s="635"/>
      <c r="BC30" s="635"/>
      <c r="BD30" s="635"/>
      <c r="BE30" s="635"/>
      <c r="BF30" s="635"/>
      <c r="BG30" s="635"/>
      <c r="BH30" s="635"/>
      <c r="BI30" s="635"/>
      <c r="BJ30" s="635"/>
      <c r="BK30" s="635"/>
      <c r="BL30" s="635"/>
      <c r="BM30" s="635"/>
      <c r="BN30" s="635"/>
      <c r="BO30" s="635"/>
      <c r="BP30" s="635"/>
      <c r="BQ30" s="635"/>
      <c r="BR30" s="635"/>
      <c r="BS30" s="635"/>
      <c r="BT30" s="635"/>
      <c r="BU30" s="635"/>
      <c r="BV30" s="635"/>
      <c r="BW30" s="635"/>
      <c r="BX30" s="635"/>
      <c r="BY30" s="635"/>
      <c r="BZ30" s="635"/>
      <c r="CA30" s="635"/>
      <c r="CB30" s="635"/>
      <c r="CC30" s="635"/>
      <c r="CD30" s="635"/>
      <c r="CE30" s="635"/>
      <c r="CF30" s="635"/>
      <c r="CG30" s="635"/>
      <c r="CH30" s="635"/>
      <c r="CI30" s="635"/>
      <c r="CJ30" s="635"/>
      <c r="CK30" s="635"/>
      <c r="CL30" s="635"/>
      <c r="CM30" s="635"/>
      <c r="CN30" s="635"/>
      <c r="CO30" s="635"/>
      <c r="CP30" s="635"/>
      <c r="CQ30" s="635"/>
      <c r="CR30" s="635"/>
      <c r="CS30" s="635"/>
      <c r="CT30" s="635"/>
      <c r="CU30" s="635"/>
      <c r="CV30" s="635"/>
      <c r="CW30" s="635"/>
      <c r="CX30" s="635"/>
      <c r="CY30" s="635"/>
      <c r="CZ30" s="635"/>
    </row>
    <row r="31" spans="2:104" ht="14.5" x14ac:dyDescent="0.35">
      <c r="B31" s="635"/>
      <c r="C31" s="651"/>
      <c r="D31" s="638"/>
      <c r="E31" s="636"/>
      <c r="F31" s="652"/>
      <c r="G31" s="635"/>
      <c r="H31" s="635"/>
      <c r="I31" s="635"/>
      <c r="J31" s="635"/>
      <c r="K31" s="635"/>
      <c r="L31" s="635"/>
      <c r="M31" s="635"/>
      <c r="N31" s="635"/>
      <c r="O31" s="635"/>
      <c r="P31" s="635"/>
      <c r="Q31" s="635"/>
      <c r="R31" s="635"/>
      <c r="S31" s="635"/>
      <c r="T31" s="635"/>
      <c r="U31" s="635"/>
      <c r="V31" s="635"/>
      <c r="W31" s="635"/>
      <c r="X31" s="635"/>
      <c r="Y31" s="635"/>
      <c r="Z31" s="635"/>
      <c r="AA31" s="635"/>
      <c r="AB31" s="635"/>
      <c r="AC31" s="635"/>
      <c r="AD31" s="635"/>
      <c r="AE31" s="635"/>
      <c r="AF31" s="635"/>
      <c r="AG31" s="635"/>
      <c r="AH31" s="635"/>
      <c r="AI31" s="635"/>
      <c r="AJ31" s="635"/>
      <c r="AK31" s="635"/>
      <c r="AL31" s="635"/>
      <c r="AM31" s="635"/>
      <c r="AN31" s="635"/>
      <c r="AO31" s="635"/>
      <c r="AP31" s="635"/>
      <c r="AQ31" s="635"/>
      <c r="AR31" s="635"/>
      <c r="AS31" s="635"/>
      <c r="AT31" s="635"/>
      <c r="AU31" s="635"/>
      <c r="AV31" s="635"/>
      <c r="AW31" s="635"/>
      <c r="AX31" s="635"/>
      <c r="AY31" s="635"/>
      <c r="AZ31" s="635"/>
      <c r="BA31" s="635"/>
      <c r="BB31" s="635"/>
      <c r="BC31" s="635"/>
      <c r="BD31" s="635"/>
      <c r="BE31" s="635"/>
      <c r="BF31" s="635"/>
      <c r="BG31" s="635"/>
      <c r="BH31" s="635"/>
      <c r="BI31" s="635"/>
      <c r="BJ31" s="635"/>
      <c r="BK31" s="635"/>
      <c r="BL31" s="635"/>
      <c r="BM31" s="635"/>
      <c r="BN31" s="635"/>
      <c r="BO31" s="635"/>
      <c r="BP31" s="635"/>
      <c r="BQ31" s="635"/>
      <c r="BR31" s="635"/>
      <c r="BS31" s="635"/>
      <c r="BT31" s="635"/>
      <c r="BU31" s="635"/>
      <c r="BV31" s="635"/>
      <c r="BW31" s="635"/>
      <c r="BX31" s="635"/>
      <c r="BY31" s="635"/>
      <c r="BZ31" s="635"/>
      <c r="CA31" s="635"/>
      <c r="CB31" s="635"/>
      <c r="CC31" s="635"/>
      <c r="CD31" s="635"/>
      <c r="CE31" s="635"/>
      <c r="CF31" s="635"/>
      <c r="CG31" s="635"/>
      <c r="CH31" s="635"/>
      <c r="CI31" s="635"/>
      <c r="CJ31" s="635"/>
      <c r="CK31" s="635"/>
      <c r="CL31" s="635"/>
      <c r="CM31" s="635"/>
      <c r="CN31" s="635"/>
      <c r="CO31" s="635"/>
      <c r="CP31" s="635"/>
      <c r="CQ31" s="635"/>
      <c r="CR31" s="635"/>
      <c r="CS31" s="635"/>
      <c r="CT31" s="635"/>
      <c r="CU31" s="635"/>
      <c r="CV31" s="635"/>
      <c r="CW31" s="635"/>
      <c r="CX31" s="635"/>
      <c r="CY31" s="635"/>
      <c r="CZ31" s="635"/>
    </row>
    <row r="32" spans="2:104" ht="14.5" x14ac:dyDescent="0.35">
      <c r="B32" s="635"/>
      <c r="C32" s="653"/>
      <c r="D32" s="638"/>
      <c r="E32" s="636"/>
      <c r="F32" s="639"/>
      <c r="G32" s="635"/>
      <c r="H32" s="635"/>
      <c r="I32" s="635"/>
      <c r="J32" s="635"/>
      <c r="K32" s="635"/>
      <c r="L32" s="635"/>
      <c r="M32" s="635"/>
      <c r="N32" s="635"/>
      <c r="O32" s="635"/>
      <c r="P32" s="635"/>
      <c r="Q32" s="635"/>
      <c r="R32" s="635"/>
      <c r="S32" s="635"/>
      <c r="T32" s="635"/>
      <c r="U32" s="635"/>
      <c r="V32" s="635"/>
      <c r="W32" s="635"/>
      <c r="X32" s="635"/>
      <c r="Y32" s="635"/>
      <c r="Z32" s="635"/>
      <c r="AA32" s="635"/>
      <c r="AB32" s="635"/>
      <c r="AC32" s="635"/>
      <c r="AD32" s="635"/>
      <c r="AE32" s="635"/>
      <c r="AF32" s="635"/>
      <c r="AG32" s="635"/>
      <c r="AH32" s="635"/>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5"/>
      <c r="BW32" s="635"/>
      <c r="BX32" s="635"/>
      <c r="BY32" s="635"/>
      <c r="BZ32" s="635"/>
      <c r="CA32" s="635"/>
      <c r="CB32" s="635"/>
      <c r="CC32" s="635"/>
      <c r="CD32" s="635"/>
      <c r="CE32" s="635"/>
      <c r="CF32" s="635"/>
      <c r="CG32" s="635"/>
      <c r="CH32" s="635"/>
      <c r="CI32" s="635"/>
      <c r="CJ32" s="635"/>
      <c r="CK32" s="635"/>
      <c r="CL32" s="635"/>
      <c r="CM32" s="635"/>
      <c r="CN32" s="635"/>
      <c r="CO32" s="635"/>
      <c r="CP32" s="635"/>
      <c r="CQ32" s="635"/>
      <c r="CR32" s="635"/>
      <c r="CS32" s="635"/>
      <c r="CT32" s="635"/>
      <c r="CU32" s="635"/>
      <c r="CV32" s="635"/>
      <c r="CW32" s="635"/>
      <c r="CX32" s="635"/>
      <c r="CY32" s="635"/>
      <c r="CZ32" s="635"/>
    </row>
    <row r="33" spans="2:104" ht="14.5" x14ac:dyDescent="0.35">
      <c r="B33" s="635"/>
      <c r="C33" s="635"/>
      <c r="D33" s="638"/>
      <c r="E33" s="636"/>
      <c r="F33" s="639"/>
      <c r="G33" s="635"/>
      <c r="H33" s="635"/>
      <c r="I33" s="635"/>
      <c r="J33" s="635"/>
      <c r="K33" s="635"/>
      <c r="L33" s="635"/>
      <c r="M33" s="635"/>
      <c r="N33" s="635"/>
      <c r="O33" s="635"/>
      <c r="P33" s="635"/>
      <c r="Q33" s="635"/>
      <c r="R33" s="635"/>
      <c r="S33" s="635"/>
      <c r="T33" s="635"/>
      <c r="U33" s="635"/>
      <c r="V33" s="635"/>
      <c r="W33" s="635"/>
      <c r="X33" s="635"/>
      <c r="Y33" s="635"/>
      <c r="Z33" s="635"/>
      <c r="AA33" s="635"/>
      <c r="AB33" s="635"/>
      <c r="AC33" s="635"/>
      <c r="AD33" s="635"/>
      <c r="AE33" s="635"/>
      <c r="AF33" s="635"/>
      <c r="AG33" s="635"/>
      <c r="AH33" s="635"/>
      <c r="AI33" s="635"/>
      <c r="AJ33" s="635"/>
      <c r="AK33" s="635"/>
      <c r="AL33" s="635"/>
      <c r="AM33" s="635"/>
      <c r="AN33" s="635"/>
      <c r="AO33" s="635"/>
      <c r="AP33" s="635"/>
      <c r="AQ33" s="635"/>
      <c r="AR33" s="635"/>
      <c r="AS33" s="635"/>
      <c r="AT33" s="635"/>
      <c r="AU33" s="635"/>
      <c r="AV33" s="635"/>
      <c r="AW33" s="635"/>
      <c r="AX33" s="635"/>
      <c r="AY33" s="635"/>
      <c r="AZ33" s="635"/>
      <c r="BA33" s="635"/>
      <c r="BB33" s="635"/>
      <c r="BC33" s="635"/>
      <c r="BD33" s="635"/>
      <c r="BE33" s="635"/>
      <c r="BF33" s="635"/>
      <c r="BG33" s="635"/>
      <c r="BH33" s="635"/>
      <c r="BI33" s="635"/>
      <c r="BJ33" s="635"/>
      <c r="BK33" s="635"/>
      <c r="BL33" s="635"/>
      <c r="BM33" s="635"/>
      <c r="BN33" s="635"/>
      <c r="BO33" s="635"/>
      <c r="BP33" s="635"/>
      <c r="BQ33" s="635"/>
      <c r="BR33" s="635"/>
      <c r="BS33" s="635"/>
      <c r="BT33" s="635"/>
      <c r="BU33" s="635"/>
      <c r="BV33" s="635"/>
      <c r="BW33" s="635"/>
      <c r="BX33" s="635"/>
      <c r="BY33" s="635"/>
      <c r="BZ33" s="635"/>
      <c r="CA33" s="635"/>
      <c r="CB33" s="635"/>
      <c r="CC33" s="635"/>
      <c r="CD33" s="635"/>
      <c r="CE33" s="635"/>
      <c r="CF33" s="635"/>
      <c r="CG33" s="635"/>
      <c r="CH33" s="635"/>
      <c r="CI33" s="635"/>
      <c r="CJ33" s="635"/>
      <c r="CK33" s="635"/>
      <c r="CL33" s="635"/>
      <c r="CM33" s="635"/>
      <c r="CN33" s="635"/>
      <c r="CO33" s="635"/>
      <c r="CP33" s="635"/>
      <c r="CQ33" s="635"/>
      <c r="CR33" s="635"/>
      <c r="CS33" s="635"/>
      <c r="CT33" s="635"/>
      <c r="CU33" s="635"/>
      <c r="CV33" s="635"/>
      <c r="CW33" s="635"/>
      <c r="CX33" s="635"/>
      <c r="CY33" s="635"/>
      <c r="CZ33" s="635"/>
    </row>
    <row r="34" spans="2:104" ht="12.75" customHeight="1" x14ac:dyDescent="0.35">
      <c r="B34" s="635"/>
      <c r="C34" s="635"/>
      <c r="D34" s="635"/>
      <c r="E34" s="638"/>
      <c r="F34" s="635"/>
      <c r="G34" s="635"/>
      <c r="H34" s="635"/>
      <c r="I34" s="635"/>
      <c r="J34" s="635"/>
      <c r="K34" s="635"/>
      <c r="L34" s="635"/>
      <c r="M34" s="635"/>
      <c r="N34" s="635"/>
      <c r="O34" s="635"/>
      <c r="P34" s="635"/>
      <c r="Q34" s="635"/>
      <c r="R34" s="635"/>
      <c r="S34" s="635"/>
      <c r="T34" s="635"/>
      <c r="U34" s="635"/>
      <c r="V34" s="635"/>
      <c r="W34" s="635"/>
      <c r="X34" s="635"/>
      <c r="Y34" s="635"/>
      <c r="Z34" s="635"/>
      <c r="AA34" s="635"/>
      <c r="AB34" s="635"/>
      <c r="AC34" s="635"/>
      <c r="AD34" s="635"/>
      <c r="AE34" s="635"/>
      <c r="AF34" s="635"/>
      <c r="AG34" s="635"/>
      <c r="AH34" s="635"/>
      <c r="AI34" s="635"/>
      <c r="AJ34" s="635"/>
      <c r="AK34" s="635"/>
      <c r="AL34" s="635"/>
      <c r="AM34" s="635"/>
      <c r="AN34" s="635"/>
      <c r="AO34" s="635"/>
      <c r="AP34" s="635"/>
      <c r="AQ34" s="635"/>
      <c r="AR34" s="635"/>
      <c r="AS34" s="635"/>
      <c r="AT34" s="635"/>
      <c r="AU34" s="635"/>
      <c r="AV34" s="635"/>
      <c r="AW34" s="635"/>
      <c r="AX34" s="635"/>
      <c r="AY34" s="635"/>
      <c r="AZ34" s="635"/>
      <c r="BA34" s="635"/>
      <c r="BB34" s="635"/>
      <c r="BC34" s="635"/>
      <c r="BD34" s="635"/>
      <c r="BE34" s="635"/>
      <c r="BF34" s="635"/>
      <c r="BG34" s="635"/>
      <c r="BH34" s="635"/>
      <c r="BI34" s="635"/>
      <c r="BJ34" s="635"/>
      <c r="BK34" s="635"/>
      <c r="BL34" s="635"/>
      <c r="BM34" s="635"/>
      <c r="BN34" s="635"/>
      <c r="BO34" s="635"/>
      <c r="BP34" s="635"/>
      <c r="BQ34" s="635"/>
      <c r="BR34" s="635"/>
      <c r="BS34" s="635"/>
      <c r="BT34" s="635"/>
      <c r="BU34" s="635"/>
      <c r="BV34" s="635"/>
      <c r="BW34" s="635"/>
      <c r="BX34" s="635"/>
      <c r="BY34" s="635"/>
      <c r="BZ34" s="635"/>
      <c r="CA34" s="635"/>
      <c r="CB34" s="635"/>
      <c r="CC34" s="635"/>
      <c r="CD34" s="635"/>
      <c r="CE34" s="635"/>
      <c r="CF34" s="635"/>
      <c r="CG34" s="635"/>
      <c r="CH34" s="635"/>
      <c r="CI34" s="635"/>
      <c r="CJ34" s="635"/>
      <c r="CK34" s="635"/>
      <c r="CL34" s="635"/>
      <c r="CM34" s="635"/>
      <c r="CN34" s="635"/>
      <c r="CO34" s="635"/>
      <c r="CP34" s="635"/>
      <c r="CQ34" s="635"/>
      <c r="CR34" s="635"/>
      <c r="CS34" s="635"/>
      <c r="CT34" s="635"/>
      <c r="CU34" s="635"/>
      <c r="CV34" s="635"/>
      <c r="CW34" s="635"/>
      <c r="CX34" s="635"/>
      <c r="CY34" s="635"/>
      <c r="CZ34" s="635"/>
    </row>
    <row r="35" spans="2:104" ht="14.5" x14ac:dyDescent="0.35">
      <c r="B35" s="635"/>
      <c r="C35" s="635"/>
      <c r="D35" s="635"/>
      <c r="E35" s="638"/>
      <c r="F35" s="635"/>
      <c r="G35" s="635"/>
      <c r="H35" s="635"/>
      <c r="I35" s="635"/>
      <c r="J35" s="635"/>
      <c r="K35" s="635"/>
      <c r="L35" s="635"/>
      <c r="M35" s="635"/>
      <c r="N35" s="635"/>
      <c r="O35" s="635"/>
      <c r="P35" s="635"/>
      <c r="Q35" s="635"/>
      <c r="R35" s="635"/>
      <c r="S35" s="635"/>
      <c r="T35" s="635"/>
      <c r="U35" s="635"/>
      <c r="V35" s="635"/>
      <c r="W35" s="635"/>
      <c r="X35" s="635"/>
      <c r="Y35" s="635"/>
      <c r="Z35" s="635"/>
      <c r="AA35" s="635"/>
      <c r="AB35" s="635"/>
      <c r="AC35" s="635"/>
      <c r="AD35" s="635"/>
      <c r="AE35" s="635"/>
      <c r="AF35" s="635"/>
      <c r="AG35" s="635"/>
      <c r="AH35" s="635"/>
      <c r="AI35" s="635"/>
      <c r="AJ35" s="635"/>
      <c r="AK35" s="635"/>
      <c r="AL35" s="635"/>
      <c r="AM35" s="635"/>
      <c r="AN35" s="635"/>
      <c r="AO35" s="635"/>
      <c r="AP35" s="635"/>
      <c r="AQ35" s="635"/>
      <c r="AR35" s="635"/>
      <c r="AS35" s="635"/>
      <c r="AT35" s="635"/>
      <c r="AU35" s="635"/>
      <c r="AV35" s="635"/>
      <c r="AW35" s="635"/>
      <c r="AX35" s="635"/>
      <c r="AY35" s="635"/>
      <c r="AZ35" s="635"/>
      <c r="BA35" s="635"/>
      <c r="BB35" s="635"/>
      <c r="BC35" s="635"/>
      <c r="BD35" s="635"/>
      <c r="BE35" s="635"/>
      <c r="BF35" s="635"/>
      <c r="BG35" s="635"/>
      <c r="BH35" s="635"/>
      <c r="BI35" s="635"/>
      <c r="BJ35" s="635"/>
      <c r="BK35" s="635"/>
      <c r="BL35" s="635"/>
      <c r="BM35" s="635"/>
      <c r="BN35" s="635"/>
      <c r="BO35" s="635"/>
      <c r="BP35" s="635"/>
      <c r="BQ35" s="635"/>
      <c r="BR35" s="635"/>
      <c r="BS35" s="635"/>
      <c r="BT35" s="635"/>
      <c r="BU35" s="635"/>
      <c r="BV35" s="635"/>
      <c r="BW35" s="635"/>
      <c r="BX35" s="635"/>
      <c r="BY35" s="635"/>
      <c r="BZ35" s="635"/>
      <c r="CA35" s="635"/>
      <c r="CB35" s="635"/>
      <c r="CC35" s="635"/>
      <c r="CD35" s="635"/>
      <c r="CE35" s="635"/>
      <c r="CF35" s="635"/>
      <c r="CG35" s="635"/>
      <c r="CH35" s="635"/>
      <c r="CI35" s="635"/>
      <c r="CJ35" s="635"/>
      <c r="CK35" s="635"/>
      <c r="CL35" s="635"/>
      <c r="CM35" s="635"/>
      <c r="CN35" s="635"/>
      <c r="CO35" s="635"/>
      <c r="CP35" s="635"/>
      <c r="CQ35" s="635"/>
      <c r="CR35" s="635"/>
      <c r="CS35" s="635"/>
      <c r="CT35" s="635"/>
      <c r="CU35" s="635"/>
      <c r="CV35" s="635"/>
      <c r="CW35" s="635"/>
      <c r="CX35" s="635"/>
      <c r="CY35" s="635"/>
      <c r="CZ35" s="635"/>
    </row>
    <row r="36" spans="2:104" ht="14.5" x14ac:dyDescent="0.35">
      <c r="B36" s="635"/>
      <c r="C36" s="635"/>
      <c r="D36" s="635"/>
      <c r="E36" s="638"/>
      <c r="F36" s="635"/>
      <c r="G36" s="635"/>
      <c r="H36" s="635"/>
      <c r="I36" s="635"/>
      <c r="J36" s="635"/>
      <c r="K36" s="635"/>
      <c r="L36" s="635"/>
      <c r="M36" s="635"/>
      <c r="N36" s="635"/>
      <c r="O36" s="635"/>
      <c r="P36" s="635"/>
      <c r="Q36" s="635"/>
      <c r="R36" s="635"/>
      <c r="S36" s="635"/>
      <c r="T36" s="635"/>
      <c r="U36" s="635"/>
      <c r="V36" s="635"/>
      <c r="W36" s="635"/>
      <c r="X36" s="635"/>
      <c r="Y36" s="635"/>
      <c r="Z36" s="635"/>
      <c r="AA36" s="635"/>
      <c r="AB36" s="635"/>
      <c r="AC36" s="635"/>
      <c r="AD36" s="635"/>
      <c r="AE36" s="635"/>
      <c r="AF36" s="635"/>
      <c r="AG36" s="635"/>
      <c r="AH36" s="635"/>
      <c r="AI36" s="635"/>
      <c r="AJ36" s="635"/>
      <c r="AK36" s="635"/>
      <c r="AL36" s="635"/>
      <c r="AM36" s="635"/>
      <c r="AN36" s="635"/>
      <c r="AO36" s="635"/>
      <c r="AP36" s="635"/>
      <c r="AQ36" s="635"/>
      <c r="AR36" s="635"/>
      <c r="AS36" s="635"/>
      <c r="AT36" s="635"/>
      <c r="AU36" s="635"/>
      <c r="AV36" s="635"/>
      <c r="AW36" s="635"/>
      <c r="AX36" s="635"/>
      <c r="AY36" s="635"/>
      <c r="AZ36" s="635"/>
      <c r="BA36" s="635"/>
      <c r="BB36" s="635"/>
      <c r="BC36" s="635"/>
      <c r="BD36" s="635"/>
      <c r="BE36" s="635"/>
      <c r="BF36" s="635"/>
      <c r="BG36" s="635"/>
      <c r="BH36" s="635"/>
      <c r="BI36" s="635"/>
      <c r="BJ36" s="635"/>
      <c r="BK36" s="635"/>
      <c r="BL36" s="635"/>
      <c r="BM36" s="635"/>
      <c r="BN36" s="635"/>
      <c r="BO36" s="635"/>
      <c r="BP36" s="635"/>
      <c r="BQ36" s="635"/>
      <c r="BR36" s="635"/>
      <c r="BS36" s="635"/>
      <c r="BT36" s="635"/>
      <c r="BU36" s="635"/>
      <c r="BV36" s="635"/>
      <c r="BW36" s="635"/>
      <c r="BX36" s="635"/>
      <c r="BY36" s="635"/>
      <c r="BZ36" s="635"/>
      <c r="CA36" s="635"/>
      <c r="CB36" s="635"/>
      <c r="CC36" s="635"/>
      <c r="CD36" s="635"/>
      <c r="CE36" s="635"/>
      <c r="CF36" s="635"/>
      <c r="CG36" s="635"/>
      <c r="CH36" s="635"/>
      <c r="CI36" s="635"/>
      <c r="CJ36" s="635"/>
      <c r="CK36" s="635"/>
      <c r="CL36" s="635"/>
      <c r="CM36" s="635"/>
      <c r="CN36" s="635"/>
      <c r="CO36" s="635"/>
      <c r="CP36" s="635"/>
      <c r="CQ36" s="635"/>
      <c r="CR36" s="635"/>
      <c r="CS36" s="635"/>
      <c r="CT36" s="635"/>
      <c r="CU36" s="635"/>
      <c r="CV36" s="635"/>
      <c r="CW36" s="635"/>
      <c r="CX36" s="635"/>
      <c r="CY36" s="635"/>
      <c r="CZ36" s="635"/>
    </row>
    <row r="37" spans="2:104" ht="12.75" customHeight="1" x14ac:dyDescent="0.35">
      <c r="B37" s="635"/>
      <c r="C37" s="635"/>
      <c r="D37" s="635"/>
      <c r="E37" s="638"/>
      <c r="F37" s="635"/>
      <c r="G37" s="635"/>
      <c r="H37" s="635"/>
      <c r="I37" s="635"/>
      <c r="J37" s="635"/>
      <c r="K37" s="635"/>
      <c r="L37" s="635"/>
      <c r="M37" s="635"/>
      <c r="N37" s="635"/>
      <c r="O37" s="635"/>
      <c r="P37" s="635"/>
      <c r="Q37" s="635"/>
      <c r="R37" s="635"/>
      <c r="S37" s="635"/>
      <c r="T37" s="635"/>
      <c r="U37" s="635"/>
      <c r="V37" s="635"/>
      <c r="W37" s="635"/>
      <c r="X37" s="635"/>
      <c r="Y37" s="635"/>
      <c r="Z37" s="635"/>
      <c r="AA37" s="635"/>
      <c r="AB37" s="635"/>
      <c r="AC37" s="635"/>
      <c r="AD37" s="635"/>
      <c r="AE37" s="635"/>
      <c r="AF37" s="635"/>
      <c r="AG37" s="635"/>
      <c r="AH37" s="635"/>
      <c r="AI37" s="635"/>
      <c r="AJ37" s="635"/>
      <c r="AK37" s="635"/>
      <c r="AL37" s="635"/>
      <c r="AM37" s="635"/>
      <c r="AN37" s="635"/>
      <c r="AO37" s="635"/>
      <c r="AP37" s="635"/>
      <c r="AQ37" s="635"/>
      <c r="AR37" s="635"/>
      <c r="AS37" s="635"/>
      <c r="AT37" s="635"/>
      <c r="AU37" s="635"/>
      <c r="AV37" s="635"/>
      <c r="AW37" s="635"/>
      <c r="AX37" s="635"/>
      <c r="AY37" s="635"/>
      <c r="AZ37" s="635"/>
      <c r="BA37" s="635"/>
      <c r="BB37" s="635"/>
      <c r="BC37" s="635"/>
      <c r="BD37" s="635"/>
      <c r="BE37" s="635"/>
      <c r="BF37" s="635"/>
      <c r="BG37" s="635"/>
      <c r="BH37" s="635"/>
      <c r="BI37" s="635"/>
      <c r="BJ37" s="635"/>
      <c r="BK37" s="635"/>
      <c r="BL37" s="635"/>
      <c r="BM37" s="635"/>
      <c r="BN37" s="635"/>
      <c r="BO37" s="635"/>
      <c r="BP37" s="635"/>
      <c r="BQ37" s="635"/>
      <c r="BR37" s="635"/>
      <c r="BS37" s="635"/>
      <c r="BT37" s="635"/>
      <c r="BU37" s="635"/>
      <c r="BV37" s="635"/>
      <c r="BW37" s="635"/>
      <c r="BX37" s="635"/>
      <c r="BY37" s="635"/>
      <c r="BZ37" s="635"/>
      <c r="CA37" s="635"/>
      <c r="CB37" s="635"/>
      <c r="CC37" s="635"/>
      <c r="CD37" s="635"/>
      <c r="CE37" s="635"/>
      <c r="CF37" s="635"/>
      <c r="CG37" s="635"/>
      <c r="CH37" s="635"/>
      <c r="CI37" s="635"/>
      <c r="CJ37" s="635"/>
      <c r="CK37" s="635"/>
      <c r="CL37" s="635"/>
      <c r="CM37" s="635"/>
      <c r="CN37" s="635"/>
      <c r="CO37" s="635"/>
      <c r="CP37" s="635"/>
      <c r="CQ37" s="635"/>
      <c r="CR37" s="635"/>
      <c r="CS37" s="635"/>
      <c r="CT37" s="635"/>
      <c r="CU37" s="635"/>
      <c r="CV37" s="635"/>
      <c r="CW37" s="635"/>
      <c r="CX37" s="635"/>
      <c r="CY37" s="635"/>
      <c r="CZ37" s="635"/>
    </row>
    <row r="38" spans="2:104" ht="25.5" customHeight="1" x14ac:dyDescent="0.35">
      <c r="B38" s="635"/>
      <c r="C38" s="635"/>
      <c r="D38" s="635"/>
      <c r="E38" s="638"/>
      <c r="F38" s="635"/>
      <c r="G38" s="635"/>
      <c r="H38" s="635"/>
      <c r="I38" s="635"/>
      <c r="J38" s="635"/>
      <c r="K38" s="635"/>
      <c r="L38" s="635"/>
      <c r="M38" s="635"/>
      <c r="N38" s="635"/>
      <c r="O38" s="635"/>
      <c r="P38" s="635"/>
      <c r="Q38" s="635"/>
      <c r="R38" s="635"/>
      <c r="S38" s="635"/>
      <c r="T38" s="635"/>
      <c r="U38" s="635"/>
      <c r="V38" s="635"/>
      <c r="W38" s="635"/>
      <c r="X38" s="635"/>
      <c r="Y38" s="635"/>
      <c r="Z38" s="635"/>
      <c r="AA38" s="635"/>
      <c r="AB38" s="635"/>
      <c r="AC38" s="635"/>
      <c r="AD38" s="635"/>
      <c r="AE38" s="635"/>
      <c r="AF38" s="635"/>
      <c r="AG38" s="635"/>
      <c r="AH38" s="635"/>
      <c r="AI38" s="635"/>
      <c r="AJ38" s="635"/>
      <c r="AK38" s="635"/>
      <c r="AL38" s="635"/>
      <c r="AM38" s="635"/>
      <c r="AN38" s="635"/>
      <c r="AO38" s="635"/>
      <c r="AP38" s="635"/>
      <c r="AQ38" s="635"/>
      <c r="AR38" s="635"/>
      <c r="AS38" s="635"/>
      <c r="AT38" s="635"/>
      <c r="AU38" s="635"/>
      <c r="AV38" s="635"/>
      <c r="AW38" s="635"/>
      <c r="AX38" s="635"/>
      <c r="AY38" s="635"/>
      <c r="AZ38" s="635"/>
      <c r="BA38" s="635"/>
      <c r="BB38" s="635"/>
      <c r="BC38" s="635"/>
      <c r="BD38" s="635"/>
      <c r="BE38" s="635"/>
      <c r="BF38" s="635"/>
      <c r="BG38" s="635"/>
      <c r="BH38" s="635"/>
      <c r="BI38" s="635"/>
      <c r="BJ38" s="635"/>
      <c r="BK38" s="635"/>
      <c r="BL38" s="635"/>
      <c r="BM38" s="635"/>
      <c r="BN38" s="635"/>
      <c r="BO38" s="635"/>
      <c r="BP38" s="635"/>
      <c r="BQ38" s="635"/>
      <c r="BR38" s="635"/>
      <c r="BS38" s="635"/>
      <c r="BT38" s="635"/>
      <c r="BU38" s="635"/>
      <c r="BV38" s="635"/>
      <c r="BW38" s="635"/>
      <c r="BX38" s="635"/>
      <c r="BY38" s="635"/>
      <c r="BZ38" s="635"/>
      <c r="CA38" s="635"/>
      <c r="CB38" s="635"/>
      <c r="CC38" s="635"/>
      <c r="CD38" s="635"/>
      <c r="CE38" s="635"/>
      <c r="CF38" s="635"/>
      <c r="CG38" s="635"/>
      <c r="CH38" s="635"/>
      <c r="CI38" s="635"/>
      <c r="CJ38" s="635"/>
      <c r="CK38" s="635"/>
      <c r="CL38" s="635"/>
      <c r="CM38" s="635"/>
      <c r="CN38" s="635"/>
      <c r="CO38" s="635"/>
      <c r="CP38" s="635"/>
      <c r="CQ38" s="635"/>
      <c r="CR38" s="635"/>
      <c r="CS38" s="635"/>
      <c r="CT38" s="635"/>
      <c r="CU38" s="635"/>
      <c r="CV38" s="635"/>
      <c r="CW38" s="635"/>
      <c r="CX38" s="635"/>
      <c r="CY38" s="635"/>
      <c r="CZ38" s="635"/>
    </row>
    <row r="39" spans="2:104" ht="14.5" x14ac:dyDescent="0.35">
      <c r="B39" s="635"/>
      <c r="C39" s="635"/>
      <c r="D39" s="635"/>
      <c r="E39" s="638"/>
      <c r="F39" s="635"/>
      <c r="G39" s="635"/>
      <c r="H39" s="635"/>
      <c r="I39" s="635"/>
      <c r="J39" s="635"/>
      <c r="K39" s="635"/>
      <c r="L39" s="635"/>
      <c r="M39" s="635"/>
      <c r="N39" s="635"/>
      <c r="O39" s="635"/>
      <c r="P39" s="635"/>
      <c r="Q39" s="635"/>
      <c r="R39" s="635"/>
      <c r="S39" s="635"/>
      <c r="T39" s="635"/>
      <c r="U39" s="635"/>
      <c r="V39" s="635"/>
      <c r="W39" s="635"/>
      <c r="X39" s="635"/>
      <c r="Y39" s="635"/>
      <c r="Z39" s="635"/>
      <c r="AA39" s="635"/>
      <c r="AB39" s="635"/>
      <c r="AC39" s="635"/>
      <c r="AD39" s="635"/>
      <c r="AE39" s="635"/>
      <c r="AF39" s="635"/>
      <c r="AG39" s="635"/>
      <c r="AH39" s="635"/>
      <c r="AI39" s="635"/>
      <c r="AJ39" s="635"/>
      <c r="AK39" s="635"/>
      <c r="AL39" s="635"/>
      <c r="AM39" s="635"/>
      <c r="AN39" s="635"/>
      <c r="AO39" s="635"/>
      <c r="AP39" s="635"/>
      <c r="AQ39" s="635"/>
      <c r="AR39" s="635"/>
      <c r="AS39" s="635"/>
      <c r="AT39" s="635"/>
      <c r="AU39" s="635"/>
      <c r="AV39" s="635"/>
      <c r="AW39" s="635"/>
      <c r="AX39" s="635"/>
      <c r="AY39" s="635"/>
      <c r="AZ39" s="635"/>
      <c r="BA39" s="635"/>
      <c r="BB39" s="635"/>
      <c r="BC39" s="635"/>
      <c r="BD39" s="635"/>
      <c r="BE39" s="635"/>
      <c r="BF39" s="635"/>
      <c r="BG39" s="635"/>
      <c r="BH39" s="635"/>
      <c r="BI39" s="635"/>
      <c r="BJ39" s="635"/>
      <c r="BK39" s="635"/>
      <c r="BL39" s="635"/>
      <c r="BM39" s="635"/>
      <c r="BN39" s="635"/>
      <c r="BO39" s="635"/>
      <c r="BP39" s="635"/>
      <c r="BQ39" s="635"/>
      <c r="BR39" s="635"/>
      <c r="BS39" s="635"/>
      <c r="BT39" s="635"/>
      <c r="BU39" s="635"/>
      <c r="BV39" s="635"/>
      <c r="BW39" s="635"/>
      <c r="BX39" s="635"/>
      <c r="BY39" s="635"/>
      <c r="BZ39" s="635"/>
      <c r="CA39" s="635"/>
      <c r="CB39" s="635"/>
      <c r="CC39" s="635"/>
      <c r="CD39" s="635"/>
      <c r="CE39" s="635"/>
      <c r="CF39" s="635"/>
      <c r="CG39" s="635"/>
      <c r="CH39" s="635"/>
      <c r="CI39" s="635"/>
      <c r="CJ39" s="635"/>
      <c r="CK39" s="635"/>
      <c r="CL39" s="635"/>
      <c r="CM39" s="635"/>
      <c r="CN39" s="635"/>
      <c r="CO39" s="635"/>
      <c r="CP39" s="635"/>
      <c r="CQ39" s="635"/>
      <c r="CR39" s="635"/>
      <c r="CS39" s="635"/>
      <c r="CT39" s="635"/>
      <c r="CU39" s="635"/>
      <c r="CV39" s="635"/>
      <c r="CW39" s="635"/>
      <c r="CX39" s="635"/>
      <c r="CY39" s="635"/>
      <c r="CZ39" s="635"/>
    </row>
    <row r="40" spans="2:104" ht="14.5" x14ac:dyDescent="0.35">
      <c r="B40" s="635"/>
      <c r="C40" s="635"/>
      <c r="D40" s="635"/>
      <c r="E40" s="638"/>
      <c r="F40" s="635"/>
      <c r="G40" s="635"/>
      <c r="H40" s="635"/>
      <c r="I40" s="635"/>
      <c r="J40" s="635"/>
      <c r="K40" s="635"/>
      <c r="L40" s="635"/>
      <c r="M40" s="635"/>
      <c r="N40" s="635"/>
      <c r="O40" s="635"/>
      <c r="P40" s="635"/>
      <c r="Q40" s="635"/>
      <c r="R40" s="635"/>
      <c r="S40" s="635"/>
      <c r="T40" s="635"/>
      <c r="U40" s="635"/>
      <c r="V40" s="635"/>
      <c r="W40" s="635"/>
      <c r="X40" s="635"/>
      <c r="Y40" s="635"/>
      <c r="Z40" s="635"/>
      <c r="AA40" s="635"/>
      <c r="AB40" s="635"/>
      <c r="AC40" s="635"/>
      <c r="AD40" s="635"/>
      <c r="AE40" s="635"/>
      <c r="AF40" s="635"/>
      <c r="AG40" s="635"/>
      <c r="AH40" s="635"/>
      <c r="AI40" s="635"/>
      <c r="AJ40" s="635"/>
      <c r="AK40" s="635"/>
      <c r="AL40" s="635"/>
      <c r="AM40" s="635"/>
      <c r="AN40" s="635"/>
      <c r="AO40" s="635"/>
      <c r="AP40" s="635"/>
      <c r="AQ40" s="635"/>
      <c r="AR40" s="635"/>
      <c r="AS40" s="635"/>
      <c r="AT40" s="635"/>
      <c r="AU40" s="635"/>
      <c r="AV40" s="635"/>
      <c r="AW40" s="635"/>
      <c r="AX40" s="635"/>
      <c r="AY40" s="635"/>
      <c r="AZ40" s="635"/>
      <c r="BA40" s="635"/>
      <c r="BB40" s="635"/>
      <c r="BC40" s="635"/>
      <c r="BD40" s="635"/>
      <c r="BE40" s="635"/>
      <c r="BF40" s="635"/>
      <c r="BG40" s="635"/>
      <c r="BH40" s="635"/>
      <c r="BI40" s="635"/>
      <c r="BJ40" s="635"/>
      <c r="BK40" s="635"/>
      <c r="BL40" s="635"/>
      <c r="BM40" s="635"/>
      <c r="BN40" s="635"/>
      <c r="BO40" s="635"/>
      <c r="BP40" s="635"/>
      <c r="BQ40" s="635"/>
      <c r="BR40" s="635"/>
      <c r="BS40" s="635"/>
      <c r="BT40" s="635"/>
      <c r="BU40" s="635"/>
      <c r="BV40" s="635"/>
      <c r="BW40" s="635"/>
      <c r="BX40" s="635"/>
      <c r="BY40" s="635"/>
      <c r="BZ40" s="635"/>
      <c r="CA40" s="635"/>
      <c r="CB40" s="635"/>
      <c r="CC40" s="635"/>
      <c r="CD40" s="635"/>
      <c r="CE40" s="635"/>
      <c r="CF40" s="635"/>
      <c r="CG40" s="635"/>
      <c r="CH40" s="635"/>
      <c r="CI40" s="635"/>
      <c r="CJ40" s="635"/>
      <c r="CK40" s="635"/>
      <c r="CL40" s="635"/>
      <c r="CM40" s="635"/>
      <c r="CN40" s="635"/>
      <c r="CO40" s="635"/>
      <c r="CP40" s="635"/>
      <c r="CQ40" s="635"/>
      <c r="CR40" s="635"/>
      <c r="CS40" s="635"/>
      <c r="CT40" s="635"/>
      <c r="CU40" s="635"/>
      <c r="CV40" s="635"/>
      <c r="CW40" s="635"/>
      <c r="CX40" s="635"/>
      <c r="CY40" s="635"/>
      <c r="CZ40" s="635"/>
    </row>
    <row r="41" spans="2:104" ht="14.5" x14ac:dyDescent="0.35">
      <c r="B41" s="635"/>
      <c r="C41" s="635"/>
      <c r="D41" s="635"/>
      <c r="E41" s="638"/>
      <c r="F41" s="635"/>
      <c r="G41" s="635"/>
      <c r="H41" s="635"/>
      <c r="I41" s="635"/>
      <c r="J41" s="635"/>
      <c r="K41" s="635"/>
      <c r="L41" s="635"/>
      <c r="M41" s="635"/>
      <c r="N41" s="635"/>
      <c r="O41" s="635"/>
      <c r="P41" s="635"/>
      <c r="Q41" s="635"/>
      <c r="R41" s="635"/>
      <c r="S41" s="635"/>
      <c r="T41" s="635"/>
      <c r="U41" s="635"/>
      <c r="V41" s="635"/>
      <c r="W41" s="635"/>
      <c r="X41" s="635"/>
      <c r="Y41" s="635"/>
      <c r="Z41" s="635"/>
      <c r="AA41" s="635"/>
      <c r="AB41" s="635"/>
      <c r="AC41" s="635"/>
      <c r="AD41" s="635"/>
      <c r="AE41" s="635"/>
      <c r="AF41" s="635"/>
      <c r="AG41" s="635"/>
      <c r="AH41" s="635"/>
      <c r="AI41" s="635"/>
      <c r="AJ41" s="635"/>
      <c r="AK41" s="635"/>
      <c r="AL41" s="635"/>
      <c r="AM41" s="635"/>
      <c r="AN41" s="635"/>
      <c r="AO41" s="635"/>
      <c r="AP41" s="635"/>
      <c r="AQ41" s="635"/>
      <c r="AR41" s="635"/>
      <c r="AS41" s="635"/>
      <c r="AT41" s="635"/>
      <c r="AU41" s="635"/>
      <c r="AV41" s="635"/>
      <c r="AW41" s="635"/>
      <c r="AX41" s="635"/>
      <c r="AY41" s="635"/>
      <c r="AZ41" s="635"/>
      <c r="BA41" s="635"/>
      <c r="BB41" s="635"/>
      <c r="BC41" s="635"/>
      <c r="BD41" s="635"/>
      <c r="BE41" s="635"/>
      <c r="BF41" s="635"/>
      <c r="BG41" s="635"/>
      <c r="BH41" s="635"/>
      <c r="BI41" s="635"/>
      <c r="BJ41" s="635"/>
      <c r="BK41" s="635"/>
      <c r="BL41" s="635"/>
      <c r="BM41" s="635"/>
      <c r="BN41" s="635"/>
      <c r="BO41" s="635"/>
      <c r="BP41" s="635"/>
      <c r="BQ41" s="635"/>
      <c r="BR41" s="635"/>
      <c r="BS41" s="635"/>
      <c r="BT41" s="635"/>
      <c r="BU41" s="635"/>
      <c r="BV41" s="635"/>
      <c r="BW41" s="635"/>
      <c r="BX41" s="635"/>
      <c r="BY41" s="635"/>
      <c r="BZ41" s="635"/>
      <c r="CA41" s="635"/>
      <c r="CB41" s="635"/>
      <c r="CC41" s="635"/>
      <c r="CD41" s="635"/>
      <c r="CE41" s="635"/>
      <c r="CF41" s="635"/>
      <c r="CG41" s="635"/>
      <c r="CH41" s="635"/>
      <c r="CI41" s="635"/>
      <c r="CJ41" s="635"/>
      <c r="CK41" s="635"/>
      <c r="CL41" s="635"/>
      <c r="CM41" s="635"/>
      <c r="CN41" s="635"/>
      <c r="CO41" s="635"/>
      <c r="CP41" s="635"/>
      <c r="CQ41" s="635"/>
      <c r="CR41" s="635"/>
      <c r="CS41" s="635"/>
      <c r="CT41" s="635"/>
      <c r="CU41" s="635"/>
      <c r="CV41" s="635"/>
      <c r="CW41" s="635"/>
      <c r="CX41" s="635"/>
      <c r="CY41" s="635"/>
      <c r="CZ41" s="635"/>
    </row>
    <row r="42" spans="2:104" ht="12.75" customHeight="1" x14ac:dyDescent="0.35">
      <c r="B42" s="635"/>
      <c r="C42" s="635"/>
      <c r="D42" s="635"/>
      <c r="E42" s="638"/>
      <c r="F42" s="635"/>
      <c r="G42" s="635"/>
      <c r="H42" s="635"/>
      <c r="I42" s="635"/>
      <c r="J42" s="635"/>
      <c r="K42" s="635"/>
      <c r="L42" s="635"/>
      <c r="M42" s="635"/>
      <c r="N42" s="635"/>
      <c r="O42" s="635"/>
      <c r="P42" s="635"/>
      <c r="Q42" s="635"/>
      <c r="R42" s="635"/>
      <c r="S42" s="635"/>
      <c r="T42" s="635"/>
      <c r="U42" s="635"/>
      <c r="V42" s="635"/>
      <c r="W42" s="635"/>
      <c r="X42" s="635"/>
      <c r="Y42" s="635"/>
      <c r="Z42" s="635"/>
      <c r="AA42" s="635"/>
      <c r="AB42" s="635"/>
      <c r="AC42" s="635"/>
      <c r="AD42" s="635"/>
      <c r="AE42" s="635"/>
      <c r="AF42" s="635"/>
      <c r="AG42" s="635"/>
      <c r="AH42" s="635"/>
      <c r="AI42" s="635"/>
      <c r="AJ42" s="635"/>
      <c r="AK42" s="635"/>
      <c r="AL42" s="635"/>
      <c r="AM42" s="635"/>
      <c r="AN42" s="635"/>
      <c r="AO42" s="635"/>
      <c r="AP42" s="635"/>
      <c r="AQ42" s="635"/>
      <c r="AR42" s="635"/>
      <c r="AS42" s="635"/>
      <c r="AT42" s="635"/>
      <c r="AU42" s="635"/>
      <c r="AV42" s="635"/>
      <c r="AW42" s="635"/>
      <c r="AX42" s="635"/>
      <c r="AY42" s="635"/>
      <c r="AZ42" s="635"/>
      <c r="BA42" s="635"/>
      <c r="BB42" s="635"/>
      <c r="BC42" s="635"/>
      <c r="BD42" s="635"/>
      <c r="BE42" s="635"/>
      <c r="BF42" s="635"/>
      <c r="BG42" s="635"/>
      <c r="BH42" s="635"/>
      <c r="BI42" s="635"/>
      <c r="BJ42" s="635"/>
      <c r="BK42" s="635"/>
      <c r="BL42" s="635"/>
      <c r="BM42" s="635"/>
      <c r="BN42" s="635"/>
      <c r="BO42" s="635"/>
      <c r="BP42" s="635"/>
      <c r="BQ42" s="635"/>
      <c r="BR42" s="635"/>
      <c r="BS42" s="635"/>
      <c r="BT42" s="635"/>
      <c r="BU42" s="635"/>
      <c r="BV42" s="635"/>
      <c r="BW42" s="635"/>
      <c r="BX42" s="635"/>
      <c r="BY42" s="635"/>
      <c r="BZ42" s="635"/>
      <c r="CA42" s="635"/>
      <c r="CB42" s="635"/>
      <c r="CC42" s="635"/>
      <c r="CD42" s="635"/>
      <c r="CE42" s="635"/>
      <c r="CF42" s="635"/>
      <c r="CG42" s="635"/>
      <c r="CH42" s="635"/>
      <c r="CI42" s="635"/>
      <c r="CJ42" s="635"/>
      <c r="CK42" s="635"/>
      <c r="CL42" s="635"/>
      <c r="CM42" s="635"/>
      <c r="CN42" s="635"/>
      <c r="CO42" s="635"/>
      <c r="CP42" s="635"/>
      <c r="CQ42" s="635"/>
      <c r="CR42" s="635"/>
      <c r="CS42" s="635"/>
      <c r="CT42" s="635"/>
      <c r="CU42" s="635"/>
      <c r="CV42" s="635"/>
      <c r="CW42" s="635"/>
      <c r="CX42" s="635"/>
      <c r="CY42" s="635"/>
      <c r="CZ42" s="635"/>
    </row>
    <row r="43" spans="2:104" ht="14.5" x14ac:dyDescent="0.35">
      <c r="B43" s="635"/>
      <c r="C43" s="635"/>
      <c r="D43" s="638"/>
      <c r="E43" s="636"/>
      <c r="F43" s="639"/>
      <c r="G43" s="635"/>
      <c r="H43" s="635"/>
      <c r="I43" s="635"/>
      <c r="J43" s="635"/>
      <c r="K43" s="635"/>
      <c r="L43" s="635"/>
      <c r="M43" s="635"/>
      <c r="N43" s="635"/>
      <c r="O43" s="635"/>
      <c r="P43" s="635"/>
      <c r="Q43" s="635"/>
      <c r="R43" s="635"/>
      <c r="S43" s="635"/>
      <c r="T43" s="635"/>
      <c r="U43" s="635"/>
      <c r="V43" s="635"/>
      <c r="W43" s="635"/>
      <c r="X43" s="635"/>
      <c r="Y43" s="635"/>
      <c r="Z43" s="635"/>
      <c r="AA43" s="635"/>
      <c r="AB43" s="635"/>
      <c r="AC43" s="635"/>
      <c r="AD43" s="635"/>
      <c r="AE43" s="635"/>
      <c r="AF43" s="635"/>
      <c r="AG43" s="635"/>
      <c r="AH43" s="635"/>
      <c r="AI43" s="635"/>
      <c r="AJ43" s="635"/>
      <c r="AK43" s="635"/>
      <c r="AL43" s="635"/>
      <c r="AM43" s="635"/>
      <c r="AN43" s="635"/>
      <c r="AO43" s="635"/>
      <c r="AP43" s="635"/>
      <c r="AQ43" s="635"/>
      <c r="AR43" s="635"/>
      <c r="AS43" s="635"/>
      <c r="AT43" s="635"/>
      <c r="AU43" s="635"/>
      <c r="AV43" s="635"/>
      <c r="AW43" s="635"/>
      <c r="AX43" s="635"/>
      <c r="AY43" s="635"/>
      <c r="AZ43" s="635"/>
      <c r="BA43" s="635"/>
      <c r="BB43" s="635"/>
      <c r="BC43" s="635"/>
      <c r="BD43" s="635"/>
      <c r="BE43" s="635"/>
      <c r="BF43" s="635"/>
      <c r="BG43" s="635"/>
      <c r="BH43" s="635"/>
      <c r="BI43" s="635"/>
      <c r="BJ43" s="635"/>
      <c r="BK43" s="635"/>
      <c r="BL43" s="635"/>
      <c r="BM43" s="635"/>
      <c r="BN43" s="635"/>
      <c r="BO43" s="635"/>
      <c r="BP43" s="635"/>
      <c r="BQ43" s="635"/>
      <c r="BR43" s="635"/>
      <c r="BS43" s="635"/>
      <c r="BT43" s="635"/>
      <c r="BU43" s="635"/>
      <c r="BV43" s="635"/>
      <c r="BW43" s="635"/>
      <c r="BX43" s="635"/>
      <c r="BY43" s="635"/>
      <c r="BZ43" s="635"/>
      <c r="CA43" s="635"/>
      <c r="CB43" s="635"/>
      <c r="CC43" s="635"/>
      <c r="CD43" s="635"/>
      <c r="CE43" s="635"/>
      <c r="CF43" s="635"/>
      <c r="CG43" s="635"/>
      <c r="CH43" s="635"/>
      <c r="CI43" s="635"/>
      <c r="CJ43" s="635"/>
      <c r="CK43" s="635"/>
      <c r="CL43" s="635"/>
      <c r="CM43" s="635"/>
      <c r="CN43" s="635"/>
      <c r="CO43" s="635"/>
      <c r="CP43" s="635"/>
      <c r="CQ43" s="635"/>
      <c r="CR43" s="635"/>
      <c r="CS43" s="635"/>
      <c r="CT43" s="635"/>
      <c r="CU43" s="635"/>
      <c r="CV43" s="635"/>
      <c r="CW43" s="635"/>
      <c r="CX43" s="635"/>
      <c r="CY43" s="635"/>
      <c r="CZ43" s="635"/>
    </row>
    <row r="44" spans="2:104" ht="14.5" x14ac:dyDescent="0.35">
      <c r="B44" s="635"/>
      <c r="C44" s="635"/>
      <c r="D44" s="635"/>
      <c r="E44" s="638"/>
      <c r="F44" s="639"/>
      <c r="G44" s="635"/>
      <c r="H44" s="635"/>
      <c r="I44" s="635"/>
      <c r="J44" s="635"/>
      <c r="K44" s="635"/>
      <c r="L44" s="635"/>
      <c r="M44" s="635"/>
      <c r="N44" s="635"/>
      <c r="O44" s="635"/>
      <c r="P44" s="635"/>
      <c r="Q44" s="635"/>
      <c r="R44" s="635"/>
      <c r="S44" s="635"/>
      <c r="T44" s="635"/>
      <c r="U44" s="635"/>
      <c r="V44" s="635"/>
      <c r="W44" s="635"/>
      <c r="X44" s="635"/>
      <c r="Y44" s="635"/>
      <c r="Z44" s="635"/>
      <c r="AA44" s="635"/>
      <c r="AB44" s="635"/>
      <c r="AC44" s="635"/>
      <c r="AD44" s="635"/>
      <c r="AE44" s="635"/>
      <c r="AF44" s="635"/>
      <c r="AG44" s="635"/>
      <c r="AH44" s="635"/>
      <c r="AI44" s="635"/>
      <c r="AJ44" s="635"/>
      <c r="AK44" s="635"/>
      <c r="AL44" s="635"/>
      <c r="AM44" s="635"/>
      <c r="AN44" s="635"/>
      <c r="AO44" s="635"/>
      <c r="AP44" s="635"/>
      <c r="AQ44" s="635"/>
      <c r="AR44" s="635"/>
      <c r="AS44" s="635"/>
      <c r="AT44" s="635"/>
      <c r="AU44" s="635"/>
      <c r="AV44" s="635"/>
      <c r="AW44" s="635"/>
      <c r="AX44" s="635"/>
      <c r="AY44" s="635"/>
      <c r="AZ44" s="635"/>
      <c r="BA44" s="635"/>
      <c r="BB44" s="635"/>
      <c r="BC44" s="635"/>
      <c r="BD44" s="635"/>
      <c r="BE44" s="635"/>
      <c r="BF44" s="635"/>
      <c r="BG44" s="635"/>
      <c r="BH44" s="635"/>
      <c r="BI44" s="635"/>
      <c r="BJ44" s="635"/>
      <c r="BK44" s="635"/>
      <c r="BL44" s="635"/>
      <c r="BM44" s="635"/>
      <c r="BN44" s="635"/>
      <c r="BO44" s="635"/>
      <c r="BP44" s="635"/>
      <c r="BQ44" s="635"/>
      <c r="BR44" s="635"/>
      <c r="BS44" s="635"/>
      <c r="BT44" s="635"/>
      <c r="BU44" s="635"/>
      <c r="BV44" s="635"/>
      <c r="BW44" s="635"/>
      <c r="BX44" s="635"/>
      <c r="BY44" s="635"/>
      <c r="BZ44" s="635"/>
      <c r="CA44" s="635"/>
      <c r="CB44" s="635"/>
      <c r="CC44" s="635"/>
      <c r="CD44" s="635"/>
      <c r="CE44" s="635"/>
      <c r="CF44" s="635"/>
      <c r="CG44" s="635"/>
      <c r="CH44" s="635"/>
      <c r="CI44" s="635"/>
      <c r="CJ44" s="635"/>
      <c r="CK44" s="635"/>
      <c r="CL44" s="635"/>
      <c r="CM44" s="635"/>
      <c r="CN44" s="635"/>
      <c r="CO44" s="635"/>
      <c r="CP44" s="635"/>
      <c r="CQ44" s="635"/>
      <c r="CR44" s="635"/>
      <c r="CS44" s="635"/>
      <c r="CT44" s="635"/>
      <c r="CU44" s="635"/>
      <c r="CV44" s="635"/>
      <c r="CW44" s="635"/>
      <c r="CX44" s="635"/>
      <c r="CY44" s="635"/>
      <c r="CZ44" s="635"/>
    </row>
    <row r="45" spans="2:104" ht="14.5" x14ac:dyDescent="0.35">
      <c r="B45" s="635"/>
      <c r="C45" s="635"/>
      <c r="D45" s="635"/>
      <c r="E45" s="638"/>
      <c r="F45" s="639"/>
      <c r="G45" s="635"/>
      <c r="H45" s="635"/>
      <c r="I45" s="635"/>
      <c r="J45" s="635"/>
      <c r="K45" s="635"/>
      <c r="L45" s="635"/>
      <c r="M45" s="635"/>
      <c r="N45" s="635"/>
      <c r="O45" s="635"/>
      <c r="P45" s="635"/>
      <c r="Q45" s="635"/>
      <c r="R45" s="635"/>
      <c r="S45" s="635"/>
      <c r="T45" s="635"/>
      <c r="U45" s="635"/>
      <c r="V45" s="635"/>
      <c r="W45" s="635"/>
      <c r="X45" s="635"/>
      <c r="Y45" s="635"/>
      <c r="Z45" s="635"/>
      <c r="AA45" s="635"/>
      <c r="AB45" s="635"/>
      <c r="AC45" s="635"/>
      <c r="AD45" s="635"/>
      <c r="AE45" s="635"/>
      <c r="AF45" s="635"/>
      <c r="AG45" s="635"/>
      <c r="AH45" s="635"/>
      <c r="AI45" s="635"/>
      <c r="AJ45" s="635"/>
      <c r="AK45" s="635"/>
      <c r="AL45" s="635"/>
      <c r="AM45" s="635"/>
      <c r="AN45" s="635"/>
      <c r="AO45" s="635"/>
      <c r="AP45" s="635"/>
      <c r="AQ45" s="635"/>
      <c r="AR45" s="635"/>
      <c r="AS45" s="635"/>
      <c r="AT45" s="635"/>
      <c r="AU45" s="635"/>
      <c r="AV45" s="635"/>
      <c r="AW45" s="635"/>
      <c r="AX45" s="635"/>
      <c r="AY45" s="635"/>
      <c r="AZ45" s="635"/>
      <c r="BA45" s="635"/>
      <c r="BB45" s="635"/>
      <c r="BC45" s="635"/>
      <c r="BD45" s="635"/>
      <c r="BE45" s="635"/>
      <c r="BF45" s="635"/>
      <c r="BG45" s="635"/>
      <c r="BH45" s="635"/>
      <c r="BI45" s="635"/>
      <c r="BJ45" s="635"/>
      <c r="BK45" s="635"/>
      <c r="BL45" s="635"/>
      <c r="BM45" s="635"/>
      <c r="BN45" s="635"/>
      <c r="BO45" s="635"/>
      <c r="BP45" s="635"/>
      <c r="BQ45" s="635"/>
      <c r="BR45" s="635"/>
      <c r="BS45" s="635"/>
      <c r="BT45" s="635"/>
      <c r="BU45" s="635"/>
      <c r="BV45" s="635"/>
      <c r="BW45" s="635"/>
      <c r="BX45" s="635"/>
      <c r="BY45" s="635"/>
      <c r="BZ45" s="635"/>
      <c r="CA45" s="635"/>
      <c r="CB45" s="635"/>
      <c r="CC45" s="635"/>
      <c r="CD45" s="635"/>
      <c r="CE45" s="635"/>
      <c r="CF45" s="635"/>
      <c r="CG45" s="635"/>
      <c r="CH45" s="635"/>
      <c r="CI45" s="635"/>
      <c r="CJ45" s="635"/>
      <c r="CK45" s="635"/>
      <c r="CL45" s="635"/>
      <c r="CM45" s="635"/>
      <c r="CN45" s="635"/>
      <c r="CO45" s="635"/>
      <c r="CP45" s="635"/>
      <c r="CQ45" s="635"/>
      <c r="CR45" s="635"/>
      <c r="CS45" s="635"/>
      <c r="CT45" s="635"/>
      <c r="CU45" s="635"/>
      <c r="CV45" s="635"/>
      <c r="CW45" s="635"/>
      <c r="CX45" s="635"/>
      <c r="CY45" s="635"/>
      <c r="CZ45" s="635"/>
    </row>
    <row r="46" spans="2:104" ht="14.5" x14ac:dyDescent="0.35">
      <c r="B46" s="635"/>
      <c r="C46" s="635"/>
      <c r="D46" s="635"/>
      <c r="E46" s="638"/>
      <c r="F46" s="639"/>
      <c r="G46" s="635"/>
      <c r="H46" s="635"/>
      <c r="I46" s="635"/>
      <c r="J46" s="635"/>
      <c r="K46" s="635"/>
      <c r="L46" s="635"/>
      <c r="M46" s="635"/>
      <c r="N46" s="635"/>
      <c r="O46" s="635"/>
      <c r="P46" s="635"/>
      <c r="Q46" s="635"/>
      <c r="R46" s="635"/>
      <c r="S46" s="635"/>
      <c r="T46" s="635"/>
      <c r="U46" s="635"/>
      <c r="V46" s="635"/>
      <c r="W46" s="635"/>
      <c r="X46" s="635"/>
      <c r="Y46" s="635"/>
      <c r="Z46" s="635"/>
      <c r="AA46" s="635"/>
      <c r="AB46" s="635"/>
      <c r="AC46" s="635"/>
      <c r="AD46" s="635"/>
      <c r="AE46" s="635"/>
      <c r="AF46" s="635"/>
      <c r="AG46" s="635"/>
      <c r="AH46" s="635"/>
      <c r="AI46" s="635"/>
      <c r="AJ46" s="635"/>
      <c r="AK46" s="635"/>
      <c r="AL46" s="635"/>
      <c r="AM46" s="635"/>
      <c r="AN46" s="635"/>
      <c r="AO46" s="635"/>
      <c r="AP46" s="635"/>
      <c r="AQ46" s="635"/>
      <c r="AR46" s="635"/>
      <c r="AS46" s="635"/>
      <c r="AT46" s="635"/>
      <c r="AU46" s="635"/>
      <c r="AV46" s="635"/>
      <c r="AW46" s="635"/>
      <c r="AX46" s="635"/>
      <c r="AY46" s="635"/>
      <c r="AZ46" s="635"/>
      <c r="BA46" s="635"/>
      <c r="BB46" s="635"/>
      <c r="BC46" s="635"/>
      <c r="BD46" s="635"/>
      <c r="BE46" s="635"/>
      <c r="BF46" s="635"/>
      <c r="BG46" s="635"/>
      <c r="BH46" s="635"/>
      <c r="BI46" s="635"/>
      <c r="BJ46" s="635"/>
      <c r="BK46" s="635"/>
      <c r="BL46" s="635"/>
      <c r="BM46" s="635"/>
      <c r="BN46" s="635"/>
      <c r="BO46" s="635"/>
      <c r="BP46" s="635"/>
      <c r="BQ46" s="635"/>
      <c r="BR46" s="635"/>
      <c r="BS46" s="635"/>
      <c r="BT46" s="635"/>
      <c r="BU46" s="635"/>
      <c r="BV46" s="635"/>
      <c r="BW46" s="635"/>
      <c r="BX46" s="635"/>
      <c r="BY46" s="635"/>
      <c r="BZ46" s="635"/>
      <c r="CA46" s="635"/>
      <c r="CB46" s="635"/>
      <c r="CC46" s="635"/>
      <c r="CD46" s="635"/>
      <c r="CE46" s="635"/>
      <c r="CF46" s="635"/>
      <c r="CG46" s="635"/>
      <c r="CH46" s="635"/>
      <c r="CI46" s="635"/>
      <c r="CJ46" s="635"/>
      <c r="CK46" s="635"/>
      <c r="CL46" s="635"/>
      <c r="CM46" s="635"/>
      <c r="CN46" s="635"/>
      <c r="CO46" s="635"/>
      <c r="CP46" s="635"/>
      <c r="CQ46" s="635"/>
      <c r="CR46" s="635"/>
      <c r="CS46" s="635"/>
      <c r="CT46" s="635"/>
      <c r="CU46" s="635"/>
      <c r="CV46" s="635"/>
      <c r="CW46" s="635"/>
      <c r="CX46" s="635"/>
      <c r="CY46" s="635"/>
      <c r="CZ46" s="635"/>
    </row>
    <row r="47" spans="2:104" ht="14.5" x14ac:dyDescent="0.35">
      <c r="B47" s="635"/>
      <c r="C47" s="635"/>
      <c r="D47" s="635"/>
      <c r="E47" s="638"/>
      <c r="F47" s="639"/>
      <c r="G47" s="635"/>
      <c r="H47" s="635"/>
      <c r="I47" s="635"/>
      <c r="J47" s="635"/>
      <c r="K47" s="635"/>
      <c r="L47" s="635"/>
      <c r="M47" s="635"/>
      <c r="N47" s="635"/>
      <c r="O47" s="635"/>
      <c r="P47" s="635"/>
      <c r="Q47" s="635"/>
      <c r="R47" s="635"/>
      <c r="S47" s="635"/>
      <c r="T47" s="635"/>
      <c r="U47" s="635"/>
      <c r="V47" s="635"/>
      <c r="W47" s="635"/>
      <c r="X47" s="635"/>
      <c r="Y47" s="635"/>
      <c r="Z47" s="635"/>
      <c r="AA47" s="635"/>
      <c r="AB47" s="635"/>
      <c r="AC47" s="635"/>
      <c r="AD47" s="635"/>
      <c r="AE47" s="635"/>
      <c r="AF47" s="635"/>
      <c r="AG47" s="635"/>
      <c r="AH47" s="635"/>
      <c r="AI47" s="635"/>
      <c r="AJ47" s="635"/>
      <c r="AK47" s="635"/>
      <c r="AL47" s="635"/>
      <c r="AM47" s="635"/>
      <c r="AN47" s="635"/>
      <c r="AO47" s="635"/>
      <c r="AP47" s="635"/>
      <c r="AQ47" s="635"/>
      <c r="AR47" s="635"/>
      <c r="AS47" s="635"/>
      <c r="AT47" s="635"/>
      <c r="AU47" s="635"/>
      <c r="AV47" s="635"/>
      <c r="AW47" s="635"/>
      <c r="AX47" s="635"/>
      <c r="AY47" s="635"/>
      <c r="AZ47" s="635"/>
      <c r="BA47" s="635"/>
      <c r="BB47" s="635"/>
      <c r="BC47" s="635"/>
      <c r="BD47" s="635"/>
      <c r="BE47" s="635"/>
      <c r="BF47" s="635"/>
      <c r="BG47" s="635"/>
      <c r="BH47" s="635"/>
      <c r="BI47" s="635"/>
      <c r="BJ47" s="635"/>
      <c r="BK47" s="635"/>
      <c r="BL47" s="635"/>
      <c r="BM47" s="635"/>
      <c r="BN47" s="635"/>
      <c r="BO47" s="635"/>
      <c r="BP47" s="635"/>
      <c r="BQ47" s="635"/>
      <c r="BR47" s="635"/>
      <c r="BS47" s="635"/>
      <c r="BT47" s="635"/>
      <c r="BU47" s="635"/>
      <c r="BV47" s="635"/>
      <c r="BW47" s="635"/>
      <c r="BX47" s="635"/>
      <c r="BY47" s="635"/>
      <c r="BZ47" s="635"/>
      <c r="CA47" s="635"/>
      <c r="CB47" s="635"/>
      <c r="CC47" s="635"/>
      <c r="CD47" s="635"/>
      <c r="CE47" s="635"/>
      <c r="CF47" s="635"/>
      <c r="CG47" s="635"/>
      <c r="CH47" s="635"/>
      <c r="CI47" s="635"/>
      <c r="CJ47" s="635"/>
      <c r="CK47" s="635"/>
      <c r="CL47" s="635"/>
      <c r="CM47" s="635"/>
      <c r="CN47" s="635"/>
      <c r="CO47" s="635"/>
      <c r="CP47" s="635"/>
      <c r="CQ47" s="635"/>
      <c r="CR47" s="635"/>
      <c r="CS47" s="635"/>
      <c r="CT47" s="635"/>
      <c r="CU47" s="635"/>
      <c r="CV47" s="635"/>
      <c r="CW47" s="635"/>
      <c r="CX47" s="635"/>
      <c r="CY47" s="635"/>
      <c r="CZ47" s="635"/>
    </row>
    <row r="48" spans="2:104" ht="14.5" x14ac:dyDescent="0.35">
      <c r="B48" s="635"/>
      <c r="C48" s="635"/>
      <c r="D48" s="638"/>
      <c r="E48" s="636"/>
      <c r="F48" s="639"/>
      <c r="G48" s="635"/>
      <c r="H48" s="635"/>
      <c r="I48" s="635"/>
      <c r="J48" s="635"/>
      <c r="K48" s="635"/>
      <c r="L48" s="635"/>
      <c r="M48" s="635"/>
      <c r="N48" s="635"/>
      <c r="O48" s="635"/>
      <c r="P48" s="635"/>
      <c r="Q48" s="635"/>
      <c r="R48" s="635"/>
      <c r="S48" s="635"/>
      <c r="T48" s="635"/>
      <c r="U48" s="635"/>
      <c r="V48" s="635"/>
      <c r="W48" s="635"/>
      <c r="X48" s="635"/>
      <c r="Y48" s="635"/>
      <c r="Z48" s="635"/>
      <c r="AA48" s="635"/>
      <c r="AB48" s="635"/>
      <c r="AC48" s="635"/>
      <c r="AD48" s="635"/>
      <c r="AE48" s="635"/>
      <c r="AF48" s="635"/>
      <c r="AG48" s="635"/>
      <c r="AH48" s="635"/>
      <c r="AI48" s="635"/>
      <c r="AJ48" s="635"/>
      <c r="AK48" s="635"/>
      <c r="AL48" s="635"/>
      <c r="AM48" s="635"/>
      <c r="AN48" s="635"/>
      <c r="AO48" s="635"/>
      <c r="AP48" s="635"/>
      <c r="AQ48" s="635"/>
      <c r="AR48" s="635"/>
      <c r="AS48" s="635"/>
      <c r="AT48" s="635"/>
      <c r="AU48" s="635"/>
      <c r="AV48" s="635"/>
      <c r="AW48" s="635"/>
      <c r="AX48" s="635"/>
      <c r="AY48" s="635"/>
      <c r="AZ48" s="635"/>
      <c r="BA48" s="635"/>
      <c r="BB48" s="635"/>
      <c r="BC48" s="635"/>
      <c r="BD48" s="635"/>
      <c r="BE48" s="635"/>
      <c r="BF48" s="635"/>
      <c r="BG48" s="635"/>
      <c r="BH48" s="635"/>
      <c r="BI48" s="635"/>
      <c r="BJ48" s="635"/>
      <c r="BK48" s="635"/>
      <c r="BL48" s="635"/>
      <c r="BM48" s="635"/>
      <c r="BN48" s="635"/>
      <c r="BO48" s="635"/>
      <c r="BP48" s="635"/>
      <c r="BQ48" s="635"/>
      <c r="BR48" s="635"/>
      <c r="BS48" s="635"/>
      <c r="BT48" s="635"/>
      <c r="BU48" s="635"/>
      <c r="BV48" s="635"/>
      <c r="BW48" s="635"/>
      <c r="BX48" s="635"/>
      <c r="BY48" s="635"/>
      <c r="BZ48" s="635"/>
      <c r="CA48" s="635"/>
      <c r="CB48" s="635"/>
      <c r="CC48" s="635"/>
      <c r="CD48" s="635"/>
      <c r="CE48" s="635"/>
      <c r="CF48" s="635"/>
      <c r="CG48" s="635"/>
      <c r="CH48" s="635"/>
      <c r="CI48" s="635"/>
      <c r="CJ48" s="635"/>
      <c r="CK48" s="635"/>
      <c r="CL48" s="635"/>
      <c r="CM48" s="635"/>
      <c r="CN48" s="635"/>
      <c r="CO48" s="635"/>
      <c r="CP48" s="635"/>
      <c r="CQ48" s="635"/>
      <c r="CR48" s="635"/>
      <c r="CS48" s="635"/>
      <c r="CT48" s="635"/>
      <c r="CU48" s="635"/>
      <c r="CV48" s="635"/>
      <c r="CW48" s="635"/>
      <c r="CX48" s="635"/>
      <c r="CY48" s="635"/>
      <c r="CZ48" s="635"/>
    </row>
    <row r="49" spans="2:104" ht="14.5" x14ac:dyDescent="0.35">
      <c r="B49" s="635"/>
      <c r="C49" s="635"/>
      <c r="D49" s="635"/>
      <c r="E49" s="638"/>
      <c r="F49" s="639"/>
      <c r="G49" s="635"/>
      <c r="H49" s="635"/>
      <c r="I49" s="635"/>
      <c r="J49" s="635"/>
      <c r="K49" s="635"/>
      <c r="L49" s="635"/>
      <c r="M49" s="635"/>
      <c r="N49" s="635"/>
      <c r="O49" s="635"/>
      <c r="P49" s="635"/>
      <c r="Q49" s="635"/>
      <c r="R49" s="635"/>
      <c r="S49" s="635"/>
      <c r="T49" s="635"/>
      <c r="U49" s="635"/>
      <c r="V49" s="635"/>
      <c r="W49" s="635"/>
      <c r="X49" s="635"/>
      <c r="Y49" s="635"/>
      <c r="Z49" s="635"/>
      <c r="AA49" s="635"/>
      <c r="AB49" s="635"/>
      <c r="AC49" s="635"/>
      <c r="AD49" s="635"/>
      <c r="AE49" s="635"/>
      <c r="AF49" s="635"/>
      <c r="AG49" s="635"/>
      <c r="AH49" s="635"/>
      <c r="AI49" s="635"/>
      <c r="AJ49" s="635"/>
      <c r="AK49" s="635"/>
      <c r="AL49" s="635"/>
      <c r="AM49" s="635"/>
      <c r="AN49" s="635"/>
      <c r="AO49" s="635"/>
      <c r="AP49" s="635"/>
      <c r="AQ49" s="635"/>
      <c r="AR49" s="635"/>
      <c r="AS49" s="635"/>
      <c r="AT49" s="635"/>
      <c r="AU49" s="635"/>
      <c r="AV49" s="635"/>
      <c r="AW49" s="635"/>
      <c r="AX49" s="635"/>
      <c r="AY49" s="635"/>
      <c r="AZ49" s="635"/>
      <c r="BA49" s="635"/>
      <c r="BB49" s="635"/>
      <c r="BC49" s="635"/>
      <c r="BD49" s="635"/>
      <c r="BE49" s="635"/>
      <c r="BF49" s="635"/>
      <c r="BG49" s="635"/>
      <c r="BH49" s="635"/>
      <c r="BI49" s="635"/>
      <c r="BJ49" s="635"/>
      <c r="BK49" s="635"/>
      <c r="BL49" s="635"/>
      <c r="BM49" s="635"/>
      <c r="BN49" s="635"/>
      <c r="BO49" s="635"/>
      <c r="BP49" s="635"/>
      <c r="BQ49" s="635"/>
      <c r="BR49" s="635"/>
      <c r="BS49" s="635"/>
      <c r="BT49" s="635"/>
      <c r="BU49" s="635"/>
      <c r="BV49" s="635"/>
      <c r="BW49" s="635"/>
      <c r="BX49" s="635"/>
      <c r="BY49" s="635"/>
      <c r="BZ49" s="635"/>
      <c r="CA49" s="635"/>
      <c r="CB49" s="635"/>
      <c r="CC49" s="635"/>
      <c r="CD49" s="635"/>
      <c r="CE49" s="635"/>
      <c r="CF49" s="635"/>
      <c r="CG49" s="635"/>
      <c r="CH49" s="635"/>
      <c r="CI49" s="635"/>
      <c r="CJ49" s="635"/>
      <c r="CK49" s="635"/>
      <c r="CL49" s="635"/>
      <c r="CM49" s="635"/>
      <c r="CN49" s="635"/>
      <c r="CO49" s="635"/>
      <c r="CP49" s="635"/>
      <c r="CQ49" s="635"/>
      <c r="CR49" s="635"/>
      <c r="CS49" s="635"/>
      <c r="CT49" s="635"/>
      <c r="CU49" s="635"/>
      <c r="CV49" s="635"/>
      <c r="CW49" s="635"/>
      <c r="CX49" s="635"/>
      <c r="CY49" s="635"/>
      <c r="CZ49" s="635"/>
    </row>
    <row r="50" spans="2:104" ht="14.5" x14ac:dyDescent="0.35">
      <c r="B50" s="635"/>
      <c r="C50" s="635"/>
      <c r="D50" s="635"/>
      <c r="E50" s="638"/>
      <c r="F50" s="652"/>
      <c r="G50" s="635"/>
      <c r="H50" s="635"/>
      <c r="I50" s="635"/>
      <c r="J50" s="635"/>
      <c r="K50" s="635"/>
      <c r="L50" s="635"/>
      <c r="M50" s="635"/>
      <c r="N50" s="635"/>
      <c r="O50" s="635"/>
      <c r="P50" s="635"/>
      <c r="Q50" s="635"/>
      <c r="R50" s="635"/>
      <c r="S50" s="635"/>
      <c r="T50" s="635"/>
      <c r="U50" s="635"/>
      <c r="V50" s="635"/>
      <c r="W50" s="635"/>
      <c r="X50" s="635"/>
      <c r="Y50" s="635"/>
      <c r="Z50" s="635"/>
      <c r="AA50" s="635"/>
      <c r="AB50" s="635"/>
      <c r="AC50" s="635"/>
      <c r="AD50" s="635"/>
      <c r="AE50" s="635"/>
      <c r="AF50" s="635"/>
      <c r="AG50" s="635"/>
      <c r="AH50" s="635"/>
      <c r="AI50" s="635"/>
      <c r="AJ50" s="635"/>
      <c r="AK50" s="635"/>
      <c r="AL50" s="635"/>
      <c r="AM50" s="635"/>
      <c r="AN50" s="635"/>
      <c r="AO50" s="635"/>
      <c r="AP50" s="635"/>
      <c r="AQ50" s="635"/>
      <c r="AR50" s="635"/>
      <c r="AS50" s="635"/>
      <c r="AT50" s="635"/>
      <c r="AU50" s="635"/>
      <c r="AV50" s="635"/>
      <c r="AW50" s="635"/>
      <c r="AX50" s="635"/>
      <c r="AY50" s="635"/>
      <c r="AZ50" s="635"/>
      <c r="BA50" s="635"/>
      <c r="BB50" s="635"/>
      <c r="BC50" s="635"/>
      <c r="BD50" s="635"/>
      <c r="BE50" s="635"/>
      <c r="BF50" s="635"/>
      <c r="BG50" s="635"/>
      <c r="BH50" s="635"/>
      <c r="BI50" s="635"/>
      <c r="BJ50" s="635"/>
      <c r="BK50" s="635"/>
      <c r="BL50" s="635"/>
      <c r="BM50" s="635"/>
      <c r="BN50" s="635"/>
      <c r="BO50" s="635"/>
      <c r="BP50" s="635"/>
      <c r="BQ50" s="635"/>
      <c r="BR50" s="635"/>
      <c r="BS50" s="635"/>
      <c r="BT50" s="635"/>
      <c r="BU50" s="635"/>
      <c r="BV50" s="635"/>
      <c r="BW50" s="635"/>
      <c r="BX50" s="635"/>
      <c r="BY50" s="635"/>
      <c r="BZ50" s="635"/>
      <c r="CA50" s="635"/>
      <c r="CB50" s="635"/>
      <c r="CC50" s="635"/>
      <c r="CD50" s="635"/>
      <c r="CE50" s="635"/>
      <c r="CF50" s="635"/>
      <c r="CG50" s="635"/>
      <c r="CH50" s="635"/>
      <c r="CI50" s="635"/>
      <c r="CJ50" s="635"/>
      <c r="CK50" s="635"/>
      <c r="CL50" s="635"/>
      <c r="CM50" s="635"/>
      <c r="CN50" s="635"/>
      <c r="CO50" s="635"/>
      <c r="CP50" s="635"/>
      <c r="CQ50" s="635"/>
      <c r="CR50" s="635"/>
      <c r="CS50" s="635"/>
      <c r="CT50" s="635"/>
      <c r="CU50" s="635"/>
      <c r="CV50" s="635"/>
      <c r="CW50" s="635"/>
      <c r="CX50" s="635"/>
      <c r="CY50" s="635"/>
      <c r="CZ50" s="635"/>
    </row>
    <row r="51" spans="2:104" ht="14.5" x14ac:dyDescent="0.35">
      <c r="B51" s="635"/>
      <c r="C51" s="635"/>
      <c r="D51" s="635"/>
      <c r="E51" s="638"/>
      <c r="F51" s="639"/>
      <c r="G51" s="635"/>
      <c r="H51" s="635"/>
      <c r="I51" s="635"/>
      <c r="J51" s="635"/>
      <c r="K51" s="635"/>
      <c r="L51" s="635"/>
      <c r="M51" s="635"/>
      <c r="N51" s="635"/>
      <c r="O51" s="635"/>
      <c r="P51" s="635"/>
      <c r="Q51" s="635"/>
      <c r="R51" s="635"/>
      <c r="S51" s="635"/>
      <c r="T51" s="635"/>
      <c r="U51" s="635"/>
      <c r="V51" s="635"/>
      <c r="W51" s="635"/>
      <c r="X51" s="635"/>
      <c r="Y51" s="635"/>
      <c r="Z51" s="635"/>
      <c r="AA51" s="635"/>
      <c r="AB51" s="635"/>
      <c r="AC51" s="635"/>
      <c r="AD51" s="635"/>
      <c r="AE51" s="635"/>
      <c r="AF51" s="635"/>
      <c r="AG51" s="635"/>
      <c r="AH51" s="635"/>
      <c r="AI51" s="635"/>
      <c r="AJ51" s="635"/>
      <c r="AK51" s="635"/>
      <c r="AL51" s="635"/>
      <c r="AM51" s="635"/>
      <c r="AN51" s="635"/>
      <c r="AO51" s="635"/>
      <c r="AP51" s="635"/>
      <c r="AQ51" s="635"/>
      <c r="AR51" s="635"/>
      <c r="AS51" s="635"/>
      <c r="AT51" s="635"/>
      <c r="AU51" s="635"/>
      <c r="AV51" s="635"/>
      <c r="AW51" s="635"/>
      <c r="AX51" s="635"/>
      <c r="AY51" s="635"/>
      <c r="AZ51" s="635"/>
      <c r="BA51" s="635"/>
      <c r="BB51" s="635"/>
      <c r="BC51" s="635"/>
      <c r="BD51" s="635"/>
      <c r="BE51" s="635"/>
      <c r="BF51" s="635"/>
      <c r="BG51" s="635"/>
      <c r="BH51" s="635"/>
      <c r="BI51" s="635"/>
      <c r="BJ51" s="635"/>
      <c r="BK51" s="635"/>
      <c r="BL51" s="635"/>
      <c r="BM51" s="635"/>
      <c r="BN51" s="635"/>
      <c r="BO51" s="635"/>
      <c r="BP51" s="635"/>
      <c r="BQ51" s="635"/>
      <c r="BR51" s="635"/>
      <c r="BS51" s="635"/>
      <c r="BT51" s="635"/>
      <c r="BU51" s="635"/>
      <c r="BV51" s="635"/>
      <c r="BW51" s="635"/>
      <c r="BX51" s="635"/>
      <c r="BY51" s="635"/>
      <c r="BZ51" s="635"/>
      <c r="CA51" s="635"/>
      <c r="CB51" s="635"/>
      <c r="CC51" s="635"/>
      <c r="CD51" s="635"/>
      <c r="CE51" s="635"/>
      <c r="CF51" s="635"/>
      <c r="CG51" s="635"/>
      <c r="CH51" s="635"/>
      <c r="CI51" s="635"/>
      <c r="CJ51" s="635"/>
      <c r="CK51" s="635"/>
      <c r="CL51" s="635"/>
      <c r="CM51" s="635"/>
      <c r="CN51" s="635"/>
      <c r="CO51" s="635"/>
      <c r="CP51" s="635"/>
      <c r="CQ51" s="635"/>
      <c r="CR51" s="635"/>
      <c r="CS51" s="635"/>
      <c r="CT51" s="635"/>
      <c r="CU51" s="635"/>
      <c r="CV51" s="635"/>
      <c r="CW51" s="635"/>
      <c r="CX51" s="635"/>
      <c r="CY51" s="635"/>
      <c r="CZ51" s="635"/>
    </row>
    <row r="52" spans="2:104" ht="14.5" x14ac:dyDescent="0.35">
      <c r="B52" s="635"/>
      <c r="C52" s="635"/>
      <c r="D52" s="635"/>
      <c r="E52" s="638"/>
      <c r="F52" s="639"/>
      <c r="G52" s="635"/>
      <c r="H52" s="635"/>
      <c r="I52" s="635"/>
      <c r="J52" s="635"/>
      <c r="K52" s="635"/>
      <c r="L52" s="635"/>
      <c r="M52" s="635"/>
      <c r="N52" s="635"/>
      <c r="O52" s="635"/>
      <c r="P52" s="635"/>
      <c r="Q52" s="635"/>
      <c r="R52" s="635"/>
      <c r="S52" s="635"/>
      <c r="T52" s="635"/>
      <c r="U52" s="635"/>
      <c r="V52" s="635"/>
      <c r="W52" s="635"/>
      <c r="X52" s="635"/>
      <c r="Y52" s="635"/>
      <c r="Z52" s="635"/>
      <c r="AA52" s="635"/>
      <c r="AB52" s="635"/>
      <c r="AC52" s="635"/>
      <c r="AD52" s="635"/>
      <c r="AE52" s="635"/>
      <c r="AF52" s="635"/>
      <c r="AG52" s="635"/>
      <c r="AH52" s="635"/>
      <c r="AI52" s="635"/>
      <c r="AJ52" s="635"/>
      <c r="AK52" s="635"/>
      <c r="AL52" s="635"/>
      <c r="AM52" s="635"/>
      <c r="AN52" s="635"/>
      <c r="AO52" s="635"/>
      <c r="AP52" s="635"/>
      <c r="AQ52" s="635"/>
      <c r="AR52" s="635"/>
      <c r="AS52" s="635"/>
      <c r="AT52" s="635"/>
      <c r="AU52" s="635"/>
      <c r="AV52" s="635"/>
      <c r="AW52" s="635"/>
      <c r="AX52" s="635"/>
      <c r="AY52" s="635"/>
      <c r="AZ52" s="635"/>
      <c r="BA52" s="635"/>
      <c r="BB52" s="635"/>
      <c r="BC52" s="635"/>
      <c r="BD52" s="635"/>
      <c r="BE52" s="635"/>
      <c r="BF52" s="635"/>
      <c r="BG52" s="635"/>
      <c r="BH52" s="635"/>
      <c r="BI52" s="635"/>
      <c r="BJ52" s="635"/>
      <c r="BK52" s="635"/>
      <c r="BL52" s="635"/>
      <c r="BM52" s="635"/>
      <c r="BN52" s="635"/>
      <c r="BO52" s="635"/>
      <c r="BP52" s="635"/>
      <c r="BQ52" s="635"/>
      <c r="BR52" s="635"/>
      <c r="BS52" s="635"/>
      <c r="BT52" s="635"/>
      <c r="BU52" s="635"/>
      <c r="BV52" s="635"/>
      <c r="BW52" s="635"/>
      <c r="BX52" s="635"/>
      <c r="BY52" s="635"/>
      <c r="BZ52" s="635"/>
      <c r="CA52" s="635"/>
      <c r="CB52" s="635"/>
      <c r="CC52" s="635"/>
      <c r="CD52" s="635"/>
      <c r="CE52" s="635"/>
      <c r="CF52" s="635"/>
      <c r="CG52" s="635"/>
      <c r="CH52" s="635"/>
      <c r="CI52" s="635"/>
      <c r="CJ52" s="635"/>
      <c r="CK52" s="635"/>
      <c r="CL52" s="635"/>
      <c r="CM52" s="635"/>
      <c r="CN52" s="635"/>
      <c r="CO52" s="635"/>
      <c r="CP52" s="635"/>
      <c r="CQ52" s="635"/>
      <c r="CR52" s="635"/>
      <c r="CS52" s="635"/>
      <c r="CT52" s="635"/>
      <c r="CU52" s="635"/>
      <c r="CV52" s="635"/>
      <c r="CW52" s="635"/>
      <c r="CX52" s="635"/>
      <c r="CY52" s="635"/>
      <c r="CZ52" s="635"/>
    </row>
  </sheetData>
  <mergeCells count="2">
    <mergeCell ref="C11:D11"/>
    <mergeCell ref="C13:D13"/>
  </mergeCells>
  <pageMargins left="0.7" right="0.7" top="0.75" bottom="0.75" header="0.3" footer="0.3"/>
  <pageSetup paperSize="9" scale="8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B431C-8727-4615-9CB4-B91D1FBFAD90}">
  <dimension ref="B1:P106"/>
  <sheetViews>
    <sheetView view="pageBreakPreview" topLeftCell="A15" zoomScale="80" zoomScaleNormal="100" zoomScaleSheetLayoutView="80" workbookViewId="0">
      <selection activeCell="E106" sqref="E106"/>
    </sheetView>
  </sheetViews>
  <sheetFormatPr defaultColWidth="9.1796875" defaultRowHeight="12.5" x14ac:dyDescent="0.35"/>
  <cols>
    <col min="1" max="1" width="9.1796875" style="455"/>
    <col min="2" max="2" width="12.453125" style="455" customWidth="1"/>
    <col min="3" max="3" width="17.54296875" style="455" customWidth="1"/>
    <col min="4" max="4" width="16.08984375" style="455" customWidth="1"/>
    <col min="5" max="5" width="25.453125" style="455" customWidth="1"/>
    <col min="6" max="7" width="22.54296875" style="455" customWidth="1"/>
    <col min="8" max="9" width="17.81640625" style="455" customWidth="1"/>
    <col min="10" max="11" width="18.81640625" style="455" customWidth="1"/>
    <col min="12" max="16384" width="9.1796875" style="455"/>
  </cols>
  <sheetData>
    <row r="1" spans="2:11" ht="14" x14ac:dyDescent="0.35">
      <c r="B1" s="8" t="s">
        <v>430</v>
      </c>
    </row>
    <row r="3" spans="2:11" s="457" customFormat="1" ht="13" x14ac:dyDescent="0.3">
      <c r="B3" s="456" t="s">
        <v>92</v>
      </c>
      <c r="C3" s="456"/>
      <c r="D3" s="456"/>
      <c r="J3" s="458"/>
    </row>
    <row r="4" spans="2:11" s="457" customFormat="1" ht="13" x14ac:dyDescent="0.3">
      <c r="B4" s="456" t="s">
        <v>317</v>
      </c>
      <c r="C4" s="456"/>
      <c r="D4" s="459"/>
      <c r="E4" s="519"/>
      <c r="J4" s="460"/>
    </row>
    <row r="5" spans="2:11" s="457" customFormat="1" ht="13" x14ac:dyDescent="0.3">
      <c r="B5" s="456" t="s">
        <v>318</v>
      </c>
      <c r="C5" s="456"/>
      <c r="E5" s="457">
        <f>'[1]5.1.1 Tender Cover Sheet'!C24</f>
        <v>0</v>
      </c>
      <c r="J5" s="460"/>
    </row>
    <row r="6" spans="2:11" s="457" customFormat="1" ht="13" x14ac:dyDescent="0.3">
      <c r="B6" s="456" t="s">
        <v>319</v>
      </c>
      <c r="C6" s="456"/>
      <c r="E6" s="458" t="s">
        <v>297</v>
      </c>
      <c r="J6" s="460"/>
    </row>
    <row r="7" spans="2:11" s="457" customFormat="1" ht="13" x14ac:dyDescent="0.3">
      <c r="B7" s="461" t="s">
        <v>320</v>
      </c>
      <c r="C7" s="461"/>
      <c r="D7" s="461"/>
      <c r="J7" s="460"/>
    </row>
    <row r="8" spans="2:11" s="457" customFormat="1" ht="13" x14ac:dyDescent="0.3">
      <c r="B8" s="458" t="s">
        <v>321</v>
      </c>
      <c r="C8" s="458"/>
      <c r="J8" s="460"/>
    </row>
    <row r="9" spans="2:11" s="457" customFormat="1" ht="13" x14ac:dyDescent="0.3">
      <c r="B9" s="462" t="s">
        <v>0</v>
      </c>
      <c r="C9" s="462" t="s">
        <v>34</v>
      </c>
      <c r="D9" s="463"/>
      <c r="E9" s="464"/>
      <c r="K9" s="460"/>
    </row>
    <row r="10" spans="2:11" s="457" customFormat="1" ht="14.5" x14ac:dyDescent="0.35">
      <c r="B10" s="465" t="s">
        <v>322</v>
      </c>
      <c r="C10" s="466">
        <v>0</v>
      </c>
      <c r="D10" s="467"/>
      <c r="E10" s="468"/>
      <c r="F10" s="469" t="s">
        <v>323</v>
      </c>
      <c r="G10" s="469"/>
      <c r="H10" s="469"/>
      <c r="I10" s="469"/>
    </row>
    <row r="11" spans="2:11" s="457" customFormat="1" ht="13" x14ac:dyDescent="0.3">
      <c r="B11" s="470"/>
      <c r="C11" s="471"/>
      <c r="D11" s="467"/>
      <c r="E11" s="468"/>
    </row>
    <row r="12" spans="2:11" s="457" customFormat="1" ht="13" x14ac:dyDescent="0.3">
      <c r="B12" s="470"/>
      <c r="C12" s="471"/>
      <c r="D12" s="467"/>
      <c r="E12" s="468"/>
    </row>
    <row r="13" spans="2:11" s="457" customFormat="1" ht="13" x14ac:dyDescent="0.3">
      <c r="B13" s="458"/>
    </row>
    <row r="14" spans="2:11" s="457" customFormat="1" ht="14.5" x14ac:dyDescent="0.35">
      <c r="B14" s="472" t="s">
        <v>324</v>
      </c>
      <c r="C14" s="472"/>
      <c r="D14" s="473"/>
    </row>
    <row r="15" spans="2:11" s="457" customFormat="1" ht="26.4" customHeight="1" x14ac:dyDescent="0.35">
      <c r="B15" s="735" t="s">
        <v>325</v>
      </c>
      <c r="C15" s="807" t="s">
        <v>692</v>
      </c>
      <c r="D15" s="807"/>
      <c r="E15" s="807"/>
      <c r="F15" s="807"/>
      <c r="G15" s="807"/>
      <c r="H15" s="807"/>
    </row>
    <row r="16" spans="2:11" s="457" customFormat="1" ht="14.5" x14ac:dyDescent="0.35">
      <c r="B16" s="735" t="s">
        <v>327</v>
      </c>
      <c r="C16" s="474" t="s">
        <v>326</v>
      </c>
      <c r="D16" s="474"/>
      <c r="E16" s="474"/>
      <c r="F16" s="474"/>
      <c r="G16" s="474"/>
      <c r="H16" s="474"/>
      <c r="I16" s="474"/>
    </row>
    <row r="17" spans="2:9" s="457" customFormat="1" ht="14.5" x14ac:dyDescent="0.35">
      <c r="B17" s="735"/>
      <c r="C17" s="474" t="s">
        <v>328</v>
      </c>
      <c r="D17" s="474"/>
      <c r="E17" s="474"/>
      <c r="F17" s="474"/>
      <c r="G17" s="474"/>
      <c r="H17" s="474"/>
      <c r="I17" s="474"/>
    </row>
    <row r="18" spans="2:9" s="457" customFormat="1" ht="14.5" x14ac:dyDescent="0.35">
      <c r="B18" s="736" t="s">
        <v>330</v>
      </c>
      <c r="C18" s="474" t="s">
        <v>329</v>
      </c>
      <c r="D18" s="474"/>
      <c r="E18" s="474"/>
      <c r="F18" s="474"/>
      <c r="G18" s="474"/>
    </row>
    <row r="19" spans="2:9" s="457" customFormat="1" ht="14.5" x14ac:dyDescent="0.35">
      <c r="B19" s="736" t="s">
        <v>693</v>
      </c>
      <c r="C19" s="474" t="s">
        <v>331</v>
      </c>
      <c r="D19" s="474"/>
      <c r="E19" s="474"/>
      <c r="F19" s="474"/>
      <c r="G19" s="474"/>
    </row>
    <row r="20" spans="2:9" s="457" customFormat="1" ht="14.5" x14ac:dyDescent="0.35">
      <c r="B20" s="472" t="s">
        <v>332</v>
      </c>
      <c r="C20" s="472"/>
      <c r="D20" s="472"/>
    </row>
    <row r="21" spans="2:9" s="457" customFormat="1" ht="14.5" x14ac:dyDescent="0.35">
      <c r="B21" s="473" t="s">
        <v>333</v>
      </c>
      <c r="C21" s="474" t="s">
        <v>334</v>
      </c>
      <c r="D21" s="474"/>
      <c r="E21" s="474"/>
      <c r="F21" s="474"/>
      <c r="G21" s="474"/>
      <c r="H21" s="474"/>
      <c r="I21" s="474"/>
    </row>
    <row r="22" spans="2:9" s="457" customFormat="1" ht="14.5" x14ac:dyDescent="0.35">
      <c r="B22" s="473"/>
      <c r="C22" s="474" t="s">
        <v>335</v>
      </c>
      <c r="D22" s="474"/>
      <c r="E22" s="474"/>
      <c r="F22" s="474"/>
      <c r="G22" s="474"/>
      <c r="H22" s="474"/>
    </row>
    <row r="23" spans="2:9" s="457" customFormat="1" ht="14.5" x14ac:dyDescent="0.35">
      <c r="B23" s="473" t="s">
        <v>336</v>
      </c>
      <c r="C23" s="473" t="s">
        <v>337</v>
      </c>
      <c r="D23" s="473"/>
      <c r="E23" s="473"/>
      <c r="F23" s="473"/>
      <c r="G23" s="473"/>
      <c r="H23" s="473"/>
      <c r="I23" s="473"/>
    </row>
    <row r="24" spans="2:9" s="457" customFormat="1" ht="14.5" x14ac:dyDescent="0.35">
      <c r="B24" s="473"/>
      <c r="C24" s="473" t="s">
        <v>338</v>
      </c>
      <c r="D24" s="473"/>
      <c r="E24" s="473"/>
      <c r="F24" s="473"/>
      <c r="G24" s="473"/>
      <c r="H24" s="473"/>
      <c r="I24" s="473"/>
    </row>
    <row r="25" spans="2:9" s="457" customFormat="1" ht="14.5" x14ac:dyDescent="0.35">
      <c r="B25" s="473"/>
      <c r="C25" s="473" t="s">
        <v>339</v>
      </c>
      <c r="D25" s="473"/>
      <c r="E25" s="473"/>
      <c r="F25" s="473"/>
      <c r="G25" s="473"/>
      <c r="H25" s="473"/>
      <c r="I25" s="473"/>
    </row>
    <row r="26" spans="2:9" s="457" customFormat="1" ht="14.5" x14ac:dyDescent="0.35">
      <c r="B26" s="473"/>
      <c r="C26" s="474" t="s">
        <v>340</v>
      </c>
      <c r="D26" s="474"/>
      <c r="E26" s="474"/>
      <c r="F26" s="474"/>
      <c r="G26" s="474"/>
      <c r="H26" s="474"/>
      <c r="I26" s="474"/>
    </row>
    <row r="27" spans="2:9" s="457" customFormat="1" ht="14.5" x14ac:dyDescent="0.35">
      <c r="B27" s="473"/>
      <c r="C27" s="473" t="s">
        <v>341</v>
      </c>
      <c r="D27" s="473"/>
    </row>
    <row r="28" spans="2:9" s="457" customFormat="1" ht="14.5" x14ac:dyDescent="0.35">
      <c r="B28" s="473" t="s">
        <v>342</v>
      </c>
      <c r="C28" s="473" t="s">
        <v>343</v>
      </c>
      <c r="D28" s="473"/>
      <c r="E28" s="473"/>
      <c r="F28" s="473"/>
      <c r="G28" s="473"/>
      <c r="H28" s="473"/>
      <c r="I28" s="473"/>
    </row>
    <row r="29" spans="2:9" s="457" customFormat="1" ht="14.5" x14ac:dyDescent="0.35">
      <c r="B29" s="473"/>
      <c r="C29" s="473" t="s">
        <v>344</v>
      </c>
      <c r="D29" s="473"/>
      <c r="E29" s="473"/>
      <c r="F29" s="473"/>
      <c r="G29" s="473"/>
      <c r="H29" s="473"/>
      <c r="I29" s="473"/>
    </row>
    <row r="30" spans="2:9" s="457" customFormat="1" ht="14.5" x14ac:dyDescent="0.35">
      <c r="B30" s="473"/>
      <c r="C30" s="474" t="s">
        <v>345</v>
      </c>
      <c r="D30" s="474"/>
      <c r="E30" s="474"/>
      <c r="F30" s="474"/>
      <c r="G30" s="474"/>
    </row>
    <row r="31" spans="2:9" s="457" customFormat="1" ht="14.5" x14ac:dyDescent="0.35">
      <c r="B31" s="473" t="s">
        <v>346</v>
      </c>
      <c r="C31" s="473" t="s">
        <v>347</v>
      </c>
      <c r="D31" s="473"/>
      <c r="E31" s="473"/>
      <c r="F31" s="473"/>
      <c r="G31" s="473"/>
      <c r="H31" s="473"/>
      <c r="I31" s="473"/>
    </row>
    <row r="32" spans="2:9" s="457" customFormat="1" ht="14.5" x14ac:dyDescent="0.35">
      <c r="B32" s="473"/>
      <c r="C32" s="474" t="s">
        <v>348</v>
      </c>
      <c r="D32" s="474"/>
      <c r="E32" s="474"/>
      <c r="F32" s="474"/>
      <c r="G32" s="474"/>
      <c r="H32" s="474"/>
      <c r="I32" s="474"/>
    </row>
    <row r="33" spans="2:9" s="457" customFormat="1" ht="14.5" x14ac:dyDescent="0.35">
      <c r="B33" s="473"/>
      <c r="C33" s="473" t="s">
        <v>349</v>
      </c>
      <c r="D33" s="473"/>
      <c r="E33" s="473"/>
      <c r="F33" s="473"/>
      <c r="G33" s="473"/>
      <c r="H33" s="473"/>
      <c r="I33" s="473"/>
    </row>
    <row r="34" spans="2:9" s="457" customFormat="1" ht="14.5" x14ac:dyDescent="0.35">
      <c r="B34" s="473"/>
      <c r="C34" s="474" t="s">
        <v>350</v>
      </c>
      <c r="D34" s="474"/>
      <c r="E34" s="474"/>
      <c r="F34" s="474"/>
      <c r="G34" s="474"/>
      <c r="H34" s="474"/>
    </row>
    <row r="35" spans="2:9" s="457" customFormat="1" ht="14.5" x14ac:dyDescent="0.35">
      <c r="B35" s="473"/>
      <c r="C35" s="474" t="s">
        <v>351</v>
      </c>
      <c r="D35" s="474"/>
      <c r="E35" s="474"/>
      <c r="F35" s="474"/>
      <c r="G35" s="474"/>
      <c r="H35" s="474"/>
      <c r="I35" s="474"/>
    </row>
    <row r="36" spans="2:9" s="457" customFormat="1" ht="14.5" x14ac:dyDescent="0.35">
      <c r="B36" s="473"/>
      <c r="C36" s="473" t="s">
        <v>352</v>
      </c>
      <c r="D36" s="473"/>
    </row>
    <row r="37" spans="2:9" s="457" customFormat="1" ht="14.5" x14ac:dyDescent="0.35">
      <c r="B37" s="473" t="s">
        <v>353</v>
      </c>
      <c r="C37" s="474" t="s">
        <v>354</v>
      </c>
      <c r="D37" s="474"/>
      <c r="E37" s="474"/>
      <c r="F37" s="474"/>
      <c r="G37" s="474"/>
      <c r="H37" s="474"/>
      <c r="I37" s="474"/>
    </row>
    <row r="38" spans="2:9" s="457" customFormat="1" ht="14.5" x14ac:dyDescent="0.35">
      <c r="B38" s="473"/>
      <c r="C38" s="474" t="s">
        <v>355</v>
      </c>
      <c r="D38" s="474"/>
      <c r="E38" s="474"/>
      <c r="F38" s="474"/>
      <c r="G38" s="474"/>
      <c r="H38" s="474"/>
      <c r="I38" s="474"/>
    </row>
    <row r="39" spans="2:9" s="457" customFormat="1" ht="14.5" x14ac:dyDescent="0.35">
      <c r="B39" s="473"/>
      <c r="C39" s="474" t="s">
        <v>356</v>
      </c>
      <c r="D39" s="474"/>
      <c r="E39" s="474"/>
      <c r="F39" s="474"/>
      <c r="G39" s="474"/>
    </row>
    <row r="40" spans="2:9" s="457" customFormat="1" ht="14.5" x14ac:dyDescent="0.35">
      <c r="B40" s="473"/>
      <c r="C40" s="474" t="s">
        <v>357</v>
      </c>
      <c r="D40" s="474"/>
      <c r="E40" s="474"/>
      <c r="F40" s="474"/>
      <c r="G40" s="474"/>
      <c r="H40" s="474"/>
      <c r="I40" s="474"/>
    </row>
    <row r="41" spans="2:9" s="457" customFormat="1" ht="14.5" x14ac:dyDescent="0.35">
      <c r="B41" s="473"/>
      <c r="C41" s="474" t="s">
        <v>358</v>
      </c>
      <c r="D41" s="474"/>
      <c r="E41" s="474"/>
      <c r="F41" s="474"/>
      <c r="G41" s="474"/>
      <c r="H41" s="474"/>
      <c r="I41" s="474"/>
    </row>
    <row r="42" spans="2:9" s="457" customFormat="1" ht="14.5" x14ac:dyDescent="0.35">
      <c r="B42" s="473"/>
      <c r="C42" s="474" t="s">
        <v>359</v>
      </c>
      <c r="D42" s="474"/>
      <c r="E42" s="474"/>
      <c r="F42" s="474"/>
      <c r="G42" s="474"/>
      <c r="H42" s="474"/>
      <c r="I42" s="474"/>
    </row>
    <row r="43" spans="2:9" s="457" customFormat="1" ht="14.5" x14ac:dyDescent="0.35">
      <c r="B43" s="473"/>
      <c r="C43" s="474" t="s">
        <v>360</v>
      </c>
      <c r="D43" s="474"/>
    </row>
    <row r="44" spans="2:9" s="457" customFormat="1" ht="14.5" x14ac:dyDescent="0.35">
      <c r="B44" s="473" t="s">
        <v>361</v>
      </c>
      <c r="C44" s="473" t="s">
        <v>362</v>
      </c>
      <c r="D44" s="473"/>
      <c r="E44" s="473"/>
      <c r="F44" s="473"/>
      <c r="G44" s="473"/>
      <c r="H44" s="473"/>
      <c r="I44" s="473"/>
    </row>
    <row r="45" spans="2:9" s="457" customFormat="1" ht="14.5" x14ac:dyDescent="0.35">
      <c r="B45" s="473"/>
      <c r="C45" s="473" t="s">
        <v>363</v>
      </c>
      <c r="D45" s="473"/>
      <c r="E45" s="473"/>
      <c r="F45" s="473"/>
      <c r="G45" s="473"/>
      <c r="H45" s="473"/>
      <c r="I45" s="473"/>
    </row>
    <row r="46" spans="2:9" s="457" customFormat="1" ht="14.5" x14ac:dyDescent="0.35">
      <c r="B46" s="473"/>
      <c r="C46" s="473" t="s">
        <v>364</v>
      </c>
      <c r="D46" s="473"/>
      <c r="E46" s="473"/>
      <c r="F46" s="473"/>
      <c r="G46" s="473"/>
      <c r="H46" s="473"/>
      <c r="I46" s="473"/>
    </row>
    <row r="47" spans="2:9" s="457" customFormat="1" ht="14.5" x14ac:dyDescent="0.35">
      <c r="B47" s="473"/>
      <c r="C47" s="473" t="s">
        <v>365</v>
      </c>
      <c r="D47" s="473"/>
      <c r="E47" s="473"/>
      <c r="F47" s="473"/>
      <c r="G47" s="473"/>
      <c r="H47" s="473"/>
      <c r="I47" s="473"/>
    </row>
    <row r="48" spans="2:9" s="457" customFormat="1" ht="14.5" x14ac:dyDescent="0.35">
      <c r="B48" s="473"/>
      <c r="C48" s="473" t="s">
        <v>366</v>
      </c>
      <c r="D48" s="473"/>
      <c r="E48" s="473"/>
      <c r="F48" s="473"/>
      <c r="G48" s="473"/>
      <c r="H48" s="473"/>
      <c r="I48" s="473"/>
    </row>
    <row r="49" spans="2:11" s="457" customFormat="1" ht="14.5" x14ac:dyDescent="0.35">
      <c r="B49" s="473"/>
      <c r="C49" s="473" t="s">
        <v>367</v>
      </c>
      <c r="D49" s="473"/>
      <c r="E49" s="473"/>
    </row>
    <row r="50" spans="2:11" s="457" customFormat="1" ht="14.5" x14ac:dyDescent="0.35">
      <c r="B50" s="473" t="s">
        <v>368</v>
      </c>
      <c r="C50" s="474" t="s">
        <v>369</v>
      </c>
      <c r="D50" s="474"/>
      <c r="E50" s="474"/>
      <c r="F50" s="474"/>
      <c r="G50" s="474"/>
      <c r="H50" s="474"/>
      <c r="I50" s="474"/>
    </row>
    <row r="51" spans="2:11" s="457" customFormat="1" ht="14.5" x14ac:dyDescent="0.35">
      <c r="B51" s="473"/>
      <c r="C51" s="474" t="s">
        <v>370</v>
      </c>
      <c r="D51" s="474"/>
      <c r="E51" s="474"/>
      <c r="F51" s="474"/>
      <c r="G51" s="474"/>
      <c r="H51" s="474"/>
      <c r="I51" s="474"/>
    </row>
    <row r="52" spans="2:11" s="457" customFormat="1" ht="14.5" x14ac:dyDescent="0.35">
      <c r="B52" s="473"/>
      <c r="C52" s="474" t="s">
        <v>371</v>
      </c>
      <c r="D52" s="474"/>
      <c r="E52" s="474"/>
      <c r="F52" s="474"/>
      <c r="G52" s="474"/>
      <c r="H52" s="474"/>
      <c r="I52" s="474"/>
    </row>
    <row r="53" spans="2:11" s="457" customFormat="1" ht="14.5" x14ac:dyDescent="0.35">
      <c r="B53" s="473"/>
      <c r="C53" s="474" t="s">
        <v>372</v>
      </c>
      <c r="D53" s="474"/>
      <c r="E53" s="474"/>
      <c r="F53" s="474"/>
      <c r="G53" s="474"/>
      <c r="H53" s="474"/>
      <c r="I53" s="474"/>
    </row>
    <row r="54" spans="2:11" s="457" customFormat="1" ht="14.5" x14ac:dyDescent="0.35">
      <c r="B54" s="473"/>
      <c r="C54" s="474" t="s">
        <v>373</v>
      </c>
      <c r="D54" s="474"/>
      <c r="E54" s="474"/>
      <c r="F54" s="474"/>
      <c r="G54" s="474"/>
      <c r="H54" s="474"/>
      <c r="I54" s="474"/>
    </row>
    <row r="55" spans="2:11" s="457" customFormat="1" ht="14.5" x14ac:dyDescent="0.35">
      <c r="B55" s="473"/>
      <c r="C55" s="474" t="s">
        <v>374</v>
      </c>
      <c r="D55" s="474"/>
      <c r="E55" s="474"/>
      <c r="F55" s="474"/>
      <c r="G55" s="474"/>
      <c r="H55" s="474"/>
      <c r="I55" s="474"/>
    </row>
    <row r="56" spans="2:11" s="457" customFormat="1" ht="14.5" x14ac:dyDescent="0.35">
      <c r="B56" s="473"/>
      <c r="C56" s="474" t="s">
        <v>375</v>
      </c>
      <c r="D56" s="474"/>
      <c r="E56" s="474"/>
      <c r="F56" s="474"/>
      <c r="G56" s="474"/>
    </row>
    <row r="57" spans="2:11" s="457" customFormat="1" ht="14.5" x14ac:dyDescent="0.35">
      <c r="B57" s="473" t="s">
        <v>376</v>
      </c>
      <c r="C57" s="474" t="s">
        <v>377</v>
      </c>
      <c r="D57" s="474"/>
      <c r="E57" s="474"/>
      <c r="F57" s="474"/>
      <c r="G57" s="474"/>
      <c r="H57" s="474"/>
      <c r="I57" s="474"/>
    </row>
    <row r="58" spans="2:11" s="457" customFormat="1" ht="14.5" x14ac:dyDescent="0.35">
      <c r="B58" s="472"/>
      <c r="C58" s="474" t="s">
        <v>378</v>
      </c>
      <c r="D58" s="474"/>
      <c r="E58" s="474"/>
      <c r="F58" s="474"/>
      <c r="G58" s="474"/>
      <c r="H58" s="474"/>
      <c r="I58" s="474"/>
    </row>
    <row r="59" spans="2:11" s="457" customFormat="1" ht="14.5" x14ac:dyDescent="0.35">
      <c r="B59" s="472"/>
      <c r="C59" s="474" t="s">
        <v>379</v>
      </c>
      <c r="D59" s="474"/>
      <c r="E59" s="474"/>
      <c r="F59" s="474"/>
      <c r="G59" s="474"/>
      <c r="H59" s="474"/>
      <c r="I59" s="474"/>
      <c r="J59" s="473"/>
    </row>
    <row r="60" spans="2:11" s="457" customFormat="1" ht="14.5" x14ac:dyDescent="0.35">
      <c r="B60" s="472"/>
      <c r="C60" s="473" t="s">
        <v>380</v>
      </c>
      <c r="D60" s="473"/>
      <c r="E60" s="473"/>
      <c r="F60" s="473"/>
      <c r="G60" s="473"/>
      <c r="H60" s="473"/>
      <c r="I60" s="473"/>
      <c r="J60" s="473"/>
    </row>
    <row r="61" spans="2:11" s="457" customFormat="1" ht="14.5" x14ac:dyDescent="0.35">
      <c r="B61" s="473" t="s">
        <v>381</v>
      </c>
      <c r="C61" s="474" t="s">
        <v>382</v>
      </c>
      <c r="D61" s="474"/>
      <c r="E61" s="474"/>
      <c r="F61" s="474"/>
      <c r="G61" s="474"/>
      <c r="H61" s="474"/>
      <c r="I61" s="473"/>
      <c r="J61" s="473"/>
    </row>
    <row r="62" spans="2:11" ht="15" customHeight="1" x14ac:dyDescent="0.35">
      <c r="B62" s="475"/>
      <c r="I62" s="476"/>
      <c r="J62" s="477"/>
      <c r="K62" s="477"/>
    </row>
    <row r="63" spans="2:11" s="479" customFormat="1" ht="49.5" customHeight="1" x14ac:dyDescent="0.35">
      <c r="B63" s="478" t="s">
        <v>383</v>
      </c>
      <c r="C63" s="802" t="s">
        <v>384</v>
      </c>
      <c r="D63" s="803"/>
      <c r="E63" s="803"/>
      <c r="F63" s="803"/>
      <c r="G63" s="803"/>
      <c r="H63" s="803"/>
      <c r="I63" s="804"/>
      <c r="J63" s="805" t="s">
        <v>385</v>
      </c>
      <c r="K63" s="806"/>
    </row>
    <row r="64" spans="2:11" ht="39" x14ac:dyDescent="0.35">
      <c r="B64" s="480" t="s">
        <v>386</v>
      </c>
      <c r="C64" s="481" t="s">
        <v>387</v>
      </c>
      <c r="D64" s="480" t="s">
        <v>388</v>
      </c>
      <c r="E64" s="480" t="s">
        <v>389</v>
      </c>
      <c r="F64" s="481" t="s">
        <v>390</v>
      </c>
      <c r="G64" s="481" t="s">
        <v>391</v>
      </c>
      <c r="H64" s="480" t="s">
        <v>392</v>
      </c>
      <c r="I64" s="482" t="s">
        <v>393</v>
      </c>
      <c r="J64" s="482" t="s">
        <v>394</v>
      </c>
      <c r="K64" s="483" t="s">
        <v>395</v>
      </c>
    </row>
    <row r="65" spans="2:16" x14ac:dyDescent="0.35">
      <c r="B65" s="484" t="s">
        <v>396</v>
      </c>
      <c r="C65" s="485"/>
      <c r="D65" s="486"/>
      <c r="E65" s="487"/>
      <c r="F65" s="488"/>
      <c r="G65" s="489"/>
      <c r="H65" s="490"/>
      <c r="I65" s="491"/>
      <c r="J65" s="492"/>
      <c r="K65" s="493" t="str">
        <f>IF(J65&lt;&gt;"",VLOOKUP(J65,#REF!,2,FALSE),"")</f>
        <v/>
      </c>
      <c r="L65" s="494"/>
      <c r="M65" s="494"/>
      <c r="N65" s="494"/>
      <c r="O65" s="494"/>
      <c r="P65" s="494"/>
    </row>
    <row r="66" spans="2:16" x14ac:dyDescent="0.35">
      <c r="B66" s="484" t="s">
        <v>397</v>
      </c>
      <c r="C66" s="488"/>
      <c r="D66" s="495"/>
      <c r="E66" s="496"/>
      <c r="F66" s="488"/>
      <c r="G66" s="489"/>
      <c r="H66" s="491"/>
      <c r="I66" s="491"/>
      <c r="J66" s="492"/>
      <c r="K66" s="493" t="str">
        <f>IF(J66&lt;&gt;"",VLOOKUP(J66,#REF!,2,FALSE),"")</f>
        <v/>
      </c>
      <c r="L66" s="494"/>
      <c r="M66" s="494"/>
      <c r="N66" s="494"/>
      <c r="O66" s="494"/>
      <c r="P66" s="494"/>
    </row>
    <row r="67" spans="2:16" x14ac:dyDescent="0.35">
      <c r="B67" s="484" t="s">
        <v>398</v>
      </c>
      <c r="C67" s="488"/>
      <c r="D67" s="495"/>
      <c r="E67" s="496"/>
      <c r="F67" s="488"/>
      <c r="G67" s="489"/>
      <c r="H67" s="491"/>
      <c r="I67" s="491"/>
      <c r="J67" s="492"/>
      <c r="K67" s="493" t="str">
        <f>IF(J67&lt;&gt;"",VLOOKUP(J67,#REF!,2,FALSE),"")</f>
        <v/>
      </c>
      <c r="L67" s="494"/>
      <c r="M67" s="494"/>
      <c r="N67" s="494"/>
      <c r="O67" s="494"/>
      <c r="P67" s="494"/>
    </row>
    <row r="68" spans="2:16" x14ac:dyDescent="0.35">
      <c r="B68" s="484" t="s">
        <v>399</v>
      </c>
      <c r="C68" s="488"/>
      <c r="D68" s="495"/>
      <c r="E68" s="495"/>
      <c r="F68" s="488"/>
      <c r="G68" s="497"/>
      <c r="H68" s="498"/>
      <c r="I68" s="491"/>
      <c r="J68" s="491"/>
      <c r="K68" s="493" t="str">
        <f>IF(J68&lt;&gt;"",VLOOKUP(J68,#REF!,2,FALSE),"")</f>
        <v/>
      </c>
      <c r="L68" s="494"/>
      <c r="M68" s="494"/>
      <c r="N68" s="494"/>
      <c r="O68" s="494"/>
      <c r="P68" s="494"/>
    </row>
    <row r="69" spans="2:16" x14ac:dyDescent="0.35">
      <c r="B69" s="484" t="s">
        <v>400</v>
      </c>
      <c r="C69" s="488"/>
      <c r="D69" s="495"/>
      <c r="E69" s="495"/>
      <c r="F69" s="488"/>
      <c r="G69" s="497"/>
      <c r="H69" s="498"/>
      <c r="I69" s="491"/>
      <c r="J69" s="491"/>
      <c r="K69" s="493" t="str">
        <f>IF(J69&lt;&gt;"",VLOOKUP(J69,#REF!,2,FALSE),"")</f>
        <v/>
      </c>
      <c r="L69" s="494"/>
      <c r="M69" s="494"/>
      <c r="N69" s="494"/>
      <c r="O69" s="494"/>
      <c r="P69" s="494"/>
    </row>
    <row r="70" spans="2:16" ht="13" x14ac:dyDescent="0.35">
      <c r="B70" s="484" t="s">
        <v>401</v>
      </c>
      <c r="C70" s="499">
        <v>0.15</v>
      </c>
      <c r="D70" s="500" t="s">
        <v>402</v>
      </c>
      <c r="E70" s="501"/>
      <c r="F70" s="502"/>
    </row>
    <row r="71" spans="2:16" ht="13" x14ac:dyDescent="0.35">
      <c r="B71" s="503"/>
      <c r="C71" s="499">
        <f>SUM(C65:C70)</f>
        <v>0.15</v>
      </c>
      <c r="D71" s="504" t="s">
        <v>403</v>
      </c>
      <c r="E71" s="502"/>
    </row>
    <row r="72" spans="2:16" x14ac:dyDescent="0.35">
      <c r="B72" s="505"/>
    </row>
    <row r="73" spans="2:16" ht="59.25" customHeight="1" x14ac:dyDescent="0.35">
      <c r="B73" s="475"/>
    </row>
    <row r="74" spans="2:16" s="479" customFormat="1" ht="50.5" customHeight="1" x14ac:dyDescent="0.35">
      <c r="B74" s="478" t="s">
        <v>404</v>
      </c>
      <c r="C74" s="802" t="s">
        <v>405</v>
      </c>
      <c r="D74" s="803"/>
      <c r="E74" s="803"/>
      <c r="F74" s="803"/>
      <c r="G74" s="803"/>
      <c r="H74" s="803"/>
      <c r="I74" s="804"/>
      <c r="J74" s="805" t="s">
        <v>385</v>
      </c>
      <c r="K74" s="806"/>
    </row>
    <row r="75" spans="2:16" ht="39" x14ac:dyDescent="0.35">
      <c r="B75" s="506" t="s">
        <v>386</v>
      </c>
      <c r="C75" s="481" t="s">
        <v>387</v>
      </c>
      <c r="D75" s="480" t="s">
        <v>388</v>
      </c>
      <c r="E75" s="480" t="s">
        <v>389</v>
      </c>
      <c r="F75" s="481" t="s">
        <v>390</v>
      </c>
      <c r="G75" s="481" t="s">
        <v>391</v>
      </c>
      <c r="H75" s="480" t="s">
        <v>392</v>
      </c>
      <c r="I75" s="482" t="s">
        <v>406</v>
      </c>
      <c r="J75" s="482" t="s">
        <v>394</v>
      </c>
      <c r="K75" s="483" t="s">
        <v>395</v>
      </c>
    </row>
    <row r="76" spans="2:16" x14ac:dyDescent="0.35">
      <c r="B76" s="484" t="s">
        <v>407</v>
      </c>
      <c r="C76" s="507"/>
      <c r="D76" s="496"/>
      <c r="E76" s="496"/>
      <c r="F76" s="488"/>
      <c r="G76" s="489"/>
      <c r="H76" s="490"/>
      <c r="I76" s="491"/>
      <c r="J76" s="492"/>
      <c r="K76" s="492"/>
    </row>
    <row r="77" spans="2:16" x14ac:dyDescent="0.35">
      <c r="B77" s="484" t="s">
        <v>408</v>
      </c>
      <c r="C77" s="488"/>
      <c r="D77" s="495"/>
      <c r="E77" s="496"/>
      <c r="F77" s="488"/>
      <c r="G77" s="489"/>
      <c r="H77" s="491"/>
      <c r="I77" s="491"/>
      <c r="J77" s="492"/>
      <c r="K77" s="492"/>
    </row>
    <row r="78" spans="2:16" x14ac:dyDescent="0.35">
      <c r="B78" s="484" t="s">
        <v>409</v>
      </c>
      <c r="C78" s="488"/>
      <c r="D78" s="495"/>
      <c r="E78" s="496"/>
      <c r="F78" s="488"/>
      <c r="G78" s="489"/>
      <c r="H78" s="491"/>
      <c r="I78" s="491"/>
      <c r="J78" s="492"/>
      <c r="K78" s="492"/>
    </row>
    <row r="79" spans="2:16" x14ac:dyDescent="0.35">
      <c r="B79" s="484" t="s">
        <v>410</v>
      </c>
      <c r="C79" s="488"/>
      <c r="D79" s="495"/>
      <c r="E79" s="495"/>
      <c r="F79" s="488"/>
      <c r="G79" s="497"/>
      <c r="H79" s="497"/>
      <c r="I79" s="491"/>
      <c r="J79" s="491"/>
      <c r="K79" s="493" t="str">
        <f>IF(J79&lt;&gt;"",VLOOKUP(J79,#REF!,2,FALSE),"")</f>
        <v/>
      </c>
    </row>
    <row r="80" spans="2:16" x14ac:dyDescent="0.35">
      <c r="B80" s="484" t="s">
        <v>411</v>
      </c>
      <c r="C80" s="488"/>
      <c r="D80" s="495"/>
      <c r="E80" s="495"/>
      <c r="F80" s="488"/>
      <c r="G80" s="497"/>
      <c r="H80" s="497"/>
      <c r="I80" s="491"/>
      <c r="J80" s="491"/>
      <c r="K80" s="493" t="str">
        <f>IF(J80&lt;&gt;"",VLOOKUP(J80,#REF!,2,FALSE),"")</f>
        <v/>
      </c>
    </row>
    <row r="81" spans="2:15" ht="13" x14ac:dyDescent="0.35">
      <c r="B81" s="484" t="s">
        <v>412</v>
      </c>
      <c r="C81" s="499">
        <v>0.15</v>
      </c>
      <c r="D81" s="500" t="s">
        <v>402</v>
      </c>
      <c r="E81" s="501"/>
      <c r="F81" s="502"/>
    </row>
    <row r="82" spans="2:15" ht="13" x14ac:dyDescent="0.35">
      <c r="B82" s="503"/>
      <c r="C82" s="499">
        <f>SUM(C76:C81)</f>
        <v>0.15</v>
      </c>
      <c r="D82" s="504" t="s">
        <v>403</v>
      </c>
      <c r="E82" s="502"/>
    </row>
    <row r="83" spans="2:15" x14ac:dyDescent="0.35">
      <c r="B83" s="505"/>
    </row>
    <row r="84" spans="2:15" ht="60.75" customHeight="1" x14ac:dyDescent="0.35">
      <c r="B84" s="475"/>
    </row>
    <row r="85" spans="2:15" s="479" customFormat="1" ht="49.5" customHeight="1" x14ac:dyDescent="0.35">
      <c r="B85" s="478" t="s">
        <v>413</v>
      </c>
      <c r="C85" s="808" t="s">
        <v>414</v>
      </c>
      <c r="D85" s="809"/>
      <c r="E85" s="809"/>
      <c r="F85" s="809"/>
      <c r="G85" s="809"/>
      <c r="H85" s="809"/>
      <c r="I85" s="810"/>
      <c r="J85" s="805" t="s">
        <v>385</v>
      </c>
      <c r="K85" s="806"/>
    </row>
    <row r="86" spans="2:15" ht="44.5" customHeight="1" x14ac:dyDescent="0.35">
      <c r="B86" s="506" t="s">
        <v>386</v>
      </c>
      <c r="C86" s="481" t="s">
        <v>387</v>
      </c>
      <c r="D86" s="480" t="s">
        <v>388</v>
      </c>
      <c r="E86" s="480" t="s">
        <v>389</v>
      </c>
      <c r="F86" s="481" t="s">
        <v>415</v>
      </c>
      <c r="G86" s="481" t="s">
        <v>391</v>
      </c>
      <c r="H86" s="480" t="s">
        <v>392</v>
      </c>
      <c r="I86" s="482" t="s">
        <v>393</v>
      </c>
      <c r="J86" s="482" t="s">
        <v>394</v>
      </c>
      <c r="K86" s="483" t="s">
        <v>395</v>
      </c>
    </row>
    <row r="87" spans="2:15" x14ac:dyDescent="0.35">
      <c r="B87" s="484" t="s">
        <v>416</v>
      </c>
      <c r="C87" s="507"/>
      <c r="D87" s="508"/>
      <c r="E87" s="509"/>
      <c r="F87" s="510"/>
      <c r="G87" s="490"/>
      <c r="H87" s="490"/>
      <c r="I87" s="491" t="s">
        <v>417</v>
      </c>
      <c r="J87" s="492" t="s">
        <v>417</v>
      </c>
      <c r="K87" s="511" t="s">
        <v>417</v>
      </c>
      <c r="L87" s="494"/>
      <c r="M87" s="494"/>
      <c r="N87" s="494"/>
      <c r="O87" s="494"/>
    </row>
    <row r="88" spans="2:15" x14ac:dyDescent="0.35">
      <c r="B88" s="484" t="s">
        <v>418</v>
      </c>
      <c r="C88" s="488"/>
      <c r="D88" s="491"/>
      <c r="E88" s="491"/>
      <c r="F88" s="512"/>
      <c r="G88" s="498"/>
      <c r="H88" s="498"/>
      <c r="I88" s="491"/>
      <c r="J88" s="491"/>
      <c r="K88" s="493" t="str">
        <f>IF(J88&lt;&gt;"",VLOOKUP(J88,#REF!,2,FALSE),"")</f>
        <v/>
      </c>
      <c r="L88" s="494"/>
      <c r="M88" s="494"/>
      <c r="N88" s="494"/>
      <c r="O88" s="494"/>
    </row>
    <row r="89" spans="2:15" x14ac:dyDescent="0.35">
      <c r="B89" s="484" t="s">
        <v>419</v>
      </c>
      <c r="C89" s="488"/>
      <c r="D89" s="491"/>
      <c r="E89" s="491"/>
      <c r="F89" s="512"/>
      <c r="G89" s="498"/>
      <c r="H89" s="498"/>
      <c r="I89" s="491"/>
      <c r="J89" s="491"/>
      <c r="K89" s="493" t="str">
        <f>IF(J89&lt;&gt;"",VLOOKUP(J89,#REF!,2,FALSE),"")</f>
        <v/>
      </c>
      <c r="L89" s="494"/>
      <c r="M89" s="494"/>
      <c r="N89" s="494"/>
      <c r="O89" s="494"/>
    </row>
    <row r="90" spans="2:15" x14ac:dyDescent="0.35">
      <c r="B90" s="484" t="s">
        <v>420</v>
      </c>
      <c r="C90" s="488"/>
      <c r="D90" s="491"/>
      <c r="E90" s="491"/>
      <c r="F90" s="512"/>
      <c r="G90" s="498"/>
      <c r="H90" s="498"/>
      <c r="I90" s="491"/>
      <c r="J90" s="491"/>
      <c r="K90" s="493" t="str">
        <f>IF(J90&lt;&gt;"",VLOOKUP(J90,#REF!,2,FALSE),"")</f>
        <v/>
      </c>
      <c r="L90" s="494"/>
      <c r="M90" s="494"/>
      <c r="N90" s="494"/>
      <c r="O90" s="494"/>
    </row>
    <row r="91" spans="2:15" x14ac:dyDescent="0.35">
      <c r="B91" s="484" t="s">
        <v>421</v>
      </c>
      <c r="C91" s="488"/>
      <c r="D91" s="491"/>
      <c r="E91" s="491"/>
      <c r="F91" s="512"/>
      <c r="G91" s="498"/>
      <c r="H91" s="498"/>
      <c r="I91" s="491"/>
      <c r="J91" s="491"/>
      <c r="K91" s="493" t="str">
        <f>IF(J91&lt;&gt;"",VLOOKUP(J91,#REF!,2,FALSE),"")</f>
        <v/>
      </c>
      <c r="L91" s="494"/>
      <c r="M91" s="494"/>
      <c r="N91" s="494"/>
      <c r="O91" s="494"/>
    </row>
    <row r="92" spans="2:15" ht="13" x14ac:dyDescent="0.35">
      <c r="B92" s="484" t="s">
        <v>422</v>
      </c>
      <c r="C92" s="499">
        <v>0.15</v>
      </c>
      <c r="D92" s="500" t="s">
        <v>402</v>
      </c>
      <c r="E92" s="503"/>
      <c r="F92" s="513"/>
      <c r="G92" s="505"/>
      <c r="H92" s="505"/>
      <c r="I92" s="505"/>
    </row>
    <row r="93" spans="2:15" ht="13" x14ac:dyDescent="0.35">
      <c r="B93" s="503"/>
      <c r="C93" s="499">
        <f>SUM(C87:C92)</f>
        <v>0.15</v>
      </c>
      <c r="D93" s="514" t="s">
        <v>403</v>
      </c>
      <c r="E93" s="513"/>
      <c r="F93" s="505"/>
      <c r="G93" s="505"/>
      <c r="H93" s="505"/>
      <c r="I93" s="505"/>
    </row>
    <row r="94" spans="2:15" x14ac:dyDescent="0.35">
      <c r="B94" s="505"/>
      <c r="C94" s="505"/>
      <c r="D94" s="505"/>
      <c r="E94" s="505"/>
      <c r="F94" s="505"/>
      <c r="G94" s="505"/>
      <c r="H94" s="505"/>
      <c r="I94" s="505"/>
    </row>
    <row r="95" spans="2:15" ht="64.5" customHeight="1" x14ac:dyDescent="0.35">
      <c r="B95" s="475"/>
      <c r="C95" s="505"/>
      <c r="D95" s="505"/>
      <c r="E95" s="505"/>
      <c r="F95" s="505"/>
      <c r="G95" s="505"/>
      <c r="H95" s="505"/>
      <c r="I95" s="505"/>
    </row>
    <row r="96" spans="2:15" s="479" customFormat="1" ht="49.5" customHeight="1" x14ac:dyDescent="0.35">
      <c r="B96" s="478" t="s">
        <v>423</v>
      </c>
      <c r="C96" s="802" t="s">
        <v>222</v>
      </c>
      <c r="D96" s="803"/>
      <c r="E96" s="803"/>
      <c r="F96" s="803"/>
      <c r="G96" s="803"/>
      <c r="H96" s="803"/>
      <c r="I96" s="804"/>
      <c r="J96" s="805" t="s">
        <v>385</v>
      </c>
      <c r="K96" s="806"/>
    </row>
    <row r="97" spans="2:14" ht="39" x14ac:dyDescent="0.35">
      <c r="B97" s="506" t="s">
        <v>386</v>
      </c>
      <c r="C97" s="481" t="s">
        <v>387</v>
      </c>
      <c r="D97" s="480" t="s">
        <v>388</v>
      </c>
      <c r="E97" s="480" t="s">
        <v>389</v>
      </c>
      <c r="F97" s="481" t="s">
        <v>415</v>
      </c>
      <c r="G97" s="481" t="s">
        <v>391</v>
      </c>
      <c r="H97" s="480" t="s">
        <v>392</v>
      </c>
      <c r="I97" s="482" t="s">
        <v>406</v>
      </c>
      <c r="J97" s="482" t="s">
        <v>394</v>
      </c>
      <c r="K97" s="483" t="s">
        <v>395</v>
      </c>
    </row>
    <row r="98" spans="2:14" x14ac:dyDescent="0.35">
      <c r="B98" s="484" t="s">
        <v>424</v>
      </c>
      <c r="C98" s="507"/>
      <c r="D98" s="508"/>
      <c r="E98" s="508"/>
      <c r="F98" s="510"/>
      <c r="G98" s="515"/>
      <c r="H98" s="490"/>
      <c r="I98" s="491"/>
      <c r="J98" s="491"/>
      <c r="K98" s="493" t="str">
        <f>IF(J98&lt;&gt;"",VLOOKUP(J98,#REF!,2,FALSE),"")</f>
        <v/>
      </c>
      <c r="L98" s="494"/>
      <c r="M98" s="494"/>
      <c r="N98" s="494"/>
    </row>
    <row r="99" spans="2:14" x14ac:dyDescent="0.35">
      <c r="B99" s="484" t="s">
        <v>425</v>
      </c>
      <c r="C99" s="488"/>
      <c r="D99" s="516"/>
      <c r="E99" s="516"/>
      <c r="F99" s="517"/>
      <c r="G99" s="497"/>
      <c r="H99" s="497"/>
      <c r="I99" s="491"/>
      <c r="J99" s="491"/>
      <c r="K99" s="493" t="str">
        <f>IF(J99&lt;&gt;"",VLOOKUP(J99,#REF!,2,FALSE),"")</f>
        <v/>
      </c>
      <c r="L99" s="494"/>
      <c r="M99" s="494"/>
      <c r="N99" s="494"/>
    </row>
    <row r="100" spans="2:14" x14ac:dyDescent="0.35">
      <c r="B100" s="484" t="s">
        <v>426</v>
      </c>
      <c r="C100" s="488"/>
      <c r="D100" s="495"/>
      <c r="E100" s="495"/>
      <c r="F100" s="518"/>
      <c r="G100" s="497"/>
      <c r="H100" s="497"/>
      <c r="I100" s="491"/>
      <c r="J100" s="491"/>
      <c r="K100" s="493" t="str">
        <f>IF(J100&lt;&gt;"",VLOOKUP(J100,#REF!,2,FALSE),"")</f>
        <v/>
      </c>
      <c r="L100" s="494"/>
      <c r="M100" s="494"/>
      <c r="N100" s="494"/>
    </row>
    <row r="101" spans="2:14" x14ac:dyDescent="0.35">
      <c r="B101" s="484" t="s">
        <v>427</v>
      </c>
      <c r="C101" s="488"/>
      <c r="D101" s="495"/>
      <c r="E101" s="495"/>
      <c r="F101" s="518"/>
      <c r="G101" s="497"/>
      <c r="H101" s="497"/>
      <c r="I101" s="491"/>
      <c r="J101" s="491"/>
      <c r="K101" s="493" t="str">
        <f>IF(J101&lt;&gt;"",VLOOKUP(J101,#REF!,2,FALSE),"")</f>
        <v/>
      </c>
      <c r="L101" s="494"/>
      <c r="M101" s="494"/>
      <c r="N101" s="494"/>
    </row>
    <row r="102" spans="2:14" x14ac:dyDescent="0.35">
      <c r="B102" s="484" t="s">
        <v>428</v>
      </c>
      <c r="C102" s="488"/>
      <c r="D102" s="495"/>
      <c r="E102" s="495"/>
      <c r="F102" s="518"/>
      <c r="G102" s="497"/>
      <c r="H102" s="497"/>
      <c r="I102" s="491"/>
      <c r="J102" s="491"/>
      <c r="K102" s="493" t="str">
        <f>IF(J102&lt;&gt;"",VLOOKUP(J102,#REF!,2,FALSE),"")</f>
        <v/>
      </c>
      <c r="L102" s="494"/>
      <c r="M102" s="494"/>
      <c r="N102" s="494"/>
    </row>
    <row r="103" spans="2:14" ht="13" x14ac:dyDescent="0.35">
      <c r="B103" s="484" t="s">
        <v>429</v>
      </c>
      <c r="C103" s="499">
        <v>0.15</v>
      </c>
      <c r="D103" s="500" t="s">
        <v>402</v>
      </c>
      <c r="E103" s="501"/>
      <c r="F103" s="502"/>
    </row>
    <row r="104" spans="2:14" ht="13" x14ac:dyDescent="0.35">
      <c r="B104" s="503"/>
      <c r="C104" s="499">
        <f>SUM(C98:C103)</f>
        <v>0.15</v>
      </c>
      <c r="D104" s="504" t="s">
        <v>403</v>
      </c>
      <c r="E104" s="502"/>
    </row>
    <row r="105" spans="2:14" x14ac:dyDescent="0.35">
      <c r="B105" s="505"/>
    </row>
    <row r="106" spans="2:14" ht="13" x14ac:dyDescent="0.35">
      <c r="B106" s="475"/>
    </row>
  </sheetData>
  <mergeCells count="9">
    <mergeCell ref="C96:I96"/>
    <mergeCell ref="J96:K96"/>
    <mergeCell ref="C15:H15"/>
    <mergeCell ref="C63:I63"/>
    <mergeCell ref="J63:K63"/>
    <mergeCell ref="C74:I74"/>
    <mergeCell ref="J74:K74"/>
    <mergeCell ref="C85:I85"/>
    <mergeCell ref="J85:K85"/>
  </mergeCells>
  <pageMargins left="0.7" right="0.7" top="0.75" bottom="0.75" header="0.3" footer="0.3"/>
  <pageSetup paperSize="9" scale="4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57A8-AA86-4716-A7CB-AC3F2A5877D1}">
  <dimension ref="B1:D61"/>
  <sheetViews>
    <sheetView view="pageBreakPreview" zoomScale="80" zoomScaleNormal="100" zoomScaleSheetLayoutView="80" workbookViewId="0">
      <selection sqref="A1:XFD1"/>
    </sheetView>
  </sheetViews>
  <sheetFormatPr defaultColWidth="8.7265625" defaultRowHeight="14" x14ac:dyDescent="0.3"/>
  <cols>
    <col min="1" max="1" width="8.7265625" style="176"/>
    <col min="2" max="2" width="28.7265625" style="176" customWidth="1"/>
    <col min="3" max="3" width="46.7265625" style="176" customWidth="1"/>
    <col min="4" max="4" width="28.7265625" style="176" customWidth="1"/>
    <col min="5" max="16384" width="8.7265625" style="176"/>
  </cols>
  <sheetData>
    <row r="1" spans="2:4" x14ac:dyDescent="0.3">
      <c r="B1" s="3" t="s">
        <v>504</v>
      </c>
    </row>
    <row r="3" spans="2:4" x14ac:dyDescent="0.3">
      <c r="B3" s="3" t="s">
        <v>297</v>
      </c>
    </row>
    <row r="4" spans="2:4" x14ac:dyDescent="0.3">
      <c r="B4" s="3"/>
    </row>
    <row r="5" spans="2:4" ht="14.5" thickBot="1" x14ac:dyDescent="0.35">
      <c r="B5" s="177" t="s">
        <v>431</v>
      </c>
    </row>
    <row r="6" spans="2:4" ht="14.5" thickBot="1" x14ac:dyDescent="0.35">
      <c r="B6" s="520" t="s">
        <v>432</v>
      </c>
      <c r="C6" s="521" t="s">
        <v>433</v>
      </c>
      <c r="D6" s="521" t="s">
        <v>434</v>
      </c>
    </row>
    <row r="7" spans="2:4" ht="15" customHeight="1" thickBot="1" x14ac:dyDescent="0.35">
      <c r="B7" s="522" t="s">
        <v>435</v>
      </c>
      <c r="C7" s="523" t="s">
        <v>436</v>
      </c>
      <c r="D7" s="523" t="s">
        <v>437</v>
      </c>
    </row>
    <row r="8" spans="2:4" ht="15" customHeight="1" x14ac:dyDescent="0.3">
      <c r="B8" s="811" t="s">
        <v>438</v>
      </c>
      <c r="C8" s="525" t="s">
        <v>439</v>
      </c>
      <c r="D8" s="525" t="s">
        <v>440</v>
      </c>
    </row>
    <row r="9" spans="2:4" ht="15" customHeight="1" x14ac:dyDescent="0.3">
      <c r="B9" s="812"/>
      <c r="C9" s="525" t="s">
        <v>441</v>
      </c>
      <c r="D9" s="525" t="s">
        <v>442</v>
      </c>
    </row>
    <row r="10" spans="2:4" ht="15" customHeight="1" x14ac:dyDescent="0.3">
      <c r="B10" s="812"/>
      <c r="C10" s="525" t="s">
        <v>443</v>
      </c>
      <c r="D10" s="525" t="s">
        <v>444</v>
      </c>
    </row>
    <row r="11" spans="2:4" ht="15" customHeight="1" x14ac:dyDescent="0.3">
      <c r="B11" s="812"/>
      <c r="C11" s="525" t="s">
        <v>445</v>
      </c>
      <c r="D11" s="525" t="s">
        <v>446</v>
      </c>
    </row>
    <row r="12" spans="2:4" ht="15" customHeight="1" x14ac:dyDescent="0.3">
      <c r="B12" s="812"/>
      <c r="C12" s="525" t="s">
        <v>447</v>
      </c>
      <c r="D12" s="525" t="s">
        <v>442</v>
      </c>
    </row>
    <row r="13" spans="2:4" ht="15" customHeight="1" x14ac:dyDescent="0.3">
      <c r="B13" s="812"/>
      <c r="C13" s="525" t="s">
        <v>448</v>
      </c>
      <c r="D13" s="525" t="s">
        <v>449</v>
      </c>
    </row>
    <row r="14" spans="2:4" ht="15" customHeight="1" x14ac:dyDescent="0.3">
      <c r="B14" s="812"/>
      <c r="C14" s="525" t="s">
        <v>450</v>
      </c>
      <c r="D14" s="525" t="s">
        <v>451</v>
      </c>
    </row>
    <row r="15" spans="2:4" ht="15" customHeight="1" x14ac:dyDescent="0.3">
      <c r="B15" s="812"/>
      <c r="C15" s="525" t="s">
        <v>452</v>
      </c>
      <c r="D15" s="525" t="s">
        <v>446</v>
      </c>
    </row>
    <row r="16" spans="2:4" ht="15" customHeight="1" x14ac:dyDescent="0.3">
      <c r="B16" s="812"/>
      <c r="C16" s="525" t="s">
        <v>453</v>
      </c>
      <c r="D16" s="525" t="s">
        <v>454</v>
      </c>
    </row>
    <row r="17" spans="2:4" ht="15" customHeight="1" thickBot="1" x14ac:dyDescent="0.35">
      <c r="B17" s="813"/>
      <c r="C17" s="527" t="s">
        <v>455</v>
      </c>
      <c r="D17" s="523"/>
    </row>
    <row r="18" spans="2:4" ht="15" customHeight="1" thickBot="1" x14ac:dyDescent="0.35">
      <c r="B18" s="522" t="s">
        <v>456</v>
      </c>
      <c r="C18" s="523" t="s">
        <v>457</v>
      </c>
      <c r="D18" s="523" t="s">
        <v>458</v>
      </c>
    </row>
    <row r="19" spans="2:4" ht="15" customHeight="1" thickBot="1" x14ac:dyDescent="0.35">
      <c r="B19" s="522" t="s">
        <v>459</v>
      </c>
      <c r="C19" s="523" t="s">
        <v>460</v>
      </c>
      <c r="D19" s="523" t="s">
        <v>461</v>
      </c>
    </row>
    <row r="20" spans="2:4" ht="15" customHeight="1" x14ac:dyDescent="0.3">
      <c r="B20" s="811" t="s">
        <v>462</v>
      </c>
      <c r="C20" s="525" t="s">
        <v>463</v>
      </c>
      <c r="D20" s="525" t="s">
        <v>464</v>
      </c>
    </row>
    <row r="21" spans="2:4" ht="15" customHeight="1" x14ac:dyDescent="0.3">
      <c r="B21" s="812"/>
      <c r="C21" s="525" t="s">
        <v>465</v>
      </c>
      <c r="D21" s="525" t="s">
        <v>466</v>
      </c>
    </row>
    <row r="22" spans="2:4" ht="15" customHeight="1" x14ac:dyDescent="0.3">
      <c r="B22" s="812"/>
      <c r="C22" s="525" t="s">
        <v>467</v>
      </c>
      <c r="D22" s="525" t="s">
        <v>466</v>
      </c>
    </row>
    <row r="23" spans="2:4" ht="15" customHeight="1" thickBot="1" x14ac:dyDescent="0.35">
      <c r="B23" s="813"/>
      <c r="C23" s="527" t="s">
        <v>468</v>
      </c>
      <c r="D23" s="528"/>
    </row>
    <row r="24" spans="2:4" x14ac:dyDescent="0.3">
      <c r="B24" s="529" t="s">
        <v>469</v>
      </c>
      <c r="C24" s="524" t="s">
        <v>470</v>
      </c>
      <c r="D24" s="530" t="s">
        <v>471</v>
      </c>
    </row>
    <row r="25" spans="2:4" ht="15" customHeight="1" x14ac:dyDescent="0.3">
      <c r="B25" s="531" t="s">
        <v>472</v>
      </c>
      <c r="C25" s="526" t="s">
        <v>473</v>
      </c>
      <c r="D25" s="525" t="s">
        <v>474</v>
      </c>
    </row>
    <row r="26" spans="2:4" ht="15" customHeight="1" x14ac:dyDescent="0.3">
      <c r="B26" s="531"/>
      <c r="C26" s="526" t="s">
        <v>475</v>
      </c>
      <c r="D26" s="525" t="s">
        <v>476</v>
      </c>
    </row>
    <row r="27" spans="2:4" ht="15" customHeight="1" thickBot="1" x14ac:dyDescent="0.35">
      <c r="B27" s="532"/>
      <c r="C27" s="533" t="s">
        <v>468</v>
      </c>
      <c r="D27" s="534"/>
    </row>
    <row r="28" spans="2:4" ht="15" customHeight="1" x14ac:dyDescent="0.3">
      <c r="B28" s="812"/>
      <c r="C28" s="525"/>
      <c r="D28" s="525"/>
    </row>
    <row r="29" spans="2:4" ht="15" customHeight="1" x14ac:dyDescent="0.3">
      <c r="B29" s="812"/>
      <c r="C29" s="525" t="s">
        <v>477</v>
      </c>
      <c r="D29" s="525" t="s">
        <v>478</v>
      </c>
    </row>
    <row r="30" spans="2:4" ht="15" customHeight="1" thickBot="1" x14ac:dyDescent="0.35">
      <c r="B30" s="813"/>
      <c r="C30" s="528"/>
      <c r="D30" s="523"/>
    </row>
    <row r="31" spans="2:4" ht="15" customHeight="1" x14ac:dyDescent="0.3">
      <c r="B31" s="535"/>
    </row>
    <row r="32" spans="2:4" ht="15" customHeight="1" x14ac:dyDescent="0.3">
      <c r="B32" s="816" t="s">
        <v>479</v>
      </c>
      <c r="C32" s="816"/>
      <c r="D32" s="816"/>
    </row>
    <row r="33" spans="2:4" ht="15" customHeight="1" x14ac:dyDescent="0.3">
      <c r="B33" s="816" t="s">
        <v>480</v>
      </c>
      <c r="C33" s="817"/>
      <c r="D33" s="817"/>
    </row>
    <row r="34" spans="2:4" ht="15" customHeight="1" x14ac:dyDescent="0.3">
      <c r="B34" s="536"/>
    </row>
    <row r="35" spans="2:4" ht="15" customHeight="1" thickBot="1" x14ac:dyDescent="0.35">
      <c r="B35" s="815" t="s">
        <v>481</v>
      </c>
      <c r="C35" s="815"/>
      <c r="D35" s="815"/>
    </row>
    <row r="36" spans="2:4" ht="15" customHeight="1" thickBot="1" x14ac:dyDescent="0.35">
      <c r="B36" s="520" t="s">
        <v>432</v>
      </c>
      <c r="C36" s="521" t="s">
        <v>433</v>
      </c>
      <c r="D36" s="521" t="s">
        <v>434</v>
      </c>
    </row>
    <row r="37" spans="2:4" ht="15" customHeight="1" thickBot="1" x14ac:dyDescent="0.35">
      <c r="B37" s="522"/>
      <c r="C37" s="523"/>
      <c r="D37" s="523"/>
    </row>
    <row r="38" spans="2:4" ht="15" customHeight="1" x14ac:dyDescent="0.3">
      <c r="B38" s="811" t="s">
        <v>438</v>
      </c>
      <c r="C38" s="525" t="s">
        <v>482</v>
      </c>
      <c r="D38" s="525" t="s">
        <v>483</v>
      </c>
    </row>
    <row r="39" spans="2:4" ht="15" customHeight="1" x14ac:dyDescent="0.3">
      <c r="B39" s="812"/>
      <c r="C39" s="525" t="s">
        <v>484</v>
      </c>
      <c r="D39" s="525" t="s">
        <v>483</v>
      </c>
    </row>
    <row r="40" spans="2:4" ht="15" customHeight="1" x14ac:dyDescent="0.3">
      <c r="B40" s="812"/>
      <c r="C40" s="525" t="s">
        <v>485</v>
      </c>
      <c r="D40" s="525" t="s">
        <v>486</v>
      </c>
    </row>
    <row r="41" spans="2:4" ht="15" customHeight="1" x14ac:dyDescent="0.3">
      <c r="B41" s="812"/>
      <c r="C41" s="525" t="s">
        <v>417</v>
      </c>
      <c r="D41" s="537"/>
    </row>
    <row r="42" spans="2:4" ht="15" customHeight="1" x14ac:dyDescent="0.3">
      <c r="B42" s="812"/>
      <c r="C42" s="538"/>
      <c r="D42" s="537"/>
    </row>
    <row r="43" spans="2:4" ht="24" x14ac:dyDescent="0.3">
      <c r="B43" s="812"/>
      <c r="C43" s="538" t="s">
        <v>487</v>
      </c>
      <c r="D43" s="537"/>
    </row>
    <row r="44" spans="2:4" ht="15" customHeight="1" x14ac:dyDescent="0.3">
      <c r="B44" s="812"/>
      <c r="C44" s="538" t="s">
        <v>488</v>
      </c>
      <c r="D44" s="537"/>
    </row>
    <row r="45" spans="2:4" ht="15" customHeight="1" thickBot="1" x14ac:dyDescent="0.35">
      <c r="B45" s="813"/>
      <c r="C45" s="523"/>
      <c r="D45" s="528"/>
    </row>
    <row r="46" spans="2:4" ht="15" customHeight="1" x14ac:dyDescent="0.3">
      <c r="B46" s="811" t="s">
        <v>489</v>
      </c>
      <c r="C46" s="525" t="s">
        <v>490</v>
      </c>
      <c r="D46" s="525" t="s">
        <v>491</v>
      </c>
    </row>
    <row r="47" spans="2:4" ht="15" customHeight="1" x14ac:dyDescent="0.3">
      <c r="B47" s="812"/>
      <c r="C47" s="525" t="s">
        <v>492</v>
      </c>
      <c r="D47" s="525" t="s">
        <v>449</v>
      </c>
    </row>
    <row r="48" spans="2:4" ht="15" customHeight="1" x14ac:dyDescent="0.3">
      <c r="B48" s="812"/>
      <c r="C48" s="525" t="s">
        <v>493</v>
      </c>
      <c r="D48" s="525" t="s">
        <v>491</v>
      </c>
    </row>
    <row r="49" spans="2:4" ht="15" customHeight="1" x14ac:dyDescent="0.3">
      <c r="B49" s="812"/>
      <c r="C49" s="539"/>
      <c r="D49" s="537"/>
    </row>
    <row r="50" spans="2:4" ht="24" x14ac:dyDescent="0.3">
      <c r="B50" s="812"/>
      <c r="C50" s="538" t="s">
        <v>494</v>
      </c>
      <c r="D50" s="537"/>
    </row>
    <row r="51" spans="2:4" ht="7.5" customHeight="1" thickBot="1" x14ac:dyDescent="0.35">
      <c r="B51" s="813"/>
      <c r="C51" s="540"/>
      <c r="D51" s="528"/>
    </row>
    <row r="52" spans="2:4" ht="15" customHeight="1" x14ac:dyDescent="0.3">
      <c r="B52" s="811" t="s">
        <v>495</v>
      </c>
      <c r="C52" s="525" t="s">
        <v>496</v>
      </c>
      <c r="D52" s="811" t="s">
        <v>497</v>
      </c>
    </row>
    <row r="53" spans="2:4" ht="15" customHeight="1" x14ac:dyDescent="0.3">
      <c r="B53" s="812"/>
      <c r="C53" s="525"/>
      <c r="D53" s="812"/>
    </row>
    <row r="54" spans="2:4" ht="26" x14ac:dyDescent="0.3">
      <c r="B54" s="812"/>
      <c r="C54" s="539" t="s">
        <v>498</v>
      </c>
      <c r="D54" s="812"/>
    </row>
    <row r="55" spans="2:4" ht="15" customHeight="1" thickBot="1" x14ac:dyDescent="0.35">
      <c r="B55" s="813"/>
      <c r="C55" s="541"/>
      <c r="D55" s="813"/>
    </row>
    <row r="56" spans="2:4" ht="15" customHeight="1" thickBot="1" x14ac:dyDescent="0.35">
      <c r="B56" s="522" t="s">
        <v>456</v>
      </c>
      <c r="C56" s="523" t="s">
        <v>499</v>
      </c>
      <c r="D56" s="523" t="s">
        <v>500</v>
      </c>
    </row>
    <row r="57" spans="2:4" ht="26.5" thickBot="1" x14ac:dyDescent="0.35">
      <c r="B57" s="522" t="s">
        <v>501</v>
      </c>
      <c r="C57" s="523" t="s">
        <v>502</v>
      </c>
      <c r="D57" s="523" t="s">
        <v>503</v>
      </c>
    </row>
    <row r="58" spans="2:4" ht="15" customHeight="1" x14ac:dyDescent="0.3">
      <c r="B58" s="536"/>
    </row>
    <row r="59" spans="2:4" ht="15" customHeight="1" x14ac:dyDescent="0.3">
      <c r="B59" s="814" t="s">
        <v>479</v>
      </c>
      <c r="C59" s="814"/>
      <c r="D59" s="814"/>
    </row>
    <row r="60" spans="2:4" ht="15" customHeight="1" x14ac:dyDescent="0.3">
      <c r="B60" s="542"/>
      <c r="C60" s="542"/>
      <c r="D60" s="542"/>
    </row>
    <row r="61" spans="2:4" ht="15" customHeight="1" x14ac:dyDescent="0.3">
      <c r="B61" s="542"/>
      <c r="C61" s="542"/>
      <c r="D61" s="542"/>
    </row>
  </sheetData>
  <mergeCells count="11">
    <mergeCell ref="B35:D35"/>
    <mergeCell ref="B8:B17"/>
    <mergeCell ref="B20:B23"/>
    <mergeCell ref="B28:B30"/>
    <mergeCell ref="B32:D32"/>
    <mergeCell ref="B33:D33"/>
    <mergeCell ref="B38:B45"/>
    <mergeCell ref="B46:B51"/>
    <mergeCell ref="B52:B55"/>
    <mergeCell ref="D52:D55"/>
    <mergeCell ref="B59:D59"/>
  </mergeCells>
  <pageMargins left="0.7" right="0.7" top="0.75" bottom="0.75" header="0.3" footer="0.3"/>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7B4DE-74D9-4A9B-81CA-EE5D5B3440D8}">
  <dimension ref="B1:M77"/>
  <sheetViews>
    <sheetView view="pageBreakPreview" zoomScale="80" zoomScaleNormal="100" zoomScaleSheetLayoutView="80" workbookViewId="0">
      <selection sqref="A1:XFD1"/>
    </sheetView>
  </sheetViews>
  <sheetFormatPr defaultColWidth="9.1796875" defaultRowHeight="12.5" x14ac:dyDescent="0.25"/>
  <cols>
    <col min="1" max="1" width="9.1796875" style="543"/>
    <col min="2" max="2" width="13.7265625" style="543" bestFit="1" customWidth="1"/>
    <col min="3" max="3" width="8" style="543" customWidth="1"/>
    <col min="4" max="4" width="17.453125" style="543" customWidth="1"/>
    <col min="5" max="5" width="16.81640625" style="543" bestFit="1" customWidth="1"/>
    <col min="6" max="6" width="16.08984375" style="543" customWidth="1"/>
    <col min="7" max="7" width="15.54296875" style="543" bestFit="1" customWidth="1"/>
    <col min="8" max="8" width="16.54296875" style="543" bestFit="1" customWidth="1"/>
    <col min="9" max="9" width="16.7265625" style="543" bestFit="1" customWidth="1"/>
    <col min="10" max="10" width="16.54296875" style="543" bestFit="1" customWidth="1"/>
    <col min="11" max="11" width="17" style="543" customWidth="1"/>
    <col min="12" max="12" width="16.7265625" style="543" bestFit="1" customWidth="1"/>
    <col min="13" max="16384" width="9.1796875" style="543"/>
  </cols>
  <sheetData>
    <row r="1" spans="2:11" ht="14" x14ac:dyDescent="0.3">
      <c r="B1" s="3" t="s">
        <v>690</v>
      </c>
    </row>
    <row r="3" spans="2:11" ht="14" x14ac:dyDescent="0.3">
      <c r="B3" s="732" t="s">
        <v>297</v>
      </c>
    </row>
    <row r="5" spans="2:11" ht="13" x14ac:dyDescent="0.3">
      <c r="B5" s="544" t="s">
        <v>505</v>
      </c>
    </row>
    <row r="6" spans="2:11" ht="13" thickBot="1" x14ac:dyDescent="0.3"/>
    <row r="7" spans="2:11" ht="13" customHeight="1" thickBot="1" x14ac:dyDescent="0.3">
      <c r="B7" s="545" t="s">
        <v>506</v>
      </c>
      <c r="C7" s="546"/>
      <c r="D7" s="546"/>
      <c r="E7" s="546"/>
      <c r="F7" s="546"/>
      <c r="G7" s="546"/>
      <c r="H7" s="546"/>
      <c r="I7" s="546"/>
      <c r="J7" s="546"/>
      <c r="K7" s="547"/>
    </row>
    <row r="8" spans="2:11" ht="13" thickBot="1" x14ac:dyDescent="0.3">
      <c r="B8" s="548"/>
      <c r="C8" s="549"/>
      <c r="D8" s="549"/>
      <c r="E8" s="549"/>
      <c r="F8" s="549"/>
      <c r="G8" s="549"/>
      <c r="H8" s="549"/>
      <c r="I8" s="549"/>
      <c r="J8" s="549"/>
      <c r="K8" s="550"/>
    </row>
    <row r="9" spans="2:11" x14ac:dyDescent="0.25">
      <c r="B9" s="551"/>
      <c r="C9" s="552"/>
      <c r="D9" s="553" t="s">
        <v>507</v>
      </c>
      <c r="E9" s="553" t="s">
        <v>508</v>
      </c>
      <c r="F9" s="553" t="s">
        <v>509</v>
      </c>
      <c r="G9" s="553" t="s">
        <v>510</v>
      </c>
      <c r="H9" s="553" t="s">
        <v>511</v>
      </c>
      <c r="I9" s="553" t="s">
        <v>512</v>
      </c>
      <c r="J9" s="553" t="s">
        <v>513</v>
      </c>
      <c r="K9" s="554" t="s">
        <v>514</v>
      </c>
    </row>
    <row r="10" spans="2:11" x14ac:dyDescent="0.25">
      <c r="B10" s="555" t="s">
        <v>515</v>
      </c>
      <c r="C10" s="556"/>
      <c r="D10" s="556"/>
      <c r="E10" s="556"/>
      <c r="F10" s="556"/>
      <c r="G10" s="556"/>
      <c r="H10" s="556"/>
      <c r="I10" s="556"/>
      <c r="J10" s="556"/>
      <c r="K10" s="557"/>
    </row>
    <row r="11" spans="2:11" x14ac:dyDescent="0.25">
      <c r="B11" s="558" t="s">
        <v>516</v>
      </c>
      <c r="C11" s="559" t="s">
        <v>449</v>
      </c>
      <c r="D11" s="560" t="s">
        <v>517</v>
      </c>
      <c r="E11" s="560" t="s">
        <v>518</v>
      </c>
      <c r="F11" s="560" t="s">
        <v>519</v>
      </c>
      <c r="G11" s="560" t="s">
        <v>517</v>
      </c>
      <c r="H11" s="560" t="s">
        <v>520</v>
      </c>
      <c r="I11" s="560" t="s">
        <v>519</v>
      </c>
      <c r="J11" s="560" t="s">
        <v>517</v>
      </c>
      <c r="K11" s="561" t="s">
        <v>521</v>
      </c>
    </row>
    <row r="12" spans="2:11" x14ac:dyDescent="0.25">
      <c r="B12" s="558" t="s">
        <v>522</v>
      </c>
      <c r="C12" s="559" t="s">
        <v>478</v>
      </c>
      <c r="D12" s="560" t="s">
        <v>522</v>
      </c>
      <c r="E12" s="560" t="s">
        <v>522</v>
      </c>
      <c r="F12" s="560" t="s">
        <v>522</v>
      </c>
      <c r="G12" s="560" t="s">
        <v>522</v>
      </c>
      <c r="H12" s="560" t="s">
        <v>522</v>
      </c>
      <c r="I12" s="560" t="s">
        <v>522</v>
      </c>
      <c r="J12" s="560" t="s">
        <v>522</v>
      </c>
      <c r="K12" s="561" t="s">
        <v>522</v>
      </c>
    </row>
    <row r="13" spans="2:11" ht="25" x14ac:dyDescent="0.25">
      <c r="B13" s="558" t="s">
        <v>523</v>
      </c>
      <c r="C13" s="562"/>
      <c r="D13" s="563" t="s">
        <v>524</v>
      </c>
      <c r="E13" s="563" t="s">
        <v>525</v>
      </c>
      <c r="F13" s="563" t="s">
        <v>526</v>
      </c>
      <c r="G13" s="563" t="s">
        <v>527</v>
      </c>
      <c r="H13" s="563" t="s">
        <v>528</v>
      </c>
      <c r="I13" s="563" t="s">
        <v>529</v>
      </c>
      <c r="J13" s="563" t="s">
        <v>530</v>
      </c>
      <c r="K13" s="564" t="s">
        <v>524</v>
      </c>
    </row>
    <row r="14" spans="2:11" x14ac:dyDescent="0.25">
      <c r="B14" s="565"/>
      <c r="C14" s="566"/>
      <c r="D14" s="563" t="s">
        <v>531</v>
      </c>
      <c r="E14" s="563" t="s">
        <v>532</v>
      </c>
      <c r="F14" s="563"/>
      <c r="G14" s="563" t="s">
        <v>533</v>
      </c>
      <c r="H14" s="563" t="s">
        <v>534</v>
      </c>
      <c r="I14" s="563"/>
      <c r="J14" s="563"/>
      <c r="K14" s="564" t="s">
        <v>531</v>
      </c>
    </row>
    <row r="15" spans="2:11" x14ac:dyDescent="0.25">
      <c r="B15" s="558" t="s">
        <v>535</v>
      </c>
      <c r="C15" s="559" t="s">
        <v>536</v>
      </c>
      <c r="D15" s="563" t="s">
        <v>537</v>
      </c>
      <c r="E15" s="563" t="s">
        <v>537</v>
      </c>
      <c r="F15" s="563" t="s">
        <v>537</v>
      </c>
      <c r="G15" s="563" t="s">
        <v>537</v>
      </c>
      <c r="H15" s="563" t="s">
        <v>537</v>
      </c>
      <c r="I15" s="563" t="s">
        <v>537</v>
      </c>
      <c r="J15" s="563" t="s">
        <v>537</v>
      </c>
      <c r="K15" s="564" t="s">
        <v>537</v>
      </c>
    </row>
    <row r="16" spans="2:11" x14ac:dyDescent="0.25">
      <c r="B16" s="558" t="s">
        <v>538</v>
      </c>
      <c r="C16" s="559" t="s">
        <v>536</v>
      </c>
      <c r="D16" s="563" t="s">
        <v>456</v>
      </c>
      <c r="E16" s="563" t="s">
        <v>456</v>
      </c>
      <c r="F16" s="563" t="s">
        <v>456</v>
      </c>
      <c r="G16" s="563" t="s">
        <v>456</v>
      </c>
      <c r="H16" s="563" t="s">
        <v>456</v>
      </c>
      <c r="I16" s="563" t="s">
        <v>456</v>
      </c>
      <c r="J16" s="563" t="s">
        <v>456</v>
      </c>
      <c r="K16" s="564" t="s">
        <v>456</v>
      </c>
    </row>
    <row r="17" spans="2:11" ht="25" x14ac:dyDescent="0.25">
      <c r="B17" s="558" t="s">
        <v>539</v>
      </c>
      <c r="C17" s="559" t="s">
        <v>536</v>
      </c>
      <c r="D17" s="563" t="s">
        <v>540</v>
      </c>
      <c r="E17" s="563" t="s">
        <v>540</v>
      </c>
      <c r="F17" s="563" t="s">
        <v>540</v>
      </c>
      <c r="G17" s="563" t="s">
        <v>540</v>
      </c>
      <c r="H17" s="563" t="s">
        <v>540</v>
      </c>
      <c r="I17" s="563" t="s">
        <v>540</v>
      </c>
      <c r="J17" s="563" t="s">
        <v>540</v>
      </c>
      <c r="K17" s="564" t="s">
        <v>540</v>
      </c>
    </row>
    <row r="18" spans="2:11" ht="13" thickBot="1" x14ac:dyDescent="0.3">
      <c r="B18" s="567" t="s">
        <v>541</v>
      </c>
      <c r="C18" s="568" t="s">
        <v>542</v>
      </c>
      <c r="D18" s="569" t="s">
        <v>543</v>
      </c>
      <c r="E18" s="569" t="s">
        <v>543</v>
      </c>
      <c r="F18" s="569" t="s">
        <v>543</v>
      </c>
      <c r="G18" s="569" t="s">
        <v>543</v>
      </c>
      <c r="H18" s="569" t="s">
        <v>543</v>
      </c>
      <c r="I18" s="569" t="s">
        <v>543</v>
      </c>
      <c r="J18" s="569" t="s">
        <v>543</v>
      </c>
      <c r="K18" s="570" t="s">
        <v>543</v>
      </c>
    </row>
    <row r="19" spans="2:11" ht="13" thickBot="1" x14ac:dyDescent="0.3">
      <c r="B19" s="548"/>
      <c r="C19" s="549"/>
      <c r="D19" s="549"/>
      <c r="E19" s="549"/>
      <c r="F19" s="549"/>
      <c r="G19" s="549"/>
      <c r="H19" s="549"/>
      <c r="I19" s="549"/>
      <c r="J19" s="549"/>
      <c r="K19" s="550"/>
    </row>
    <row r="20" spans="2:11" x14ac:dyDescent="0.25">
      <c r="B20" s="571" t="s">
        <v>544</v>
      </c>
      <c r="C20" s="572"/>
      <c r="D20" s="572"/>
      <c r="E20" s="572"/>
      <c r="F20" s="572"/>
      <c r="G20" s="572"/>
      <c r="H20" s="572"/>
      <c r="I20" s="572"/>
      <c r="J20" s="572"/>
      <c r="K20" s="573"/>
    </row>
    <row r="21" spans="2:11" ht="34.5" customHeight="1" x14ac:dyDescent="0.25">
      <c r="B21" s="574" t="s">
        <v>523</v>
      </c>
      <c r="C21" s="575"/>
      <c r="D21" s="576" t="s">
        <v>545</v>
      </c>
      <c r="E21" s="576" t="s">
        <v>546</v>
      </c>
      <c r="F21" s="576" t="s">
        <v>547</v>
      </c>
      <c r="G21" s="576" t="s">
        <v>548</v>
      </c>
      <c r="H21" s="576" t="s">
        <v>549</v>
      </c>
      <c r="I21" s="576" t="s">
        <v>550</v>
      </c>
      <c r="J21" s="576" t="s">
        <v>545</v>
      </c>
      <c r="K21" s="577" t="s">
        <v>551</v>
      </c>
    </row>
    <row r="22" spans="2:11" ht="25" x14ac:dyDescent="0.25">
      <c r="B22" s="558" t="s">
        <v>552</v>
      </c>
      <c r="C22" s="559" t="s">
        <v>449</v>
      </c>
      <c r="D22" s="578">
        <v>0</v>
      </c>
      <c r="E22" s="578" t="s">
        <v>553</v>
      </c>
      <c r="F22" s="578" t="s">
        <v>554</v>
      </c>
      <c r="G22" s="578" t="s">
        <v>555</v>
      </c>
      <c r="H22" s="578" t="s">
        <v>556</v>
      </c>
      <c r="I22" s="578" t="s">
        <v>557</v>
      </c>
      <c r="J22" s="578">
        <v>0</v>
      </c>
      <c r="K22" s="579" t="s">
        <v>558</v>
      </c>
    </row>
    <row r="23" spans="2:11" x14ac:dyDescent="0.25">
      <c r="B23" s="580" t="s">
        <v>559</v>
      </c>
      <c r="C23" s="562"/>
      <c r="D23" s="578" t="s">
        <v>560</v>
      </c>
      <c r="E23" s="578" t="s">
        <v>560</v>
      </c>
      <c r="F23" s="578" t="s">
        <v>560</v>
      </c>
      <c r="G23" s="578" t="s">
        <v>560</v>
      </c>
      <c r="H23" s="578" t="s">
        <v>561</v>
      </c>
      <c r="I23" s="578" t="s">
        <v>560</v>
      </c>
      <c r="J23" s="578" t="s">
        <v>560</v>
      </c>
      <c r="K23" s="579" t="s">
        <v>560</v>
      </c>
    </row>
    <row r="24" spans="2:11" ht="37.5" x14ac:dyDescent="0.25">
      <c r="B24" s="580" t="s">
        <v>562</v>
      </c>
      <c r="C24" s="562"/>
      <c r="D24" s="578" t="s">
        <v>563</v>
      </c>
      <c r="E24" s="578" t="s">
        <v>564</v>
      </c>
      <c r="F24" s="578" t="s">
        <v>565</v>
      </c>
      <c r="G24" s="578" t="s">
        <v>566</v>
      </c>
      <c r="H24" s="578" t="s">
        <v>567</v>
      </c>
      <c r="I24" s="578" t="s">
        <v>568</v>
      </c>
      <c r="J24" s="578" t="s">
        <v>563</v>
      </c>
      <c r="K24" s="579" t="s">
        <v>569</v>
      </c>
    </row>
    <row r="25" spans="2:11" x14ac:dyDescent="0.25">
      <c r="B25" s="580" t="s">
        <v>570</v>
      </c>
      <c r="C25" s="562"/>
      <c r="D25" s="578"/>
      <c r="E25" s="578"/>
      <c r="F25" s="578"/>
      <c r="G25" s="578"/>
      <c r="H25" s="578" t="s">
        <v>571</v>
      </c>
      <c r="I25" s="578"/>
      <c r="J25" s="578"/>
      <c r="K25" s="579" t="s">
        <v>572</v>
      </c>
    </row>
    <row r="26" spans="2:11" x14ac:dyDescent="0.25">
      <c r="B26" s="558" t="s">
        <v>538</v>
      </c>
      <c r="C26" s="559" t="s">
        <v>536</v>
      </c>
      <c r="D26" s="560" t="s">
        <v>538</v>
      </c>
      <c r="E26" s="560" t="s">
        <v>538</v>
      </c>
      <c r="F26" s="560" t="s">
        <v>538</v>
      </c>
      <c r="G26" s="560" t="s">
        <v>538</v>
      </c>
      <c r="H26" s="560" t="s">
        <v>538</v>
      </c>
      <c r="I26" s="560" t="s">
        <v>538</v>
      </c>
      <c r="J26" s="560" t="s">
        <v>538</v>
      </c>
      <c r="K26" s="561" t="s">
        <v>538</v>
      </c>
    </row>
    <row r="27" spans="2:11" ht="13" thickBot="1" x14ac:dyDescent="0.3">
      <c r="B27" s="567" t="s">
        <v>573</v>
      </c>
      <c r="C27" s="568" t="s">
        <v>503</v>
      </c>
      <c r="D27" s="581" t="s">
        <v>573</v>
      </c>
      <c r="E27" s="581" t="s">
        <v>573</v>
      </c>
      <c r="F27" s="581" t="s">
        <v>573</v>
      </c>
      <c r="G27" s="581" t="s">
        <v>573</v>
      </c>
      <c r="H27" s="581" t="s">
        <v>573</v>
      </c>
      <c r="I27" s="581" t="s">
        <v>573</v>
      </c>
      <c r="J27" s="581" t="s">
        <v>573</v>
      </c>
      <c r="K27" s="582" t="s">
        <v>573</v>
      </c>
    </row>
    <row r="28" spans="2:11" ht="13" thickBot="1" x14ac:dyDescent="0.3">
      <c r="B28" s="583"/>
      <c r="C28" s="584"/>
      <c r="D28" s="584"/>
      <c r="E28" s="584"/>
      <c r="F28" s="584"/>
      <c r="G28" s="584"/>
      <c r="H28" s="584"/>
      <c r="I28" s="584"/>
      <c r="J28" s="584"/>
      <c r="K28" s="585"/>
    </row>
    <row r="29" spans="2:11" x14ac:dyDescent="0.25">
      <c r="B29" s="586" t="s">
        <v>574</v>
      </c>
      <c r="C29" s="587"/>
      <c r="D29" s="587"/>
      <c r="E29" s="587"/>
      <c r="F29" s="587"/>
      <c r="G29" s="587"/>
      <c r="H29" s="587"/>
      <c r="I29" s="587"/>
      <c r="J29" s="587"/>
      <c r="K29" s="588"/>
    </row>
    <row r="30" spans="2:11" ht="37.5" x14ac:dyDescent="0.25">
      <c r="B30" s="580" t="s">
        <v>523</v>
      </c>
      <c r="C30" s="589"/>
      <c r="D30" s="578" t="s">
        <v>575</v>
      </c>
      <c r="E30" s="578" t="s">
        <v>576</v>
      </c>
      <c r="F30" s="578" t="s">
        <v>575</v>
      </c>
      <c r="G30" s="578" t="s">
        <v>577</v>
      </c>
      <c r="H30" s="578" t="s">
        <v>578</v>
      </c>
      <c r="I30" s="578" t="s">
        <v>579</v>
      </c>
      <c r="J30" s="578" t="s">
        <v>580</v>
      </c>
      <c r="K30" s="579" t="s">
        <v>581</v>
      </c>
    </row>
    <row r="31" spans="2:11" x14ac:dyDescent="0.25">
      <c r="B31" s="558" t="s">
        <v>552</v>
      </c>
      <c r="C31" s="559" t="s">
        <v>449</v>
      </c>
      <c r="D31" s="578" t="s">
        <v>552</v>
      </c>
      <c r="E31" s="578" t="s">
        <v>552</v>
      </c>
      <c r="F31" s="578" t="s">
        <v>552</v>
      </c>
      <c r="G31" s="578" t="s">
        <v>552</v>
      </c>
      <c r="H31" s="578" t="s">
        <v>552</v>
      </c>
      <c r="I31" s="578" t="s">
        <v>552</v>
      </c>
      <c r="J31" s="578" t="s">
        <v>552</v>
      </c>
      <c r="K31" s="579" t="s">
        <v>552</v>
      </c>
    </row>
    <row r="32" spans="2:11" ht="37.5" x14ac:dyDescent="0.25">
      <c r="B32" s="590" t="s">
        <v>559</v>
      </c>
      <c r="C32" s="591"/>
      <c r="D32" s="578" t="s">
        <v>582</v>
      </c>
      <c r="E32" s="578" t="s">
        <v>582</v>
      </c>
      <c r="F32" s="578" t="s">
        <v>582</v>
      </c>
      <c r="G32" s="578" t="s">
        <v>582</v>
      </c>
      <c r="H32" s="578" t="s">
        <v>582</v>
      </c>
      <c r="I32" s="578" t="s">
        <v>582</v>
      </c>
      <c r="J32" s="578" t="s">
        <v>582</v>
      </c>
      <c r="K32" s="579" t="s">
        <v>582</v>
      </c>
    </row>
    <row r="33" spans="2:13" ht="25" x14ac:dyDescent="0.25">
      <c r="B33" s="558" t="s">
        <v>583</v>
      </c>
      <c r="C33" s="559" t="s">
        <v>449</v>
      </c>
      <c r="D33" s="578" t="s">
        <v>584</v>
      </c>
      <c r="E33" s="578" t="s">
        <v>585</v>
      </c>
      <c r="F33" s="578" t="s">
        <v>586</v>
      </c>
      <c r="G33" s="578" t="s">
        <v>585</v>
      </c>
      <c r="H33" s="578" t="s">
        <v>587</v>
      </c>
      <c r="I33" s="578" t="s">
        <v>588</v>
      </c>
      <c r="J33" s="578" t="s">
        <v>589</v>
      </c>
      <c r="K33" s="579" t="s">
        <v>590</v>
      </c>
    </row>
    <row r="34" spans="2:13" ht="25" x14ac:dyDescent="0.25">
      <c r="B34" s="558" t="s">
        <v>591</v>
      </c>
      <c r="C34" s="559" t="s">
        <v>449</v>
      </c>
      <c r="D34" s="578" t="s">
        <v>592</v>
      </c>
      <c r="E34" s="578" t="s">
        <v>593</v>
      </c>
      <c r="F34" s="578" t="s">
        <v>594</v>
      </c>
      <c r="G34" s="578" t="s">
        <v>595</v>
      </c>
      <c r="H34" s="578" t="s">
        <v>596</v>
      </c>
      <c r="I34" s="578" t="s">
        <v>597</v>
      </c>
      <c r="J34" s="578" t="s">
        <v>598</v>
      </c>
      <c r="K34" s="579" t="s">
        <v>592</v>
      </c>
    </row>
    <row r="35" spans="2:13" ht="25" customHeight="1" thickBot="1" x14ac:dyDescent="0.3">
      <c r="B35" s="567" t="s">
        <v>599</v>
      </c>
      <c r="C35" s="568" t="s">
        <v>503</v>
      </c>
      <c r="D35" s="592" t="s">
        <v>600</v>
      </c>
      <c r="E35" s="592" t="s">
        <v>601</v>
      </c>
      <c r="F35" s="592" t="s">
        <v>600</v>
      </c>
      <c r="G35" s="592" t="s">
        <v>601</v>
      </c>
      <c r="H35" s="592" t="s">
        <v>600</v>
      </c>
      <c r="I35" s="592" t="s">
        <v>601</v>
      </c>
      <c r="J35" s="592" t="s">
        <v>600</v>
      </c>
      <c r="K35" s="593" t="s">
        <v>601</v>
      </c>
    </row>
    <row r="36" spans="2:13" x14ac:dyDescent="0.25">
      <c r="B36" s="594"/>
      <c r="C36" s="594"/>
      <c r="D36" s="594"/>
      <c r="E36" s="594"/>
      <c r="F36" s="594"/>
      <c r="G36" s="594"/>
      <c r="H36" s="594"/>
      <c r="I36" s="594"/>
      <c r="J36" s="594"/>
      <c r="K36" s="594"/>
    </row>
    <row r="37" spans="2:13" x14ac:dyDescent="0.25">
      <c r="B37" s="595"/>
      <c r="C37" s="595"/>
      <c r="D37" s="595"/>
      <c r="E37" s="595"/>
      <c r="F37" s="595"/>
      <c r="G37" s="595"/>
      <c r="H37" s="595"/>
      <c r="I37" s="595"/>
      <c r="J37" s="595"/>
      <c r="K37" s="595"/>
      <c r="L37" s="595"/>
    </row>
    <row r="38" spans="2:13" ht="13" thickBot="1" x14ac:dyDescent="0.3">
      <c r="B38" s="595"/>
      <c r="C38" s="595"/>
      <c r="D38" s="595"/>
      <c r="E38" s="595"/>
      <c r="F38" s="595"/>
      <c r="G38" s="595"/>
      <c r="H38" s="595"/>
      <c r="I38" s="595"/>
      <c r="J38" s="595"/>
      <c r="K38" s="595"/>
      <c r="L38" s="595"/>
    </row>
    <row r="39" spans="2:13" ht="13" thickBot="1" x14ac:dyDescent="0.3">
      <c r="B39" s="596" t="s">
        <v>602</v>
      </c>
      <c r="C39" s="597"/>
      <c r="E39" s="597"/>
      <c r="F39" s="597"/>
      <c r="G39" s="597"/>
      <c r="H39" s="597"/>
      <c r="I39" s="597"/>
      <c r="J39" s="597"/>
      <c r="K39" s="598"/>
      <c r="L39" s="595"/>
      <c r="M39" s="595"/>
    </row>
    <row r="40" spans="2:13" x14ac:dyDescent="0.25">
      <c r="B40" s="551"/>
      <c r="C40" s="552"/>
      <c r="D40" s="553" t="s">
        <v>603</v>
      </c>
      <c r="E40" s="553" t="s">
        <v>604</v>
      </c>
      <c r="F40" s="553" t="s">
        <v>605</v>
      </c>
      <c r="G40" s="553" t="s">
        <v>606</v>
      </c>
      <c r="H40" s="553" t="s">
        <v>607</v>
      </c>
      <c r="I40" s="553" t="s">
        <v>608</v>
      </c>
      <c r="J40" s="553" t="s">
        <v>609</v>
      </c>
      <c r="K40" s="554" t="s">
        <v>610</v>
      </c>
      <c r="L40" s="595"/>
      <c r="M40" s="595"/>
    </row>
    <row r="41" spans="2:13" x14ac:dyDescent="0.25">
      <c r="B41" s="555" t="s">
        <v>515</v>
      </c>
      <c r="C41" s="556"/>
      <c r="D41" s="556"/>
      <c r="E41" s="556"/>
      <c r="F41" s="556"/>
      <c r="G41" s="556"/>
      <c r="H41" s="556"/>
      <c r="I41" s="556"/>
      <c r="J41" s="556"/>
      <c r="K41" s="557"/>
      <c r="L41" s="595"/>
      <c r="M41" s="595"/>
    </row>
    <row r="42" spans="2:13" x14ac:dyDescent="0.25">
      <c r="B42" s="558" t="s">
        <v>516</v>
      </c>
      <c r="C42" s="559" t="s">
        <v>449</v>
      </c>
      <c r="D42" s="560" t="s">
        <v>519</v>
      </c>
      <c r="E42" s="560" t="s">
        <v>517</v>
      </c>
      <c r="F42" s="560" t="s">
        <v>521</v>
      </c>
      <c r="G42" s="560" t="s">
        <v>519</v>
      </c>
      <c r="H42" s="560" t="s">
        <v>517</v>
      </c>
      <c r="I42" s="560" t="s">
        <v>521</v>
      </c>
      <c r="J42" s="560" t="s">
        <v>517</v>
      </c>
      <c r="K42" s="561" t="s">
        <v>518</v>
      </c>
      <c r="L42" s="595"/>
      <c r="M42" s="595"/>
    </row>
    <row r="43" spans="2:13" x14ac:dyDescent="0.25">
      <c r="B43" s="558" t="s">
        <v>522</v>
      </c>
      <c r="C43" s="559" t="s">
        <v>478</v>
      </c>
      <c r="D43" s="560" t="s">
        <v>522</v>
      </c>
      <c r="E43" s="560" t="s">
        <v>522</v>
      </c>
      <c r="F43" s="560" t="s">
        <v>522</v>
      </c>
      <c r="G43" s="560" t="s">
        <v>522</v>
      </c>
      <c r="H43" s="560" t="s">
        <v>522</v>
      </c>
      <c r="I43" s="560" t="s">
        <v>522</v>
      </c>
      <c r="J43" s="560" t="s">
        <v>522</v>
      </c>
      <c r="K43" s="561" t="s">
        <v>522</v>
      </c>
      <c r="L43" s="595"/>
      <c r="M43" s="595"/>
    </row>
    <row r="44" spans="2:13" ht="25" x14ac:dyDescent="0.25">
      <c r="B44" s="558" t="s">
        <v>523</v>
      </c>
      <c r="C44" s="562"/>
      <c r="D44" s="563" t="s">
        <v>611</v>
      </c>
      <c r="E44" s="563" t="s">
        <v>612</v>
      </c>
      <c r="F44" s="563" t="s">
        <v>528</v>
      </c>
      <c r="G44" s="563" t="s">
        <v>529</v>
      </c>
      <c r="H44" s="563" t="s">
        <v>613</v>
      </c>
      <c r="I44" s="563" t="s">
        <v>614</v>
      </c>
      <c r="J44" s="563" t="s">
        <v>611</v>
      </c>
      <c r="K44" s="564" t="s">
        <v>526</v>
      </c>
      <c r="L44" s="595"/>
      <c r="M44" s="595"/>
    </row>
    <row r="45" spans="2:13" x14ac:dyDescent="0.25">
      <c r="B45" s="565"/>
      <c r="C45" s="566"/>
      <c r="D45" s="563" t="s">
        <v>615</v>
      </c>
      <c r="E45" s="563" t="s">
        <v>616</v>
      </c>
      <c r="F45" s="563" t="s">
        <v>534</v>
      </c>
      <c r="G45" s="563"/>
      <c r="H45" s="563" t="s">
        <v>617</v>
      </c>
      <c r="I45" s="563" t="s">
        <v>533</v>
      </c>
      <c r="J45" s="563" t="s">
        <v>615</v>
      </c>
      <c r="K45" s="564"/>
      <c r="L45" s="595"/>
      <c r="M45" s="595"/>
    </row>
    <row r="46" spans="2:13" x14ac:dyDescent="0.25">
      <c r="B46" s="558" t="s">
        <v>535</v>
      </c>
      <c r="C46" s="559" t="s">
        <v>536</v>
      </c>
      <c r="D46" s="563" t="s">
        <v>537</v>
      </c>
      <c r="E46" s="563" t="s">
        <v>537</v>
      </c>
      <c r="F46" s="563" t="s">
        <v>537</v>
      </c>
      <c r="G46" s="563" t="s">
        <v>537</v>
      </c>
      <c r="H46" s="563" t="s">
        <v>537</v>
      </c>
      <c r="I46" s="563" t="s">
        <v>537</v>
      </c>
      <c r="J46" s="563" t="s">
        <v>537</v>
      </c>
      <c r="K46" s="564" t="s">
        <v>537</v>
      </c>
      <c r="L46" s="595"/>
      <c r="M46" s="595"/>
    </row>
    <row r="47" spans="2:13" x14ac:dyDescent="0.25">
      <c r="B47" s="558" t="s">
        <v>538</v>
      </c>
      <c r="C47" s="559" t="s">
        <v>536</v>
      </c>
      <c r="D47" s="563" t="s">
        <v>456</v>
      </c>
      <c r="E47" s="563" t="s">
        <v>456</v>
      </c>
      <c r="F47" s="563" t="s">
        <v>456</v>
      </c>
      <c r="G47" s="563" t="s">
        <v>456</v>
      </c>
      <c r="H47" s="563" t="s">
        <v>456</v>
      </c>
      <c r="I47" s="563" t="s">
        <v>456</v>
      </c>
      <c r="J47" s="563" t="s">
        <v>456</v>
      </c>
      <c r="K47" s="564" t="s">
        <v>456</v>
      </c>
      <c r="L47" s="595"/>
      <c r="M47" s="595"/>
    </row>
    <row r="48" spans="2:13" ht="25" x14ac:dyDescent="0.25">
      <c r="B48" s="558" t="s">
        <v>539</v>
      </c>
      <c r="C48" s="559" t="s">
        <v>536</v>
      </c>
      <c r="D48" s="563" t="s">
        <v>540</v>
      </c>
      <c r="E48" s="563" t="s">
        <v>540</v>
      </c>
      <c r="F48" s="563" t="s">
        <v>540</v>
      </c>
      <c r="G48" s="563" t="s">
        <v>540</v>
      </c>
      <c r="H48" s="563" t="s">
        <v>540</v>
      </c>
      <c r="I48" s="563" t="s">
        <v>540</v>
      </c>
      <c r="J48" s="563" t="s">
        <v>540</v>
      </c>
      <c r="K48" s="564" t="s">
        <v>540</v>
      </c>
      <c r="L48" s="595"/>
      <c r="M48" s="595"/>
    </row>
    <row r="49" spans="2:13" ht="13" thickBot="1" x14ac:dyDescent="0.3">
      <c r="B49" s="567" t="s">
        <v>541</v>
      </c>
      <c r="C49" s="568" t="s">
        <v>542</v>
      </c>
      <c r="D49" s="569" t="s">
        <v>543</v>
      </c>
      <c r="E49" s="569" t="s">
        <v>543</v>
      </c>
      <c r="F49" s="569" t="s">
        <v>543</v>
      </c>
      <c r="G49" s="569" t="s">
        <v>543</v>
      </c>
      <c r="H49" s="569" t="s">
        <v>543</v>
      </c>
      <c r="I49" s="569" t="s">
        <v>543</v>
      </c>
      <c r="J49" s="569" t="s">
        <v>543</v>
      </c>
      <c r="K49" s="570" t="s">
        <v>543</v>
      </c>
      <c r="L49" s="595"/>
      <c r="M49" s="595"/>
    </row>
    <row r="50" spans="2:13" ht="13" thickBot="1" x14ac:dyDescent="0.3">
      <c r="B50" s="548"/>
      <c r="C50" s="549"/>
      <c r="D50" s="549"/>
      <c r="E50" s="549"/>
      <c r="F50" s="549"/>
      <c r="G50" s="549"/>
      <c r="H50" s="549"/>
      <c r="I50" s="549"/>
      <c r="J50" s="549"/>
      <c r="K50" s="550"/>
      <c r="L50" s="595"/>
      <c r="M50" s="595"/>
    </row>
    <row r="51" spans="2:13" x14ac:dyDescent="0.25">
      <c r="B51" s="571" t="s">
        <v>544</v>
      </c>
      <c r="C51" s="572"/>
      <c r="D51" s="572"/>
      <c r="E51" s="572"/>
      <c r="F51" s="572"/>
      <c r="G51" s="572"/>
      <c r="H51" s="572"/>
      <c r="I51" s="572"/>
      <c r="J51" s="572"/>
      <c r="K51" s="573"/>
      <c r="L51" s="595"/>
      <c r="M51" s="595"/>
    </row>
    <row r="52" spans="2:13" ht="37.5" x14ac:dyDescent="0.25">
      <c r="B52" s="574" t="s">
        <v>523</v>
      </c>
      <c r="C52" s="575"/>
      <c r="D52" s="599" t="s">
        <v>547</v>
      </c>
      <c r="E52" s="576" t="s">
        <v>618</v>
      </c>
      <c r="F52" s="576" t="s">
        <v>549</v>
      </c>
      <c r="G52" s="576" t="s">
        <v>550</v>
      </c>
      <c r="H52" s="576" t="s">
        <v>545</v>
      </c>
      <c r="I52" s="576" t="s">
        <v>546</v>
      </c>
      <c r="J52" s="576" t="s">
        <v>549</v>
      </c>
      <c r="K52" s="577" t="s">
        <v>548</v>
      </c>
      <c r="L52" s="595"/>
      <c r="M52" s="595"/>
    </row>
    <row r="53" spans="2:13" ht="25" x14ac:dyDescent="0.25">
      <c r="B53" s="558" t="s">
        <v>552</v>
      </c>
      <c r="C53" s="559" t="s">
        <v>449</v>
      </c>
      <c r="D53" s="578" t="s">
        <v>554</v>
      </c>
      <c r="E53" s="578" t="s">
        <v>619</v>
      </c>
      <c r="F53" s="578" t="s">
        <v>556</v>
      </c>
      <c r="G53" s="578" t="s">
        <v>555</v>
      </c>
      <c r="H53" s="578">
        <v>0</v>
      </c>
      <c r="I53" s="578" t="s">
        <v>553</v>
      </c>
      <c r="J53" s="578" t="s">
        <v>556</v>
      </c>
      <c r="K53" s="579" t="s">
        <v>555</v>
      </c>
      <c r="L53" s="595"/>
      <c r="M53" s="595"/>
    </row>
    <row r="54" spans="2:13" ht="25" x14ac:dyDescent="0.25">
      <c r="B54" s="580" t="s">
        <v>559</v>
      </c>
      <c r="C54" s="562"/>
      <c r="D54" s="578" t="s">
        <v>560</v>
      </c>
      <c r="E54" s="578" t="s">
        <v>560</v>
      </c>
      <c r="F54" s="578" t="s">
        <v>561</v>
      </c>
      <c r="G54" s="578" t="s">
        <v>560</v>
      </c>
      <c r="H54" s="578" t="s">
        <v>560</v>
      </c>
      <c r="I54" s="578" t="s">
        <v>560</v>
      </c>
      <c r="J54" s="578" t="s">
        <v>561</v>
      </c>
      <c r="K54" s="579" t="s">
        <v>560</v>
      </c>
      <c r="L54" s="595"/>
      <c r="M54" s="595"/>
    </row>
    <row r="55" spans="2:13" ht="37.5" x14ac:dyDescent="0.25">
      <c r="B55" s="580" t="s">
        <v>562</v>
      </c>
      <c r="C55" s="562"/>
      <c r="D55" s="578" t="s">
        <v>620</v>
      </c>
      <c r="E55" s="578" t="s">
        <v>621</v>
      </c>
      <c r="F55" s="578" t="s">
        <v>567</v>
      </c>
      <c r="G55" s="578" t="s">
        <v>568</v>
      </c>
      <c r="H55" s="578" t="s">
        <v>563</v>
      </c>
      <c r="I55" s="578" t="s">
        <v>564</v>
      </c>
      <c r="J55" s="578" t="s">
        <v>567</v>
      </c>
      <c r="K55" s="579" t="s">
        <v>566</v>
      </c>
      <c r="L55" s="595"/>
      <c r="M55" s="595"/>
    </row>
    <row r="56" spans="2:13" x14ac:dyDescent="0.25">
      <c r="B56" s="580" t="s">
        <v>570</v>
      </c>
      <c r="C56" s="562"/>
      <c r="D56" s="578"/>
      <c r="E56" s="578"/>
      <c r="F56" s="578" t="s">
        <v>571</v>
      </c>
      <c r="G56" s="578"/>
      <c r="H56" s="578"/>
      <c r="I56" s="578"/>
      <c r="J56" s="578" t="s">
        <v>571</v>
      </c>
      <c r="K56" s="579"/>
      <c r="L56" s="595"/>
      <c r="M56" s="595"/>
    </row>
    <row r="57" spans="2:13" x14ac:dyDescent="0.25">
      <c r="B57" s="558" t="s">
        <v>538</v>
      </c>
      <c r="C57" s="559" t="s">
        <v>536</v>
      </c>
      <c r="D57" s="560" t="s">
        <v>538</v>
      </c>
      <c r="E57" s="560" t="s">
        <v>538</v>
      </c>
      <c r="F57" s="560" t="s">
        <v>538</v>
      </c>
      <c r="G57" s="560" t="s">
        <v>538</v>
      </c>
      <c r="H57" s="560" t="s">
        <v>538</v>
      </c>
      <c r="I57" s="560" t="s">
        <v>538</v>
      </c>
      <c r="J57" s="560" t="s">
        <v>538</v>
      </c>
      <c r="K57" s="561" t="s">
        <v>538</v>
      </c>
      <c r="L57" s="595"/>
      <c r="M57" s="595"/>
    </row>
    <row r="58" spans="2:13" ht="13" thickBot="1" x14ac:dyDescent="0.3">
      <c r="B58" s="567" t="s">
        <v>573</v>
      </c>
      <c r="C58" s="568" t="s">
        <v>503</v>
      </c>
      <c r="D58" s="581" t="s">
        <v>573</v>
      </c>
      <c r="E58" s="581" t="s">
        <v>573</v>
      </c>
      <c r="F58" s="581" t="s">
        <v>573</v>
      </c>
      <c r="G58" s="581" t="s">
        <v>573</v>
      </c>
      <c r="H58" s="581" t="s">
        <v>573</v>
      </c>
      <c r="I58" s="581" t="s">
        <v>573</v>
      </c>
      <c r="J58" s="581" t="s">
        <v>573</v>
      </c>
      <c r="K58" s="582" t="s">
        <v>573</v>
      </c>
      <c r="L58" s="595"/>
      <c r="M58" s="595"/>
    </row>
    <row r="59" spans="2:13" ht="13" thickBot="1" x14ac:dyDescent="0.3">
      <c r="B59" s="583"/>
      <c r="C59" s="584"/>
      <c r="D59" s="584"/>
      <c r="E59" s="584"/>
      <c r="F59" s="584"/>
      <c r="G59" s="584"/>
      <c r="H59" s="584"/>
      <c r="I59" s="584"/>
      <c r="J59" s="584"/>
      <c r="K59" s="585"/>
      <c r="L59" s="595"/>
      <c r="M59" s="595"/>
    </row>
    <row r="60" spans="2:13" x14ac:dyDescent="0.25">
      <c r="B60" s="586" t="s">
        <v>574</v>
      </c>
      <c r="C60" s="587"/>
      <c r="D60" s="587"/>
      <c r="E60" s="587"/>
      <c r="F60" s="587"/>
      <c r="G60" s="587"/>
      <c r="H60" s="587"/>
      <c r="I60" s="587"/>
      <c r="J60" s="587"/>
      <c r="K60" s="588"/>
      <c r="L60" s="595"/>
      <c r="M60" s="595"/>
    </row>
    <row r="61" spans="2:13" ht="37.5" x14ac:dyDescent="0.25">
      <c r="B61" s="580" t="s">
        <v>523</v>
      </c>
      <c r="C61" s="589"/>
      <c r="D61" s="578" t="s">
        <v>622</v>
      </c>
      <c r="E61" s="578" t="s">
        <v>577</v>
      </c>
      <c r="F61" s="578" t="s">
        <v>623</v>
      </c>
      <c r="G61" s="578" t="s">
        <v>624</v>
      </c>
      <c r="H61" s="578" t="s">
        <v>625</v>
      </c>
      <c r="I61" s="578" t="s">
        <v>626</v>
      </c>
      <c r="J61" s="578" t="s">
        <v>627</v>
      </c>
      <c r="K61" s="579" t="s">
        <v>628</v>
      </c>
      <c r="L61" s="595"/>
      <c r="M61" s="595"/>
    </row>
    <row r="62" spans="2:13" x14ac:dyDescent="0.25">
      <c r="B62" s="558" t="s">
        <v>552</v>
      </c>
      <c r="C62" s="559" t="s">
        <v>449</v>
      </c>
      <c r="D62" s="578" t="s">
        <v>552</v>
      </c>
      <c r="E62" s="578" t="s">
        <v>552</v>
      </c>
      <c r="F62" s="578" t="s">
        <v>552</v>
      </c>
      <c r="G62" s="578" t="s">
        <v>552</v>
      </c>
      <c r="H62" s="578" t="s">
        <v>552</v>
      </c>
      <c r="I62" s="578" t="s">
        <v>552</v>
      </c>
      <c r="J62" s="578" t="s">
        <v>552</v>
      </c>
      <c r="K62" s="579" t="s">
        <v>552</v>
      </c>
      <c r="L62" s="595"/>
      <c r="M62" s="595"/>
    </row>
    <row r="63" spans="2:13" ht="37.5" x14ac:dyDescent="0.25">
      <c r="B63" s="590" t="s">
        <v>559</v>
      </c>
      <c r="C63" s="591"/>
      <c r="D63" s="578" t="s">
        <v>582</v>
      </c>
      <c r="E63" s="578" t="s">
        <v>582</v>
      </c>
      <c r="F63" s="578" t="s">
        <v>582</v>
      </c>
      <c r="G63" s="578" t="s">
        <v>582</v>
      </c>
      <c r="H63" s="578" t="s">
        <v>582</v>
      </c>
      <c r="I63" s="578" t="s">
        <v>582</v>
      </c>
      <c r="J63" s="578" t="s">
        <v>582</v>
      </c>
      <c r="K63" s="579" t="s">
        <v>582</v>
      </c>
      <c r="L63" s="595"/>
      <c r="M63" s="595"/>
    </row>
    <row r="64" spans="2:13" ht="25" x14ac:dyDescent="0.25">
      <c r="B64" s="558" t="s">
        <v>583</v>
      </c>
      <c r="C64" s="559" t="s">
        <v>449</v>
      </c>
      <c r="D64" s="578" t="s">
        <v>584</v>
      </c>
      <c r="E64" s="578" t="s">
        <v>585</v>
      </c>
      <c r="F64" s="578" t="s">
        <v>586</v>
      </c>
      <c r="G64" s="578" t="s">
        <v>629</v>
      </c>
      <c r="H64" s="578" t="s">
        <v>587</v>
      </c>
      <c r="I64" s="578" t="s">
        <v>588</v>
      </c>
      <c r="J64" s="578" t="s">
        <v>589</v>
      </c>
      <c r="K64" s="579" t="s">
        <v>590</v>
      </c>
      <c r="L64" s="595"/>
      <c r="M64" s="595"/>
    </row>
    <row r="65" spans="2:13" ht="25" x14ac:dyDescent="0.25">
      <c r="B65" s="558" t="s">
        <v>591</v>
      </c>
      <c r="C65" s="559" t="s">
        <v>449</v>
      </c>
      <c r="D65" s="578" t="s">
        <v>593</v>
      </c>
      <c r="E65" s="578" t="s">
        <v>594</v>
      </c>
      <c r="F65" s="578" t="s">
        <v>595</v>
      </c>
      <c r="G65" s="578" t="s">
        <v>596</v>
      </c>
      <c r="H65" s="578" t="s">
        <v>597</v>
      </c>
      <c r="I65" s="578" t="s">
        <v>598</v>
      </c>
      <c r="J65" s="578" t="s">
        <v>592</v>
      </c>
      <c r="K65" s="579" t="s">
        <v>593</v>
      </c>
      <c r="L65" s="595"/>
      <c r="M65" s="595"/>
    </row>
    <row r="66" spans="2:13" ht="25.5" thickBot="1" x14ac:dyDescent="0.3">
      <c r="B66" s="567" t="s">
        <v>599</v>
      </c>
      <c r="C66" s="568" t="s">
        <v>503</v>
      </c>
      <c r="D66" s="592" t="s">
        <v>600</v>
      </c>
      <c r="E66" s="592" t="s">
        <v>601</v>
      </c>
      <c r="F66" s="592" t="s">
        <v>600</v>
      </c>
      <c r="G66" s="592" t="s">
        <v>601</v>
      </c>
      <c r="H66" s="592" t="s">
        <v>600</v>
      </c>
      <c r="I66" s="592" t="s">
        <v>601</v>
      </c>
      <c r="J66" s="592" t="s">
        <v>600</v>
      </c>
      <c r="K66" s="593" t="s">
        <v>601</v>
      </c>
      <c r="L66" s="595"/>
      <c r="M66" s="595"/>
    </row>
    <row r="67" spans="2:13" x14ac:dyDescent="0.25">
      <c r="B67" s="595"/>
      <c r="C67" s="595"/>
      <c r="D67" s="600"/>
      <c r="E67" s="600"/>
      <c r="F67" s="600"/>
      <c r="G67" s="600"/>
      <c r="H67" s="600"/>
      <c r="I67" s="600"/>
      <c r="J67" s="600"/>
      <c r="K67" s="595"/>
      <c r="L67" s="595"/>
    </row>
    <row r="68" spans="2:13" ht="13" thickBot="1" x14ac:dyDescent="0.3">
      <c r="B68" s="595"/>
      <c r="C68" s="595"/>
      <c r="D68" s="595"/>
      <c r="E68" s="595"/>
      <c r="F68" s="595"/>
      <c r="G68" s="595"/>
      <c r="H68" s="595"/>
      <c r="I68" s="595"/>
      <c r="J68" s="595"/>
      <c r="K68" s="595"/>
      <c r="L68" s="595"/>
    </row>
    <row r="69" spans="2:13" x14ac:dyDescent="0.25">
      <c r="B69" s="601"/>
      <c r="C69" s="602"/>
      <c r="D69" s="553" t="s">
        <v>630</v>
      </c>
      <c r="E69" s="553" t="s">
        <v>631</v>
      </c>
      <c r="F69" s="554" t="s">
        <v>632</v>
      </c>
      <c r="G69" s="603"/>
      <c r="H69" s="603"/>
      <c r="I69" s="603"/>
      <c r="J69" s="603"/>
      <c r="K69" s="603"/>
      <c r="L69" s="603"/>
    </row>
    <row r="70" spans="2:13" x14ac:dyDescent="0.25">
      <c r="B70" s="558" t="s">
        <v>516</v>
      </c>
      <c r="C70" s="559" t="s">
        <v>449</v>
      </c>
      <c r="D70" s="604"/>
      <c r="E70" s="604"/>
      <c r="F70" s="605"/>
      <c r="G70" s="603"/>
      <c r="H70" s="603"/>
      <c r="I70" s="603"/>
      <c r="J70" s="603"/>
      <c r="K70" s="603"/>
      <c r="L70" s="603"/>
    </row>
    <row r="71" spans="2:13" ht="25" x14ac:dyDescent="0.25">
      <c r="B71" s="558" t="s">
        <v>523</v>
      </c>
      <c r="C71" s="559"/>
      <c r="D71" s="606" t="s">
        <v>633</v>
      </c>
      <c r="E71" s="606" t="s">
        <v>634</v>
      </c>
      <c r="F71" s="607" t="s">
        <v>635</v>
      </c>
      <c r="G71" s="603"/>
      <c r="H71" s="603"/>
      <c r="I71" s="603"/>
      <c r="J71" s="603"/>
      <c r="K71" s="603"/>
      <c r="L71" s="603"/>
    </row>
    <row r="72" spans="2:13" ht="37.5" x14ac:dyDescent="0.25">
      <c r="B72" s="580"/>
      <c r="C72" s="562"/>
      <c r="D72" s="606" t="s">
        <v>636</v>
      </c>
      <c r="E72" s="606" t="s">
        <v>637</v>
      </c>
      <c r="F72" s="607" t="s">
        <v>638</v>
      </c>
      <c r="G72" s="603"/>
      <c r="H72" s="603"/>
      <c r="I72" s="603"/>
      <c r="J72" s="603"/>
      <c r="K72" s="603"/>
      <c r="L72" s="603"/>
    </row>
    <row r="73" spans="2:13" x14ac:dyDescent="0.25">
      <c r="B73" s="558" t="s">
        <v>522</v>
      </c>
      <c r="C73" s="559" t="s">
        <v>478</v>
      </c>
      <c r="D73" s="604" t="s">
        <v>522</v>
      </c>
      <c r="E73" s="604" t="s">
        <v>522</v>
      </c>
      <c r="F73" s="608" t="s">
        <v>522</v>
      </c>
      <c r="G73" s="603"/>
      <c r="H73" s="603"/>
      <c r="I73" s="603"/>
      <c r="J73" s="603"/>
      <c r="K73" s="603"/>
      <c r="L73" s="603"/>
    </row>
    <row r="74" spans="2:13" x14ac:dyDescent="0.25">
      <c r="B74" s="558" t="s">
        <v>535</v>
      </c>
      <c r="C74" s="559" t="s">
        <v>536</v>
      </c>
      <c r="D74" s="606" t="s">
        <v>639</v>
      </c>
      <c r="E74" s="606" t="s">
        <v>639</v>
      </c>
      <c r="F74" s="607" t="s">
        <v>639</v>
      </c>
      <c r="G74" s="603"/>
      <c r="H74" s="603"/>
      <c r="I74" s="603"/>
      <c r="J74" s="603"/>
      <c r="K74" s="603"/>
      <c r="L74" s="603"/>
    </row>
    <row r="75" spans="2:13" x14ac:dyDescent="0.25">
      <c r="B75" s="558" t="s">
        <v>538</v>
      </c>
      <c r="C75" s="559" t="s">
        <v>536</v>
      </c>
      <c r="D75" s="604" t="s">
        <v>538</v>
      </c>
      <c r="E75" s="604" t="s">
        <v>538</v>
      </c>
      <c r="F75" s="608" t="s">
        <v>538</v>
      </c>
      <c r="G75" s="603"/>
      <c r="H75" s="603"/>
      <c r="I75" s="603"/>
      <c r="J75" s="603"/>
      <c r="K75" s="603"/>
      <c r="L75" s="603"/>
    </row>
    <row r="76" spans="2:13" ht="37.5" x14ac:dyDescent="0.25">
      <c r="B76" s="558" t="s">
        <v>539</v>
      </c>
      <c r="C76" s="559" t="s">
        <v>536</v>
      </c>
      <c r="D76" s="606" t="s">
        <v>640</v>
      </c>
      <c r="E76" s="606" t="s">
        <v>640</v>
      </c>
      <c r="F76" s="607" t="s">
        <v>640</v>
      </c>
      <c r="G76" s="603"/>
      <c r="H76" s="603"/>
      <c r="I76" s="603"/>
      <c r="J76" s="603"/>
      <c r="K76" s="603"/>
      <c r="L76" s="603"/>
    </row>
    <row r="77" spans="2:13" ht="25.5" thickBot="1" x14ac:dyDescent="0.3">
      <c r="B77" s="567" t="s">
        <v>541</v>
      </c>
      <c r="C77" s="568" t="s">
        <v>542</v>
      </c>
      <c r="D77" s="609" t="s">
        <v>641</v>
      </c>
      <c r="E77" s="609" t="s">
        <v>641</v>
      </c>
      <c r="F77" s="610" t="s">
        <v>641</v>
      </c>
      <c r="G77" s="603"/>
      <c r="H77" s="603"/>
      <c r="I77" s="603"/>
      <c r="J77" s="603"/>
      <c r="K77" s="603"/>
      <c r="L77" s="603"/>
    </row>
  </sheetData>
  <pageMargins left="0.7" right="0.7" top="0.75" bottom="0.75" header="0.3" footer="0.3"/>
  <pageSetup paperSize="9" scale="56" orientation="portrait" r:id="rId1"/>
  <colBreaks count="1" manualBreakCount="1">
    <brk id="11" max="76"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43ED-E821-4C28-91CF-5AA9491E4A49}">
  <dimension ref="B1:K54"/>
  <sheetViews>
    <sheetView view="pageBreakPreview" zoomScale="80" zoomScaleNormal="100" zoomScaleSheetLayoutView="80" workbookViewId="0">
      <pane xSplit="4" ySplit="7" topLeftCell="E8" activePane="bottomRight" state="frozen"/>
      <selection pane="topRight" activeCell="E1" sqref="E1"/>
      <selection pane="bottomLeft" activeCell="A8" sqref="A8"/>
      <selection pane="bottomRight" activeCell="E28" sqref="E28"/>
    </sheetView>
  </sheetViews>
  <sheetFormatPr defaultColWidth="8.7265625" defaultRowHeight="14.5" x14ac:dyDescent="0.35"/>
  <cols>
    <col min="1" max="1" width="8.7265625" style="162"/>
    <col min="2" max="2" width="8.7265625" style="770"/>
    <col min="3" max="3" width="49.7265625" style="771" customWidth="1"/>
    <col min="4" max="4" width="8.7265625" style="772"/>
    <col min="5" max="5" width="16.453125" style="772" customWidth="1"/>
    <col min="6" max="6" width="16.453125" style="162" customWidth="1"/>
    <col min="7" max="7" width="15.26953125" style="162" customWidth="1"/>
    <col min="8" max="10" width="8.7265625" style="162"/>
    <col min="11" max="11" width="11.90625" style="162" customWidth="1"/>
    <col min="12" max="16384" width="8.7265625" style="162"/>
  </cols>
  <sheetData>
    <row r="1" spans="2:7" s="543" customFormat="1" ht="14" x14ac:dyDescent="0.3">
      <c r="B1" s="3" t="s">
        <v>696</v>
      </c>
    </row>
    <row r="2" spans="2:7" s="543" customFormat="1" ht="12.5" x14ac:dyDescent="0.25"/>
    <row r="3" spans="2:7" s="543" customFormat="1" ht="14" x14ac:dyDescent="0.3">
      <c r="B3" s="732" t="s">
        <v>297</v>
      </c>
    </row>
    <row r="4" spans="2:7" s="543" customFormat="1" ht="12.5" x14ac:dyDescent="0.25"/>
    <row r="5" spans="2:7" s="543" customFormat="1" ht="13" x14ac:dyDescent="0.3">
      <c r="B5" s="544" t="s">
        <v>697</v>
      </c>
    </row>
    <row r="7" spans="2:7" s="742" customFormat="1" x14ac:dyDescent="0.35">
      <c r="B7" s="738"/>
      <c r="C7" s="739" t="s">
        <v>30</v>
      </c>
      <c r="D7" s="740" t="s">
        <v>698</v>
      </c>
      <c r="E7" s="740" t="s">
        <v>179</v>
      </c>
      <c r="F7" s="740" t="s">
        <v>90</v>
      </c>
      <c r="G7" s="741" t="s">
        <v>32</v>
      </c>
    </row>
    <row r="8" spans="2:7" x14ac:dyDescent="0.35">
      <c r="B8" s="743"/>
      <c r="C8" s="744"/>
      <c r="D8" s="414"/>
      <c r="E8" s="414"/>
      <c r="F8" s="745"/>
      <c r="G8" s="746"/>
    </row>
    <row r="9" spans="2:7" x14ac:dyDescent="0.35">
      <c r="B9" s="743"/>
      <c r="C9" s="747" t="s">
        <v>699</v>
      </c>
      <c r="D9" s="414"/>
      <c r="E9" s="414"/>
      <c r="F9" s="745"/>
      <c r="G9" s="746"/>
    </row>
    <row r="10" spans="2:7" ht="58" x14ac:dyDescent="0.35">
      <c r="B10" s="743">
        <v>1.1000000000000001</v>
      </c>
      <c r="C10" s="744" t="s">
        <v>700</v>
      </c>
      <c r="D10" s="414" t="s">
        <v>37</v>
      </c>
      <c r="E10" s="414">
        <v>1</v>
      </c>
      <c r="F10" s="748"/>
      <c r="G10" s="749">
        <f>E10*F10</f>
        <v>0</v>
      </c>
    </row>
    <row r="11" spans="2:7" x14ac:dyDescent="0.35">
      <c r="B11" s="743"/>
      <c r="C11" s="744"/>
      <c r="D11" s="414"/>
      <c r="E11" s="414"/>
      <c r="F11" s="745"/>
      <c r="G11" s="746"/>
    </row>
    <row r="12" spans="2:7" x14ac:dyDescent="0.35">
      <c r="B12" s="743"/>
      <c r="C12" s="747" t="s">
        <v>701</v>
      </c>
      <c r="D12" s="414"/>
      <c r="E12" s="414"/>
      <c r="F12" s="745"/>
      <c r="G12" s="746"/>
    </row>
    <row r="13" spans="2:7" ht="74" customHeight="1" x14ac:dyDescent="0.35">
      <c r="B13" s="743">
        <v>1.2</v>
      </c>
      <c r="C13" s="744" t="s">
        <v>702</v>
      </c>
      <c r="D13" s="414" t="s">
        <v>37</v>
      </c>
      <c r="E13" s="414">
        <v>1</v>
      </c>
      <c r="F13" s="748"/>
      <c r="G13" s="749">
        <f>E13*F13</f>
        <v>0</v>
      </c>
    </row>
    <row r="14" spans="2:7" x14ac:dyDescent="0.35">
      <c r="B14" s="743"/>
      <c r="C14" s="744"/>
      <c r="D14" s="414"/>
      <c r="E14" s="414"/>
      <c r="F14" s="745"/>
      <c r="G14" s="746"/>
    </row>
    <row r="15" spans="2:7" ht="87" x14ac:dyDescent="0.35">
      <c r="B15" s="743">
        <v>1.3</v>
      </c>
      <c r="C15" s="744" t="s">
        <v>703</v>
      </c>
      <c r="D15" s="414" t="s">
        <v>37</v>
      </c>
      <c r="E15" s="414">
        <v>1</v>
      </c>
      <c r="F15" s="748"/>
      <c r="G15" s="749">
        <f>E15*F15</f>
        <v>0</v>
      </c>
    </row>
    <row r="16" spans="2:7" x14ac:dyDescent="0.35">
      <c r="B16" s="743"/>
      <c r="C16" s="744"/>
      <c r="D16" s="414"/>
      <c r="E16" s="414"/>
      <c r="F16" s="745"/>
      <c r="G16" s="746"/>
    </row>
    <row r="17" spans="2:11" ht="84" customHeight="1" x14ac:dyDescent="0.35">
      <c r="B17" s="743">
        <v>1.4</v>
      </c>
      <c r="C17" s="744" t="s">
        <v>704</v>
      </c>
      <c r="D17" s="414" t="s">
        <v>37</v>
      </c>
      <c r="E17" s="414">
        <v>1</v>
      </c>
      <c r="F17" s="748"/>
      <c r="G17" s="749">
        <f>E17*F17</f>
        <v>0</v>
      </c>
    </row>
    <row r="18" spans="2:11" x14ac:dyDescent="0.35">
      <c r="B18" s="743"/>
      <c r="C18" s="744"/>
      <c r="D18" s="414"/>
      <c r="E18" s="414"/>
      <c r="F18" s="414"/>
      <c r="G18" s="750"/>
    </row>
    <row r="19" spans="2:11" x14ac:dyDescent="0.35">
      <c r="B19" s="743"/>
      <c r="C19" s="747" t="s">
        <v>705</v>
      </c>
      <c r="D19" s="414"/>
      <c r="E19" s="414"/>
      <c r="F19" s="745"/>
      <c r="G19" s="746"/>
    </row>
    <row r="20" spans="2:11" ht="43.5" x14ac:dyDescent="0.35">
      <c r="B20" s="743">
        <v>1.5</v>
      </c>
      <c r="C20" s="744" t="s">
        <v>706</v>
      </c>
      <c r="D20" s="414" t="s">
        <v>37</v>
      </c>
      <c r="E20" s="414">
        <v>1</v>
      </c>
      <c r="F20" s="748"/>
      <c r="G20" s="749">
        <f>E20*F20</f>
        <v>0</v>
      </c>
    </row>
    <row r="21" spans="2:11" x14ac:dyDescent="0.35">
      <c r="B21" s="743"/>
      <c r="C21" s="744"/>
      <c r="D21" s="414"/>
      <c r="E21" s="414"/>
      <c r="F21" s="745"/>
      <c r="G21" s="746"/>
    </row>
    <row r="22" spans="2:11" ht="72.5" x14ac:dyDescent="0.35">
      <c r="B22" s="743">
        <v>1.6</v>
      </c>
      <c r="C22" s="744" t="s">
        <v>707</v>
      </c>
      <c r="D22" s="414" t="s">
        <v>37</v>
      </c>
      <c r="E22" s="414">
        <v>1</v>
      </c>
      <c r="F22" s="748"/>
      <c r="G22" s="749">
        <f>E22*F22</f>
        <v>0</v>
      </c>
    </row>
    <row r="23" spans="2:11" x14ac:dyDescent="0.35">
      <c r="B23" s="743"/>
      <c r="C23" s="744"/>
      <c r="D23" s="414"/>
      <c r="E23" s="414"/>
      <c r="F23" s="745"/>
      <c r="G23" s="746"/>
    </row>
    <row r="24" spans="2:11" ht="59.5" customHeight="1" x14ac:dyDescent="0.35">
      <c r="B24" s="743">
        <v>1.7</v>
      </c>
      <c r="C24" s="744" t="s">
        <v>708</v>
      </c>
      <c r="D24" s="414" t="s">
        <v>37</v>
      </c>
      <c r="E24" s="414">
        <v>1</v>
      </c>
      <c r="F24" s="748"/>
      <c r="G24" s="749">
        <f>E24*F24</f>
        <v>0</v>
      </c>
      <c r="K24" s="751"/>
    </row>
    <row r="25" spans="2:11" x14ac:dyDescent="0.35">
      <c r="B25" s="743"/>
      <c r="C25" s="744"/>
      <c r="D25" s="414"/>
      <c r="E25" s="414"/>
      <c r="F25" s="745"/>
      <c r="G25" s="746"/>
    </row>
    <row r="26" spans="2:11" x14ac:dyDescent="0.35">
      <c r="B26" s="743"/>
      <c r="C26" s="747" t="s">
        <v>709</v>
      </c>
      <c r="D26" s="414"/>
      <c r="E26" s="414"/>
      <c r="F26" s="745"/>
      <c r="G26" s="746"/>
    </row>
    <row r="27" spans="2:11" ht="58" x14ac:dyDescent="0.35">
      <c r="B27" s="743">
        <v>1.8</v>
      </c>
      <c r="C27" s="744" t="s">
        <v>730</v>
      </c>
      <c r="D27" s="414" t="s">
        <v>37</v>
      </c>
      <c r="E27" s="414">
        <v>1</v>
      </c>
      <c r="F27" s="748"/>
      <c r="G27" s="749">
        <f>E27*F27</f>
        <v>0</v>
      </c>
      <c r="K27" s="751"/>
    </row>
    <row r="28" spans="2:11" x14ac:dyDescent="0.35">
      <c r="B28" s="743"/>
      <c r="C28" s="744"/>
      <c r="D28" s="414"/>
      <c r="E28" s="414"/>
      <c r="F28" s="745"/>
      <c r="G28" s="746"/>
    </row>
    <row r="29" spans="2:11" x14ac:dyDescent="0.35">
      <c r="B29" s="743"/>
      <c r="C29" s="747" t="s">
        <v>710</v>
      </c>
      <c r="D29" s="414"/>
      <c r="E29" s="414"/>
      <c r="F29" s="745"/>
      <c r="G29" s="746"/>
    </row>
    <row r="30" spans="2:11" ht="58" x14ac:dyDescent="0.35">
      <c r="B30" s="743">
        <v>1.9</v>
      </c>
      <c r="C30" s="744" t="s">
        <v>711</v>
      </c>
      <c r="D30" s="414" t="s">
        <v>37</v>
      </c>
      <c r="E30" s="414">
        <v>1</v>
      </c>
      <c r="F30" s="748"/>
      <c r="G30" s="749">
        <f>E30*F30</f>
        <v>0</v>
      </c>
    </row>
    <row r="31" spans="2:11" x14ac:dyDescent="0.35">
      <c r="B31" s="743"/>
      <c r="C31" s="744"/>
      <c r="D31" s="414"/>
      <c r="E31" s="414"/>
      <c r="F31" s="745"/>
      <c r="G31" s="746"/>
    </row>
    <row r="32" spans="2:11" x14ac:dyDescent="0.35">
      <c r="B32" s="743"/>
      <c r="C32" s="747" t="s">
        <v>712</v>
      </c>
      <c r="D32" s="414"/>
      <c r="E32" s="414"/>
      <c r="F32" s="745"/>
      <c r="G32" s="746"/>
    </row>
    <row r="33" spans="2:7" ht="58" x14ac:dyDescent="0.35">
      <c r="B33" s="743" t="s">
        <v>713</v>
      </c>
      <c r="C33" s="744" t="s">
        <v>714</v>
      </c>
      <c r="D33" s="414" t="s">
        <v>37</v>
      </c>
      <c r="E33" s="414">
        <v>1</v>
      </c>
      <c r="F33" s="748"/>
      <c r="G33" s="749">
        <f>E33*F33</f>
        <v>0</v>
      </c>
    </row>
    <row r="34" spans="2:7" x14ac:dyDescent="0.35">
      <c r="B34" s="743"/>
      <c r="C34" s="744"/>
      <c r="D34" s="414"/>
      <c r="E34" s="414"/>
      <c r="F34" s="745"/>
      <c r="G34" s="746"/>
    </row>
    <row r="35" spans="2:7" ht="88" customHeight="1" x14ac:dyDescent="0.35">
      <c r="B35" s="743" t="s">
        <v>715</v>
      </c>
      <c r="C35" s="744" t="s">
        <v>716</v>
      </c>
      <c r="D35" s="414" t="s">
        <v>37</v>
      </c>
      <c r="E35" s="414">
        <v>1</v>
      </c>
      <c r="F35" s="748"/>
      <c r="G35" s="749">
        <f>E35*F35</f>
        <v>0</v>
      </c>
    </row>
    <row r="36" spans="2:7" x14ac:dyDescent="0.35">
      <c r="B36" s="743"/>
      <c r="C36" s="744"/>
      <c r="D36" s="414"/>
      <c r="E36" s="414"/>
      <c r="F36" s="745"/>
      <c r="G36" s="746"/>
    </row>
    <row r="37" spans="2:7" ht="72.5" x14ac:dyDescent="0.35">
      <c r="B37" s="743" t="s">
        <v>717</v>
      </c>
      <c r="C37" s="744" t="s">
        <v>718</v>
      </c>
      <c r="D37" s="414" t="s">
        <v>37</v>
      </c>
      <c r="E37" s="414">
        <v>1</v>
      </c>
      <c r="F37" s="748"/>
      <c r="G37" s="749">
        <f>E37*F37</f>
        <v>0</v>
      </c>
    </row>
    <row r="38" spans="2:7" x14ac:dyDescent="0.35">
      <c r="B38" s="743"/>
      <c r="C38" s="744"/>
      <c r="D38" s="414"/>
      <c r="E38" s="414"/>
      <c r="F38" s="745"/>
      <c r="G38" s="746"/>
    </row>
    <row r="39" spans="2:7" ht="65" customHeight="1" x14ac:dyDescent="0.35">
      <c r="B39" s="743" t="s">
        <v>719</v>
      </c>
      <c r="C39" s="744" t="s">
        <v>720</v>
      </c>
      <c r="D39" s="414" t="s">
        <v>37</v>
      </c>
      <c r="E39" s="414">
        <v>1</v>
      </c>
      <c r="F39" s="748"/>
      <c r="G39" s="749">
        <f>E39*F39</f>
        <v>0</v>
      </c>
    </row>
    <row r="40" spans="2:7" x14ac:dyDescent="0.35">
      <c r="B40" s="743"/>
      <c r="C40" s="744"/>
      <c r="D40" s="414"/>
      <c r="E40" s="414"/>
      <c r="F40" s="745"/>
      <c r="G40" s="746"/>
    </row>
    <row r="41" spans="2:7" x14ac:dyDescent="0.35">
      <c r="B41" s="743" t="s">
        <v>721</v>
      </c>
      <c r="C41" s="744" t="s">
        <v>722</v>
      </c>
      <c r="D41" s="414" t="s">
        <v>37</v>
      </c>
      <c r="E41" s="414">
        <v>1</v>
      </c>
      <c r="F41" s="748"/>
      <c r="G41" s="749">
        <f>E41*F41</f>
        <v>0</v>
      </c>
    </row>
    <row r="42" spans="2:7" x14ac:dyDescent="0.35">
      <c r="B42" s="743"/>
      <c r="C42" s="744"/>
      <c r="D42" s="414"/>
      <c r="E42" s="414"/>
      <c r="F42" s="745"/>
      <c r="G42" s="746"/>
    </row>
    <row r="43" spans="2:7" x14ac:dyDescent="0.35">
      <c r="B43" s="743"/>
      <c r="C43" s="744"/>
      <c r="D43" s="414"/>
      <c r="E43" s="414"/>
      <c r="F43" s="745"/>
      <c r="G43" s="746"/>
    </row>
    <row r="44" spans="2:7" x14ac:dyDescent="0.35">
      <c r="B44" s="743"/>
      <c r="C44" s="747" t="s">
        <v>723</v>
      </c>
      <c r="D44" s="414"/>
      <c r="E44" s="414"/>
      <c r="F44" s="745"/>
      <c r="G44" s="746"/>
    </row>
    <row r="45" spans="2:7" ht="87" x14ac:dyDescent="0.35">
      <c r="B45" s="743" t="s">
        <v>724</v>
      </c>
      <c r="C45" s="744" t="s">
        <v>725</v>
      </c>
      <c r="D45" s="414" t="s">
        <v>37</v>
      </c>
      <c r="E45" s="414">
        <v>1</v>
      </c>
      <c r="F45" s="748"/>
      <c r="G45" s="749">
        <f>E45*F45</f>
        <v>0</v>
      </c>
    </row>
    <row r="46" spans="2:7" x14ac:dyDescent="0.35">
      <c r="B46" s="743"/>
      <c r="C46" s="744"/>
      <c r="D46" s="414"/>
      <c r="E46" s="414"/>
      <c r="F46" s="745"/>
      <c r="G46" s="746"/>
    </row>
    <row r="47" spans="2:7" ht="72.5" x14ac:dyDescent="0.35">
      <c r="B47" s="743" t="s">
        <v>726</v>
      </c>
      <c r="C47" s="744" t="s">
        <v>727</v>
      </c>
      <c r="D47" s="414" t="s">
        <v>37</v>
      </c>
      <c r="E47" s="414">
        <v>1</v>
      </c>
      <c r="F47" s="748"/>
      <c r="G47" s="749">
        <f>E47*F47</f>
        <v>0</v>
      </c>
    </row>
    <row r="48" spans="2:7" x14ac:dyDescent="0.35">
      <c r="B48" s="743"/>
      <c r="C48" s="744"/>
      <c r="D48" s="414"/>
      <c r="E48" s="414"/>
      <c r="F48" s="745"/>
      <c r="G48" s="746"/>
    </row>
    <row r="49" spans="2:7" ht="58" x14ac:dyDescent="0.35">
      <c r="B49" s="743" t="s">
        <v>728</v>
      </c>
      <c r="C49" s="744" t="s">
        <v>729</v>
      </c>
      <c r="D49" s="414" t="s">
        <v>37</v>
      </c>
      <c r="E49" s="414">
        <v>1</v>
      </c>
      <c r="F49" s="748"/>
      <c r="G49" s="749">
        <f>E49*F49</f>
        <v>0</v>
      </c>
    </row>
    <row r="50" spans="2:7" x14ac:dyDescent="0.35">
      <c r="B50" s="752"/>
      <c r="C50" s="753"/>
      <c r="D50" s="754"/>
      <c r="E50" s="754"/>
      <c r="F50" s="755"/>
      <c r="G50" s="756"/>
    </row>
    <row r="51" spans="2:7" x14ac:dyDescent="0.35">
      <c r="B51" s="757"/>
      <c r="C51" s="758"/>
      <c r="D51" s="759"/>
      <c r="E51" s="759"/>
      <c r="F51" s="760"/>
      <c r="G51" s="761"/>
    </row>
    <row r="52" spans="2:7" x14ac:dyDescent="0.35">
      <c r="B52" s="743"/>
      <c r="C52" s="747" t="s">
        <v>33</v>
      </c>
      <c r="D52" s="414"/>
      <c r="E52" s="762"/>
      <c r="F52" s="763"/>
      <c r="G52" s="764">
        <f>SUM(G9:G49)</f>
        <v>0</v>
      </c>
    </row>
    <row r="53" spans="2:7" x14ac:dyDescent="0.35">
      <c r="B53" s="765"/>
      <c r="C53" s="766"/>
      <c r="D53" s="767"/>
      <c r="E53" s="767"/>
      <c r="F53" s="768"/>
      <c r="G53" s="769"/>
    </row>
    <row r="54" spans="2:7" x14ac:dyDescent="0.35">
      <c r="E54" s="773"/>
      <c r="F54" s="774"/>
    </row>
  </sheetData>
  <pageMargins left="0.7" right="0.7" top="0.75" bottom="0.75" header="0.3" footer="0.3"/>
  <pageSetup paperSize="9" scale="7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DA6D0-070A-4B1B-8868-05CF3DD5CA6F}">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E4C17-FDA1-44FA-9C45-163570E439D2}">
  <dimension ref="B1:E50"/>
  <sheetViews>
    <sheetView tabSelected="1" view="pageBreakPreview" topLeftCell="A16" zoomScale="80" zoomScaleNormal="100" zoomScaleSheetLayoutView="80" workbookViewId="0">
      <selection activeCell="I32" sqref="I32"/>
    </sheetView>
  </sheetViews>
  <sheetFormatPr defaultColWidth="9.1796875" defaultRowHeight="12.5" x14ac:dyDescent="0.35"/>
  <cols>
    <col min="1" max="1" width="9.1796875" style="637"/>
    <col min="2" max="2" width="4.26953125" style="637" customWidth="1"/>
    <col min="3" max="3" width="48.81640625" style="637" customWidth="1"/>
    <col min="4" max="4" width="67.1796875" style="637" customWidth="1"/>
    <col min="5" max="5" width="4.1796875" style="637" customWidth="1"/>
    <col min="6" max="16384" width="9.1796875" style="637"/>
  </cols>
  <sheetData>
    <row r="1" spans="2:5" ht="14.5" x14ac:dyDescent="0.35">
      <c r="B1" s="655"/>
      <c r="C1" s="656"/>
      <c r="D1" s="656"/>
      <c r="E1" s="657"/>
    </row>
    <row r="2" spans="2:5" ht="25" x14ac:dyDescent="0.35">
      <c r="B2" s="658"/>
      <c r="C2" s="777" t="s">
        <v>92</v>
      </c>
      <c r="D2" s="777"/>
      <c r="E2" s="659"/>
    </row>
    <row r="3" spans="2:5" ht="14.5" x14ac:dyDescent="0.35">
      <c r="B3" s="658"/>
      <c r="C3" s="635"/>
      <c r="D3" s="635"/>
      <c r="E3" s="660"/>
    </row>
    <row r="4" spans="2:5" ht="15.5" x14ac:dyDescent="0.35">
      <c r="B4" s="658"/>
      <c r="C4" s="635"/>
      <c r="D4" s="611"/>
      <c r="E4" s="660"/>
    </row>
    <row r="5" spans="2:5" ht="14.5" x14ac:dyDescent="0.35">
      <c r="B5" s="658"/>
      <c r="C5" s="635"/>
      <c r="D5" s="635"/>
      <c r="E5" s="660"/>
    </row>
    <row r="6" spans="2:5" ht="14.5" x14ac:dyDescent="0.35">
      <c r="B6" s="658"/>
      <c r="C6" s="635"/>
      <c r="D6" s="635"/>
      <c r="E6" s="660"/>
    </row>
    <row r="7" spans="2:5" ht="14.5" x14ac:dyDescent="0.35">
      <c r="B7" s="658"/>
      <c r="C7" s="635"/>
      <c r="D7" s="635"/>
      <c r="E7" s="660"/>
    </row>
    <row r="8" spans="2:5" ht="14.5" x14ac:dyDescent="0.35">
      <c r="B8" s="658"/>
      <c r="C8" s="635"/>
      <c r="D8" s="635"/>
      <c r="E8" s="660"/>
    </row>
    <row r="9" spans="2:5" ht="14.5" x14ac:dyDescent="0.35">
      <c r="B9" s="658"/>
      <c r="C9" s="635"/>
      <c r="D9" s="635"/>
      <c r="E9" s="660"/>
    </row>
    <row r="10" spans="2:5" ht="14.5" x14ac:dyDescent="0.35">
      <c r="B10" s="658"/>
      <c r="C10" s="635"/>
      <c r="D10" s="635"/>
      <c r="E10" s="660"/>
    </row>
    <row r="11" spans="2:5" ht="14.5" x14ac:dyDescent="0.35">
      <c r="B11" s="658"/>
      <c r="C11" s="635"/>
      <c r="D11" s="635"/>
      <c r="E11" s="660"/>
    </row>
    <row r="12" spans="2:5" ht="14.5" x14ac:dyDescent="0.35">
      <c r="B12" s="658"/>
      <c r="C12" s="652"/>
      <c r="D12" s="635"/>
      <c r="E12" s="660"/>
    </row>
    <row r="13" spans="2:5" ht="14.5" x14ac:dyDescent="0.35">
      <c r="B13" s="658"/>
      <c r="C13" s="652"/>
      <c r="D13" s="635"/>
      <c r="E13" s="660"/>
    </row>
    <row r="14" spans="2:5" ht="14.5" x14ac:dyDescent="0.35">
      <c r="B14" s="658"/>
      <c r="C14" s="661"/>
      <c r="D14" s="635"/>
      <c r="E14" s="660"/>
    </row>
    <row r="15" spans="2:5" ht="32.5" x14ac:dyDescent="0.35">
      <c r="B15" s="658"/>
      <c r="C15" s="662" t="s">
        <v>665</v>
      </c>
      <c r="D15" s="662"/>
      <c r="E15" s="660"/>
    </row>
    <row r="16" spans="2:5" ht="14.5" x14ac:dyDescent="0.35">
      <c r="B16" s="658"/>
      <c r="C16" s="661"/>
      <c r="D16" s="635"/>
      <c r="E16" s="660"/>
    </row>
    <row r="17" spans="2:5" ht="25" x14ac:dyDescent="0.35">
      <c r="B17" s="658"/>
      <c r="C17" s="663" t="s">
        <v>666</v>
      </c>
      <c r="D17" s="663"/>
      <c r="E17" s="660"/>
    </row>
    <row r="18" spans="2:5" ht="25" x14ac:dyDescent="0.35">
      <c r="B18" s="658"/>
      <c r="C18" s="663"/>
      <c r="D18" s="663"/>
      <c r="E18" s="660"/>
    </row>
    <row r="19" spans="2:5" ht="18" x14ac:dyDescent="0.35">
      <c r="B19" s="658"/>
      <c r="C19" s="664" t="s">
        <v>317</v>
      </c>
      <c r="D19" s="674" t="str">
        <f>'READ ME FIRST'!D2</f>
        <v>E3370GCDMPKUS</v>
      </c>
      <c r="E19" s="660"/>
    </row>
    <row r="20" spans="2:5" ht="18" x14ac:dyDescent="0.35">
      <c r="B20" s="658"/>
      <c r="C20" s="664"/>
      <c r="D20" s="665"/>
      <c r="E20" s="660"/>
    </row>
    <row r="21" spans="2:5" ht="59.5" customHeight="1" x14ac:dyDescent="0.35">
      <c r="B21" s="658"/>
      <c r="C21" s="634" t="s">
        <v>319</v>
      </c>
      <c r="D21" s="728" t="s">
        <v>684</v>
      </c>
      <c r="E21" s="660"/>
    </row>
    <row r="22" spans="2:5" ht="24.5" customHeight="1" x14ac:dyDescent="0.35">
      <c r="B22" s="658"/>
      <c r="C22" s="634"/>
      <c r="D22" s="725"/>
      <c r="E22" s="660"/>
    </row>
    <row r="23" spans="2:5" ht="30" customHeight="1" x14ac:dyDescent="0.35">
      <c r="B23" s="658"/>
      <c r="C23" s="664" t="s">
        <v>667</v>
      </c>
      <c r="D23" s="667"/>
      <c r="E23" s="660"/>
    </row>
    <row r="24" spans="2:5" ht="30" customHeight="1" x14ac:dyDescent="0.35">
      <c r="B24" s="658"/>
      <c r="C24" s="664"/>
      <c r="D24" s="666"/>
      <c r="E24" s="660"/>
    </row>
    <row r="25" spans="2:5" ht="30" customHeight="1" x14ac:dyDescent="0.35">
      <c r="B25" s="658"/>
      <c r="C25" s="668"/>
      <c r="D25" s="666"/>
      <c r="E25" s="660"/>
    </row>
    <row r="26" spans="2:5" ht="20" x14ac:dyDescent="0.35">
      <c r="B26" s="658"/>
      <c r="C26" s="669" t="s">
        <v>668</v>
      </c>
      <c r="D26" s="669"/>
      <c r="E26" s="660"/>
    </row>
    <row r="27" spans="2:5" ht="20" x14ac:dyDescent="0.35">
      <c r="B27" s="658"/>
      <c r="C27" s="634"/>
      <c r="D27" s="666"/>
      <c r="E27" s="660"/>
    </row>
    <row r="28" spans="2:5" ht="18" x14ac:dyDescent="0.35">
      <c r="B28" s="658"/>
      <c r="C28" s="670"/>
      <c r="D28" s="665"/>
      <c r="E28" s="660"/>
    </row>
    <row r="29" spans="2:5" ht="30" customHeight="1" x14ac:dyDescent="0.35">
      <c r="B29" s="658"/>
      <c r="C29" s="664" t="s">
        <v>669</v>
      </c>
      <c r="D29" s="726">
        <f>'5.1.2 SUMMARY'!F20</f>
        <v>0</v>
      </c>
      <c r="E29" s="660"/>
    </row>
    <row r="30" spans="2:5" ht="30" customHeight="1" x14ac:dyDescent="0.35">
      <c r="B30" s="658"/>
      <c r="C30" s="622" t="s">
        <v>670</v>
      </c>
      <c r="D30" s="672"/>
      <c r="E30" s="660"/>
    </row>
    <row r="31" spans="2:5" ht="18" x14ac:dyDescent="0.35">
      <c r="B31" s="658"/>
      <c r="C31" s="664" t="s">
        <v>671</v>
      </c>
      <c r="D31" s="671"/>
      <c r="E31" s="660"/>
    </row>
    <row r="32" spans="2:5" ht="12.75" customHeight="1" x14ac:dyDescent="0.35">
      <c r="B32" s="658"/>
      <c r="C32" s="673"/>
      <c r="D32" s="672"/>
      <c r="E32" s="660"/>
    </row>
    <row r="33" spans="2:5" ht="12.75" customHeight="1" x14ac:dyDescent="0.35">
      <c r="B33" s="658"/>
      <c r="C33" s="673"/>
      <c r="D33" s="672"/>
      <c r="E33" s="660"/>
    </row>
    <row r="34" spans="2:5" ht="12.75" customHeight="1" x14ac:dyDescent="0.35">
      <c r="B34" s="658"/>
      <c r="C34" s="673"/>
      <c r="D34" s="611"/>
      <c r="E34" s="660"/>
    </row>
    <row r="35" spans="2:5" ht="12.75" customHeight="1" x14ac:dyDescent="0.35">
      <c r="B35" s="658"/>
      <c r="C35" s="635"/>
      <c r="D35" s="611"/>
      <c r="E35" s="660"/>
    </row>
    <row r="36" spans="2:5" ht="30" customHeight="1" x14ac:dyDescent="0.35">
      <c r="B36" s="658"/>
      <c r="C36" s="634" t="s">
        <v>672</v>
      </c>
      <c r="D36" s="671"/>
      <c r="E36" s="660"/>
    </row>
    <row r="37" spans="2:5" ht="12.75" customHeight="1" x14ac:dyDescent="0.35">
      <c r="B37" s="658"/>
      <c r="C37" s="611"/>
      <c r="D37" s="611"/>
      <c r="E37" s="660"/>
    </row>
    <row r="38" spans="2:5" ht="12.75" customHeight="1" x14ac:dyDescent="0.35">
      <c r="B38" s="658"/>
      <c r="C38" s="611"/>
      <c r="D38" s="611"/>
      <c r="E38" s="660"/>
    </row>
    <row r="39" spans="2:5" ht="12.75" customHeight="1" x14ac:dyDescent="0.35">
      <c r="B39" s="658"/>
      <c r="C39" s="611"/>
      <c r="D39" s="611"/>
      <c r="E39" s="660"/>
    </row>
    <row r="40" spans="2:5" ht="37.5" customHeight="1" x14ac:dyDescent="0.35">
      <c r="B40" s="658"/>
      <c r="C40" s="634" t="s">
        <v>673</v>
      </c>
      <c r="D40" s="671"/>
      <c r="E40" s="660"/>
    </row>
    <row r="41" spans="2:5" ht="12.75" customHeight="1" x14ac:dyDescent="0.35">
      <c r="B41" s="658"/>
      <c r="C41" s="611"/>
      <c r="D41" s="611"/>
      <c r="E41" s="660"/>
    </row>
    <row r="42" spans="2:5" ht="12.75" customHeight="1" x14ac:dyDescent="0.35">
      <c r="B42" s="658"/>
      <c r="C42" s="635"/>
      <c r="D42" s="665"/>
      <c r="E42" s="660"/>
    </row>
    <row r="43" spans="2:5" ht="12.75" customHeight="1" x14ac:dyDescent="0.35">
      <c r="B43" s="658"/>
      <c r="C43" s="611"/>
      <c r="D43" s="611"/>
      <c r="E43" s="660"/>
    </row>
    <row r="44" spans="2:5" ht="30" customHeight="1" x14ac:dyDescent="0.35">
      <c r="B44" s="658"/>
      <c r="C44" s="634" t="s">
        <v>674</v>
      </c>
      <c r="D44" s="671"/>
      <c r="E44" s="660"/>
    </row>
    <row r="45" spans="2:5" ht="14.25" customHeight="1" x14ac:dyDescent="0.35">
      <c r="B45" s="658"/>
      <c r="C45" s="635"/>
      <c r="D45" s="674"/>
      <c r="E45" s="660"/>
    </row>
    <row r="46" spans="2:5" ht="14.25" customHeight="1" x14ac:dyDescent="0.35">
      <c r="B46" s="658"/>
      <c r="C46" s="635"/>
      <c r="D46" s="674"/>
      <c r="E46" s="660"/>
    </row>
    <row r="47" spans="2:5" ht="14.25" customHeight="1" x14ac:dyDescent="0.35">
      <c r="B47" s="658"/>
      <c r="C47" s="635"/>
      <c r="D47" s="635"/>
      <c r="E47" s="660"/>
    </row>
    <row r="48" spans="2:5" ht="35.25" customHeight="1" x14ac:dyDescent="0.35">
      <c r="B48" s="658"/>
      <c r="C48" s="634" t="s">
        <v>675</v>
      </c>
      <c r="D48" s="671"/>
      <c r="E48" s="660"/>
    </row>
    <row r="49" spans="2:5" ht="18.5" thickBot="1" x14ac:dyDescent="0.4">
      <c r="B49" s="675"/>
      <c r="C49" s="676"/>
      <c r="D49" s="677"/>
      <c r="E49" s="678" t="s">
        <v>417</v>
      </c>
    </row>
    <row r="50" spans="2:5" ht="18" x14ac:dyDescent="0.35">
      <c r="B50" s="635"/>
      <c r="C50" s="635"/>
      <c r="D50" s="674"/>
      <c r="E50" s="635"/>
    </row>
  </sheetData>
  <mergeCells count="1">
    <mergeCell ref="C2:D2"/>
  </mergeCells>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C8D8-D076-4CED-A617-D9B996D3A3B3}">
  <dimension ref="B1:CZ32"/>
  <sheetViews>
    <sheetView view="pageBreakPreview" topLeftCell="B8" zoomScale="80" zoomScaleNormal="100" zoomScaleSheetLayoutView="80" workbookViewId="0">
      <selection activeCell="D7" sqref="D7"/>
    </sheetView>
  </sheetViews>
  <sheetFormatPr defaultColWidth="9.1796875" defaultRowHeight="12.5" x14ac:dyDescent="0.35"/>
  <cols>
    <col min="1" max="1" width="9.1796875" style="637"/>
    <col min="2" max="2" width="8.7265625" style="637" customWidth="1"/>
    <col min="3" max="3" width="30.453125" style="637" customWidth="1"/>
    <col min="4" max="4" width="69" style="637" customWidth="1"/>
    <col min="5" max="16384" width="9.1796875" style="637"/>
  </cols>
  <sheetData>
    <row r="1" spans="2:104" s="614" customFormat="1" ht="15.5" x14ac:dyDescent="0.35">
      <c r="B1" s="614" t="s">
        <v>91</v>
      </c>
      <c r="D1" s="612" t="s">
        <v>92</v>
      </c>
      <c r="G1" s="615"/>
      <c r="H1" s="616"/>
      <c r="M1" s="616"/>
      <c r="N1" s="617"/>
      <c r="O1" s="618"/>
      <c r="P1" s="619"/>
      <c r="R1" s="620"/>
      <c r="S1" s="619"/>
      <c r="T1" s="617"/>
    </row>
    <row r="2" spans="2:104" s="614" customFormat="1" ht="18" x14ac:dyDescent="0.35">
      <c r="B2" s="614" t="s">
        <v>642</v>
      </c>
      <c r="D2" s="737" t="str">
        <f>'READ ME FIRST'!D2</f>
        <v>E3370GCDMPKUS</v>
      </c>
      <c r="E2" s="611"/>
      <c r="H2" s="616"/>
      <c r="M2" s="616"/>
      <c r="N2" s="621"/>
      <c r="O2" s="618"/>
      <c r="P2" s="619"/>
      <c r="R2" s="620"/>
      <c r="S2" s="619"/>
      <c r="T2" s="617"/>
    </row>
    <row r="3" spans="2:104" s="614" customFormat="1" ht="31" x14ac:dyDescent="0.35">
      <c r="B3" s="614" t="s">
        <v>94</v>
      </c>
      <c r="D3" s="679" t="str">
        <f>'5.1.1 COVER SHEET'!D21</f>
        <v>CATERING SERVICES AT KUSILE SITE FOR PERIOD FROM DECEMBER 2026 TO JULY 2028</v>
      </c>
      <c r="H3" s="616"/>
      <c r="L3" s="631"/>
      <c r="M3" s="632"/>
      <c r="N3" s="633"/>
      <c r="O3" s="618"/>
      <c r="P3" s="619"/>
      <c r="R3" s="620"/>
      <c r="S3" s="619"/>
      <c r="T3" s="617"/>
    </row>
    <row r="4" spans="2:104" s="614" customFormat="1" ht="18" x14ac:dyDescent="0.35">
      <c r="B4" s="614" t="s">
        <v>95</v>
      </c>
      <c r="D4" s="727"/>
      <c r="H4" s="616"/>
      <c r="L4" s="631"/>
      <c r="M4" s="632"/>
      <c r="N4" s="633"/>
      <c r="O4" s="618"/>
      <c r="P4" s="619"/>
      <c r="R4" s="620"/>
      <c r="S4" s="619"/>
      <c r="T4" s="617"/>
    </row>
    <row r="5" spans="2:104" s="614" customFormat="1" ht="15.5" x14ac:dyDescent="0.35">
      <c r="B5" s="611"/>
      <c r="D5" s="612"/>
      <c r="H5" s="616"/>
      <c r="L5" s="631"/>
      <c r="M5" s="632"/>
      <c r="N5" s="633"/>
      <c r="O5" s="618"/>
      <c r="P5" s="619"/>
      <c r="R5" s="620"/>
      <c r="S5" s="619"/>
      <c r="T5" s="617"/>
    </row>
    <row r="6" spans="2:104" ht="18" x14ac:dyDescent="0.35">
      <c r="B6" s="634" t="s">
        <v>676</v>
      </c>
      <c r="C6" s="634"/>
      <c r="D6" s="634"/>
      <c r="E6" s="635"/>
      <c r="F6" s="635"/>
      <c r="G6" s="635"/>
      <c r="H6" s="635"/>
      <c r="I6" s="635"/>
      <c r="J6" s="635"/>
      <c r="K6" s="635"/>
      <c r="L6" s="635"/>
      <c r="M6" s="635"/>
      <c r="N6" s="635"/>
      <c r="O6" s="635"/>
      <c r="P6" s="635"/>
      <c r="Q6" s="635"/>
      <c r="R6" s="635"/>
      <c r="S6" s="635"/>
      <c r="T6" s="635"/>
      <c r="U6" s="635"/>
      <c r="V6" s="635"/>
      <c r="W6" s="635"/>
      <c r="X6" s="635"/>
      <c r="Y6" s="635"/>
      <c r="Z6" s="635"/>
      <c r="AA6" s="635"/>
      <c r="AB6" s="635"/>
      <c r="AC6" s="635"/>
      <c r="AD6" s="635"/>
      <c r="AE6" s="635"/>
      <c r="AF6" s="635"/>
      <c r="AG6" s="635"/>
      <c r="AH6" s="635"/>
      <c r="AI6" s="635"/>
      <c r="AJ6" s="635"/>
      <c r="AK6" s="635"/>
      <c r="AL6" s="635"/>
      <c r="AM6" s="635"/>
      <c r="AN6" s="635"/>
      <c r="AO6" s="635"/>
      <c r="AP6" s="635"/>
      <c r="AQ6" s="635"/>
      <c r="AR6" s="635"/>
      <c r="AS6" s="635"/>
      <c r="AT6" s="635"/>
      <c r="AU6" s="635"/>
      <c r="AV6" s="635"/>
      <c r="AW6" s="635"/>
      <c r="AX6" s="635"/>
      <c r="AY6" s="635"/>
      <c r="AZ6" s="635"/>
      <c r="BA6" s="635"/>
      <c r="BB6" s="635"/>
      <c r="BC6" s="635"/>
      <c r="BD6" s="635"/>
      <c r="BE6" s="635"/>
      <c r="BF6" s="635"/>
      <c r="BG6" s="635"/>
      <c r="BH6" s="635"/>
      <c r="BI6" s="635"/>
      <c r="BJ6" s="635"/>
      <c r="BK6" s="635"/>
      <c r="BL6" s="635"/>
      <c r="BM6" s="635"/>
      <c r="BN6" s="635"/>
      <c r="BO6" s="635"/>
      <c r="BP6" s="635"/>
      <c r="BQ6" s="635"/>
      <c r="BR6" s="635"/>
      <c r="BS6" s="635"/>
      <c r="BT6" s="635"/>
      <c r="BU6" s="635"/>
      <c r="BV6" s="635"/>
      <c r="BW6" s="635"/>
      <c r="BX6" s="635"/>
      <c r="BY6" s="635"/>
      <c r="BZ6" s="635"/>
      <c r="CA6" s="635"/>
      <c r="CB6" s="635"/>
      <c r="CC6" s="635"/>
      <c r="CD6" s="635"/>
      <c r="CE6" s="635"/>
      <c r="CF6" s="635"/>
      <c r="CG6" s="635"/>
      <c r="CH6" s="635"/>
      <c r="CI6" s="635"/>
      <c r="CJ6" s="635"/>
      <c r="CK6" s="635"/>
      <c r="CL6" s="635"/>
      <c r="CM6" s="635"/>
      <c r="CN6" s="635"/>
      <c r="CO6" s="635"/>
      <c r="CP6" s="635"/>
      <c r="CQ6" s="635"/>
      <c r="CR6" s="635"/>
      <c r="CS6" s="635"/>
      <c r="CT6" s="635"/>
      <c r="CU6" s="635"/>
      <c r="CV6" s="635"/>
      <c r="CW6" s="635"/>
      <c r="CX6" s="635"/>
      <c r="CY6" s="635"/>
      <c r="CZ6" s="635"/>
    </row>
    <row r="7" spans="2:104" ht="15" customHeight="1" x14ac:dyDescent="0.35">
      <c r="B7" s="61"/>
      <c r="C7" s="635"/>
      <c r="D7" s="680"/>
      <c r="E7" s="635"/>
      <c r="F7" s="635"/>
      <c r="G7" s="635"/>
      <c r="H7" s="635"/>
      <c r="I7" s="635"/>
      <c r="J7" s="635"/>
      <c r="K7" s="635"/>
      <c r="L7" s="635"/>
      <c r="M7" s="635"/>
      <c r="N7" s="635"/>
      <c r="O7" s="635"/>
      <c r="P7" s="635"/>
      <c r="Q7" s="635"/>
      <c r="R7" s="635"/>
      <c r="S7" s="635"/>
      <c r="T7" s="635"/>
      <c r="U7" s="635"/>
      <c r="V7" s="635"/>
      <c r="W7" s="635"/>
      <c r="X7" s="635"/>
      <c r="Y7" s="635"/>
      <c r="Z7" s="635"/>
      <c r="AA7" s="635"/>
      <c r="AB7" s="635"/>
      <c r="AC7" s="635"/>
      <c r="AD7" s="635"/>
      <c r="AE7" s="635"/>
      <c r="AF7" s="635"/>
      <c r="AG7" s="635"/>
      <c r="AH7" s="635"/>
      <c r="AI7" s="635"/>
      <c r="AJ7" s="635"/>
      <c r="AK7" s="635"/>
      <c r="AL7" s="635"/>
      <c r="AM7" s="635"/>
      <c r="AN7" s="635"/>
      <c r="AO7" s="635"/>
      <c r="AP7" s="635"/>
      <c r="AQ7" s="635"/>
      <c r="AR7" s="635"/>
      <c r="AS7" s="635"/>
      <c r="AT7" s="635"/>
      <c r="AU7" s="635"/>
      <c r="AV7" s="635"/>
      <c r="AW7" s="635"/>
      <c r="AX7" s="635"/>
      <c r="AY7" s="635"/>
      <c r="AZ7" s="635"/>
      <c r="BA7" s="635"/>
      <c r="BB7" s="635"/>
      <c r="BC7" s="635"/>
      <c r="BD7" s="635"/>
      <c r="BE7" s="635"/>
      <c r="BF7" s="635"/>
      <c r="BG7" s="635"/>
      <c r="BH7" s="635"/>
      <c r="BI7" s="635"/>
      <c r="BJ7" s="635"/>
      <c r="BK7" s="635"/>
      <c r="BL7" s="635"/>
      <c r="BM7" s="635"/>
      <c r="BN7" s="635"/>
      <c r="BO7" s="635"/>
      <c r="BP7" s="635"/>
      <c r="BQ7" s="635"/>
      <c r="BR7" s="635"/>
      <c r="BS7" s="635"/>
      <c r="BT7" s="635"/>
      <c r="BU7" s="635"/>
      <c r="BV7" s="635"/>
      <c r="BW7" s="635"/>
      <c r="BX7" s="635"/>
      <c r="BY7" s="635"/>
      <c r="BZ7" s="635"/>
      <c r="CA7" s="635"/>
      <c r="CB7" s="635"/>
      <c r="CC7" s="635"/>
      <c r="CD7" s="635"/>
      <c r="CE7" s="635"/>
      <c r="CF7" s="635"/>
      <c r="CG7" s="635"/>
      <c r="CH7" s="635"/>
      <c r="CI7" s="635"/>
      <c r="CJ7" s="635"/>
      <c r="CK7" s="635"/>
      <c r="CL7" s="635"/>
      <c r="CM7" s="635"/>
      <c r="CN7" s="635"/>
      <c r="CO7" s="635"/>
      <c r="CP7" s="635"/>
      <c r="CQ7" s="635"/>
      <c r="CR7" s="635"/>
      <c r="CS7" s="635"/>
      <c r="CT7" s="635"/>
      <c r="CU7" s="635"/>
      <c r="CV7" s="635"/>
      <c r="CW7" s="635"/>
      <c r="CX7" s="635"/>
      <c r="CY7" s="635"/>
      <c r="CZ7" s="635"/>
    </row>
    <row r="8" spans="2:104" ht="46.5" customHeight="1" x14ac:dyDescent="0.35">
      <c r="B8" s="646">
        <v>1</v>
      </c>
      <c r="C8" s="778" t="s">
        <v>677</v>
      </c>
      <c r="D8" s="778"/>
      <c r="E8" s="635"/>
      <c r="F8" s="635"/>
      <c r="G8" s="635"/>
      <c r="H8" s="635"/>
      <c r="I8" s="635"/>
      <c r="J8" s="635"/>
      <c r="K8" s="635"/>
      <c r="L8" s="635"/>
      <c r="M8" s="635"/>
      <c r="N8" s="635"/>
      <c r="O8" s="635"/>
      <c r="P8" s="635"/>
      <c r="Q8" s="635"/>
      <c r="R8" s="635"/>
      <c r="S8" s="635"/>
      <c r="T8" s="635"/>
      <c r="U8" s="635"/>
      <c r="V8" s="635"/>
      <c r="W8" s="635"/>
      <c r="X8" s="635"/>
      <c r="Y8" s="635"/>
      <c r="Z8" s="635"/>
      <c r="AA8" s="635"/>
      <c r="AB8" s="635"/>
      <c r="AC8" s="635"/>
      <c r="AD8" s="635"/>
      <c r="AE8" s="635"/>
      <c r="AF8" s="635"/>
      <c r="AG8" s="635"/>
      <c r="AH8" s="635"/>
      <c r="AI8" s="635"/>
      <c r="AJ8" s="635"/>
      <c r="AK8" s="635"/>
      <c r="AL8" s="635"/>
      <c r="AM8" s="635"/>
      <c r="AN8" s="635"/>
      <c r="AO8" s="635"/>
      <c r="AP8" s="635"/>
      <c r="AQ8" s="635"/>
      <c r="AR8" s="635"/>
      <c r="AS8" s="635"/>
      <c r="AT8" s="635"/>
      <c r="AU8" s="635"/>
      <c r="AV8" s="635"/>
      <c r="AW8" s="635"/>
      <c r="AX8" s="635"/>
      <c r="AY8" s="635"/>
      <c r="AZ8" s="635"/>
      <c r="BA8" s="635"/>
      <c r="BB8" s="635"/>
      <c r="BC8" s="635"/>
      <c r="BD8" s="635"/>
      <c r="BE8" s="635"/>
      <c r="BF8" s="635"/>
      <c r="BG8" s="635"/>
      <c r="BH8" s="635"/>
      <c r="BI8" s="635"/>
      <c r="BJ8" s="635"/>
      <c r="BK8" s="635"/>
      <c r="BL8" s="635"/>
      <c r="BM8" s="635"/>
      <c r="BN8" s="635"/>
      <c r="BO8" s="635"/>
      <c r="BP8" s="635"/>
      <c r="BQ8" s="635"/>
      <c r="BR8" s="635"/>
      <c r="BS8" s="635"/>
      <c r="BT8" s="635"/>
      <c r="BU8" s="635"/>
      <c r="BV8" s="635"/>
      <c r="BW8" s="635"/>
      <c r="BX8" s="635"/>
      <c r="BY8" s="635"/>
      <c r="BZ8" s="635"/>
      <c r="CA8" s="635"/>
      <c r="CB8" s="635"/>
      <c r="CC8" s="635"/>
      <c r="CD8" s="635"/>
      <c r="CE8" s="635"/>
      <c r="CF8" s="635"/>
      <c r="CG8" s="635"/>
      <c r="CH8" s="635"/>
      <c r="CI8" s="635"/>
      <c r="CJ8" s="635"/>
      <c r="CK8" s="635"/>
      <c r="CL8" s="635"/>
      <c r="CM8" s="635"/>
      <c r="CN8" s="635"/>
      <c r="CO8" s="635"/>
      <c r="CP8" s="635"/>
      <c r="CQ8" s="635"/>
      <c r="CR8" s="635"/>
      <c r="CS8" s="635"/>
      <c r="CT8" s="635"/>
      <c r="CU8" s="635"/>
      <c r="CV8" s="635"/>
      <c r="CW8" s="635"/>
      <c r="CX8" s="635"/>
      <c r="CY8" s="635"/>
      <c r="CZ8" s="635"/>
    </row>
    <row r="9" spans="2:104" ht="67" customHeight="1" x14ac:dyDescent="0.35">
      <c r="B9" s="646">
        <v>2</v>
      </c>
      <c r="C9" s="778" t="s">
        <v>678</v>
      </c>
      <c r="D9" s="778"/>
      <c r="E9" s="635"/>
      <c r="F9" s="635"/>
      <c r="G9" s="635"/>
      <c r="H9" s="635"/>
      <c r="I9" s="635"/>
      <c r="J9" s="635"/>
      <c r="K9" s="635"/>
      <c r="L9" s="635"/>
      <c r="M9" s="635"/>
      <c r="N9" s="635"/>
      <c r="O9" s="635"/>
      <c r="P9" s="635"/>
      <c r="Q9" s="635"/>
      <c r="R9" s="635"/>
      <c r="S9" s="635"/>
      <c r="T9" s="635"/>
      <c r="U9" s="635"/>
      <c r="V9" s="635"/>
      <c r="W9" s="635"/>
      <c r="X9" s="635"/>
      <c r="Y9" s="635"/>
      <c r="Z9" s="635"/>
      <c r="AA9" s="635"/>
      <c r="AB9" s="635"/>
      <c r="AC9" s="635"/>
      <c r="AD9" s="635"/>
      <c r="AE9" s="635"/>
      <c r="AF9" s="635"/>
      <c r="AG9" s="635"/>
      <c r="AH9" s="635"/>
      <c r="AI9" s="635"/>
      <c r="AJ9" s="635"/>
      <c r="AK9" s="635"/>
      <c r="AL9" s="635"/>
      <c r="AM9" s="635"/>
      <c r="AN9" s="635"/>
      <c r="AO9" s="635"/>
      <c r="AP9" s="635"/>
      <c r="AQ9" s="635"/>
      <c r="AR9" s="635"/>
      <c r="AS9" s="635"/>
      <c r="AT9" s="635"/>
      <c r="AU9" s="635"/>
      <c r="AV9" s="635"/>
      <c r="AW9" s="635"/>
      <c r="AX9" s="635"/>
      <c r="AY9" s="635"/>
      <c r="AZ9" s="635"/>
      <c r="BA9" s="635"/>
      <c r="BB9" s="635"/>
      <c r="BC9" s="635"/>
      <c r="BD9" s="635"/>
      <c r="BE9" s="635"/>
      <c r="BF9" s="635"/>
      <c r="BG9" s="635"/>
      <c r="BH9" s="635"/>
      <c r="BI9" s="635"/>
      <c r="BJ9" s="635"/>
      <c r="BK9" s="635"/>
      <c r="BL9" s="635"/>
      <c r="BM9" s="635"/>
      <c r="BN9" s="635"/>
      <c r="BO9" s="635"/>
      <c r="BP9" s="635"/>
      <c r="BQ9" s="635"/>
      <c r="BR9" s="635"/>
      <c r="BS9" s="635"/>
      <c r="BT9" s="635"/>
      <c r="BU9" s="635"/>
      <c r="BV9" s="635"/>
      <c r="BW9" s="635"/>
      <c r="BX9" s="635"/>
      <c r="BY9" s="635"/>
      <c r="BZ9" s="635"/>
      <c r="CA9" s="635"/>
      <c r="CB9" s="635"/>
      <c r="CC9" s="635"/>
      <c r="CD9" s="635"/>
      <c r="CE9" s="635"/>
      <c r="CF9" s="635"/>
      <c r="CG9" s="635"/>
      <c r="CH9" s="635"/>
      <c r="CI9" s="635"/>
      <c r="CJ9" s="635"/>
      <c r="CK9" s="635"/>
      <c r="CL9" s="635"/>
      <c r="CM9" s="635"/>
      <c r="CN9" s="635"/>
      <c r="CO9" s="635"/>
      <c r="CP9" s="635"/>
      <c r="CQ9" s="635"/>
      <c r="CR9" s="635"/>
      <c r="CS9" s="635"/>
      <c r="CT9" s="635"/>
      <c r="CU9" s="635"/>
      <c r="CV9" s="635"/>
      <c r="CW9" s="635"/>
      <c r="CX9" s="635"/>
      <c r="CY9" s="635"/>
      <c r="CZ9" s="635"/>
    </row>
    <row r="10" spans="2:104" ht="46.5" customHeight="1" x14ac:dyDescent="0.35">
      <c r="B10" s="646">
        <v>3</v>
      </c>
      <c r="C10" s="778" t="s">
        <v>679</v>
      </c>
      <c r="D10" s="778"/>
      <c r="E10" s="635"/>
      <c r="F10" s="635"/>
      <c r="G10" s="635"/>
      <c r="H10" s="635"/>
      <c r="I10" s="635"/>
      <c r="J10" s="635"/>
      <c r="K10" s="635"/>
      <c r="L10" s="635"/>
      <c r="M10" s="635"/>
      <c r="N10" s="635"/>
      <c r="O10" s="635"/>
      <c r="P10" s="635"/>
      <c r="Q10" s="635"/>
      <c r="R10" s="635"/>
      <c r="S10" s="635"/>
      <c r="T10" s="635"/>
      <c r="U10" s="635"/>
      <c r="V10" s="635"/>
      <c r="W10" s="635"/>
      <c r="X10" s="635"/>
      <c r="Y10" s="635"/>
      <c r="Z10" s="635"/>
      <c r="AA10" s="635"/>
      <c r="AB10" s="635"/>
      <c r="AC10" s="635"/>
      <c r="AD10" s="635"/>
      <c r="AE10" s="635"/>
      <c r="AF10" s="635"/>
      <c r="AG10" s="635"/>
      <c r="AH10" s="635"/>
      <c r="AI10" s="635"/>
      <c r="AJ10" s="635"/>
      <c r="AK10" s="635"/>
      <c r="AL10" s="635"/>
      <c r="AM10" s="635"/>
      <c r="AN10" s="635"/>
      <c r="AO10" s="635"/>
      <c r="AP10" s="635"/>
      <c r="AQ10" s="635"/>
      <c r="AR10" s="635"/>
      <c r="AS10" s="635"/>
      <c r="AT10" s="635"/>
      <c r="AU10" s="635"/>
      <c r="AV10" s="635"/>
      <c r="AW10" s="635"/>
      <c r="AX10" s="635"/>
      <c r="AY10" s="635"/>
      <c r="AZ10" s="635"/>
      <c r="BA10" s="635"/>
      <c r="BB10" s="635"/>
      <c r="BC10" s="635"/>
      <c r="BD10" s="635"/>
      <c r="BE10" s="635"/>
      <c r="BF10" s="635"/>
      <c r="BG10" s="635"/>
      <c r="BH10" s="635"/>
      <c r="BI10" s="635"/>
      <c r="BJ10" s="635"/>
      <c r="BK10" s="635"/>
      <c r="BL10" s="635"/>
      <c r="BM10" s="635"/>
      <c r="BN10" s="635"/>
      <c r="BO10" s="635"/>
      <c r="BP10" s="635"/>
      <c r="BQ10" s="635"/>
      <c r="BR10" s="635"/>
      <c r="BS10" s="635"/>
      <c r="BT10" s="635"/>
      <c r="BU10" s="635"/>
      <c r="BV10" s="635"/>
      <c r="BW10" s="635"/>
      <c r="BX10" s="635"/>
      <c r="BY10" s="635"/>
      <c r="BZ10" s="635"/>
      <c r="CA10" s="635"/>
      <c r="CB10" s="635"/>
      <c r="CC10" s="635"/>
      <c r="CD10" s="635"/>
      <c r="CE10" s="635"/>
      <c r="CF10" s="635"/>
      <c r="CG10" s="635"/>
      <c r="CH10" s="635"/>
      <c r="CI10" s="635"/>
      <c r="CJ10" s="635"/>
      <c r="CK10" s="635"/>
      <c r="CL10" s="635"/>
      <c r="CM10" s="635"/>
      <c r="CN10" s="635"/>
      <c r="CO10" s="635"/>
      <c r="CP10" s="635"/>
      <c r="CQ10" s="635"/>
      <c r="CR10" s="635"/>
      <c r="CS10" s="635"/>
      <c r="CT10" s="635"/>
      <c r="CU10" s="635"/>
      <c r="CV10" s="635"/>
      <c r="CW10" s="635"/>
      <c r="CX10" s="635"/>
      <c r="CY10" s="635"/>
      <c r="CZ10" s="635"/>
    </row>
    <row r="11" spans="2:104" ht="15.5" x14ac:dyDescent="0.35">
      <c r="B11" s="646"/>
      <c r="C11" s="778"/>
      <c r="D11" s="778"/>
      <c r="E11" s="635"/>
      <c r="F11" s="635"/>
      <c r="G11" s="635"/>
      <c r="H11" s="635"/>
      <c r="I11" s="635"/>
      <c r="J11" s="635"/>
      <c r="K11" s="635"/>
      <c r="L11" s="635"/>
      <c r="M11" s="635"/>
      <c r="N11" s="635"/>
      <c r="O11" s="635"/>
      <c r="P11" s="635"/>
      <c r="Q11" s="635"/>
      <c r="R11" s="635"/>
      <c r="S11" s="635"/>
      <c r="T11" s="635"/>
      <c r="U11" s="635"/>
      <c r="V11" s="635"/>
      <c r="W11" s="635"/>
      <c r="X11" s="635"/>
      <c r="Y11" s="635"/>
      <c r="Z11" s="635"/>
      <c r="AA11" s="635"/>
      <c r="AB11" s="635"/>
      <c r="AC11" s="635"/>
      <c r="AD11" s="635"/>
      <c r="AE11" s="635"/>
      <c r="AF11" s="635"/>
      <c r="AG11" s="635"/>
      <c r="AH11" s="635"/>
      <c r="AI11" s="635"/>
      <c r="AJ11" s="635"/>
      <c r="AK11" s="635"/>
      <c r="AL11" s="635"/>
      <c r="AM11" s="635"/>
      <c r="AN11" s="635"/>
      <c r="AO11" s="635"/>
      <c r="AP11" s="635"/>
      <c r="AQ11" s="635"/>
      <c r="AR11" s="635"/>
      <c r="AS11" s="635"/>
      <c r="AT11" s="635"/>
      <c r="AU11" s="635"/>
      <c r="AV11" s="635"/>
      <c r="AW11" s="635"/>
      <c r="AX11" s="635"/>
      <c r="AY11" s="635"/>
      <c r="AZ11" s="635"/>
      <c r="BA11" s="635"/>
      <c r="BB11" s="635"/>
      <c r="BC11" s="635"/>
      <c r="BD11" s="635"/>
      <c r="BE11" s="635"/>
      <c r="BF11" s="635"/>
      <c r="BG11" s="635"/>
      <c r="BH11" s="635"/>
      <c r="BI11" s="635"/>
      <c r="BJ11" s="635"/>
      <c r="BK11" s="635"/>
      <c r="BL11" s="635"/>
      <c r="BM11" s="635"/>
      <c r="BN11" s="635"/>
      <c r="BO11" s="635"/>
      <c r="BP11" s="635"/>
      <c r="BQ11" s="635"/>
      <c r="BR11" s="635"/>
      <c r="BS11" s="635"/>
      <c r="BT11" s="635"/>
      <c r="BU11" s="635"/>
      <c r="BV11" s="635"/>
      <c r="BW11" s="635"/>
      <c r="BX11" s="635"/>
      <c r="BY11" s="635"/>
      <c r="BZ11" s="635"/>
      <c r="CA11" s="635"/>
      <c r="CB11" s="635"/>
      <c r="CC11" s="635"/>
      <c r="CD11" s="635"/>
      <c r="CE11" s="635"/>
      <c r="CF11" s="635"/>
      <c r="CG11" s="635"/>
      <c r="CH11" s="635"/>
      <c r="CI11" s="635"/>
      <c r="CJ11" s="635"/>
      <c r="CK11" s="635"/>
      <c r="CL11" s="635"/>
      <c r="CM11" s="635"/>
      <c r="CN11" s="635"/>
      <c r="CO11" s="635"/>
      <c r="CP11" s="635"/>
      <c r="CQ11" s="635"/>
      <c r="CR11" s="635"/>
      <c r="CS11" s="635"/>
      <c r="CT11" s="635"/>
      <c r="CU11" s="635"/>
      <c r="CV11" s="635"/>
      <c r="CW11" s="635"/>
      <c r="CX11" s="635"/>
      <c r="CY11" s="635"/>
      <c r="CZ11" s="635"/>
    </row>
    <row r="12" spans="2:104" ht="14.5" x14ac:dyDescent="0.35">
      <c r="B12" s="639"/>
      <c r="C12" s="779"/>
      <c r="D12" s="779"/>
      <c r="E12" s="635"/>
      <c r="F12" s="635"/>
      <c r="G12" s="635"/>
      <c r="H12" s="635"/>
      <c r="I12" s="635"/>
      <c r="J12" s="635"/>
      <c r="K12" s="635"/>
      <c r="L12" s="635"/>
      <c r="M12" s="635"/>
      <c r="N12" s="635"/>
      <c r="O12" s="635"/>
      <c r="P12" s="635"/>
      <c r="Q12" s="635"/>
      <c r="R12" s="635"/>
      <c r="S12" s="635"/>
      <c r="T12" s="635"/>
      <c r="U12" s="635"/>
      <c r="V12" s="635"/>
      <c r="W12" s="635"/>
      <c r="X12" s="635"/>
      <c r="Y12" s="635"/>
      <c r="Z12" s="635"/>
      <c r="AA12" s="635"/>
      <c r="AB12" s="635"/>
      <c r="AC12" s="635"/>
      <c r="AD12" s="635"/>
      <c r="AE12" s="635"/>
      <c r="AF12" s="635"/>
      <c r="AG12" s="635"/>
      <c r="AH12" s="635"/>
      <c r="AI12" s="635"/>
      <c r="AJ12" s="635"/>
      <c r="AK12" s="635"/>
      <c r="AL12" s="635"/>
      <c r="AM12" s="635"/>
      <c r="AN12" s="635"/>
      <c r="AO12" s="635"/>
      <c r="AP12" s="635"/>
      <c r="AQ12" s="635"/>
      <c r="AR12" s="635"/>
      <c r="AS12" s="635"/>
      <c r="AT12" s="635"/>
      <c r="AU12" s="635"/>
      <c r="AV12" s="635"/>
      <c r="AW12" s="635"/>
      <c r="AX12" s="635"/>
      <c r="AY12" s="635"/>
      <c r="AZ12" s="635"/>
      <c r="BA12" s="635"/>
      <c r="BB12" s="635"/>
      <c r="BC12" s="635"/>
      <c r="BD12" s="635"/>
      <c r="BE12" s="635"/>
      <c r="BF12" s="635"/>
      <c r="BG12" s="635"/>
      <c r="BH12" s="635"/>
      <c r="BI12" s="635"/>
      <c r="BJ12" s="635"/>
      <c r="BK12" s="635"/>
      <c r="BL12" s="635"/>
      <c r="BM12" s="635"/>
      <c r="BN12" s="635"/>
      <c r="BO12" s="635"/>
      <c r="BP12" s="635"/>
      <c r="BQ12" s="635"/>
      <c r="BR12" s="635"/>
      <c r="BS12" s="635"/>
      <c r="BT12" s="635"/>
      <c r="BU12" s="635"/>
      <c r="BV12" s="635"/>
      <c r="BW12" s="635"/>
      <c r="BX12" s="635"/>
      <c r="BY12" s="635"/>
      <c r="BZ12" s="635"/>
      <c r="CA12" s="635"/>
      <c r="CB12" s="635"/>
      <c r="CC12" s="635"/>
      <c r="CD12" s="635"/>
      <c r="CE12" s="635"/>
      <c r="CF12" s="635"/>
      <c r="CG12" s="635"/>
      <c r="CH12" s="635"/>
      <c r="CI12" s="635"/>
      <c r="CJ12" s="635"/>
      <c r="CK12" s="635"/>
      <c r="CL12" s="635"/>
      <c r="CM12" s="635"/>
      <c r="CN12" s="635"/>
      <c r="CO12" s="635"/>
      <c r="CP12" s="635"/>
      <c r="CQ12" s="635"/>
      <c r="CR12" s="635"/>
      <c r="CS12" s="635"/>
      <c r="CT12" s="635"/>
      <c r="CU12" s="635"/>
      <c r="CV12" s="635"/>
      <c r="CW12" s="635"/>
      <c r="CX12" s="635"/>
      <c r="CY12" s="635"/>
      <c r="CZ12" s="635"/>
    </row>
    <row r="13" spans="2:104" ht="14.5" x14ac:dyDescent="0.35">
      <c r="B13" s="635"/>
      <c r="C13" s="635"/>
      <c r="D13" s="635"/>
      <c r="E13" s="635"/>
      <c r="F13" s="635"/>
      <c r="G13" s="635"/>
      <c r="H13" s="635"/>
      <c r="I13" s="635"/>
      <c r="J13" s="635"/>
      <c r="K13" s="635"/>
      <c r="L13" s="635"/>
      <c r="M13" s="635"/>
      <c r="N13" s="635"/>
      <c r="O13" s="635"/>
      <c r="P13" s="635"/>
      <c r="Q13" s="635"/>
      <c r="R13" s="635"/>
      <c r="S13" s="635"/>
      <c r="T13" s="635"/>
      <c r="U13" s="635"/>
      <c r="V13" s="635"/>
      <c r="W13" s="635"/>
      <c r="X13" s="635"/>
      <c r="Y13" s="635"/>
      <c r="Z13" s="635"/>
      <c r="AA13" s="635"/>
      <c r="AB13" s="635"/>
      <c r="AC13" s="635"/>
      <c r="AD13" s="635"/>
      <c r="AE13" s="635"/>
      <c r="AF13" s="635"/>
      <c r="AG13" s="635"/>
      <c r="AH13" s="635"/>
      <c r="AI13" s="635"/>
      <c r="AJ13" s="635"/>
      <c r="AK13" s="635"/>
      <c r="AL13" s="635"/>
      <c r="AM13" s="635"/>
      <c r="AN13" s="635"/>
      <c r="AO13" s="635"/>
      <c r="AP13" s="635"/>
      <c r="AQ13" s="635"/>
      <c r="AR13" s="635"/>
      <c r="AS13" s="635"/>
      <c r="AT13" s="635"/>
      <c r="AU13" s="635"/>
      <c r="AV13" s="635"/>
      <c r="AW13" s="635"/>
      <c r="AX13" s="635"/>
      <c r="AY13" s="635"/>
      <c r="AZ13" s="635"/>
      <c r="BA13" s="635"/>
      <c r="BB13" s="635"/>
      <c r="BC13" s="635"/>
      <c r="BD13" s="635"/>
      <c r="BE13" s="635"/>
      <c r="BF13" s="635"/>
      <c r="BG13" s="635"/>
      <c r="BH13" s="635"/>
      <c r="BI13" s="635"/>
      <c r="BJ13" s="635"/>
      <c r="BK13" s="635"/>
      <c r="BL13" s="635"/>
      <c r="BM13" s="635"/>
      <c r="BN13" s="635"/>
      <c r="BO13" s="635"/>
      <c r="BP13" s="635"/>
      <c r="BQ13" s="635"/>
      <c r="BR13" s="635"/>
      <c r="BS13" s="635"/>
      <c r="BT13" s="635"/>
      <c r="BU13" s="635"/>
      <c r="BV13" s="635"/>
      <c r="BW13" s="635"/>
      <c r="BX13" s="635"/>
      <c r="BY13" s="635"/>
      <c r="BZ13" s="635"/>
      <c r="CA13" s="635"/>
      <c r="CB13" s="635"/>
      <c r="CC13" s="635"/>
      <c r="CD13" s="635"/>
      <c r="CE13" s="635"/>
      <c r="CF13" s="635"/>
      <c r="CG13" s="635"/>
      <c r="CH13" s="635"/>
      <c r="CI13" s="635"/>
      <c r="CJ13" s="635"/>
      <c r="CK13" s="635"/>
      <c r="CL13" s="635"/>
      <c r="CM13" s="635"/>
      <c r="CN13" s="635"/>
      <c r="CO13" s="635"/>
      <c r="CP13" s="635"/>
      <c r="CQ13" s="635"/>
      <c r="CR13" s="635"/>
      <c r="CS13" s="635"/>
      <c r="CT13" s="635"/>
      <c r="CU13" s="635"/>
      <c r="CV13" s="635"/>
      <c r="CW13" s="635"/>
      <c r="CX13" s="635"/>
      <c r="CY13" s="635"/>
      <c r="CZ13" s="635"/>
    </row>
    <row r="14" spans="2:104" ht="14.5" x14ac:dyDescent="0.35">
      <c r="B14" s="635"/>
      <c r="C14" s="635"/>
      <c r="D14" s="635"/>
      <c r="E14" s="635"/>
      <c r="F14" s="635"/>
      <c r="G14" s="635"/>
      <c r="H14" s="635"/>
      <c r="I14" s="635"/>
      <c r="J14" s="635"/>
      <c r="K14" s="635"/>
      <c r="L14" s="635"/>
      <c r="M14" s="635"/>
      <c r="N14" s="635"/>
      <c r="O14" s="635"/>
      <c r="P14" s="635"/>
      <c r="Q14" s="635"/>
      <c r="R14" s="635"/>
      <c r="S14" s="635"/>
      <c r="T14" s="635"/>
      <c r="U14" s="635"/>
      <c r="V14" s="635"/>
      <c r="W14" s="635"/>
      <c r="X14" s="635"/>
      <c r="Y14" s="635"/>
      <c r="Z14" s="635"/>
      <c r="AA14" s="635"/>
      <c r="AB14" s="635"/>
      <c r="AC14" s="635"/>
      <c r="AD14" s="635"/>
      <c r="AE14" s="635"/>
      <c r="AF14" s="635"/>
      <c r="AG14" s="635"/>
      <c r="AH14" s="635"/>
      <c r="AI14" s="635"/>
      <c r="AJ14" s="635"/>
      <c r="AK14" s="635"/>
      <c r="AL14" s="635"/>
      <c r="AM14" s="635"/>
      <c r="AN14" s="635"/>
      <c r="AO14" s="635"/>
      <c r="AP14" s="635"/>
      <c r="AQ14" s="635"/>
      <c r="AR14" s="635"/>
      <c r="AS14" s="635"/>
      <c r="AT14" s="635"/>
      <c r="AU14" s="635"/>
      <c r="AV14" s="635"/>
      <c r="AW14" s="635"/>
      <c r="AX14" s="635"/>
      <c r="AY14" s="635"/>
      <c r="AZ14" s="635"/>
      <c r="BA14" s="635"/>
      <c r="BB14" s="635"/>
      <c r="BC14" s="635"/>
      <c r="BD14" s="635"/>
      <c r="BE14" s="635"/>
      <c r="BF14" s="635"/>
      <c r="BG14" s="635"/>
      <c r="BH14" s="635"/>
      <c r="BI14" s="635"/>
      <c r="BJ14" s="635"/>
      <c r="BK14" s="635"/>
      <c r="BL14" s="635"/>
      <c r="BM14" s="635"/>
      <c r="BN14" s="635"/>
      <c r="BO14" s="635"/>
      <c r="BP14" s="635"/>
      <c r="BQ14" s="635"/>
      <c r="BR14" s="635"/>
      <c r="BS14" s="635"/>
      <c r="BT14" s="635"/>
      <c r="BU14" s="635"/>
      <c r="BV14" s="635"/>
      <c r="BW14" s="635"/>
      <c r="BX14" s="635"/>
      <c r="BY14" s="635"/>
      <c r="BZ14" s="635"/>
      <c r="CA14" s="635"/>
      <c r="CB14" s="635"/>
      <c r="CC14" s="635"/>
      <c r="CD14" s="635"/>
      <c r="CE14" s="635"/>
      <c r="CF14" s="635"/>
      <c r="CG14" s="635"/>
      <c r="CH14" s="635"/>
      <c r="CI14" s="635"/>
      <c r="CJ14" s="635"/>
      <c r="CK14" s="635"/>
      <c r="CL14" s="635"/>
      <c r="CM14" s="635"/>
      <c r="CN14" s="635"/>
      <c r="CO14" s="635"/>
      <c r="CP14" s="635"/>
      <c r="CQ14" s="635"/>
      <c r="CR14" s="635"/>
      <c r="CS14" s="635"/>
      <c r="CT14" s="635"/>
      <c r="CU14" s="635"/>
      <c r="CV14" s="635"/>
      <c r="CW14" s="635"/>
      <c r="CX14" s="635"/>
      <c r="CY14" s="635"/>
      <c r="CZ14" s="635"/>
    </row>
    <row r="15" spans="2:104" ht="14.5" x14ac:dyDescent="0.35">
      <c r="B15" s="635"/>
      <c r="C15" s="635"/>
      <c r="D15" s="635"/>
      <c r="E15" s="635"/>
      <c r="F15" s="635"/>
      <c r="G15" s="635"/>
      <c r="H15" s="635"/>
      <c r="I15" s="635"/>
      <c r="J15" s="635"/>
      <c r="K15" s="635"/>
      <c r="L15" s="635"/>
      <c r="M15" s="635"/>
      <c r="N15" s="635"/>
      <c r="O15" s="635"/>
      <c r="P15" s="635"/>
      <c r="Q15" s="635"/>
      <c r="R15" s="635"/>
      <c r="S15" s="635"/>
      <c r="T15" s="635"/>
      <c r="U15" s="635"/>
      <c r="V15" s="635"/>
      <c r="W15" s="635"/>
      <c r="X15" s="635"/>
      <c r="Y15" s="635"/>
      <c r="Z15" s="635"/>
      <c r="AA15" s="635"/>
      <c r="AB15" s="635"/>
      <c r="AC15" s="635"/>
      <c r="AD15" s="635"/>
      <c r="AE15" s="635"/>
      <c r="AF15" s="635"/>
      <c r="AG15" s="635"/>
      <c r="AH15" s="635"/>
      <c r="AI15" s="635"/>
      <c r="AJ15" s="635"/>
      <c r="AK15" s="635"/>
      <c r="AL15" s="635"/>
      <c r="AM15" s="635"/>
      <c r="AN15" s="635"/>
      <c r="AO15" s="635"/>
      <c r="AP15" s="635"/>
      <c r="AQ15" s="635"/>
      <c r="AR15" s="635"/>
      <c r="AS15" s="635"/>
      <c r="AT15" s="635"/>
      <c r="AU15" s="635"/>
      <c r="AV15" s="635"/>
      <c r="AW15" s="635"/>
      <c r="AX15" s="635"/>
      <c r="AY15" s="635"/>
      <c r="AZ15" s="635"/>
      <c r="BA15" s="635"/>
      <c r="BB15" s="635"/>
      <c r="BC15" s="635"/>
      <c r="BD15" s="635"/>
      <c r="BE15" s="635"/>
      <c r="BF15" s="635"/>
      <c r="BG15" s="635"/>
      <c r="BH15" s="635"/>
      <c r="BI15" s="635"/>
      <c r="BJ15" s="635"/>
      <c r="BK15" s="635"/>
      <c r="BL15" s="635"/>
      <c r="BM15" s="635"/>
      <c r="BN15" s="635"/>
      <c r="BO15" s="635"/>
      <c r="BP15" s="635"/>
      <c r="BQ15" s="635"/>
      <c r="BR15" s="635"/>
      <c r="BS15" s="635"/>
      <c r="BT15" s="635"/>
      <c r="BU15" s="635"/>
      <c r="BV15" s="635"/>
      <c r="BW15" s="635"/>
      <c r="BX15" s="635"/>
      <c r="BY15" s="635"/>
      <c r="BZ15" s="635"/>
      <c r="CA15" s="635"/>
      <c r="CB15" s="635"/>
      <c r="CC15" s="635"/>
      <c r="CD15" s="635"/>
      <c r="CE15" s="635"/>
      <c r="CF15" s="635"/>
      <c r="CG15" s="635"/>
      <c r="CH15" s="635"/>
      <c r="CI15" s="635"/>
      <c r="CJ15" s="635"/>
      <c r="CK15" s="635"/>
      <c r="CL15" s="635"/>
      <c r="CM15" s="635"/>
      <c r="CN15" s="635"/>
      <c r="CO15" s="635"/>
      <c r="CP15" s="635"/>
      <c r="CQ15" s="635"/>
      <c r="CR15" s="635"/>
      <c r="CS15" s="635"/>
      <c r="CT15" s="635"/>
      <c r="CU15" s="635"/>
      <c r="CV15" s="635"/>
      <c r="CW15" s="635"/>
      <c r="CX15" s="635"/>
      <c r="CY15" s="635"/>
      <c r="CZ15" s="635"/>
    </row>
    <row r="16" spans="2:104" ht="14.5" x14ac:dyDescent="0.35">
      <c r="B16" s="635"/>
      <c r="C16" s="635"/>
      <c r="D16" s="635"/>
      <c r="E16" s="635"/>
      <c r="F16" s="635"/>
      <c r="G16" s="635"/>
      <c r="H16" s="635"/>
      <c r="I16" s="635"/>
      <c r="J16" s="635"/>
      <c r="K16" s="635"/>
      <c r="L16" s="635"/>
      <c r="M16" s="635"/>
      <c r="N16" s="635"/>
      <c r="O16" s="635"/>
      <c r="P16" s="635"/>
      <c r="Q16" s="635"/>
      <c r="R16" s="635"/>
      <c r="S16" s="635"/>
      <c r="T16" s="635"/>
      <c r="U16" s="635"/>
      <c r="V16" s="635"/>
      <c r="W16" s="635"/>
      <c r="X16" s="635"/>
      <c r="Y16" s="635"/>
      <c r="Z16" s="635"/>
      <c r="AA16" s="635"/>
      <c r="AB16" s="635"/>
      <c r="AC16" s="635"/>
      <c r="AD16" s="635"/>
      <c r="AE16" s="635"/>
      <c r="AF16" s="635"/>
      <c r="AG16" s="635"/>
      <c r="AH16" s="635"/>
      <c r="AI16" s="635"/>
      <c r="AJ16" s="635"/>
      <c r="AK16" s="635"/>
      <c r="AL16" s="635"/>
      <c r="AM16" s="635"/>
      <c r="AN16" s="635"/>
      <c r="AO16" s="635"/>
      <c r="AP16" s="635"/>
      <c r="AQ16" s="635"/>
      <c r="AR16" s="635"/>
      <c r="AS16" s="635"/>
      <c r="AT16" s="635"/>
      <c r="AU16" s="635"/>
      <c r="AV16" s="635"/>
      <c r="AW16" s="635"/>
      <c r="AX16" s="635"/>
      <c r="AY16" s="635"/>
      <c r="AZ16" s="635"/>
      <c r="BA16" s="635"/>
      <c r="BB16" s="635"/>
      <c r="BC16" s="635"/>
      <c r="BD16" s="635"/>
      <c r="BE16" s="635"/>
      <c r="BF16" s="635"/>
      <c r="BG16" s="635"/>
      <c r="BH16" s="635"/>
      <c r="BI16" s="635"/>
      <c r="BJ16" s="635"/>
      <c r="BK16" s="635"/>
      <c r="BL16" s="635"/>
      <c r="BM16" s="635"/>
      <c r="BN16" s="635"/>
      <c r="BO16" s="635"/>
      <c r="BP16" s="635"/>
      <c r="BQ16" s="635"/>
      <c r="BR16" s="635"/>
      <c r="BS16" s="635"/>
      <c r="BT16" s="635"/>
      <c r="BU16" s="635"/>
      <c r="BV16" s="635"/>
      <c r="BW16" s="635"/>
      <c r="BX16" s="635"/>
      <c r="BY16" s="635"/>
      <c r="BZ16" s="635"/>
      <c r="CA16" s="635"/>
      <c r="CB16" s="635"/>
      <c r="CC16" s="635"/>
      <c r="CD16" s="635"/>
      <c r="CE16" s="635"/>
      <c r="CF16" s="635"/>
      <c r="CG16" s="635"/>
      <c r="CH16" s="635"/>
      <c r="CI16" s="635"/>
      <c r="CJ16" s="635"/>
      <c r="CK16" s="635"/>
      <c r="CL16" s="635"/>
      <c r="CM16" s="635"/>
      <c r="CN16" s="635"/>
      <c r="CO16" s="635"/>
      <c r="CP16" s="635"/>
      <c r="CQ16" s="635"/>
      <c r="CR16" s="635"/>
      <c r="CS16" s="635"/>
      <c r="CT16" s="635"/>
      <c r="CU16" s="635"/>
      <c r="CV16" s="635"/>
      <c r="CW16" s="635"/>
      <c r="CX16" s="635"/>
      <c r="CY16" s="635"/>
      <c r="CZ16" s="635"/>
    </row>
    <row r="17" spans="2:104" ht="14.5" x14ac:dyDescent="0.35">
      <c r="B17" s="635"/>
      <c r="C17" s="635"/>
      <c r="D17" s="635"/>
      <c r="E17" s="635"/>
      <c r="F17" s="635"/>
      <c r="G17" s="635"/>
      <c r="H17" s="635"/>
      <c r="I17" s="635"/>
      <c r="J17" s="635"/>
      <c r="K17" s="635"/>
      <c r="L17" s="635"/>
      <c r="M17" s="635"/>
      <c r="N17" s="635"/>
      <c r="O17" s="635"/>
      <c r="P17" s="635"/>
      <c r="Q17" s="635"/>
      <c r="R17" s="635"/>
      <c r="S17" s="635"/>
      <c r="T17" s="635"/>
      <c r="U17" s="635"/>
      <c r="V17" s="635"/>
      <c r="W17" s="635"/>
      <c r="X17" s="635"/>
      <c r="Y17" s="635"/>
      <c r="Z17" s="635"/>
      <c r="AA17" s="635"/>
      <c r="AB17" s="635"/>
      <c r="AC17" s="635"/>
      <c r="AD17" s="635"/>
      <c r="AE17" s="635"/>
      <c r="AF17" s="635"/>
      <c r="AG17" s="635"/>
      <c r="AH17" s="635"/>
      <c r="AI17" s="635"/>
      <c r="AJ17" s="635"/>
      <c r="AK17" s="635"/>
      <c r="AL17" s="635"/>
      <c r="AM17" s="635"/>
      <c r="AN17" s="635"/>
      <c r="AO17" s="635"/>
      <c r="AP17" s="635"/>
      <c r="AQ17" s="635"/>
      <c r="AR17" s="635"/>
      <c r="AS17" s="635"/>
      <c r="AT17" s="635"/>
      <c r="AU17" s="635"/>
      <c r="AV17" s="635"/>
      <c r="AW17" s="635"/>
      <c r="AX17" s="635"/>
      <c r="AY17" s="635"/>
      <c r="AZ17" s="635"/>
      <c r="BA17" s="635"/>
      <c r="BB17" s="635"/>
      <c r="BC17" s="635"/>
      <c r="BD17" s="635"/>
      <c r="BE17" s="635"/>
      <c r="BF17" s="635"/>
      <c r="BG17" s="635"/>
      <c r="BH17" s="635"/>
      <c r="BI17" s="635"/>
      <c r="BJ17" s="635"/>
      <c r="BK17" s="635"/>
      <c r="BL17" s="635"/>
      <c r="BM17" s="635"/>
      <c r="BN17" s="635"/>
      <c r="BO17" s="635"/>
      <c r="BP17" s="635"/>
      <c r="BQ17" s="635"/>
      <c r="BR17" s="635"/>
      <c r="BS17" s="635"/>
      <c r="BT17" s="635"/>
      <c r="BU17" s="635"/>
      <c r="BV17" s="635"/>
      <c r="BW17" s="635"/>
      <c r="BX17" s="635"/>
      <c r="BY17" s="635"/>
      <c r="BZ17" s="635"/>
      <c r="CA17" s="635"/>
      <c r="CB17" s="635"/>
      <c r="CC17" s="635"/>
      <c r="CD17" s="635"/>
      <c r="CE17" s="635"/>
      <c r="CF17" s="635"/>
      <c r="CG17" s="635"/>
      <c r="CH17" s="635"/>
      <c r="CI17" s="635"/>
      <c r="CJ17" s="635"/>
      <c r="CK17" s="635"/>
      <c r="CL17" s="635"/>
      <c r="CM17" s="635"/>
      <c r="CN17" s="635"/>
      <c r="CO17" s="635"/>
      <c r="CP17" s="635"/>
      <c r="CQ17" s="635"/>
      <c r="CR17" s="635"/>
      <c r="CS17" s="635"/>
      <c r="CT17" s="635"/>
      <c r="CU17" s="635"/>
      <c r="CV17" s="635"/>
      <c r="CW17" s="635"/>
      <c r="CX17" s="635"/>
      <c r="CY17" s="635"/>
      <c r="CZ17" s="635"/>
    </row>
    <row r="18" spans="2:104" ht="14.5" x14ac:dyDescent="0.35">
      <c r="B18" s="635"/>
      <c r="C18" s="635"/>
      <c r="D18" s="635"/>
      <c r="E18" s="635"/>
      <c r="F18" s="635"/>
      <c r="G18" s="635"/>
      <c r="H18" s="635"/>
      <c r="I18" s="635"/>
      <c r="J18" s="635"/>
      <c r="K18" s="635"/>
      <c r="L18" s="635"/>
      <c r="M18" s="635"/>
      <c r="N18" s="635"/>
      <c r="O18" s="635"/>
      <c r="P18" s="635"/>
      <c r="Q18" s="635"/>
      <c r="R18" s="635"/>
      <c r="S18" s="635"/>
      <c r="T18" s="635"/>
      <c r="U18" s="635"/>
      <c r="V18" s="635"/>
      <c r="W18" s="635"/>
      <c r="X18" s="635"/>
      <c r="Y18" s="635"/>
      <c r="Z18" s="635"/>
      <c r="AA18" s="635"/>
      <c r="AB18" s="635"/>
      <c r="AC18" s="635"/>
      <c r="AD18" s="635"/>
      <c r="AE18" s="635"/>
      <c r="AF18" s="635"/>
      <c r="AG18" s="635"/>
      <c r="AH18" s="635"/>
      <c r="AI18" s="635"/>
      <c r="AJ18" s="635"/>
      <c r="AK18" s="635"/>
      <c r="AL18" s="635"/>
      <c r="AM18" s="635"/>
      <c r="AN18" s="635"/>
      <c r="AO18" s="635"/>
      <c r="AP18" s="635"/>
      <c r="AQ18" s="635"/>
      <c r="AR18" s="635"/>
      <c r="AS18" s="635"/>
      <c r="AT18" s="635"/>
      <c r="AU18" s="635"/>
      <c r="AV18" s="635"/>
      <c r="AW18" s="635"/>
      <c r="AX18" s="635"/>
      <c r="AY18" s="635"/>
      <c r="AZ18" s="635"/>
      <c r="BA18" s="635"/>
      <c r="BB18" s="635"/>
      <c r="BC18" s="635"/>
      <c r="BD18" s="635"/>
      <c r="BE18" s="635"/>
      <c r="BF18" s="635"/>
      <c r="BG18" s="635"/>
      <c r="BH18" s="635"/>
      <c r="BI18" s="635"/>
      <c r="BJ18" s="635"/>
      <c r="BK18" s="635"/>
      <c r="BL18" s="635"/>
      <c r="BM18" s="635"/>
      <c r="BN18" s="635"/>
      <c r="BO18" s="635"/>
      <c r="BP18" s="635"/>
      <c r="BQ18" s="635"/>
      <c r="BR18" s="635"/>
      <c r="BS18" s="635"/>
      <c r="BT18" s="635"/>
      <c r="BU18" s="635"/>
      <c r="BV18" s="635"/>
      <c r="BW18" s="635"/>
      <c r="BX18" s="635"/>
      <c r="BY18" s="635"/>
      <c r="BZ18" s="635"/>
      <c r="CA18" s="635"/>
      <c r="CB18" s="635"/>
      <c r="CC18" s="635"/>
      <c r="CD18" s="635"/>
      <c r="CE18" s="635"/>
      <c r="CF18" s="635"/>
      <c r="CG18" s="635"/>
      <c r="CH18" s="635"/>
      <c r="CI18" s="635"/>
      <c r="CJ18" s="635"/>
      <c r="CK18" s="635"/>
      <c r="CL18" s="635"/>
      <c r="CM18" s="635"/>
      <c r="CN18" s="635"/>
      <c r="CO18" s="635"/>
      <c r="CP18" s="635"/>
      <c r="CQ18" s="635"/>
      <c r="CR18" s="635"/>
      <c r="CS18" s="635"/>
      <c r="CT18" s="635"/>
      <c r="CU18" s="635"/>
      <c r="CV18" s="635"/>
      <c r="CW18" s="635"/>
      <c r="CX18" s="635"/>
      <c r="CY18" s="635"/>
      <c r="CZ18" s="635"/>
    </row>
    <row r="19" spans="2:104" ht="14.5" x14ac:dyDescent="0.35">
      <c r="B19" s="635"/>
      <c r="C19" s="635"/>
      <c r="D19" s="635"/>
      <c r="E19" s="635"/>
      <c r="F19" s="635"/>
      <c r="G19" s="635"/>
      <c r="H19" s="635"/>
      <c r="I19" s="635"/>
      <c r="J19" s="635"/>
      <c r="K19" s="635"/>
      <c r="L19" s="635"/>
      <c r="M19" s="635"/>
      <c r="N19" s="635"/>
      <c r="O19" s="635"/>
      <c r="P19" s="635"/>
      <c r="Q19" s="635"/>
      <c r="R19" s="635"/>
      <c r="S19" s="635"/>
      <c r="T19" s="635"/>
      <c r="U19" s="635"/>
      <c r="V19" s="635"/>
      <c r="W19" s="635"/>
      <c r="X19" s="635"/>
      <c r="Y19" s="635"/>
      <c r="Z19" s="635"/>
      <c r="AA19" s="635"/>
      <c r="AB19" s="635"/>
      <c r="AC19" s="635"/>
      <c r="AD19" s="635"/>
      <c r="AE19" s="635"/>
      <c r="AF19" s="635"/>
      <c r="AG19" s="635"/>
      <c r="AH19" s="635"/>
      <c r="AI19" s="635"/>
      <c r="AJ19" s="635"/>
      <c r="AK19" s="635"/>
      <c r="AL19" s="635"/>
      <c r="AM19" s="635"/>
      <c r="AN19" s="635"/>
      <c r="AO19" s="635"/>
      <c r="AP19" s="635"/>
      <c r="AQ19" s="635"/>
      <c r="AR19" s="635"/>
      <c r="AS19" s="635"/>
      <c r="AT19" s="635"/>
      <c r="AU19" s="635"/>
      <c r="AV19" s="635"/>
      <c r="AW19" s="635"/>
      <c r="AX19" s="635"/>
      <c r="AY19" s="635"/>
      <c r="AZ19" s="635"/>
      <c r="BA19" s="635"/>
      <c r="BB19" s="635"/>
      <c r="BC19" s="635"/>
      <c r="BD19" s="635"/>
      <c r="BE19" s="635"/>
      <c r="BF19" s="635"/>
      <c r="BG19" s="635"/>
      <c r="BH19" s="635"/>
      <c r="BI19" s="635"/>
      <c r="BJ19" s="635"/>
      <c r="BK19" s="635"/>
      <c r="BL19" s="635"/>
      <c r="BM19" s="635"/>
      <c r="BN19" s="635"/>
      <c r="BO19" s="635"/>
      <c r="BP19" s="635"/>
      <c r="BQ19" s="635"/>
      <c r="BR19" s="635"/>
      <c r="BS19" s="635"/>
      <c r="BT19" s="635"/>
      <c r="BU19" s="635"/>
      <c r="BV19" s="635"/>
      <c r="BW19" s="635"/>
      <c r="BX19" s="635"/>
      <c r="BY19" s="635"/>
      <c r="BZ19" s="635"/>
      <c r="CA19" s="635"/>
      <c r="CB19" s="635"/>
      <c r="CC19" s="635"/>
      <c r="CD19" s="635"/>
      <c r="CE19" s="635"/>
      <c r="CF19" s="635"/>
      <c r="CG19" s="635"/>
      <c r="CH19" s="635"/>
      <c r="CI19" s="635"/>
      <c r="CJ19" s="635"/>
      <c r="CK19" s="635"/>
      <c r="CL19" s="635"/>
      <c r="CM19" s="635"/>
      <c r="CN19" s="635"/>
      <c r="CO19" s="635"/>
      <c r="CP19" s="635"/>
      <c r="CQ19" s="635"/>
      <c r="CR19" s="635"/>
      <c r="CS19" s="635"/>
      <c r="CT19" s="635"/>
      <c r="CU19" s="635"/>
      <c r="CV19" s="635"/>
      <c r="CW19" s="635"/>
      <c r="CX19" s="635"/>
      <c r="CY19" s="635"/>
      <c r="CZ19" s="635"/>
    </row>
    <row r="20" spans="2:104" ht="15.5" x14ac:dyDescent="0.35">
      <c r="B20" s="681"/>
      <c r="C20" s="635"/>
      <c r="D20" s="635"/>
      <c r="E20" s="635"/>
      <c r="F20" s="635"/>
      <c r="G20" s="635"/>
      <c r="H20" s="635"/>
      <c r="I20" s="635"/>
      <c r="J20" s="635"/>
      <c r="K20" s="635"/>
      <c r="L20" s="635"/>
      <c r="M20" s="635"/>
      <c r="N20" s="635"/>
      <c r="O20" s="635"/>
      <c r="P20" s="635"/>
      <c r="Q20" s="635"/>
      <c r="R20" s="635"/>
      <c r="S20" s="635"/>
      <c r="T20" s="635"/>
      <c r="U20" s="635"/>
      <c r="V20" s="635"/>
      <c r="W20" s="635"/>
      <c r="X20" s="635"/>
      <c r="Y20" s="635"/>
      <c r="Z20" s="635"/>
      <c r="AA20" s="635"/>
      <c r="AB20" s="635"/>
      <c r="AC20" s="635"/>
      <c r="AD20" s="635"/>
      <c r="AE20" s="635"/>
      <c r="AF20" s="635"/>
      <c r="AG20" s="635"/>
      <c r="AH20" s="635"/>
      <c r="AI20" s="635"/>
      <c r="AJ20" s="635"/>
      <c r="AK20" s="635"/>
      <c r="AL20" s="635"/>
      <c r="AM20" s="635"/>
      <c r="AN20" s="635"/>
      <c r="AO20" s="635"/>
      <c r="AP20" s="635"/>
      <c r="AQ20" s="635"/>
      <c r="AR20" s="635"/>
      <c r="AS20" s="635"/>
      <c r="AT20" s="635"/>
      <c r="AU20" s="635"/>
      <c r="AV20" s="635"/>
      <c r="AW20" s="635"/>
      <c r="AX20" s="635"/>
      <c r="AY20" s="635"/>
      <c r="AZ20" s="635"/>
      <c r="BA20" s="635"/>
      <c r="BB20" s="635"/>
      <c r="BC20" s="635"/>
      <c r="BD20" s="635"/>
      <c r="BE20" s="635"/>
      <c r="BF20" s="635"/>
      <c r="BG20" s="635"/>
      <c r="BH20" s="635"/>
      <c r="BI20" s="635"/>
      <c r="BJ20" s="635"/>
      <c r="BK20" s="635"/>
      <c r="BL20" s="635"/>
      <c r="BM20" s="635"/>
      <c r="BN20" s="635"/>
      <c r="BO20" s="635"/>
      <c r="BP20" s="635"/>
      <c r="BQ20" s="635"/>
      <c r="BR20" s="635"/>
      <c r="BS20" s="635"/>
      <c r="BT20" s="635"/>
      <c r="BU20" s="635"/>
      <c r="BV20" s="635"/>
      <c r="BW20" s="635"/>
      <c r="BX20" s="635"/>
      <c r="BY20" s="635"/>
      <c r="BZ20" s="635"/>
      <c r="CA20" s="635"/>
      <c r="CB20" s="635"/>
      <c r="CC20" s="635"/>
      <c r="CD20" s="635"/>
      <c r="CE20" s="635"/>
      <c r="CF20" s="635"/>
      <c r="CG20" s="635"/>
      <c r="CH20" s="635"/>
      <c r="CI20" s="635"/>
      <c r="CJ20" s="635"/>
      <c r="CK20" s="635"/>
      <c r="CL20" s="635"/>
      <c r="CM20" s="635"/>
      <c r="CN20" s="635"/>
      <c r="CO20" s="635"/>
      <c r="CP20" s="635"/>
      <c r="CQ20" s="635"/>
      <c r="CR20" s="635"/>
      <c r="CS20" s="635"/>
      <c r="CT20" s="635"/>
      <c r="CU20" s="635"/>
      <c r="CV20" s="635"/>
      <c r="CW20" s="635"/>
      <c r="CX20" s="635"/>
      <c r="CY20" s="635"/>
      <c r="CZ20" s="635"/>
    </row>
    <row r="21" spans="2:104" ht="14.5" x14ac:dyDescent="0.35">
      <c r="B21" s="635"/>
      <c r="C21" s="635"/>
      <c r="D21" s="635"/>
      <c r="E21" s="635"/>
      <c r="F21" s="635"/>
      <c r="G21" s="635"/>
      <c r="H21" s="635"/>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635"/>
      <c r="AJ21" s="635"/>
      <c r="AK21" s="635"/>
      <c r="AL21" s="635"/>
      <c r="AM21" s="635"/>
      <c r="AN21" s="635"/>
      <c r="AO21" s="635"/>
      <c r="AP21" s="635"/>
      <c r="AQ21" s="635"/>
      <c r="AR21" s="635"/>
      <c r="AS21" s="635"/>
      <c r="AT21" s="635"/>
      <c r="AU21" s="635"/>
      <c r="AV21" s="635"/>
      <c r="AW21" s="635"/>
      <c r="AX21" s="635"/>
      <c r="AY21" s="635"/>
      <c r="AZ21" s="635"/>
      <c r="BA21" s="635"/>
      <c r="BB21" s="635"/>
      <c r="BC21" s="635"/>
      <c r="BD21" s="635"/>
      <c r="BE21" s="635"/>
      <c r="BF21" s="635"/>
      <c r="BG21" s="635"/>
      <c r="BH21" s="635"/>
      <c r="BI21" s="635"/>
      <c r="BJ21" s="635"/>
      <c r="BK21" s="635"/>
      <c r="BL21" s="635"/>
      <c r="BM21" s="635"/>
      <c r="BN21" s="635"/>
      <c r="BO21" s="635"/>
      <c r="BP21" s="635"/>
      <c r="BQ21" s="635"/>
      <c r="BR21" s="635"/>
      <c r="BS21" s="635"/>
      <c r="BT21" s="635"/>
      <c r="BU21" s="635"/>
      <c r="BV21" s="635"/>
      <c r="BW21" s="635"/>
      <c r="BX21" s="635"/>
      <c r="BY21" s="635"/>
      <c r="BZ21" s="635"/>
      <c r="CA21" s="635"/>
      <c r="CB21" s="635"/>
      <c r="CC21" s="635"/>
      <c r="CD21" s="635"/>
      <c r="CE21" s="635"/>
      <c r="CF21" s="635"/>
      <c r="CG21" s="635"/>
      <c r="CH21" s="635"/>
      <c r="CI21" s="635"/>
      <c r="CJ21" s="635"/>
      <c r="CK21" s="635"/>
      <c r="CL21" s="635"/>
      <c r="CM21" s="635"/>
      <c r="CN21" s="635"/>
      <c r="CO21" s="635"/>
      <c r="CP21" s="635"/>
      <c r="CQ21" s="635"/>
      <c r="CR21" s="635"/>
      <c r="CS21" s="635"/>
      <c r="CT21" s="635"/>
      <c r="CU21" s="635"/>
      <c r="CV21" s="635"/>
      <c r="CW21" s="635"/>
      <c r="CX21" s="635"/>
      <c r="CY21" s="635"/>
      <c r="CZ21" s="635"/>
    </row>
    <row r="22" spans="2:104" ht="14.5" x14ac:dyDescent="0.35">
      <c r="B22" s="635"/>
      <c r="C22" s="635"/>
      <c r="D22" s="635"/>
      <c r="E22" s="635"/>
      <c r="F22" s="635"/>
      <c r="G22" s="635"/>
      <c r="H22" s="635"/>
      <c r="I22" s="635"/>
      <c r="J22" s="635"/>
      <c r="K22" s="635"/>
      <c r="L22" s="635"/>
      <c r="M22" s="635"/>
      <c r="N22" s="635"/>
      <c r="O22" s="635"/>
      <c r="P22" s="635"/>
      <c r="Q22" s="635"/>
      <c r="R22" s="635"/>
      <c r="S22" s="635"/>
      <c r="T22" s="635"/>
      <c r="U22" s="635"/>
      <c r="V22" s="635"/>
      <c r="W22" s="635"/>
      <c r="X22" s="635"/>
      <c r="Y22" s="635"/>
      <c r="Z22" s="635"/>
      <c r="AA22" s="635"/>
      <c r="AB22" s="635"/>
      <c r="AC22" s="635"/>
      <c r="AD22" s="635"/>
      <c r="AE22" s="635"/>
      <c r="AF22" s="635"/>
      <c r="AG22" s="635"/>
      <c r="AH22" s="635"/>
      <c r="AI22" s="635"/>
      <c r="AJ22" s="635"/>
      <c r="AK22" s="635"/>
      <c r="AL22" s="635"/>
      <c r="AM22" s="635"/>
      <c r="AN22" s="635"/>
      <c r="AO22" s="635"/>
      <c r="AP22" s="635"/>
      <c r="AQ22" s="635"/>
      <c r="AR22" s="635"/>
      <c r="AS22" s="635"/>
      <c r="AT22" s="635"/>
      <c r="AU22" s="635"/>
      <c r="AV22" s="635"/>
      <c r="AW22" s="635"/>
      <c r="AX22" s="635"/>
      <c r="AY22" s="635"/>
      <c r="AZ22" s="635"/>
      <c r="BA22" s="635"/>
      <c r="BB22" s="635"/>
      <c r="BC22" s="635"/>
      <c r="BD22" s="635"/>
      <c r="BE22" s="635"/>
      <c r="BF22" s="635"/>
      <c r="BG22" s="635"/>
      <c r="BH22" s="635"/>
      <c r="BI22" s="635"/>
      <c r="BJ22" s="635"/>
      <c r="BK22" s="635"/>
      <c r="BL22" s="635"/>
      <c r="BM22" s="635"/>
      <c r="BN22" s="635"/>
      <c r="BO22" s="635"/>
      <c r="BP22" s="635"/>
      <c r="BQ22" s="635"/>
      <c r="BR22" s="635"/>
      <c r="BS22" s="635"/>
      <c r="BT22" s="635"/>
      <c r="BU22" s="635"/>
      <c r="BV22" s="635"/>
      <c r="BW22" s="635"/>
      <c r="BX22" s="635"/>
      <c r="BY22" s="635"/>
      <c r="BZ22" s="635"/>
      <c r="CA22" s="635"/>
      <c r="CB22" s="635"/>
      <c r="CC22" s="635"/>
      <c r="CD22" s="635"/>
      <c r="CE22" s="635"/>
      <c r="CF22" s="635"/>
      <c r="CG22" s="635"/>
      <c r="CH22" s="635"/>
      <c r="CI22" s="635"/>
      <c r="CJ22" s="635"/>
      <c r="CK22" s="635"/>
      <c r="CL22" s="635"/>
      <c r="CM22" s="635"/>
      <c r="CN22" s="635"/>
      <c r="CO22" s="635"/>
      <c r="CP22" s="635"/>
      <c r="CQ22" s="635"/>
      <c r="CR22" s="635"/>
      <c r="CS22" s="635"/>
      <c r="CT22" s="635"/>
      <c r="CU22" s="635"/>
      <c r="CV22" s="635"/>
      <c r="CW22" s="635"/>
      <c r="CX22" s="635"/>
      <c r="CY22" s="635"/>
      <c r="CZ22" s="635"/>
    </row>
    <row r="23" spans="2:104" ht="14.5" x14ac:dyDescent="0.35">
      <c r="B23" s="635"/>
      <c r="C23" s="635"/>
      <c r="D23" s="635"/>
      <c r="E23" s="635"/>
      <c r="F23" s="635"/>
      <c r="G23" s="635"/>
      <c r="H23" s="635"/>
      <c r="I23" s="635"/>
      <c r="J23" s="635"/>
      <c r="K23" s="635"/>
      <c r="L23" s="635"/>
      <c r="M23" s="635"/>
      <c r="N23" s="635"/>
      <c r="O23" s="635"/>
      <c r="P23" s="635"/>
      <c r="Q23" s="635"/>
      <c r="R23" s="635"/>
      <c r="S23" s="635"/>
      <c r="T23" s="635"/>
      <c r="U23" s="635"/>
      <c r="V23" s="635"/>
      <c r="W23" s="635"/>
      <c r="X23" s="635"/>
      <c r="Y23" s="635"/>
      <c r="Z23" s="635"/>
      <c r="AA23" s="635"/>
      <c r="AB23" s="635"/>
      <c r="AC23" s="635"/>
      <c r="AD23" s="635"/>
      <c r="AE23" s="635"/>
      <c r="AF23" s="635"/>
      <c r="AG23" s="635"/>
      <c r="AH23" s="635"/>
      <c r="AI23" s="635"/>
      <c r="AJ23" s="635"/>
      <c r="AK23" s="635"/>
      <c r="AL23" s="635"/>
      <c r="AM23" s="635"/>
      <c r="AN23" s="635"/>
      <c r="AO23" s="635"/>
      <c r="AP23" s="635"/>
      <c r="AQ23" s="635"/>
      <c r="AR23" s="635"/>
      <c r="AS23" s="635"/>
      <c r="AT23" s="635"/>
      <c r="AU23" s="635"/>
      <c r="AV23" s="635"/>
      <c r="AW23" s="635"/>
      <c r="AX23" s="635"/>
      <c r="AY23" s="635"/>
      <c r="AZ23" s="635"/>
      <c r="BA23" s="635"/>
      <c r="BB23" s="635"/>
      <c r="BC23" s="635"/>
      <c r="BD23" s="635"/>
      <c r="BE23" s="635"/>
      <c r="BF23" s="635"/>
      <c r="BG23" s="635"/>
      <c r="BH23" s="635"/>
      <c r="BI23" s="635"/>
      <c r="BJ23" s="635"/>
      <c r="BK23" s="635"/>
      <c r="BL23" s="635"/>
      <c r="BM23" s="635"/>
      <c r="BN23" s="635"/>
      <c r="BO23" s="635"/>
      <c r="BP23" s="635"/>
      <c r="BQ23" s="635"/>
      <c r="BR23" s="635"/>
      <c r="BS23" s="635"/>
      <c r="BT23" s="635"/>
      <c r="BU23" s="635"/>
      <c r="BV23" s="635"/>
      <c r="BW23" s="635"/>
      <c r="BX23" s="635"/>
      <c r="BY23" s="635"/>
      <c r="BZ23" s="635"/>
      <c r="CA23" s="635"/>
      <c r="CB23" s="635"/>
      <c r="CC23" s="635"/>
      <c r="CD23" s="635"/>
      <c r="CE23" s="635"/>
      <c r="CF23" s="635"/>
      <c r="CG23" s="635"/>
      <c r="CH23" s="635"/>
      <c r="CI23" s="635"/>
      <c r="CJ23" s="635"/>
      <c r="CK23" s="635"/>
      <c r="CL23" s="635"/>
      <c r="CM23" s="635"/>
      <c r="CN23" s="635"/>
      <c r="CO23" s="635"/>
      <c r="CP23" s="635"/>
      <c r="CQ23" s="635"/>
      <c r="CR23" s="635"/>
      <c r="CS23" s="635"/>
      <c r="CT23" s="635"/>
      <c r="CU23" s="635"/>
      <c r="CV23" s="635"/>
      <c r="CW23" s="635"/>
      <c r="CX23" s="635"/>
      <c r="CY23" s="635"/>
      <c r="CZ23" s="635"/>
    </row>
    <row r="24" spans="2:104" ht="14.5" x14ac:dyDescent="0.35">
      <c r="B24" s="635"/>
      <c r="C24" s="635"/>
      <c r="D24" s="635"/>
      <c r="E24" s="635"/>
      <c r="F24" s="635"/>
      <c r="G24" s="635"/>
      <c r="H24" s="635"/>
      <c r="I24" s="635"/>
      <c r="J24" s="635"/>
      <c r="K24" s="635"/>
      <c r="L24" s="635"/>
      <c r="M24" s="635"/>
      <c r="N24" s="635"/>
      <c r="O24" s="635"/>
      <c r="P24" s="635"/>
      <c r="Q24" s="635"/>
      <c r="R24" s="635"/>
      <c r="S24" s="635"/>
      <c r="T24" s="635"/>
      <c r="U24" s="635"/>
      <c r="V24" s="635"/>
      <c r="W24" s="635"/>
      <c r="X24" s="635"/>
      <c r="Y24" s="635"/>
      <c r="Z24" s="635"/>
      <c r="AA24" s="635"/>
      <c r="AB24" s="635"/>
      <c r="AC24" s="635"/>
      <c r="AD24" s="635"/>
      <c r="AE24" s="635"/>
      <c r="AF24" s="635"/>
      <c r="AG24" s="635"/>
      <c r="AH24" s="635"/>
      <c r="AI24" s="635"/>
      <c r="AJ24" s="635"/>
      <c r="AK24" s="635"/>
      <c r="AL24" s="635"/>
      <c r="AM24" s="635"/>
      <c r="AN24" s="635"/>
      <c r="AO24" s="635"/>
      <c r="AP24" s="635"/>
      <c r="AQ24" s="635"/>
      <c r="AR24" s="635"/>
      <c r="AS24" s="635"/>
      <c r="AT24" s="635"/>
      <c r="AU24" s="635"/>
      <c r="AV24" s="635"/>
      <c r="AW24" s="635"/>
      <c r="AX24" s="635"/>
      <c r="AY24" s="635"/>
      <c r="AZ24" s="635"/>
      <c r="BA24" s="635"/>
      <c r="BB24" s="635"/>
      <c r="BC24" s="635"/>
      <c r="BD24" s="635"/>
      <c r="BE24" s="635"/>
      <c r="BF24" s="635"/>
      <c r="BG24" s="635"/>
      <c r="BH24" s="635"/>
      <c r="BI24" s="635"/>
      <c r="BJ24" s="635"/>
      <c r="BK24" s="635"/>
      <c r="BL24" s="635"/>
      <c r="BM24" s="635"/>
      <c r="BN24" s="635"/>
      <c r="BO24" s="635"/>
      <c r="BP24" s="635"/>
      <c r="BQ24" s="635"/>
      <c r="BR24" s="635"/>
      <c r="BS24" s="635"/>
      <c r="BT24" s="635"/>
      <c r="BU24" s="635"/>
      <c r="BV24" s="635"/>
      <c r="BW24" s="635"/>
      <c r="BX24" s="635"/>
      <c r="BY24" s="635"/>
      <c r="BZ24" s="635"/>
      <c r="CA24" s="635"/>
      <c r="CB24" s="635"/>
      <c r="CC24" s="635"/>
      <c r="CD24" s="635"/>
      <c r="CE24" s="635"/>
      <c r="CF24" s="635"/>
      <c r="CG24" s="635"/>
      <c r="CH24" s="635"/>
      <c r="CI24" s="635"/>
      <c r="CJ24" s="635"/>
      <c r="CK24" s="635"/>
      <c r="CL24" s="635"/>
      <c r="CM24" s="635"/>
      <c r="CN24" s="635"/>
      <c r="CO24" s="635"/>
      <c r="CP24" s="635"/>
      <c r="CQ24" s="635"/>
      <c r="CR24" s="635"/>
      <c r="CS24" s="635"/>
      <c r="CT24" s="635"/>
      <c r="CU24" s="635"/>
      <c r="CV24" s="635"/>
      <c r="CW24" s="635"/>
      <c r="CX24" s="635"/>
      <c r="CY24" s="635"/>
      <c r="CZ24" s="635"/>
    </row>
    <row r="25" spans="2:104" ht="14.5" x14ac:dyDescent="0.35">
      <c r="B25" s="635"/>
      <c r="C25" s="635"/>
      <c r="D25" s="635"/>
      <c r="E25" s="635"/>
      <c r="F25" s="635"/>
      <c r="G25" s="635"/>
      <c r="H25" s="635"/>
      <c r="I25" s="635"/>
      <c r="J25" s="635"/>
      <c r="K25" s="635"/>
      <c r="L25" s="635"/>
      <c r="M25" s="635"/>
      <c r="N25" s="635"/>
      <c r="O25" s="635"/>
      <c r="P25" s="635"/>
      <c r="Q25" s="635"/>
      <c r="R25" s="635"/>
      <c r="S25" s="635"/>
      <c r="T25" s="635"/>
      <c r="U25" s="635"/>
      <c r="V25" s="635"/>
      <c r="W25" s="635"/>
      <c r="X25" s="635"/>
      <c r="Y25" s="635"/>
      <c r="Z25" s="635"/>
      <c r="AA25" s="635"/>
      <c r="AB25" s="635"/>
      <c r="AC25" s="635"/>
      <c r="AD25" s="635"/>
      <c r="AE25" s="635"/>
      <c r="AF25" s="635"/>
      <c r="AG25" s="635"/>
      <c r="AH25" s="635"/>
      <c r="AI25" s="635"/>
      <c r="AJ25" s="635"/>
      <c r="AK25" s="635"/>
      <c r="AL25" s="635"/>
      <c r="AM25" s="635"/>
      <c r="AN25" s="635"/>
      <c r="AO25" s="635"/>
      <c r="AP25" s="635"/>
      <c r="AQ25" s="635"/>
      <c r="AR25" s="635"/>
      <c r="AS25" s="635"/>
      <c r="AT25" s="635"/>
      <c r="AU25" s="635"/>
      <c r="AV25" s="635"/>
      <c r="AW25" s="635"/>
      <c r="AX25" s="635"/>
      <c r="AY25" s="635"/>
      <c r="AZ25" s="635"/>
      <c r="BA25" s="635"/>
      <c r="BB25" s="635"/>
      <c r="BC25" s="635"/>
      <c r="BD25" s="635"/>
      <c r="BE25" s="635"/>
      <c r="BF25" s="635"/>
      <c r="BG25" s="635"/>
      <c r="BH25" s="635"/>
      <c r="BI25" s="635"/>
      <c r="BJ25" s="635"/>
      <c r="BK25" s="635"/>
      <c r="BL25" s="635"/>
      <c r="BM25" s="635"/>
      <c r="BN25" s="635"/>
      <c r="BO25" s="635"/>
      <c r="BP25" s="635"/>
      <c r="BQ25" s="635"/>
      <c r="BR25" s="635"/>
      <c r="BS25" s="635"/>
      <c r="BT25" s="635"/>
      <c r="BU25" s="635"/>
      <c r="BV25" s="635"/>
      <c r="BW25" s="635"/>
      <c r="BX25" s="635"/>
      <c r="BY25" s="635"/>
      <c r="BZ25" s="635"/>
      <c r="CA25" s="635"/>
      <c r="CB25" s="635"/>
      <c r="CC25" s="635"/>
      <c r="CD25" s="635"/>
      <c r="CE25" s="635"/>
      <c r="CF25" s="635"/>
      <c r="CG25" s="635"/>
      <c r="CH25" s="635"/>
      <c r="CI25" s="635"/>
      <c r="CJ25" s="635"/>
      <c r="CK25" s="635"/>
      <c r="CL25" s="635"/>
      <c r="CM25" s="635"/>
      <c r="CN25" s="635"/>
      <c r="CO25" s="635"/>
      <c r="CP25" s="635"/>
      <c r="CQ25" s="635"/>
      <c r="CR25" s="635"/>
      <c r="CS25" s="635"/>
      <c r="CT25" s="635"/>
      <c r="CU25" s="635"/>
      <c r="CV25" s="635"/>
      <c r="CW25" s="635"/>
      <c r="CX25" s="635"/>
      <c r="CY25" s="635"/>
      <c r="CZ25" s="635"/>
    </row>
    <row r="26" spans="2:104" ht="14.5" x14ac:dyDescent="0.35">
      <c r="B26" s="635"/>
      <c r="C26" s="635"/>
      <c r="D26" s="635"/>
      <c r="E26" s="635"/>
      <c r="F26" s="635"/>
      <c r="G26" s="635"/>
      <c r="H26" s="635"/>
      <c r="I26" s="635"/>
      <c r="J26" s="635"/>
      <c r="K26" s="635"/>
      <c r="L26" s="635"/>
      <c r="M26" s="635"/>
      <c r="N26" s="635"/>
      <c r="O26" s="635"/>
      <c r="P26" s="635"/>
      <c r="Q26" s="635"/>
      <c r="R26" s="635"/>
      <c r="S26" s="635"/>
      <c r="T26" s="635"/>
      <c r="U26" s="635"/>
      <c r="V26" s="635"/>
      <c r="W26" s="635"/>
      <c r="X26" s="635"/>
      <c r="Y26" s="635"/>
      <c r="Z26" s="635"/>
      <c r="AA26" s="635"/>
      <c r="AB26" s="635"/>
      <c r="AC26" s="635"/>
      <c r="AD26" s="635"/>
      <c r="AE26" s="635"/>
      <c r="AF26" s="635"/>
      <c r="AG26" s="635"/>
      <c r="AH26" s="635"/>
      <c r="AI26" s="635"/>
      <c r="AJ26" s="635"/>
      <c r="AK26" s="635"/>
      <c r="AL26" s="635"/>
      <c r="AM26" s="635"/>
      <c r="AN26" s="635"/>
      <c r="AO26" s="635"/>
      <c r="AP26" s="635"/>
      <c r="AQ26" s="635"/>
      <c r="AR26" s="635"/>
      <c r="AS26" s="635"/>
      <c r="AT26" s="635"/>
      <c r="AU26" s="635"/>
      <c r="AV26" s="635"/>
      <c r="AW26" s="635"/>
      <c r="AX26" s="635"/>
      <c r="AY26" s="635"/>
      <c r="AZ26" s="635"/>
      <c r="BA26" s="635"/>
      <c r="BB26" s="635"/>
      <c r="BC26" s="635"/>
      <c r="BD26" s="635"/>
      <c r="BE26" s="635"/>
      <c r="BF26" s="635"/>
      <c r="BG26" s="635"/>
      <c r="BH26" s="635"/>
      <c r="BI26" s="635"/>
      <c r="BJ26" s="635"/>
      <c r="BK26" s="635"/>
      <c r="BL26" s="635"/>
      <c r="BM26" s="635"/>
      <c r="BN26" s="635"/>
      <c r="BO26" s="635"/>
      <c r="BP26" s="635"/>
      <c r="BQ26" s="635"/>
      <c r="BR26" s="635"/>
      <c r="BS26" s="635"/>
      <c r="BT26" s="635"/>
      <c r="BU26" s="635"/>
      <c r="BV26" s="635"/>
      <c r="BW26" s="635"/>
      <c r="BX26" s="635"/>
      <c r="BY26" s="635"/>
      <c r="BZ26" s="635"/>
      <c r="CA26" s="635"/>
      <c r="CB26" s="635"/>
      <c r="CC26" s="635"/>
      <c r="CD26" s="635"/>
      <c r="CE26" s="635"/>
      <c r="CF26" s="635"/>
      <c r="CG26" s="635"/>
      <c r="CH26" s="635"/>
      <c r="CI26" s="635"/>
      <c r="CJ26" s="635"/>
      <c r="CK26" s="635"/>
      <c r="CL26" s="635"/>
      <c r="CM26" s="635"/>
      <c r="CN26" s="635"/>
      <c r="CO26" s="635"/>
      <c r="CP26" s="635"/>
      <c r="CQ26" s="635"/>
      <c r="CR26" s="635"/>
      <c r="CS26" s="635"/>
      <c r="CT26" s="635"/>
      <c r="CU26" s="635"/>
      <c r="CV26" s="635"/>
      <c r="CW26" s="635"/>
      <c r="CX26" s="635"/>
      <c r="CY26" s="635"/>
      <c r="CZ26" s="635"/>
    </row>
    <row r="27" spans="2:104" ht="14.5" x14ac:dyDescent="0.35">
      <c r="B27" s="635"/>
      <c r="C27" s="635"/>
      <c r="D27" s="635"/>
      <c r="E27" s="635"/>
      <c r="F27" s="635"/>
      <c r="G27" s="635"/>
      <c r="H27" s="635"/>
      <c r="I27" s="635"/>
      <c r="J27" s="635"/>
      <c r="K27" s="635"/>
      <c r="L27" s="635"/>
      <c r="M27" s="635"/>
      <c r="N27" s="635"/>
      <c r="O27" s="635"/>
      <c r="P27" s="635"/>
      <c r="Q27" s="635"/>
      <c r="R27" s="635"/>
      <c r="S27" s="635"/>
      <c r="T27" s="635"/>
      <c r="U27" s="635"/>
      <c r="V27" s="635"/>
      <c r="W27" s="635"/>
      <c r="X27" s="635"/>
      <c r="Y27" s="635"/>
      <c r="Z27" s="635"/>
      <c r="AA27" s="635"/>
      <c r="AB27" s="635"/>
      <c r="AC27" s="635"/>
      <c r="AD27" s="635"/>
      <c r="AE27" s="635"/>
      <c r="AF27" s="635"/>
      <c r="AG27" s="635"/>
      <c r="AH27" s="635"/>
      <c r="AI27" s="635"/>
      <c r="AJ27" s="635"/>
      <c r="AK27" s="635"/>
      <c r="AL27" s="635"/>
      <c r="AM27" s="635"/>
      <c r="AN27" s="635"/>
      <c r="AO27" s="635"/>
      <c r="AP27" s="635"/>
      <c r="AQ27" s="635"/>
      <c r="AR27" s="635"/>
      <c r="AS27" s="635"/>
      <c r="AT27" s="635"/>
      <c r="AU27" s="635"/>
      <c r="AV27" s="635"/>
      <c r="AW27" s="635"/>
      <c r="AX27" s="635"/>
      <c r="AY27" s="635"/>
      <c r="AZ27" s="635"/>
      <c r="BA27" s="635"/>
      <c r="BB27" s="635"/>
      <c r="BC27" s="635"/>
      <c r="BD27" s="635"/>
      <c r="BE27" s="635"/>
      <c r="BF27" s="635"/>
      <c r="BG27" s="635"/>
      <c r="BH27" s="635"/>
      <c r="BI27" s="635"/>
      <c r="BJ27" s="635"/>
      <c r="BK27" s="635"/>
      <c r="BL27" s="635"/>
      <c r="BM27" s="635"/>
      <c r="BN27" s="635"/>
      <c r="BO27" s="635"/>
      <c r="BP27" s="635"/>
      <c r="BQ27" s="635"/>
      <c r="BR27" s="635"/>
      <c r="BS27" s="635"/>
      <c r="BT27" s="635"/>
      <c r="BU27" s="635"/>
      <c r="BV27" s="635"/>
      <c r="BW27" s="635"/>
      <c r="BX27" s="635"/>
      <c r="BY27" s="635"/>
      <c r="BZ27" s="635"/>
      <c r="CA27" s="635"/>
      <c r="CB27" s="635"/>
      <c r="CC27" s="635"/>
      <c r="CD27" s="635"/>
      <c r="CE27" s="635"/>
      <c r="CF27" s="635"/>
      <c r="CG27" s="635"/>
      <c r="CH27" s="635"/>
      <c r="CI27" s="635"/>
      <c r="CJ27" s="635"/>
      <c r="CK27" s="635"/>
      <c r="CL27" s="635"/>
      <c r="CM27" s="635"/>
      <c r="CN27" s="635"/>
      <c r="CO27" s="635"/>
      <c r="CP27" s="635"/>
      <c r="CQ27" s="635"/>
      <c r="CR27" s="635"/>
      <c r="CS27" s="635"/>
      <c r="CT27" s="635"/>
      <c r="CU27" s="635"/>
      <c r="CV27" s="635"/>
      <c r="CW27" s="635"/>
      <c r="CX27" s="635"/>
      <c r="CY27" s="635"/>
      <c r="CZ27" s="635"/>
    </row>
    <row r="28" spans="2:104" ht="14.5" x14ac:dyDescent="0.35">
      <c r="B28" s="635"/>
      <c r="C28" s="635"/>
      <c r="D28" s="635"/>
      <c r="E28" s="635"/>
      <c r="F28" s="635"/>
      <c r="G28" s="635"/>
      <c r="H28" s="635"/>
      <c r="I28" s="635"/>
      <c r="J28" s="635"/>
      <c r="K28" s="635"/>
      <c r="L28" s="635"/>
      <c r="M28" s="635"/>
      <c r="N28" s="635"/>
      <c r="O28" s="635"/>
      <c r="P28" s="635"/>
      <c r="Q28" s="635"/>
      <c r="R28" s="635"/>
      <c r="S28" s="635"/>
      <c r="T28" s="635"/>
      <c r="U28" s="635"/>
      <c r="V28" s="635"/>
      <c r="W28" s="635"/>
      <c r="X28" s="635"/>
      <c r="Y28" s="635"/>
      <c r="Z28" s="635"/>
      <c r="AA28" s="635"/>
      <c r="AB28" s="635"/>
      <c r="AC28" s="635"/>
      <c r="AD28" s="635"/>
      <c r="AE28" s="635"/>
      <c r="AF28" s="635"/>
      <c r="AG28" s="635"/>
      <c r="AH28" s="635"/>
      <c r="AI28" s="635"/>
      <c r="AJ28" s="635"/>
      <c r="AK28" s="635"/>
      <c r="AL28" s="635"/>
      <c r="AM28" s="635"/>
      <c r="AN28" s="635"/>
      <c r="AO28" s="635"/>
      <c r="AP28" s="635"/>
      <c r="AQ28" s="635"/>
      <c r="AR28" s="635"/>
      <c r="AS28" s="635"/>
      <c r="AT28" s="635"/>
      <c r="AU28" s="635"/>
      <c r="AV28" s="635"/>
      <c r="AW28" s="635"/>
      <c r="AX28" s="635"/>
      <c r="AY28" s="635"/>
      <c r="AZ28" s="635"/>
      <c r="BA28" s="635"/>
      <c r="BB28" s="635"/>
      <c r="BC28" s="635"/>
      <c r="BD28" s="635"/>
      <c r="BE28" s="635"/>
      <c r="BF28" s="635"/>
      <c r="BG28" s="635"/>
      <c r="BH28" s="635"/>
      <c r="BI28" s="635"/>
      <c r="BJ28" s="635"/>
      <c r="BK28" s="635"/>
      <c r="BL28" s="635"/>
      <c r="BM28" s="635"/>
      <c r="BN28" s="635"/>
      <c r="BO28" s="635"/>
      <c r="BP28" s="635"/>
      <c r="BQ28" s="635"/>
      <c r="BR28" s="635"/>
      <c r="BS28" s="635"/>
      <c r="BT28" s="635"/>
      <c r="BU28" s="635"/>
      <c r="BV28" s="635"/>
      <c r="BW28" s="635"/>
      <c r="BX28" s="635"/>
      <c r="BY28" s="635"/>
      <c r="BZ28" s="635"/>
      <c r="CA28" s="635"/>
      <c r="CB28" s="635"/>
      <c r="CC28" s="635"/>
      <c r="CD28" s="635"/>
      <c r="CE28" s="635"/>
      <c r="CF28" s="635"/>
      <c r="CG28" s="635"/>
      <c r="CH28" s="635"/>
      <c r="CI28" s="635"/>
      <c r="CJ28" s="635"/>
      <c r="CK28" s="635"/>
      <c r="CL28" s="635"/>
      <c r="CM28" s="635"/>
      <c r="CN28" s="635"/>
      <c r="CO28" s="635"/>
      <c r="CP28" s="635"/>
      <c r="CQ28" s="635"/>
      <c r="CR28" s="635"/>
      <c r="CS28" s="635"/>
      <c r="CT28" s="635"/>
      <c r="CU28" s="635"/>
      <c r="CV28" s="635"/>
      <c r="CW28" s="635"/>
      <c r="CX28" s="635"/>
      <c r="CY28" s="635"/>
      <c r="CZ28" s="635"/>
    </row>
    <row r="29" spans="2:104" ht="14.5" x14ac:dyDescent="0.35">
      <c r="B29" s="635"/>
      <c r="C29" s="635"/>
      <c r="D29" s="635"/>
      <c r="E29" s="635"/>
      <c r="F29" s="635"/>
      <c r="G29" s="635"/>
      <c r="H29" s="635"/>
      <c r="I29" s="635"/>
      <c r="J29" s="635"/>
      <c r="K29" s="635"/>
      <c r="L29" s="635"/>
      <c r="M29" s="635"/>
      <c r="N29" s="635"/>
      <c r="O29" s="635"/>
      <c r="P29" s="635"/>
      <c r="Q29" s="635"/>
      <c r="R29" s="635"/>
      <c r="S29" s="635"/>
      <c r="T29" s="635"/>
      <c r="U29" s="635"/>
      <c r="V29" s="635"/>
      <c r="W29" s="635"/>
      <c r="X29" s="635"/>
      <c r="Y29" s="635"/>
      <c r="Z29" s="635"/>
      <c r="AA29" s="635"/>
      <c r="AB29" s="635"/>
      <c r="AC29" s="635"/>
      <c r="AD29" s="635"/>
      <c r="AE29" s="635"/>
      <c r="AF29" s="635"/>
      <c r="AG29" s="635"/>
      <c r="AH29" s="635"/>
      <c r="AI29" s="635"/>
      <c r="AJ29" s="635"/>
      <c r="AK29" s="635"/>
      <c r="AL29" s="635"/>
      <c r="AM29" s="635"/>
      <c r="AN29" s="635"/>
      <c r="AO29" s="635"/>
      <c r="AP29" s="635"/>
      <c r="AQ29" s="635"/>
      <c r="AR29" s="635"/>
      <c r="AS29" s="635"/>
      <c r="AT29" s="635"/>
      <c r="AU29" s="635"/>
      <c r="AV29" s="635"/>
      <c r="AW29" s="635"/>
      <c r="AX29" s="635"/>
      <c r="AY29" s="635"/>
      <c r="AZ29" s="635"/>
      <c r="BA29" s="635"/>
      <c r="BB29" s="635"/>
      <c r="BC29" s="635"/>
      <c r="BD29" s="635"/>
      <c r="BE29" s="635"/>
      <c r="BF29" s="635"/>
      <c r="BG29" s="635"/>
      <c r="BH29" s="635"/>
      <c r="BI29" s="635"/>
      <c r="BJ29" s="635"/>
      <c r="BK29" s="635"/>
      <c r="BL29" s="635"/>
      <c r="BM29" s="635"/>
      <c r="BN29" s="635"/>
      <c r="BO29" s="635"/>
      <c r="BP29" s="635"/>
      <c r="BQ29" s="635"/>
      <c r="BR29" s="635"/>
      <c r="BS29" s="635"/>
      <c r="BT29" s="635"/>
      <c r="BU29" s="635"/>
      <c r="BV29" s="635"/>
      <c r="BW29" s="635"/>
      <c r="BX29" s="635"/>
      <c r="BY29" s="635"/>
      <c r="BZ29" s="635"/>
      <c r="CA29" s="635"/>
      <c r="CB29" s="635"/>
      <c r="CC29" s="635"/>
      <c r="CD29" s="635"/>
      <c r="CE29" s="635"/>
      <c r="CF29" s="635"/>
      <c r="CG29" s="635"/>
      <c r="CH29" s="635"/>
      <c r="CI29" s="635"/>
      <c r="CJ29" s="635"/>
      <c r="CK29" s="635"/>
      <c r="CL29" s="635"/>
      <c r="CM29" s="635"/>
      <c r="CN29" s="635"/>
      <c r="CO29" s="635"/>
      <c r="CP29" s="635"/>
      <c r="CQ29" s="635"/>
      <c r="CR29" s="635"/>
      <c r="CS29" s="635"/>
      <c r="CT29" s="635"/>
      <c r="CU29" s="635"/>
      <c r="CV29" s="635"/>
      <c r="CW29" s="635"/>
      <c r="CX29" s="635"/>
      <c r="CY29" s="635"/>
      <c r="CZ29" s="635"/>
    </row>
    <row r="30" spans="2:104" ht="14.5" x14ac:dyDescent="0.35">
      <c r="B30" s="635"/>
      <c r="C30" s="635"/>
      <c r="D30" s="635"/>
      <c r="E30" s="635"/>
      <c r="F30" s="635"/>
      <c r="G30" s="635"/>
      <c r="H30" s="635"/>
      <c r="I30" s="635"/>
      <c r="J30" s="635"/>
      <c r="K30" s="635"/>
      <c r="L30" s="635"/>
      <c r="M30" s="635"/>
      <c r="N30" s="635"/>
      <c r="O30" s="635"/>
      <c r="P30" s="635"/>
      <c r="Q30" s="635"/>
      <c r="R30" s="635"/>
      <c r="S30" s="635"/>
      <c r="T30" s="635"/>
      <c r="U30" s="635"/>
      <c r="V30" s="635"/>
      <c r="W30" s="635"/>
      <c r="X30" s="635"/>
      <c r="Y30" s="635"/>
      <c r="Z30" s="635"/>
      <c r="AA30" s="635"/>
      <c r="AB30" s="635"/>
      <c r="AC30" s="635"/>
      <c r="AD30" s="635"/>
      <c r="AE30" s="635"/>
      <c r="AF30" s="635"/>
      <c r="AG30" s="635"/>
      <c r="AH30" s="635"/>
      <c r="AI30" s="635"/>
      <c r="AJ30" s="635"/>
      <c r="AK30" s="635"/>
      <c r="AL30" s="635"/>
      <c r="AM30" s="635"/>
      <c r="AN30" s="635"/>
      <c r="AO30" s="635"/>
      <c r="AP30" s="635"/>
      <c r="AQ30" s="635"/>
      <c r="AR30" s="635"/>
      <c r="AS30" s="635"/>
      <c r="AT30" s="635"/>
      <c r="AU30" s="635"/>
      <c r="AV30" s="635"/>
      <c r="AW30" s="635"/>
      <c r="AX30" s="635"/>
      <c r="AY30" s="635"/>
      <c r="AZ30" s="635"/>
      <c r="BA30" s="635"/>
      <c r="BB30" s="635"/>
      <c r="BC30" s="635"/>
      <c r="BD30" s="635"/>
      <c r="BE30" s="635"/>
      <c r="BF30" s="635"/>
      <c r="BG30" s="635"/>
      <c r="BH30" s="635"/>
      <c r="BI30" s="635"/>
      <c r="BJ30" s="635"/>
      <c r="BK30" s="635"/>
      <c r="BL30" s="635"/>
      <c r="BM30" s="635"/>
      <c r="BN30" s="635"/>
      <c r="BO30" s="635"/>
      <c r="BP30" s="635"/>
      <c r="BQ30" s="635"/>
      <c r="BR30" s="635"/>
      <c r="BS30" s="635"/>
      <c r="BT30" s="635"/>
      <c r="BU30" s="635"/>
      <c r="BV30" s="635"/>
      <c r="BW30" s="635"/>
      <c r="BX30" s="635"/>
      <c r="BY30" s="635"/>
      <c r="BZ30" s="635"/>
      <c r="CA30" s="635"/>
      <c r="CB30" s="635"/>
      <c r="CC30" s="635"/>
      <c r="CD30" s="635"/>
      <c r="CE30" s="635"/>
      <c r="CF30" s="635"/>
      <c r="CG30" s="635"/>
      <c r="CH30" s="635"/>
      <c r="CI30" s="635"/>
      <c r="CJ30" s="635"/>
      <c r="CK30" s="635"/>
      <c r="CL30" s="635"/>
      <c r="CM30" s="635"/>
      <c r="CN30" s="635"/>
      <c r="CO30" s="635"/>
      <c r="CP30" s="635"/>
      <c r="CQ30" s="635"/>
      <c r="CR30" s="635"/>
      <c r="CS30" s="635"/>
      <c r="CT30" s="635"/>
      <c r="CU30" s="635"/>
      <c r="CV30" s="635"/>
      <c r="CW30" s="635"/>
      <c r="CX30" s="635"/>
      <c r="CY30" s="635"/>
      <c r="CZ30" s="635"/>
    </row>
    <row r="31" spans="2:104" ht="14.5" x14ac:dyDescent="0.35">
      <c r="B31" s="652"/>
      <c r="C31" s="635"/>
      <c r="D31" s="635"/>
      <c r="E31" s="635"/>
      <c r="F31" s="635"/>
      <c r="G31" s="635"/>
      <c r="H31" s="635"/>
      <c r="I31" s="635"/>
      <c r="J31" s="635"/>
      <c r="K31" s="635"/>
      <c r="L31" s="635"/>
      <c r="M31" s="635"/>
      <c r="N31" s="635"/>
      <c r="O31" s="635"/>
      <c r="P31" s="635"/>
      <c r="Q31" s="635"/>
      <c r="R31" s="635"/>
      <c r="S31" s="635"/>
      <c r="T31" s="635"/>
      <c r="U31" s="635"/>
      <c r="V31" s="635"/>
      <c r="W31" s="635"/>
      <c r="X31" s="635"/>
      <c r="Y31" s="635"/>
      <c r="Z31" s="635"/>
      <c r="AA31" s="635"/>
      <c r="AB31" s="635"/>
      <c r="AC31" s="635"/>
      <c r="AD31" s="635"/>
      <c r="AE31" s="635"/>
      <c r="AF31" s="635"/>
      <c r="AG31" s="635"/>
      <c r="AH31" s="635"/>
      <c r="AI31" s="635"/>
      <c r="AJ31" s="635"/>
      <c r="AK31" s="635"/>
      <c r="AL31" s="635"/>
      <c r="AM31" s="635"/>
      <c r="AN31" s="635"/>
      <c r="AO31" s="635"/>
      <c r="AP31" s="635"/>
      <c r="AQ31" s="635"/>
      <c r="AR31" s="635"/>
      <c r="AS31" s="635"/>
      <c r="AT31" s="635"/>
      <c r="AU31" s="635"/>
      <c r="AV31" s="635"/>
      <c r="AW31" s="635"/>
      <c r="AX31" s="635"/>
      <c r="AY31" s="635"/>
      <c r="AZ31" s="635"/>
      <c r="BA31" s="635"/>
      <c r="BB31" s="635"/>
      <c r="BC31" s="635"/>
      <c r="BD31" s="635"/>
      <c r="BE31" s="635"/>
      <c r="BF31" s="635"/>
      <c r="BG31" s="635"/>
      <c r="BH31" s="635"/>
      <c r="BI31" s="635"/>
      <c r="BJ31" s="635"/>
      <c r="BK31" s="635"/>
      <c r="BL31" s="635"/>
      <c r="BM31" s="635"/>
      <c r="BN31" s="635"/>
      <c r="BO31" s="635"/>
      <c r="BP31" s="635"/>
      <c r="BQ31" s="635"/>
      <c r="BR31" s="635"/>
      <c r="BS31" s="635"/>
      <c r="BT31" s="635"/>
      <c r="BU31" s="635"/>
      <c r="BV31" s="635"/>
      <c r="BW31" s="635"/>
      <c r="BX31" s="635"/>
      <c r="BY31" s="635"/>
      <c r="BZ31" s="635"/>
      <c r="CA31" s="635"/>
      <c r="CB31" s="635"/>
      <c r="CC31" s="635"/>
      <c r="CD31" s="635"/>
      <c r="CE31" s="635"/>
      <c r="CF31" s="635"/>
      <c r="CG31" s="635"/>
      <c r="CH31" s="635"/>
      <c r="CI31" s="635"/>
      <c r="CJ31" s="635"/>
      <c r="CK31" s="635"/>
      <c r="CL31" s="635"/>
      <c r="CM31" s="635"/>
      <c r="CN31" s="635"/>
      <c r="CO31" s="635"/>
      <c r="CP31" s="635"/>
      <c r="CQ31" s="635"/>
      <c r="CR31" s="635"/>
      <c r="CS31" s="635"/>
      <c r="CT31" s="635"/>
      <c r="CU31" s="635"/>
      <c r="CV31" s="635"/>
      <c r="CW31" s="635"/>
      <c r="CX31" s="635"/>
      <c r="CY31" s="635"/>
      <c r="CZ31" s="635"/>
    </row>
    <row r="32" spans="2:104" ht="15.5" x14ac:dyDescent="0.35">
      <c r="B32" s="681"/>
      <c r="C32" s="635"/>
      <c r="D32" s="635"/>
      <c r="E32" s="635"/>
      <c r="F32" s="635"/>
      <c r="G32" s="635"/>
      <c r="H32" s="635"/>
      <c r="I32" s="635"/>
      <c r="J32" s="635"/>
      <c r="K32" s="635"/>
      <c r="L32" s="635"/>
      <c r="M32" s="635"/>
      <c r="N32" s="635"/>
      <c r="O32" s="635"/>
      <c r="P32" s="635"/>
      <c r="Q32" s="635"/>
      <c r="R32" s="635"/>
      <c r="S32" s="635"/>
      <c r="T32" s="635"/>
      <c r="U32" s="635"/>
      <c r="V32" s="635"/>
      <c r="W32" s="635"/>
      <c r="X32" s="635"/>
      <c r="Y32" s="635"/>
      <c r="Z32" s="635"/>
      <c r="AA32" s="635"/>
      <c r="AB32" s="635"/>
      <c r="AC32" s="635"/>
      <c r="AD32" s="635"/>
      <c r="AE32" s="635"/>
      <c r="AF32" s="635"/>
      <c r="AG32" s="635"/>
      <c r="AH32" s="635"/>
      <c r="AI32" s="635"/>
      <c r="AJ32" s="635"/>
      <c r="AK32" s="635"/>
      <c r="AL32" s="635"/>
      <c r="AM32" s="635"/>
      <c r="AN32" s="635"/>
      <c r="AO32" s="635"/>
      <c r="AP32" s="635"/>
      <c r="AQ32" s="635"/>
      <c r="AR32" s="635"/>
      <c r="AS32" s="635"/>
      <c r="AT32" s="635"/>
      <c r="AU32" s="635"/>
      <c r="AV32" s="635"/>
      <c r="AW32" s="635"/>
      <c r="AX32" s="635"/>
      <c r="AY32" s="635"/>
      <c r="AZ32" s="635"/>
      <c r="BA32" s="635"/>
      <c r="BB32" s="635"/>
      <c r="BC32" s="635"/>
      <c r="BD32" s="635"/>
      <c r="BE32" s="635"/>
      <c r="BF32" s="635"/>
      <c r="BG32" s="635"/>
      <c r="BH32" s="635"/>
      <c r="BI32" s="635"/>
      <c r="BJ32" s="635"/>
      <c r="BK32" s="635"/>
      <c r="BL32" s="635"/>
      <c r="BM32" s="635"/>
      <c r="BN32" s="635"/>
      <c r="BO32" s="635"/>
      <c r="BP32" s="635"/>
      <c r="BQ32" s="635"/>
      <c r="BR32" s="635"/>
      <c r="BS32" s="635"/>
      <c r="BT32" s="635"/>
      <c r="BU32" s="635"/>
      <c r="BV32" s="635"/>
      <c r="BW32" s="635"/>
      <c r="BX32" s="635"/>
      <c r="BY32" s="635"/>
      <c r="BZ32" s="635"/>
      <c r="CA32" s="635"/>
      <c r="CB32" s="635"/>
      <c r="CC32" s="635"/>
      <c r="CD32" s="635"/>
      <c r="CE32" s="635"/>
      <c r="CF32" s="635"/>
      <c r="CG32" s="635"/>
      <c r="CH32" s="635"/>
      <c r="CI32" s="635"/>
      <c r="CJ32" s="635"/>
      <c r="CK32" s="635"/>
      <c r="CL32" s="635"/>
      <c r="CM32" s="635"/>
      <c r="CN32" s="635"/>
      <c r="CO32" s="635"/>
      <c r="CP32" s="635"/>
      <c r="CQ32" s="635"/>
      <c r="CR32" s="635"/>
      <c r="CS32" s="635"/>
      <c r="CT32" s="635"/>
      <c r="CU32" s="635"/>
      <c r="CV32" s="635"/>
      <c r="CW32" s="635"/>
      <c r="CX32" s="635"/>
      <c r="CY32" s="635"/>
      <c r="CZ32" s="635"/>
    </row>
  </sheetData>
  <mergeCells count="5">
    <mergeCell ref="C8:D8"/>
    <mergeCell ref="C9:D9"/>
    <mergeCell ref="C10:D10"/>
    <mergeCell ref="C11:D11"/>
    <mergeCell ref="C12:D12"/>
  </mergeCells>
  <pageMargins left="0.7" right="0.7" top="0.75" bottom="0.75" header="0.3" footer="0.3"/>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0E427-BCE3-44BF-8194-A0A10FF65855}">
  <dimension ref="B1:G26"/>
  <sheetViews>
    <sheetView view="pageBreakPreview" topLeftCell="A14" zoomScale="108" zoomScaleNormal="100" zoomScaleSheetLayoutView="108" workbookViewId="0">
      <selection activeCell="F16" sqref="F16"/>
    </sheetView>
  </sheetViews>
  <sheetFormatPr defaultColWidth="9.1796875" defaultRowHeight="14" x14ac:dyDescent="0.3"/>
  <cols>
    <col min="1" max="1" width="9.1796875" style="686"/>
    <col min="2" max="2" width="4.453125" style="723" customWidth="1"/>
    <col min="3" max="3" width="10.1796875" style="686" customWidth="1"/>
    <col min="4" max="4" width="46.81640625" style="686" customWidth="1"/>
    <col min="5" max="5" width="9.08984375" style="686" customWidth="1"/>
    <col min="6" max="6" width="21.26953125" style="724" customWidth="1"/>
    <col min="7" max="7" width="12.54296875" style="686" bestFit="1" customWidth="1"/>
    <col min="8" max="16384" width="9.1796875" style="686"/>
  </cols>
  <sheetData>
    <row r="1" spans="2:7" s="683" customFormat="1" x14ac:dyDescent="0.3">
      <c r="B1" s="1"/>
      <c r="C1" s="3" t="s">
        <v>188</v>
      </c>
      <c r="D1" s="729"/>
      <c r="E1" s="730"/>
      <c r="F1" s="682"/>
    </row>
    <row r="2" spans="2:7" s="683" customFormat="1" x14ac:dyDescent="0.3">
      <c r="B2" s="1"/>
      <c r="C2" s="3"/>
      <c r="D2" s="729"/>
      <c r="E2" s="730"/>
      <c r="F2" s="682"/>
    </row>
    <row r="3" spans="2:7" s="683" customFormat="1" ht="28" customHeight="1" x14ac:dyDescent="0.3">
      <c r="B3" s="1"/>
      <c r="C3" s="783" t="str">
        <f>'5.1.1 COVER SHEET'!D21</f>
        <v>CATERING SERVICES AT KUSILE SITE FOR PERIOD FROM DECEMBER 2026 TO JULY 2028</v>
      </c>
      <c r="D3" s="783"/>
      <c r="E3" s="783"/>
      <c r="F3" s="783"/>
    </row>
    <row r="4" spans="2:7" s="683" customFormat="1" x14ac:dyDescent="0.3">
      <c r="B4" s="1"/>
      <c r="C4" s="3"/>
      <c r="D4" s="729"/>
      <c r="E4" s="730"/>
      <c r="F4" s="682"/>
    </row>
    <row r="5" spans="2:7" s="683" customFormat="1" x14ac:dyDescent="0.3">
      <c r="B5" s="1"/>
      <c r="C5" s="1" t="s">
        <v>680</v>
      </c>
      <c r="D5" s="1"/>
      <c r="F5" s="682"/>
    </row>
    <row r="6" spans="2:7" s="683" customFormat="1" ht="14.5" thickBot="1" x14ac:dyDescent="0.35">
      <c r="B6" s="684"/>
      <c r="C6" s="685"/>
      <c r="D6" s="685"/>
      <c r="E6" s="686"/>
      <c r="F6" s="682"/>
    </row>
    <row r="7" spans="2:7" s="683" customFormat="1" x14ac:dyDescent="0.3">
      <c r="B7" s="687"/>
      <c r="C7" s="688"/>
      <c r="D7" s="689"/>
      <c r="E7" s="689"/>
      <c r="F7" s="690"/>
    </row>
    <row r="8" spans="2:7" s="696" customFormat="1" ht="14.5" thickBot="1" x14ac:dyDescent="0.35">
      <c r="B8" s="691"/>
      <c r="C8" s="692" t="s">
        <v>29</v>
      </c>
      <c r="D8" s="693" t="s">
        <v>30</v>
      </c>
      <c r="E8" s="694" t="s">
        <v>31</v>
      </c>
      <c r="F8" s="695" t="s">
        <v>32</v>
      </c>
    </row>
    <row r="9" spans="2:7" s="702" customFormat="1" x14ac:dyDescent="0.3">
      <c r="B9" s="697"/>
      <c r="C9" s="698"/>
      <c r="D9" s="699"/>
      <c r="E9" s="700"/>
      <c r="F9" s="701"/>
    </row>
    <row r="10" spans="2:7" s="702" customFormat="1" x14ac:dyDescent="0.3">
      <c r="B10" s="697"/>
      <c r="C10" s="703">
        <v>100</v>
      </c>
      <c r="D10" s="704" t="s">
        <v>681</v>
      </c>
      <c r="E10" s="705" t="s">
        <v>682</v>
      </c>
      <c r="F10" s="701">
        <f>'5.1.3 BOQ'!H10</f>
        <v>0</v>
      </c>
    </row>
    <row r="11" spans="2:7" s="702" customFormat="1" x14ac:dyDescent="0.3">
      <c r="B11" s="697"/>
      <c r="C11" s="703"/>
      <c r="D11" s="704"/>
      <c r="E11" s="705"/>
      <c r="F11" s="701"/>
    </row>
    <row r="12" spans="2:7" s="702" customFormat="1" x14ac:dyDescent="0.3">
      <c r="B12" s="697"/>
      <c r="C12" s="703">
        <v>200</v>
      </c>
      <c r="D12" s="704" t="s">
        <v>683</v>
      </c>
      <c r="E12" s="705" t="s">
        <v>682</v>
      </c>
      <c r="F12" s="701">
        <f>'5.1.3 BOQ'!H22</f>
        <v>0</v>
      </c>
    </row>
    <row r="13" spans="2:7" s="710" customFormat="1" x14ac:dyDescent="0.3">
      <c r="B13" s="706"/>
      <c r="C13" s="703"/>
      <c r="D13" s="707"/>
      <c r="E13" s="708"/>
      <c r="F13" s="701"/>
      <c r="G13" s="709"/>
    </row>
    <row r="14" spans="2:7" s="710" customFormat="1" x14ac:dyDescent="0.3">
      <c r="B14" s="706"/>
      <c r="C14" s="703">
        <v>300</v>
      </c>
      <c r="D14" s="711" t="s">
        <v>10</v>
      </c>
      <c r="E14" s="708" t="s">
        <v>682</v>
      </c>
      <c r="F14" s="701">
        <f>'5.1.3 BOQ'!H28</f>
        <v>0</v>
      </c>
    </row>
    <row r="15" spans="2:7" s="710" customFormat="1" x14ac:dyDescent="0.3">
      <c r="B15" s="706"/>
      <c r="C15" s="703"/>
      <c r="D15" s="712"/>
      <c r="E15" s="708"/>
      <c r="F15" s="701"/>
    </row>
    <row r="16" spans="2:7" s="710" customFormat="1" x14ac:dyDescent="0.3">
      <c r="B16" s="706"/>
      <c r="C16" s="703">
        <v>400</v>
      </c>
      <c r="D16" s="713" t="s">
        <v>13</v>
      </c>
      <c r="E16" s="708" t="s">
        <v>682</v>
      </c>
      <c r="F16" s="701">
        <f>'5.1.3 BOQ'!H34</f>
        <v>0</v>
      </c>
    </row>
    <row r="17" spans="2:6" s="710" customFormat="1" x14ac:dyDescent="0.3">
      <c r="B17" s="706"/>
      <c r="C17" s="703"/>
      <c r="D17" s="713"/>
      <c r="E17" s="705"/>
      <c r="F17" s="701"/>
    </row>
    <row r="18" spans="2:6" s="710" customFormat="1" x14ac:dyDescent="0.3">
      <c r="B18" s="706"/>
      <c r="C18" s="703">
        <v>500</v>
      </c>
      <c r="D18" s="711" t="s">
        <v>23</v>
      </c>
      <c r="E18" s="708" t="s">
        <v>682</v>
      </c>
      <c r="F18" s="701">
        <f>'5.1.3 BOQ'!H55</f>
        <v>0</v>
      </c>
    </row>
    <row r="19" spans="2:6" s="710" customFormat="1" ht="14.5" thickBot="1" x14ac:dyDescent="0.35">
      <c r="B19" s="706"/>
      <c r="C19" s="714"/>
      <c r="D19" s="715"/>
      <c r="E19" s="716"/>
      <c r="F19" s="717"/>
    </row>
    <row r="20" spans="2:6" s="696" customFormat="1" ht="14.5" thickBot="1" x14ac:dyDescent="0.35">
      <c r="B20" s="718"/>
      <c r="C20" s="780" t="s">
        <v>33</v>
      </c>
      <c r="D20" s="781"/>
      <c r="E20" s="782"/>
      <c r="F20" s="719">
        <f>F10+F12+F14+F16+F18</f>
        <v>0</v>
      </c>
    </row>
    <row r="21" spans="2:6" s="710" customFormat="1" x14ac:dyDescent="0.3">
      <c r="B21" s="720"/>
      <c r="C21" s="721"/>
      <c r="D21" s="721"/>
      <c r="E21" s="721"/>
      <c r="F21" s="722"/>
    </row>
    <row r="24" spans="2:6" x14ac:dyDescent="0.3">
      <c r="C24" s="3"/>
    </row>
    <row r="25" spans="2:6" x14ac:dyDescent="0.3">
      <c r="C25" s="3"/>
    </row>
    <row r="26" spans="2:6" x14ac:dyDescent="0.3">
      <c r="C26" s="3"/>
    </row>
  </sheetData>
  <mergeCells count="2">
    <mergeCell ref="C20:E20"/>
    <mergeCell ref="C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5D9-FB3B-47DD-B76D-32B3F0C68092}">
  <dimension ref="A1:N69"/>
  <sheetViews>
    <sheetView view="pageBreakPreview" zoomScale="80" zoomScaleNormal="70" zoomScaleSheetLayoutView="80" workbookViewId="0">
      <pane xSplit="4" ySplit="8" topLeftCell="E67" activePane="bottomRight" state="frozen"/>
      <selection activeCell="D14" sqref="D14"/>
      <selection pane="topRight" activeCell="D14" sqref="D14"/>
      <selection pane="bottomLeft" activeCell="D14" sqref="D14"/>
      <selection pane="bottomRight" activeCell="G65" sqref="G65"/>
    </sheetView>
  </sheetViews>
  <sheetFormatPr defaultColWidth="9.1796875" defaultRowHeight="14" x14ac:dyDescent="0.35"/>
  <cols>
    <col min="1" max="1" width="4.453125" style="45" customWidth="1"/>
    <col min="2" max="2" width="10.1796875" style="11" customWidth="1"/>
    <col min="3" max="3" width="45.1796875" style="11" customWidth="1"/>
    <col min="4" max="4" width="10.453125" style="11" customWidth="1"/>
    <col min="5" max="5" width="41.81640625" style="11" customWidth="1"/>
    <col min="6" max="6" width="13.54296875" style="109" customWidth="1"/>
    <col min="7" max="7" width="17.54296875" style="46" customWidth="1"/>
    <col min="8" max="8" width="21.26953125" style="11" customWidth="1"/>
    <col min="9" max="9" width="9.1796875" style="11"/>
    <col min="10" max="10" width="0" style="11" hidden="1" customWidth="1"/>
    <col min="11" max="11" width="13.54296875" style="109" hidden="1" customWidth="1"/>
    <col min="12" max="12" width="17.54296875" style="46" hidden="1" customWidth="1"/>
    <col min="13" max="13" width="21.453125" style="11" hidden="1" customWidth="1"/>
    <col min="14" max="16384" width="9.1796875" style="11"/>
  </cols>
  <sheetData>
    <row r="1" spans="1:13" s="7" customFormat="1" x14ac:dyDescent="0.3">
      <c r="A1" s="2"/>
      <c r="B1" s="3" t="s">
        <v>43</v>
      </c>
      <c r="C1" s="4"/>
      <c r="D1" s="5"/>
      <c r="F1" s="107"/>
      <c r="G1" s="6"/>
      <c r="K1" s="107"/>
      <c r="L1" s="6"/>
    </row>
    <row r="2" spans="1:13" s="7" customFormat="1" x14ac:dyDescent="0.3">
      <c r="A2" s="2"/>
      <c r="B2" s="3"/>
      <c r="C2" s="4"/>
      <c r="D2" s="5"/>
      <c r="F2" s="107"/>
      <c r="G2" s="6"/>
      <c r="K2" s="107"/>
      <c r="L2" s="6"/>
    </row>
    <row r="3" spans="1:13" s="7" customFormat="1" x14ac:dyDescent="0.3">
      <c r="A3" s="2"/>
      <c r="B3" s="3" t="s">
        <v>297</v>
      </c>
      <c r="C3" s="4"/>
      <c r="D3" s="5"/>
      <c r="F3" s="107"/>
      <c r="G3" s="6"/>
      <c r="K3" s="107"/>
      <c r="L3" s="6"/>
    </row>
    <row r="4" spans="1:13" s="7" customFormat="1" x14ac:dyDescent="0.3">
      <c r="A4" s="2"/>
      <c r="B4" s="3"/>
      <c r="C4" s="4"/>
      <c r="D4" s="5"/>
      <c r="F4" s="107"/>
      <c r="G4" s="6"/>
      <c r="H4" s="6"/>
      <c r="K4" s="107"/>
      <c r="L4" s="6"/>
      <c r="M4" s="6"/>
    </row>
    <row r="5" spans="1:13" s="7" customFormat="1" x14ac:dyDescent="0.3">
      <c r="A5" s="2"/>
      <c r="B5" s="1" t="s">
        <v>44</v>
      </c>
      <c r="C5" s="4"/>
      <c r="D5" s="5"/>
      <c r="F5" s="107"/>
      <c r="G5" s="6"/>
      <c r="K5" s="107"/>
      <c r="L5" s="6"/>
    </row>
    <row r="6" spans="1:13" s="7" customFormat="1" ht="14.5" thickBot="1" x14ac:dyDescent="0.4">
      <c r="A6" s="2"/>
      <c r="B6" s="8"/>
      <c r="C6" s="4"/>
      <c r="D6" s="5"/>
      <c r="F6" s="107"/>
      <c r="G6" s="6"/>
      <c r="K6" s="107"/>
      <c r="L6" s="6"/>
    </row>
    <row r="7" spans="1:13" s="7" customFormat="1" ht="33" customHeight="1" thickBot="1" x14ac:dyDescent="0.4">
      <c r="A7" s="9"/>
      <c r="B7" s="10"/>
      <c r="C7" s="10"/>
      <c r="D7" s="11"/>
      <c r="F7" s="784" t="s">
        <v>685</v>
      </c>
      <c r="G7" s="785"/>
      <c r="H7" s="786"/>
      <c r="K7" s="787" t="s">
        <v>299</v>
      </c>
      <c r="L7" s="788"/>
      <c r="M7" s="789"/>
    </row>
    <row r="8" spans="1:13" s="16" customFormat="1" ht="33" customHeight="1" thickBot="1" x14ac:dyDescent="0.4">
      <c r="A8" s="12"/>
      <c r="B8" s="13" t="s">
        <v>29</v>
      </c>
      <c r="C8" s="14" t="s">
        <v>30</v>
      </c>
      <c r="D8" s="15" t="s">
        <v>31</v>
      </c>
      <c r="E8" s="169" t="s">
        <v>28</v>
      </c>
      <c r="F8" s="120" t="s">
        <v>179</v>
      </c>
      <c r="G8" s="121" t="s">
        <v>90</v>
      </c>
      <c r="H8" s="122" t="s">
        <v>32</v>
      </c>
      <c r="K8" s="120" t="s">
        <v>179</v>
      </c>
      <c r="L8" s="121" t="s">
        <v>90</v>
      </c>
      <c r="M8" s="122" t="s">
        <v>32</v>
      </c>
    </row>
    <row r="9" spans="1:13" s="21" customFormat="1" x14ac:dyDescent="0.35">
      <c r="A9" s="17"/>
      <c r="B9" s="18"/>
      <c r="C9" s="19"/>
      <c r="D9" s="20"/>
      <c r="E9" s="167"/>
      <c r="F9" s="118"/>
      <c r="G9" s="119"/>
      <c r="H9" s="117"/>
      <c r="K9" s="118"/>
      <c r="L9" s="119"/>
      <c r="M9" s="117"/>
    </row>
    <row r="10" spans="1:13" s="16" customFormat="1" ht="14.5" thickBot="1" x14ac:dyDescent="0.4">
      <c r="A10" s="22"/>
      <c r="B10" s="23">
        <v>100</v>
      </c>
      <c r="C10" s="24" t="s">
        <v>1</v>
      </c>
      <c r="D10" s="25"/>
      <c r="E10" s="170"/>
      <c r="F10" s="123"/>
      <c r="G10" s="124"/>
      <c r="H10" s="125">
        <f>SUM(H14:H20)</f>
        <v>0</v>
      </c>
      <c r="K10" s="123"/>
      <c r="L10" s="124"/>
      <c r="M10" s="125" t="e">
        <f>SUM(M14:M20)</f>
        <v>#REF!</v>
      </c>
    </row>
    <row r="11" spans="1:13" s="16" customFormat="1" ht="14.5" thickTop="1" x14ac:dyDescent="0.35">
      <c r="A11" s="22"/>
      <c r="B11" s="26"/>
      <c r="C11" s="27"/>
      <c r="D11" s="28"/>
      <c r="E11" s="171"/>
      <c r="F11" s="112"/>
      <c r="G11" s="111"/>
      <c r="H11" s="116"/>
      <c r="K11" s="112"/>
      <c r="L11" s="111"/>
      <c r="M11" s="116"/>
    </row>
    <row r="12" spans="1:13" s="21" customFormat="1" x14ac:dyDescent="0.35">
      <c r="A12" s="17"/>
      <c r="B12" s="29"/>
      <c r="C12" s="27" t="s">
        <v>2</v>
      </c>
      <c r="D12" s="30"/>
      <c r="E12" s="172"/>
      <c r="F12" s="113"/>
      <c r="G12" s="110"/>
      <c r="H12" s="114"/>
      <c r="K12" s="113"/>
      <c r="L12" s="110"/>
      <c r="M12" s="114"/>
    </row>
    <row r="13" spans="1:13" s="21" customFormat="1" x14ac:dyDescent="0.35">
      <c r="A13" s="17"/>
      <c r="B13" s="29"/>
      <c r="C13" s="27"/>
      <c r="D13" s="30"/>
      <c r="E13" s="172"/>
      <c r="F13" s="113"/>
      <c r="G13" s="110"/>
      <c r="H13" s="114"/>
      <c r="K13" s="113"/>
      <c r="L13" s="110"/>
      <c r="M13" s="114"/>
    </row>
    <row r="14" spans="1:13" s="21" customFormat="1" x14ac:dyDescent="0.35">
      <c r="A14" s="17"/>
      <c r="B14" s="31">
        <v>100.1</v>
      </c>
      <c r="C14" s="32" t="s">
        <v>3</v>
      </c>
      <c r="D14" s="30" t="s">
        <v>37</v>
      </c>
      <c r="E14" s="172" t="s">
        <v>212</v>
      </c>
      <c r="F14" s="113">
        <v>1</v>
      </c>
      <c r="G14" s="235">
        <f>'5.1.3.1 BOQ - BREAKDOWN 1'!G12</f>
        <v>0</v>
      </c>
      <c r="H14" s="115">
        <f>F14*G14</f>
        <v>0</v>
      </c>
      <c r="K14" s="113">
        <v>1</v>
      </c>
      <c r="L14" s="110" t="e">
        <f>'5.1.3.1 BOQ - BREAKDOWN 1'!#REF!</f>
        <v>#REF!</v>
      </c>
      <c r="M14" s="115" t="e">
        <f>K14*L14</f>
        <v>#REF!</v>
      </c>
    </row>
    <row r="15" spans="1:13" s="21" customFormat="1" x14ac:dyDescent="0.35">
      <c r="A15" s="17"/>
      <c r="B15" s="31"/>
      <c r="C15" s="32"/>
      <c r="D15" s="30"/>
      <c r="E15" s="172"/>
      <c r="F15" s="113"/>
      <c r="G15" s="110"/>
      <c r="H15" s="115"/>
      <c r="K15" s="113"/>
      <c r="L15" s="110"/>
      <c r="M15" s="115"/>
    </row>
    <row r="16" spans="1:13" s="21" customFormat="1" ht="31.5" customHeight="1" x14ac:dyDescent="0.35">
      <c r="A16" s="17"/>
      <c r="B16" s="31">
        <v>100.2</v>
      </c>
      <c r="C16" s="32" t="s">
        <v>4</v>
      </c>
      <c r="D16" s="30" t="s">
        <v>37</v>
      </c>
      <c r="E16" s="172" t="s">
        <v>213</v>
      </c>
      <c r="F16" s="113">
        <v>20</v>
      </c>
      <c r="G16" s="734">
        <f>'5.1.3.1 BOQ - BREAKDOWN 1'!G30/13</f>
        <v>0</v>
      </c>
      <c r="H16" s="115">
        <f t="shared" ref="H16:H20" si="0">F16*G16</f>
        <v>0</v>
      </c>
      <c r="K16" s="113">
        <v>20</v>
      </c>
      <c r="L16" s="110" t="e">
        <f>'5.1.3.1 BOQ - BREAKDOWN 1'!#REF!/13</f>
        <v>#REF!</v>
      </c>
      <c r="M16" s="115" t="e">
        <f t="shared" ref="M16" si="1">K16*L16</f>
        <v>#REF!</v>
      </c>
    </row>
    <row r="17" spans="1:14" s="21" customFormat="1" x14ac:dyDescent="0.35">
      <c r="A17" s="17"/>
      <c r="B17" s="31"/>
      <c r="C17" s="32"/>
      <c r="D17" s="30"/>
      <c r="E17" s="172"/>
      <c r="F17" s="113"/>
      <c r="G17" s="110"/>
      <c r="H17" s="115"/>
      <c r="K17" s="113"/>
      <c r="L17" s="110"/>
      <c r="M17" s="115"/>
    </row>
    <row r="18" spans="1:14" s="21" customFormat="1" ht="28" x14ac:dyDescent="0.35">
      <c r="A18" s="17"/>
      <c r="B18" s="31">
        <v>100.3</v>
      </c>
      <c r="C18" s="32" t="s">
        <v>5</v>
      </c>
      <c r="D18" s="30" t="s">
        <v>37</v>
      </c>
      <c r="E18" s="172" t="s">
        <v>213</v>
      </c>
      <c r="F18" s="113">
        <v>20</v>
      </c>
      <c r="G18" s="110">
        <f>'5.1.3.1 BOQ - BREAKDOWN 1'!G38</f>
        <v>0</v>
      </c>
      <c r="H18" s="115">
        <f t="shared" si="0"/>
        <v>0</v>
      </c>
      <c r="K18" s="113">
        <v>20</v>
      </c>
      <c r="L18" s="110" t="e">
        <f>'5.1.3.1 BOQ - BREAKDOWN 1'!#REF!</f>
        <v>#REF!</v>
      </c>
      <c r="M18" s="115" t="e">
        <f t="shared" ref="M18" si="2">K18*L18</f>
        <v>#REF!</v>
      </c>
    </row>
    <row r="19" spans="1:14" s="21" customFormat="1" x14ac:dyDescent="0.35">
      <c r="A19" s="17"/>
      <c r="B19" s="31"/>
      <c r="C19" s="32"/>
      <c r="D19" s="30"/>
      <c r="E19" s="172"/>
      <c r="F19" s="113"/>
      <c r="G19" s="110"/>
      <c r="H19" s="115"/>
      <c r="K19" s="113"/>
      <c r="L19" s="110"/>
      <c r="M19" s="115"/>
    </row>
    <row r="20" spans="1:14" s="21" customFormat="1" ht="30.75" customHeight="1" x14ac:dyDescent="0.35">
      <c r="A20" s="17"/>
      <c r="B20" s="31">
        <v>100.4</v>
      </c>
      <c r="C20" s="32" t="s">
        <v>6</v>
      </c>
      <c r="D20" s="30" t="s">
        <v>37</v>
      </c>
      <c r="E20" s="172" t="s">
        <v>214</v>
      </c>
      <c r="F20" s="113">
        <v>20</v>
      </c>
      <c r="G20" s="110">
        <f>'5.1.3.1 BOQ - BREAKDOWN 1'!G43</f>
        <v>0</v>
      </c>
      <c r="H20" s="115">
        <f t="shared" si="0"/>
        <v>0</v>
      </c>
      <c r="K20" s="113">
        <v>20</v>
      </c>
      <c r="L20" s="110" t="e">
        <f>'5.1.3.1 BOQ - BREAKDOWN 1'!#REF!</f>
        <v>#REF!</v>
      </c>
      <c r="M20" s="115" t="e">
        <f t="shared" ref="M20" si="3">K20*L20</f>
        <v>#REF!</v>
      </c>
      <c r="N20" s="234"/>
    </row>
    <row r="21" spans="1:14" s="21" customFormat="1" x14ac:dyDescent="0.35">
      <c r="A21" s="17"/>
      <c r="B21" s="31"/>
      <c r="C21" s="32"/>
      <c r="D21" s="30"/>
      <c r="E21" s="172"/>
      <c r="F21" s="113"/>
      <c r="G21" s="110"/>
      <c r="H21" s="114"/>
      <c r="K21" s="113"/>
      <c r="L21" s="110"/>
      <c r="M21" s="114"/>
    </row>
    <row r="22" spans="1:14" s="16" customFormat="1" ht="14.5" customHeight="1" thickBot="1" x14ac:dyDescent="0.4">
      <c r="A22" s="22"/>
      <c r="B22" s="23">
        <v>200</v>
      </c>
      <c r="C22" s="24" t="s">
        <v>7</v>
      </c>
      <c r="D22" s="25"/>
      <c r="E22" s="170"/>
      <c r="F22" s="123"/>
      <c r="G22" s="124"/>
      <c r="H22" s="125">
        <f>SUM(H26:H26)</f>
        <v>0</v>
      </c>
      <c r="K22" s="123"/>
      <c r="L22" s="124"/>
      <c r="M22" s="125" t="e">
        <f>SUM(M26:M26)</f>
        <v>#REF!</v>
      </c>
    </row>
    <row r="23" spans="1:14" s="21" customFormat="1" ht="14.5" customHeight="1" thickTop="1" x14ac:dyDescent="0.35">
      <c r="A23" s="17"/>
      <c r="B23" s="26"/>
      <c r="C23" s="27"/>
      <c r="D23" s="30"/>
      <c r="E23" s="172"/>
      <c r="F23" s="113"/>
      <c r="G23" s="110"/>
      <c r="H23" s="117"/>
      <c r="K23" s="113"/>
      <c r="L23" s="110"/>
      <c r="M23" s="117"/>
    </row>
    <row r="24" spans="1:14" s="21" customFormat="1" x14ac:dyDescent="0.35">
      <c r="A24" s="17"/>
      <c r="B24" s="29"/>
      <c r="C24" s="27" t="s">
        <v>8</v>
      </c>
      <c r="D24" s="30"/>
      <c r="E24" s="172"/>
      <c r="F24" s="113"/>
      <c r="G24" s="110"/>
      <c r="H24" s="114"/>
      <c r="K24" s="113"/>
      <c r="L24" s="110"/>
      <c r="M24" s="114"/>
    </row>
    <row r="25" spans="1:14" s="21" customFormat="1" x14ac:dyDescent="0.35">
      <c r="A25" s="17"/>
      <c r="B25" s="29"/>
      <c r="C25" s="27"/>
      <c r="D25" s="30"/>
      <c r="E25" s="172"/>
      <c r="F25" s="113"/>
      <c r="G25" s="110"/>
      <c r="H25" s="114"/>
      <c r="K25" s="113"/>
      <c r="L25" s="110"/>
      <c r="M25" s="114"/>
    </row>
    <row r="26" spans="1:14" s="21" customFormat="1" ht="43" customHeight="1" x14ac:dyDescent="0.35">
      <c r="A26" s="17"/>
      <c r="B26" s="33">
        <v>200.1</v>
      </c>
      <c r="C26" s="32" t="s">
        <v>9</v>
      </c>
      <c r="D26" s="30" t="s">
        <v>37</v>
      </c>
      <c r="E26" s="172" t="s">
        <v>215</v>
      </c>
      <c r="F26" s="113">
        <v>20</v>
      </c>
      <c r="G26" s="110">
        <f>'5.1.3.1 BOQ - BREAKDOWN 1'!G47</f>
        <v>0</v>
      </c>
      <c r="H26" s="115">
        <f t="shared" ref="H26" si="4">F26*G26</f>
        <v>0</v>
      </c>
      <c r="K26" s="113">
        <v>20</v>
      </c>
      <c r="L26" s="110" t="e">
        <f>'5.1.3.1 BOQ - BREAKDOWN 1'!#REF!+#REF!</f>
        <v>#REF!</v>
      </c>
      <c r="M26" s="115" t="e">
        <f t="shared" ref="M26" si="5">K26*L26</f>
        <v>#REF!</v>
      </c>
    </row>
    <row r="27" spans="1:14" s="21" customFormat="1" x14ac:dyDescent="0.35">
      <c r="A27" s="17"/>
      <c r="B27" s="33"/>
      <c r="C27" s="34"/>
      <c r="D27" s="30"/>
      <c r="E27" s="172"/>
      <c r="F27" s="113"/>
      <c r="G27" s="110"/>
      <c r="H27" s="114"/>
      <c r="K27" s="113"/>
      <c r="L27" s="110"/>
      <c r="M27" s="114"/>
    </row>
    <row r="28" spans="1:14" s="21" customFormat="1" ht="14.5" thickBot="1" x14ac:dyDescent="0.4">
      <c r="A28" s="17"/>
      <c r="B28" s="23">
        <v>300</v>
      </c>
      <c r="C28" s="24" t="s">
        <v>10</v>
      </c>
      <c r="D28" s="35"/>
      <c r="E28" s="173"/>
      <c r="F28" s="126"/>
      <c r="G28" s="127"/>
      <c r="H28" s="125">
        <f>SUM(H30:H33)</f>
        <v>0</v>
      </c>
      <c r="K28" s="126"/>
      <c r="L28" s="127"/>
      <c r="M28" s="125" t="e">
        <f>SUM(M30:M33)</f>
        <v>#REF!</v>
      </c>
    </row>
    <row r="29" spans="1:14" s="21" customFormat="1" ht="14.5" thickTop="1" x14ac:dyDescent="0.35">
      <c r="A29" s="17"/>
      <c r="B29" s="26"/>
      <c r="C29" s="27"/>
      <c r="D29" s="30"/>
      <c r="E29" s="172"/>
      <c r="F29" s="113"/>
      <c r="G29" s="110"/>
      <c r="H29" s="117"/>
      <c r="K29" s="113"/>
      <c r="L29" s="110"/>
      <c r="M29" s="117"/>
    </row>
    <row r="30" spans="1:14" s="21" customFormat="1" x14ac:dyDescent="0.35">
      <c r="A30" s="17"/>
      <c r="B30" s="33">
        <v>300.10000000000002</v>
      </c>
      <c r="C30" s="32" t="s">
        <v>11</v>
      </c>
      <c r="D30" s="30" t="s">
        <v>37</v>
      </c>
      <c r="E30" s="172" t="s">
        <v>214</v>
      </c>
      <c r="F30" s="113">
        <v>20</v>
      </c>
      <c r="G30" s="110">
        <f>'5.1.3.1 BOQ - BREAKDOWN 1'!G73</f>
        <v>0</v>
      </c>
      <c r="H30" s="115">
        <f t="shared" ref="H30:H32" si="6">F30*G30</f>
        <v>0</v>
      </c>
      <c r="K30" s="113">
        <v>20</v>
      </c>
      <c r="L30" s="110" t="e">
        <f>'5.1.3.1 BOQ - BREAKDOWN 1'!#REF!</f>
        <v>#REF!</v>
      </c>
      <c r="M30" s="115" t="e">
        <f t="shared" ref="M30" si="7">K30*L30</f>
        <v>#REF!</v>
      </c>
    </row>
    <row r="31" spans="1:14" s="21" customFormat="1" x14ac:dyDescent="0.35">
      <c r="A31" s="17"/>
      <c r="B31" s="33"/>
      <c r="C31" s="32"/>
      <c r="D31" s="30"/>
      <c r="E31" s="172"/>
      <c r="F31" s="113"/>
      <c r="G31" s="110"/>
      <c r="H31" s="114"/>
      <c r="K31" s="113"/>
      <c r="L31" s="110"/>
      <c r="M31" s="114"/>
    </row>
    <row r="32" spans="1:14" s="21" customFormat="1" x14ac:dyDescent="0.35">
      <c r="A32" s="17"/>
      <c r="B32" s="33">
        <v>300.2</v>
      </c>
      <c r="C32" s="32" t="s">
        <v>12</v>
      </c>
      <c r="D32" s="30" t="s">
        <v>37</v>
      </c>
      <c r="E32" s="172" t="s">
        <v>214</v>
      </c>
      <c r="F32" s="113">
        <v>20</v>
      </c>
      <c r="G32" s="110">
        <f>'5.1.3.1 BOQ - BREAKDOWN 1'!G77</f>
        <v>0</v>
      </c>
      <c r="H32" s="115">
        <f t="shared" si="6"/>
        <v>0</v>
      </c>
      <c r="K32" s="113">
        <v>20</v>
      </c>
      <c r="L32" s="110" t="e">
        <f>'5.1.3.1 BOQ - BREAKDOWN 1'!#REF!</f>
        <v>#REF!</v>
      </c>
      <c r="M32" s="115" t="e">
        <f t="shared" ref="M32" si="8">K32*L32</f>
        <v>#REF!</v>
      </c>
    </row>
    <row r="33" spans="1:13" s="21" customFormat="1" x14ac:dyDescent="0.35">
      <c r="A33" s="17"/>
      <c r="B33" s="33"/>
      <c r="C33" s="32"/>
      <c r="D33" s="30"/>
      <c r="E33" s="172"/>
      <c r="F33" s="113"/>
      <c r="G33" s="110"/>
      <c r="H33" s="114"/>
      <c r="K33" s="113"/>
      <c r="L33" s="110"/>
      <c r="M33" s="114"/>
    </row>
    <row r="34" spans="1:13" s="16" customFormat="1" ht="14.5" thickBot="1" x14ac:dyDescent="0.4">
      <c r="A34" s="22"/>
      <c r="B34" s="23">
        <v>400</v>
      </c>
      <c r="C34" s="36" t="s">
        <v>13</v>
      </c>
      <c r="D34" s="25"/>
      <c r="E34" s="170"/>
      <c r="F34" s="112"/>
      <c r="G34" s="124"/>
      <c r="H34" s="125">
        <f>SUM(H36:H52)</f>
        <v>0</v>
      </c>
      <c r="K34" s="123"/>
      <c r="L34" s="124"/>
      <c r="M34" s="125" t="e">
        <f>SUM(M36:M52)</f>
        <v>#REF!</v>
      </c>
    </row>
    <row r="35" spans="1:13" s="21" customFormat="1" ht="14.5" thickTop="1" x14ac:dyDescent="0.35">
      <c r="A35" s="17"/>
      <c r="B35" s="26"/>
      <c r="C35" s="37"/>
      <c r="D35" s="30"/>
      <c r="E35" s="172"/>
      <c r="F35" s="113"/>
      <c r="G35" s="110"/>
      <c r="H35" s="117"/>
      <c r="K35" s="113"/>
      <c r="L35" s="110"/>
      <c r="M35" s="117"/>
    </row>
    <row r="36" spans="1:13" s="21" customFormat="1" ht="42" x14ac:dyDescent="0.35">
      <c r="A36" s="17"/>
      <c r="B36" s="33">
        <v>400.1</v>
      </c>
      <c r="C36" s="32" t="s">
        <v>216</v>
      </c>
      <c r="D36" s="30" t="s">
        <v>37</v>
      </c>
      <c r="E36" s="172" t="s">
        <v>217</v>
      </c>
      <c r="F36" s="113">
        <v>1</v>
      </c>
      <c r="G36" s="110">
        <f>'5.1.3.1 BOQ - BREAKDOWN 1'!G83</f>
        <v>0</v>
      </c>
      <c r="H36" s="115">
        <f>F36*G36</f>
        <v>0</v>
      </c>
      <c r="K36" s="113">
        <v>1</v>
      </c>
      <c r="L36" s="110" t="e">
        <f>'5.1.3.1 BOQ - BREAKDOWN 1'!#REF!</f>
        <v>#REF!</v>
      </c>
      <c r="M36" s="115" t="e">
        <f>K36*L36</f>
        <v>#REF!</v>
      </c>
    </row>
    <row r="37" spans="1:13" s="21" customFormat="1" x14ac:dyDescent="0.35">
      <c r="A37" s="17"/>
      <c r="B37" s="33"/>
      <c r="C37" s="32"/>
      <c r="D37" s="30"/>
      <c r="E37" s="172"/>
      <c r="F37" s="113"/>
      <c r="G37" s="110"/>
      <c r="H37" s="114"/>
      <c r="K37" s="113"/>
      <c r="L37" s="110"/>
      <c r="M37" s="114"/>
    </row>
    <row r="38" spans="1:13" s="21" customFormat="1" ht="14.5" customHeight="1" x14ac:dyDescent="0.35">
      <c r="A38" s="17"/>
      <c r="B38" s="33">
        <v>400.2</v>
      </c>
      <c r="C38" s="32" t="s">
        <v>15</v>
      </c>
      <c r="D38" s="30" t="s">
        <v>37</v>
      </c>
      <c r="E38" s="172" t="s">
        <v>214</v>
      </c>
      <c r="F38" s="113">
        <v>20</v>
      </c>
      <c r="G38" s="110">
        <f>'5.1.3.1 BOQ - BREAKDOWN 1'!G88</f>
        <v>0</v>
      </c>
      <c r="H38" s="115">
        <f t="shared" ref="H38:H52" si="9">F38*G38</f>
        <v>0</v>
      </c>
      <c r="K38" s="113">
        <v>20</v>
      </c>
      <c r="L38" s="110" t="e">
        <f>'5.1.3.1 BOQ - BREAKDOWN 1'!#REF!</f>
        <v>#REF!</v>
      </c>
      <c r="M38" s="115" t="e">
        <f t="shared" ref="M38" si="10">K38*L38</f>
        <v>#REF!</v>
      </c>
    </row>
    <row r="39" spans="1:13" s="21" customFormat="1" x14ac:dyDescent="0.35">
      <c r="A39" s="17"/>
      <c r="B39" s="33"/>
      <c r="C39" s="32"/>
      <c r="D39" s="30"/>
      <c r="E39" s="172"/>
      <c r="F39" s="113"/>
      <c r="G39" s="110"/>
      <c r="H39" s="114"/>
      <c r="K39" s="113"/>
      <c r="L39" s="110"/>
      <c r="M39" s="114"/>
    </row>
    <row r="40" spans="1:13" s="21" customFormat="1" x14ac:dyDescent="0.35">
      <c r="A40" s="17"/>
      <c r="B40" s="33">
        <v>400.3</v>
      </c>
      <c r="C40" s="32" t="s">
        <v>16</v>
      </c>
      <c r="D40" s="30" t="s">
        <v>37</v>
      </c>
      <c r="E40" s="172" t="s">
        <v>214</v>
      </c>
      <c r="F40" s="113">
        <v>20</v>
      </c>
      <c r="G40" s="110">
        <f>'5.1.3.1 BOQ - BREAKDOWN 1'!G93</f>
        <v>0</v>
      </c>
      <c r="H40" s="115">
        <f t="shared" si="9"/>
        <v>0</v>
      </c>
      <c r="K40" s="113">
        <v>20</v>
      </c>
      <c r="L40" s="110" t="e">
        <f>'5.1.3.1 BOQ - BREAKDOWN 1'!#REF!</f>
        <v>#REF!</v>
      </c>
      <c r="M40" s="115" t="e">
        <f t="shared" ref="M40" si="11">K40*L40</f>
        <v>#REF!</v>
      </c>
    </row>
    <row r="41" spans="1:13" s="21" customFormat="1" x14ac:dyDescent="0.35">
      <c r="A41" s="17"/>
      <c r="B41" s="33"/>
      <c r="C41" s="32"/>
      <c r="D41" s="30"/>
      <c r="E41" s="172"/>
      <c r="F41" s="113"/>
      <c r="G41" s="110"/>
      <c r="H41" s="114"/>
      <c r="K41" s="113"/>
      <c r="L41" s="110"/>
      <c r="M41" s="114"/>
    </row>
    <row r="42" spans="1:13" s="21" customFormat="1" x14ac:dyDescent="0.35">
      <c r="A42" s="17"/>
      <c r="B42" s="33">
        <v>400.4</v>
      </c>
      <c r="C42" s="32" t="s">
        <v>17</v>
      </c>
      <c r="D42" s="30" t="s">
        <v>37</v>
      </c>
      <c r="E42" s="172" t="s">
        <v>214</v>
      </c>
      <c r="F42" s="113">
        <v>20</v>
      </c>
      <c r="G42" s="110">
        <f>'5.1.3.1 BOQ - BREAKDOWN 1'!G99</f>
        <v>0</v>
      </c>
      <c r="H42" s="115">
        <f t="shared" si="9"/>
        <v>0</v>
      </c>
      <c r="K42" s="113">
        <v>20</v>
      </c>
      <c r="L42" s="110" t="e">
        <f>'5.1.3.1 BOQ - BREAKDOWN 1'!#REF!</f>
        <v>#REF!</v>
      </c>
      <c r="M42" s="115" t="e">
        <f t="shared" ref="M42" si="12">K42*L42</f>
        <v>#REF!</v>
      </c>
    </row>
    <row r="43" spans="1:13" s="21" customFormat="1" x14ac:dyDescent="0.35">
      <c r="A43" s="17"/>
      <c r="B43" s="33"/>
      <c r="C43" s="32"/>
      <c r="D43" s="30"/>
      <c r="E43" s="172"/>
      <c r="F43" s="113"/>
      <c r="G43" s="110"/>
      <c r="H43" s="114"/>
      <c r="K43" s="113"/>
      <c r="L43" s="110"/>
      <c r="M43" s="114"/>
    </row>
    <row r="44" spans="1:13" s="21" customFormat="1" x14ac:dyDescent="0.35">
      <c r="A44" s="17"/>
      <c r="B44" s="33">
        <v>400.5</v>
      </c>
      <c r="C44" s="32" t="s">
        <v>18</v>
      </c>
      <c r="D44" s="30" t="s">
        <v>37</v>
      </c>
      <c r="E44" s="172" t="s">
        <v>214</v>
      </c>
      <c r="F44" s="113">
        <v>20</v>
      </c>
      <c r="G44" s="110">
        <f>'5.1.3.1 BOQ - BREAKDOWN 1'!G105</f>
        <v>0</v>
      </c>
      <c r="H44" s="115">
        <f t="shared" si="9"/>
        <v>0</v>
      </c>
      <c r="K44" s="113">
        <v>20</v>
      </c>
      <c r="L44" s="110" t="e">
        <f>'5.1.3.1 BOQ - BREAKDOWN 1'!#REF!</f>
        <v>#REF!</v>
      </c>
      <c r="M44" s="115" t="e">
        <f t="shared" ref="M44" si="13">K44*L44</f>
        <v>#REF!</v>
      </c>
    </row>
    <row r="45" spans="1:13" s="21" customFormat="1" x14ac:dyDescent="0.35">
      <c r="A45" s="17"/>
      <c r="B45" s="33"/>
      <c r="C45" s="32"/>
      <c r="D45" s="30"/>
      <c r="E45" s="172"/>
      <c r="F45" s="113"/>
      <c r="G45" s="110"/>
      <c r="H45" s="114"/>
      <c r="K45" s="113"/>
      <c r="L45" s="110"/>
      <c r="M45" s="114"/>
    </row>
    <row r="46" spans="1:13" s="21" customFormat="1" x14ac:dyDescent="0.35">
      <c r="A46" s="17"/>
      <c r="B46" s="33">
        <v>400.6</v>
      </c>
      <c r="C46" s="32" t="s">
        <v>19</v>
      </c>
      <c r="D46" s="30" t="s">
        <v>37</v>
      </c>
      <c r="E46" s="172" t="s">
        <v>214</v>
      </c>
      <c r="F46" s="113">
        <v>20</v>
      </c>
      <c r="G46" s="110">
        <f>'5.1.3.1 BOQ - BREAKDOWN 1'!G111</f>
        <v>0</v>
      </c>
      <c r="H46" s="115">
        <f t="shared" si="9"/>
        <v>0</v>
      </c>
      <c r="K46" s="113">
        <v>20</v>
      </c>
      <c r="L46" s="110" t="e">
        <f>'5.1.3.1 BOQ - BREAKDOWN 1'!#REF!</f>
        <v>#REF!</v>
      </c>
      <c r="M46" s="115" t="e">
        <f t="shared" ref="M46" si="14">K46*L46</f>
        <v>#REF!</v>
      </c>
    </row>
    <row r="47" spans="1:13" s="21" customFormat="1" x14ac:dyDescent="0.35">
      <c r="A47" s="17"/>
      <c r="B47" s="33"/>
      <c r="C47" s="32"/>
      <c r="D47" s="30"/>
      <c r="E47" s="172"/>
      <c r="F47" s="113"/>
      <c r="G47" s="110"/>
      <c r="H47" s="114"/>
      <c r="K47" s="113"/>
      <c r="L47" s="110"/>
      <c r="M47" s="114"/>
    </row>
    <row r="48" spans="1:13" s="21" customFormat="1" ht="50.5" customHeight="1" x14ac:dyDescent="0.35">
      <c r="A48" s="17"/>
      <c r="B48" s="31">
        <v>400.7</v>
      </c>
      <c r="C48" s="32" t="s">
        <v>20</v>
      </c>
      <c r="D48" s="30" t="s">
        <v>37</v>
      </c>
      <c r="E48" s="172" t="s">
        <v>218</v>
      </c>
      <c r="F48" s="113">
        <v>20</v>
      </c>
      <c r="G48" s="110">
        <f>'5.1.3.1 BOQ - BREAKDOWN 1'!G116</f>
        <v>0</v>
      </c>
      <c r="H48" s="115">
        <f t="shared" si="9"/>
        <v>0</v>
      </c>
      <c r="K48" s="113">
        <v>20</v>
      </c>
      <c r="L48" s="110" t="e">
        <f>'5.1.3.1 BOQ - BREAKDOWN 1'!#REF!</f>
        <v>#REF!</v>
      </c>
      <c r="M48" s="115" t="e">
        <f t="shared" ref="M48" si="15">K48*L48</f>
        <v>#REF!</v>
      </c>
    </row>
    <row r="49" spans="1:13" s="21" customFormat="1" x14ac:dyDescent="0.35">
      <c r="A49" s="17"/>
      <c r="B49" s="31"/>
      <c r="C49" s="32"/>
      <c r="D49" s="30"/>
      <c r="E49" s="172"/>
      <c r="F49" s="113"/>
      <c r="G49" s="110"/>
      <c r="H49" s="114"/>
      <c r="K49" s="113"/>
      <c r="L49" s="110"/>
      <c r="M49" s="114"/>
    </row>
    <row r="50" spans="1:13" s="21" customFormat="1" ht="28" x14ac:dyDescent="0.35">
      <c r="A50" s="17"/>
      <c r="B50" s="31">
        <v>400.8</v>
      </c>
      <c r="C50" s="32" t="s">
        <v>21</v>
      </c>
      <c r="D50" s="30" t="s">
        <v>37</v>
      </c>
      <c r="E50" s="172" t="s">
        <v>214</v>
      </c>
      <c r="F50" s="113">
        <v>20</v>
      </c>
      <c r="G50" s="110">
        <f>'5.1.3.1 BOQ - BREAKDOWN 1'!G122</f>
        <v>0</v>
      </c>
      <c r="H50" s="115">
        <f t="shared" si="9"/>
        <v>0</v>
      </c>
      <c r="K50" s="113">
        <v>20</v>
      </c>
      <c r="L50" s="110" t="e">
        <f>'5.1.3.1 BOQ - BREAKDOWN 1'!#REF!</f>
        <v>#REF!</v>
      </c>
      <c r="M50" s="115" t="e">
        <f t="shared" ref="M50" si="16">K50*L50</f>
        <v>#REF!</v>
      </c>
    </row>
    <row r="51" spans="1:13" s="21" customFormat="1" x14ac:dyDescent="0.35">
      <c r="A51" s="17"/>
      <c r="B51" s="31"/>
      <c r="C51" s="34"/>
      <c r="D51" s="30"/>
      <c r="E51" s="172"/>
      <c r="F51" s="113"/>
      <c r="G51" s="110"/>
      <c r="H51" s="114"/>
      <c r="K51" s="113"/>
      <c r="L51" s="110"/>
      <c r="M51" s="114"/>
    </row>
    <row r="52" spans="1:13" s="21" customFormat="1" x14ac:dyDescent="0.35">
      <c r="A52" s="17"/>
      <c r="B52" s="33">
        <v>400.9</v>
      </c>
      <c r="C52" s="34" t="s">
        <v>22</v>
      </c>
      <c r="D52" s="30" t="s">
        <v>37</v>
      </c>
      <c r="E52" s="172" t="s">
        <v>214</v>
      </c>
      <c r="F52" s="113">
        <v>20</v>
      </c>
      <c r="G52" s="110">
        <f>'5.1.3.1 BOQ - BREAKDOWN 1'!G136</f>
        <v>0</v>
      </c>
      <c r="H52" s="115">
        <f t="shared" si="9"/>
        <v>0</v>
      </c>
      <c r="K52" s="113">
        <v>20</v>
      </c>
      <c r="L52" s="110" t="e">
        <f>'5.1.3.1 BOQ - BREAKDOWN 1'!#REF!</f>
        <v>#REF!</v>
      </c>
      <c r="M52" s="115" t="e">
        <f t="shared" ref="M52" si="17">K52*L52</f>
        <v>#REF!</v>
      </c>
    </row>
    <row r="53" spans="1:13" s="21" customFormat="1" x14ac:dyDescent="0.35">
      <c r="A53" s="17"/>
      <c r="B53" s="33"/>
      <c r="C53" s="34"/>
      <c r="D53" s="30"/>
      <c r="E53" s="172"/>
      <c r="F53" s="113"/>
      <c r="G53" s="110"/>
      <c r="H53" s="114"/>
      <c r="K53" s="113"/>
      <c r="L53" s="110"/>
      <c r="M53" s="114"/>
    </row>
    <row r="54" spans="1:13" s="21" customFormat="1" x14ac:dyDescent="0.35">
      <c r="A54" s="17"/>
      <c r="B54" s="26"/>
      <c r="C54" s="34"/>
      <c r="D54" s="30"/>
      <c r="E54" s="172"/>
      <c r="F54" s="113"/>
      <c r="G54" s="110"/>
      <c r="H54" s="114"/>
      <c r="K54" s="113"/>
      <c r="L54" s="110"/>
      <c r="M54" s="114"/>
    </row>
    <row r="55" spans="1:13" s="16" customFormat="1" ht="14.5" thickBot="1" x14ac:dyDescent="0.4">
      <c r="A55" s="22"/>
      <c r="B55" s="23">
        <v>500</v>
      </c>
      <c r="C55" s="24" t="s">
        <v>23</v>
      </c>
      <c r="D55" s="25"/>
      <c r="E55" s="170"/>
      <c r="F55" s="123"/>
      <c r="G55" s="124"/>
      <c r="H55" s="125">
        <f>SUM(H57:H66)</f>
        <v>0</v>
      </c>
      <c r="K55" s="123"/>
      <c r="L55" s="124"/>
      <c r="M55" s="125" t="e">
        <f>SUM(M57:M65)</f>
        <v>#REF!</v>
      </c>
    </row>
    <row r="56" spans="1:13" s="21" customFormat="1" ht="14.5" thickTop="1" x14ac:dyDescent="0.35">
      <c r="A56" s="17"/>
      <c r="B56" s="26"/>
      <c r="C56" s="27"/>
      <c r="D56" s="30"/>
      <c r="E56" s="172"/>
      <c r="F56" s="113"/>
      <c r="G56" s="110"/>
      <c r="H56" s="117"/>
      <c r="K56" s="113"/>
      <c r="L56" s="110"/>
      <c r="M56" s="117"/>
    </row>
    <row r="57" spans="1:13" s="21" customFormat="1" ht="28.5" customHeight="1" x14ac:dyDescent="0.35">
      <c r="A57" s="17"/>
      <c r="B57" s="31">
        <v>500.1</v>
      </c>
      <c r="C57" s="233" t="s">
        <v>24</v>
      </c>
      <c r="D57" s="30" t="s">
        <v>37</v>
      </c>
      <c r="E57" s="172" t="s">
        <v>219</v>
      </c>
      <c r="F57" s="113">
        <v>20</v>
      </c>
      <c r="G57" s="110">
        <f>'5.1.3.2 BOQ - BREAKDOWN 2'!H11</f>
        <v>0</v>
      </c>
      <c r="H57" s="115">
        <f t="shared" ref="H57:H63" si="18">F57*G57</f>
        <v>0</v>
      </c>
      <c r="K57" s="113">
        <v>20</v>
      </c>
      <c r="L57" s="110" t="e">
        <f>'5.1.3.2 BOQ - BREAKDOWN 2'!N11</f>
        <v>#REF!</v>
      </c>
      <c r="M57" s="115" t="e">
        <f t="shared" ref="M57" si="19">K57*L57</f>
        <v>#REF!</v>
      </c>
    </row>
    <row r="58" spans="1:13" s="21" customFormat="1" x14ac:dyDescent="0.35">
      <c r="A58" s="17"/>
      <c r="B58" s="33"/>
      <c r="C58" s="32"/>
      <c r="D58" s="30"/>
      <c r="E58" s="172"/>
      <c r="F58" s="113"/>
      <c r="G58" s="110"/>
      <c r="H58" s="114"/>
      <c r="K58" s="113"/>
      <c r="L58" s="110"/>
      <c r="M58" s="114"/>
    </row>
    <row r="59" spans="1:13" s="21" customFormat="1" ht="60.65" customHeight="1" x14ac:dyDescent="0.35">
      <c r="A59" s="17"/>
      <c r="B59" s="33">
        <v>500.6</v>
      </c>
      <c r="C59" s="32" t="s">
        <v>26</v>
      </c>
      <c r="D59" s="30" t="s">
        <v>37</v>
      </c>
      <c r="E59" s="172" t="s">
        <v>220</v>
      </c>
      <c r="F59" s="113">
        <v>20</v>
      </c>
      <c r="G59" s="110">
        <f>'5.1.3.2 BOQ - BREAKDOWN 2'!H18</f>
        <v>0</v>
      </c>
      <c r="H59" s="115">
        <f t="shared" si="18"/>
        <v>0</v>
      </c>
      <c r="K59" s="113">
        <v>20</v>
      </c>
      <c r="L59" s="110" t="e">
        <f>'5.1.3.2 BOQ - BREAKDOWN 2'!N18</f>
        <v>#REF!</v>
      </c>
      <c r="M59" s="115" t="e">
        <f t="shared" ref="M59" si="20">K59*L59</f>
        <v>#REF!</v>
      </c>
    </row>
    <row r="60" spans="1:13" s="21" customFormat="1" x14ac:dyDescent="0.35">
      <c r="A60" s="17"/>
      <c r="B60" s="33"/>
      <c r="C60" s="32"/>
      <c r="D60" s="30"/>
      <c r="E60" s="172"/>
      <c r="F60" s="113"/>
      <c r="G60" s="110"/>
      <c r="H60" s="114"/>
      <c r="K60" s="113"/>
      <c r="L60" s="110"/>
      <c r="M60" s="114"/>
    </row>
    <row r="61" spans="1:13" s="21" customFormat="1" ht="47.5" customHeight="1" x14ac:dyDescent="0.35">
      <c r="A61" s="17"/>
      <c r="B61" s="33">
        <v>500.7</v>
      </c>
      <c r="C61" s="32" t="s">
        <v>27</v>
      </c>
      <c r="D61" s="30" t="s">
        <v>37</v>
      </c>
      <c r="E61" s="172" t="s">
        <v>221</v>
      </c>
      <c r="F61" s="113">
        <v>20</v>
      </c>
      <c r="G61" s="110">
        <f>'5.1.3.2 BOQ - BREAKDOWN 2'!H60</f>
        <v>0</v>
      </c>
      <c r="H61" s="115">
        <f t="shared" si="18"/>
        <v>0</v>
      </c>
      <c r="K61" s="113">
        <v>20</v>
      </c>
      <c r="L61" s="110" t="e">
        <f>'5.1.3.2 BOQ - BREAKDOWN 2'!N60</f>
        <v>#REF!</v>
      </c>
      <c r="M61" s="115" t="e">
        <f t="shared" ref="M61" si="21">K61*L61</f>
        <v>#REF!</v>
      </c>
    </row>
    <row r="62" spans="1:13" s="21" customFormat="1" ht="17.149999999999999" customHeight="1" x14ac:dyDescent="0.35">
      <c r="A62" s="17"/>
      <c r="B62" s="33"/>
      <c r="C62" s="32"/>
      <c r="D62" s="30"/>
      <c r="E62" s="172"/>
      <c r="F62" s="113"/>
      <c r="G62" s="110"/>
      <c r="H62" s="115"/>
      <c r="K62" s="113"/>
      <c r="L62" s="110"/>
      <c r="M62" s="115"/>
    </row>
    <row r="63" spans="1:13" s="21" customFormat="1" ht="17.149999999999999" customHeight="1" x14ac:dyDescent="0.35">
      <c r="A63" s="17"/>
      <c r="B63" s="33">
        <v>500.8</v>
      </c>
      <c r="C63" s="32" t="s">
        <v>291</v>
      </c>
      <c r="D63" s="30" t="s">
        <v>37</v>
      </c>
      <c r="E63" s="172"/>
      <c r="F63" s="113">
        <v>20</v>
      </c>
      <c r="G63" s="110">
        <f>'5.1.3.2 BOQ - BREAKDOWN 2'!H126</f>
        <v>0</v>
      </c>
      <c r="H63" s="115">
        <f t="shared" si="18"/>
        <v>0</v>
      </c>
      <c r="K63" s="113">
        <v>20</v>
      </c>
      <c r="L63" s="110" t="e">
        <f>'5.1.3.2 BOQ - BREAKDOWN 2'!N128</f>
        <v>#REF!</v>
      </c>
      <c r="M63" s="115" t="e">
        <f t="shared" ref="M63" si="22">K63*L63</f>
        <v>#REF!</v>
      </c>
    </row>
    <row r="64" spans="1:13" s="21" customFormat="1" x14ac:dyDescent="0.35">
      <c r="A64" s="17"/>
      <c r="B64" s="33"/>
      <c r="C64" s="32"/>
      <c r="D64" s="30"/>
      <c r="E64" s="168"/>
      <c r="F64" s="113"/>
      <c r="G64" s="110"/>
      <c r="H64" s="114"/>
      <c r="K64" s="113"/>
      <c r="L64" s="110"/>
      <c r="M64" s="114"/>
    </row>
    <row r="65" spans="1:13" s="21" customFormat="1" x14ac:dyDescent="0.35">
      <c r="A65" s="17"/>
      <c r="B65" s="33">
        <v>500.9</v>
      </c>
      <c r="C65" s="229" t="s">
        <v>296</v>
      </c>
      <c r="D65" s="230" t="s">
        <v>37</v>
      </c>
      <c r="E65" s="187"/>
      <c r="F65" s="231">
        <v>1</v>
      </c>
      <c r="G65" s="182">
        <f>'5.1.7 PROJECT EVENTS'!G52</f>
        <v>0</v>
      </c>
      <c r="H65" s="232">
        <f>F65*G65</f>
        <v>0</v>
      </c>
      <c r="K65" s="231">
        <v>20</v>
      </c>
      <c r="L65" s="182">
        <f>G65</f>
        <v>0</v>
      </c>
      <c r="M65" s="232">
        <f>K65*L65</f>
        <v>0</v>
      </c>
    </row>
    <row r="66" spans="1:13" s="21" customFormat="1" x14ac:dyDescent="0.35">
      <c r="A66" s="17"/>
      <c r="B66" s="186"/>
      <c r="C66" s="229"/>
      <c r="D66" s="230"/>
      <c r="E66" s="187"/>
      <c r="F66" s="231"/>
      <c r="G66" s="182"/>
      <c r="H66" s="183"/>
      <c r="K66" s="231"/>
      <c r="L66" s="182"/>
      <c r="M66" s="183"/>
    </row>
    <row r="67" spans="1:13" s="16" customFormat="1" ht="23.15" customHeight="1" thickBot="1" x14ac:dyDescent="0.4">
      <c r="A67" s="38"/>
      <c r="B67" s="39" t="s">
        <v>33</v>
      </c>
      <c r="C67" s="40"/>
      <c r="D67" s="41"/>
      <c r="E67" s="174"/>
      <c r="F67" s="128"/>
      <c r="G67" s="129"/>
      <c r="H67" s="130">
        <f>H10+H22+H28+H34+H55</f>
        <v>0</v>
      </c>
      <c r="K67" s="128"/>
      <c r="L67" s="129"/>
      <c r="M67" s="130" t="e">
        <f>M10+M22+M28+M34+M55</f>
        <v>#REF!</v>
      </c>
    </row>
    <row r="68" spans="1:13" s="21" customFormat="1" ht="14.25" customHeight="1" x14ac:dyDescent="0.35">
      <c r="A68" s="42"/>
      <c r="B68" s="43"/>
      <c r="C68" s="43"/>
      <c r="D68" s="43"/>
      <c r="F68" s="108"/>
      <c r="G68" s="44"/>
      <c r="K68" s="108"/>
      <c r="L68" s="44"/>
    </row>
    <row r="69" spans="1:13" x14ac:dyDescent="0.35">
      <c r="G69" s="46">
        <f>'5.1.7 PROJECT EVENTS'!G52</f>
        <v>0</v>
      </c>
      <c r="H69" s="332"/>
      <c r="M69" s="201" t="e">
        <f>M67-H67</f>
        <v>#REF!</v>
      </c>
    </row>
  </sheetData>
  <mergeCells count="2">
    <mergeCell ref="F7:H7"/>
    <mergeCell ref="K7:M7"/>
  </mergeCells>
  <pageMargins left="0.7" right="0.7" top="0.75" bottom="0.75" header="0.3" footer="0.3"/>
  <pageSetup paperSize="9" scale="54"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AF715-8D19-49DE-B160-16D78A96060C}">
  <dimension ref="B1:EX140"/>
  <sheetViews>
    <sheetView view="pageBreakPreview" zoomScale="80" zoomScaleNormal="87" zoomScaleSheetLayoutView="80" workbookViewId="0">
      <pane xSplit="4" ySplit="9" topLeftCell="E115" activePane="bottomRight" state="frozen"/>
      <selection activeCell="D14" sqref="D14"/>
      <selection pane="topRight" activeCell="D14" sqref="D14"/>
      <selection pane="bottomLeft" activeCell="D14" sqref="D14"/>
      <selection pane="bottomRight" activeCell="F69" sqref="F69"/>
    </sheetView>
  </sheetViews>
  <sheetFormatPr defaultColWidth="9.1796875" defaultRowHeight="12.5" x14ac:dyDescent="0.25"/>
  <cols>
    <col min="1" max="1" width="9.1796875" style="47"/>
    <col min="2" max="2" width="8.453125" style="47" customWidth="1"/>
    <col min="3" max="3" width="33.1796875" style="47" customWidth="1"/>
    <col min="4" max="4" width="8.6328125" style="274" customWidth="1"/>
    <col min="5" max="5" width="14.7265625" style="285" customWidth="1"/>
    <col min="6" max="6" width="14.7265625" style="175" customWidth="1"/>
    <col min="7" max="7" width="18.7265625" style="175" customWidth="1"/>
    <col min="8" max="8" width="9.1796875" style="47"/>
    <col min="9" max="9" width="16.81640625" style="47" customWidth="1"/>
    <col min="10" max="16384" width="9.1796875" style="47"/>
  </cols>
  <sheetData>
    <row r="1" spans="2:154" ht="14" x14ac:dyDescent="0.3">
      <c r="B1" s="3" t="s">
        <v>122</v>
      </c>
    </row>
    <row r="2" spans="2:154" ht="14" x14ac:dyDescent="0.3">
      <c r="B2" s="3"/>
    </row>
    <row r="3" spans="2:154" ht="14" x14ac:dyDescent="0.3">
      <c r="B3" s="3" t="s">
        <v>298</v>
      </c>
    </row>
    <row r="4" spans="2:154" ht="14" x14ac:dyDescent="0.3">
      <c r="B4" s="3"/>
    </row>
    <row r="5" spans="2:154" ht="14" x14ac:dyDescent="0.3">
      <c r="B5" s="3" t="s">
        <v>301</v>
      </c>
    </row>
    <row r="6" spans="2:154" ht="14.5" thickBot="1" x14ac:dyDescent="0.35">
      <c r="B6" s="3"/>
    </row>
    <row r="7" spans="2:154" ht="20.5" customHeight="1" thickBot="1" x14ac:dyDescent="0.35">
      <c r="B7" s="329"/>
      <c r="C7" s="330"/>
      <c r="D7" s="331"/>
      <c r="E7" s="790" t="s">
        <v>306</v>
      </c>
      <c r="F7" s="790"/>
      <c r="G7" s="791"/>
    </row>
    <row r="8" spans="2:154" ht="20.5" customHeight="1" x14ac:dyDescent="0.3">
      <c r="B8" s="299"/>
      <c r="C8" s="272"/>
      <c r="D8" s="275"/>
      <c r="E8" s="273"/>
      <c r="F8" s="291"/>
      <c r="G8" s="300"/>
    </row>
    <row r="9" spans="2:154" s="50" customFormat="1" ht="13" x14ac:dyDescent="0.35">
      <c r="B9" s="301" t="s">
        <v>89</v>
      </c>
      <c r="C9" s="269" t="s">
        <v>30</v>
      </c>
      <c r="D9" s="270" t="s">
        <v>302</v>
      </c>
      <c r="E9" s="271" t="s">
        <v>179</v>
      </c>
      <c r="F9" s="292" t="s">
        <v>90</v>
      </c>
      <c r="G9" s="302" t="s">
        <v>32</v>
      </c>
    </row>
    <row r="10" spans="2:154" s="50" customFormat="1" ht="13" x14ac:dyDescent="0.35">
      <c r="B10" s="303"/>
      <c r="C10" s="236"/>
      <c r="D10" s="238"/>
      <c r="E10" s="237"/>
      <c r="F10" s="293"/>
      <c r="G10" s="304"/>
    </row>
    <row r="11" spans="2:154" x14ac:dyDescent="0.25">
      <c r="B11" s="305"/>
      <c r="C11" s="106"/>
      <c r="D11" s="248"/>
      <c r="E11" s="286"/>
      <c r="F11" s="250"/>
      <c r="G11" s="306"/>
    </row>
    <row r="12" spans="2:154" s="48" customFormat="1" ht="13" x14ac:dyDescent="0.3">
      <c r="B12" s="307">
        <v>100.1</v>
      </c>
      <c r="C12" s="239" t="s">
        <v>46</v>
      </c>
      <c r="D12" s="276" t="s">
        <v>37</v>
      </c>
      <c r="E12" s="287"/>
      <c r="F12" s="294"/>
      <c r="G12" s="308">
        <f>SUM(G13:G28)</f>
        <v>0</v>
      </c>
    </row>
    <row r="13" spans="2:154" ht="13" x14ac:dyDescent="0.3">
      <c r="B13" s="305"/>
      <c r="C13" s="106"/>
      <c r="D13" s="248"/>
      <c r="E13" s="288"/>
      <c r="F13" s="295"/>
      <c r="G13" s="309"/>
    </row>
    <row r="14" spans="2:154" s="252" customFormat="1" x14ac:dyDescent="0.25">
      <c r="B14" s="310"/>
      <c r="C14" s="251" t="s">
        <v>47</v>
      </c>
      <c r="D14" s="277" t="s">
        <v>0</v>
      </c>
      <c r="E14" s="289">
        <v>84</v>
      </c>
      <c r="F14" s="450"/>
      <c r="G14" s="311">
        <f>E14*F14</f>
        <v>0</v>
      </c>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47"/>
      <c r="DO14" s="47"/>
      <c r="DP14" s="47"/>
      <c r="DQ14" s="47"/>
      <c r="DR14" s="47"/>
      <c r="DS14" s="47"/>
      <c r="DT14" s="47"/>
      <c r="DU14" s="47"/>
      <c r="DV14" s="47"/>
      <c r="DW14" s="47"/>
      <c r="DX14" s="47"/>
      <c r="DY14" s="47"/>
      <c r="DZ14" s="47"/>
      <c r="EA14" s="47"/>
      <c r="EB14" s="47"/>
      <c r="EC14" s="47"/>
      <c r="ED14" s="47"/>
      <c r="EE14" s="47"/>
      <c r="EF14" s="47"/>
      <c r="EG14" s="47"/>
      <c r="EH14" s="47"/>
      <c r="EI14" s="47"/>
      <c r="EJ14" s="47"/>
      <c r="EK14" s="47"/>
      <c r="EL14" s="47"/>
      <c r="EM14" s="47"/>
      <c r="EN14" s="47"/>
      <c r="EO14" s="47"/>
      <c r="EP14" s="47"/>
      <c r="EQ14" s="47"/>
      <c r="ER14" s="47"/>
      <c r="ES14" s="47"/>
      <c r="ET14" s="47"/>
      <c r="EU14" s="47"/>
      <c r="EV14" s="47"/>
      <c r="EW14" s="47"/>
      <c r="EX14" s="47"/>
    </row>
    <row r="15" spans="2:154" s="252" customFormat="1" x14ac:dyDescent="0.25">
      <c r="B15" s="310"/>
      <c r="C15" s="251" t="s">
        <v>48</v>
      </c>
      <c r="D15" s="277" t="s">
        <v>0</v>
      </c>
      <c r="E15" s="289">
        <v>76</v>
      </c>
      <c r="F15" s="450"/>
      <c r="G15" s="311">
        <f>E15*F15</f>
        <v>0</v>
      </c>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47"/>
      <c r="DO15" s="47"/>
      <c r="DP15" s="47"/>
      <c r="DQ15" s="47"/>
      <c r="DR15" s="47"/>
      <c r="DS15" s="47"/>
      <c r="DT15" s="47"/>
      <c r="DU15" s="47"/>
      <c r="DV15" s="47"/>
      <c r="DW15" s="47"/>
      <c r="DX15" s="47"/>
      <c r="DY15" s="47"/>
      <c r="DZ15" s="47"/>
      <c r="EA15" s="47"/>
      <c r="EB15" s="47"/>
      <c r="EC15" s="47"/>
      <c r="ED15" s="47"/>
      <c r="EE15" s="47"/>
      <c r="EF15" s="47"/>
      <c r="EG15" s="47"/>
      <c r="EH15" s="47"/>
      <c r="EI15" s="47"/>
      <c r="EJ15" s="47"/>
      <c r="EK15" s="47"/>
      <c r="EL15" s="47"/>
      <c r="EM15" s="47"/>
      <c r="EN15" s="47"/>
      <c r="EO15" s="47"/>
      <c r="EP15" s="47"/>
      <c r="EQ15" s="47"/>
      <c r="ER15" s="47"/>
      <c r="ES15" s="47"/>
      <c r="ET15" s="47"/>
      <c r="EU15" s="47"/>
      <c r="EV15" s="47"/>
      <c r="EW15" s="47"/>
      <c r="EX15" s="47"/>
    </row>
    <row r="16" spans="2:154" s="252" customFormat="1" x14ac:dyDescent="0.25">
      <c r="B16" s="310"/>
      <c r="C16" s="251" t="s">
        <v>49</v>
      </c>
      <c r="D16" s="277" t="s">
        <v>0</v>
      </c>
      <c r="E16" s="289">
        <v>24</v>
      </c>
      <c r="F16" s="450"/>
      <c r="G16" s="311">
        <f t="shared" ref="G16:G27" si="0">E16*F16</f>
        <v>0</v>
      </c>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47"/>
      <c r="DO16" s="47"/>
      <c r="DP16" s="47"/>
      <c r="DQ16" s="47"/>
      <c r="DR16" s="47"/>
      <c r="DS16" s="47"/>
      <c r="DT16" s="47"/>
      <c r="DU16" s="47"/>
      <c r="DV16" s="47"/>
      <c r="DW16" s="47"/>
      <c r="DX16" s="47"/>
      <c r="DY16" s="47"/>
      <c r="DZ16" s="47"/>
      <c r="EA16" s="47"/>
      <c r="EB16" s="47"/>
      <c r="EC16" s="47"/>
      <c r="ED16" s="47"/>
      <c r="EE16" s="47"/>
      <c r="EF16" s="47"/>
      <c r="EG16" s="47"/>
      <c r="EH16" s="47"/>
      <c r="EI16" s="47"/>
      <c r="EJ16" s="47"/>
      <c r="EK16" s="47"/>
      <c r="EL16" s="47"/>
      <c r="EM16" s="47"/>
      <c r="EN16" s="47"/>
      <c r="EO16" s="47"/>
      <c r="EP16" s="47"/>
      <c r="EQ16" s="47"/>
      <c r="ER16" s="47"/>
      <c r="ES16" s="47"/>
      <c r="ET16" s="47"/>
      <c r="EU16" s="47"/>
      <c r="EV16" s="47"/>
      <c r="EW16" s="47"/>
      <c r="EX16" s="47"/>
    </row>
    <row r="17" spans="2:154" s="252" customFormat="1" x14ac:dyDescent="0.25">
      <c r="B17" s="310"/>
      <c r="C17" s="251" t="s">
        <v>50</v>
      </c>
      <c r="D17" s="277" t="s">
        <v>0</v>
      </c>
      <c r="E17" s="289">
        <v>16</v>
      </c>
      <c r="F17" s="450"/>
      <c r="G17" s="311">
        <f t="shared" si="0"/>
        <v>0</v>
      </c>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47"/>
      <c r="AN17" s="47"/>
      <c r="AO17" s="47"/>
      <c r="AP17" s="47"/>
      <c r="AQ17" s="47"/>
      <c r="AR17" s="47"/>
      <c r="AS17" s="47"/>
      <c r="AT17" s="47"/>
      <c r="AU17" s="47"/>
      <c r="AV17" s="47"/>
      <c r="AW17" s="47"/>
      <c r="AX17" s="47"/>
      <c r="AY17" s="47"/>
      <c r="AZ17" s="47"/>
      <c r="BA17" s="47"/>
      <c r="BB17" s="47"/>
      <c r="BC17" s="47"/>
      <c r="BD17" s="47"/>
      <c r="BE17" s="47"/>
      <c r="BF17" s="47"/>
      <c r="BG17" s="47"/>
      <c r="BH17" s="47"/>
      <c r="BI17" s="47"/>
      <c r="BJ17" s="47"/>
      <c r="BK17" s="47"/>
      <c r="BL17" s="47"/>
      <c r="BM17" s="47"/>
      <c r="BN17" s="47"/>
      <c r="BO17" s="47"/>
      <c r="BP17" s="47"/>
      <c r="BQ17" s="47"/>
      <c r="BR17" s="47"/>
      <c r="BS17" s="47"/>
      <c r="BT17" s="47"/>
      <c r="BU17" s="47"/>
      <c r="BV17" s="47"/>
      <c r="BW17" s="47"/>
      <c r="BX17" s="47"/>
      <c r="BY17" s="47"/>
      <c r="BZ17" s="47"/>
      <c r="CA17" s="47"/>
      <c r="CB17" s="47"/>
      <c r="CC17" s="47"/>
      <c r="CD17" s="47"/>
      <c r="CE17" s="47"/>
      <c r="CF17" s="47"/>
      <c r="CG17" s="47"/>
      <c r="CH17" s="47"/>
      <c r="CI17" s="47"/>
      <c r="CJ17" s="47"/>
      <c r="CK17" s="47"/>
      <c r="CL17" s="47"/>
      <c r="CM17" s="47"/>
      <c r="CN17" s="47"/>
      <c r="CO17" s="47"/>
      <c r="CP17" s="47"/>
      <c r="CQ17" s="47"/>
      <c r="CR17" s="47"/>
      <c r="CS17" s="47"/>
      <c r="CT17" s="47"/>
      <c r="CU17" s="47"/>
      <c r="CV17" s="47"/>
      <c r="CW17" s="47"/>
      <c r="CX17" s="47"/>
      <c r="CY17" s="47"/>
      <c r="CZ17" s="47"/>
      <c r="DA17" s="47"/>
      <c r="DB17" s="47"/>
      <c r="DC17" s="47"/>
      <c r="DD17" s="47"/>
      <c r="DE17" s="47"/>
      <c r="DF17" s="47"/>
      <c r="DG17" s="47"/>
      <c r="DH17" s="47"/>
      <c r="DI17" s="47"/>
      <c r="DJ17" s="47"/>
      <c r="DK17" s="47"/>
      <c r="DL17" s="47"/>
      <c r="DM17" s="47"/>
      <c r="DN17" s="47"/>
      <c r="DO17" s="47"/>
      <c r="DP17" s="47"/>
      <c r="DQ17" s="47"/>
      <c r="DR17" s="47"/>
      <c r="DS17" s="47"/>
      <c r="DT17" s="47"/>
      <c r="DU17" s="47"/>
      <c r="DV17" s="47"/>
      <c r="DW17" s="47"/>
      <c r="DX17" s="47"/>
      <c r="DY17" s="47"/>
      <c r="DZ17" s="47"/>
      <c r="EA17" s="47"/>
      <c r="EB17" s="47"/>
      <c r="EC17" s="47"/>
      <c r="ED17" s="47"/>
      <c r="EE17" s="47"/>
      <c r="EF17" s="47"/>
      <c r="EG17" s="47"/>
      <c r="EH17" s="47"/>
      <c r="EI17" s="47"/>
      <c r="EJ17" s="47"/>
      <c r="EK17" s="47"/>
      <c r="EL17" s="47"/>
      <c r="EM17" s="47"/>
      <c r="EN17" s="47"/>
      <c r="EO17" s="47"/>
      <c r="EP17" s="47"/>
      <c r="EQ17" s="47"/>
      <c r="ER17" s="47"/>
      <c r="ES17" s="47"/>
      <c r="ET17" s="47"/>
      <c r="EU17" s="47"/>
      <c r="EV17" s="47"/>
      <c r="EW17" s="47"/>
      <c r="EX17" s="47"/>
    </row>
    <row r="18" spans="2:154" s="252" customFormat="1" x14ac:dyDescent="0.25">
      <c r="B18" s="310"/>
      <c r="C18" s="251" t="s">
        <v>51</v>
      </c>
      <c r="D18" s="277" t="s">
        <v>0</v>
      </c>
      <c r="E18" s="289">
        <v>16</v>
      </c>
      <c r="F18" s="450"/>
      <c r="G18" s="311">
        <f t="shared" si="0"/>
        <v>0</v>
      </c>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c r="AO18" s="47"/>
      <c r="AP18" s="47"/>
      <c r="AQ18" s="47"/>
      <c r="AR18" s="47"/>
      <c r="AS18" s="47"/>
      <c r="AT18" s="47"/>
      <c r="AU18" s="47"/>
      <c r="AV18" s="47"/>
      <c r="AW18" s="47"/>
      <c r="AX18" s="47"/>
      <c r="AY18" s="47"/>
      <c r="AZ18" s="47"/>
      <c r="BA18" s="47"/>
      <c r="BB18" s="47"/>
      <c r="BC18" s="47"/>
      <c r="BD18" s="47"/>
      <c r="BE18" s="47"/>
      <c r="BF18" s="47"/>
      <c r="BG18" s="47"/>
      <c r="BH18" s="47"/>
      <c r="BI18" s="47"/>
      <c r="BJ18" s="47"/>
      <c r="BK18" s="47"/>
      <c r="BL18" s="47"/>
      <c r="BM18" s="47"/>
      <c r="BN18" s="47"/>
      <c r="BO18" s="47"/>
      <c r="BP18" s="47"/>
      <c r="BQ18" s="47"/>
      <c r="BR18" s="47"/>
      <c r="BS18" s="47"/>
      <c r="BT18" s="47"/>
      <c r="BU18" s="47"/>
      <c r="BV18" s="47"/>
      <c r="BW18" s="47"/>
      <c r="BX18" s="47"/>
      <c r="BY18" s="47"/>
      <c r="BZ18" s="47"/>
      <c r="CA18" s="47"/>
      <c r="CB18" s="47"/>
      <c r="CC18" s="47"/>
      <c r="CD18" s="47"/>
      <c r="CE18" s="47"/>
      <c r="CF18" s="47"/>
      <c r="CG18" s="47"/>
      <c r="CH18" s="47"/>
      <c r="CI18" s="47"/>
      <c r="CJ18" s="47"/>
      <c r="CK18" s="47"/>
      <c r="CL18" s="47"/>
      <c r="CM18" s="47"/>
      <c r="CN18" s="47"/>
      <c r="CO18" s="47"/>
      <c r="CP18" s="47"/>
      <c r="CQ18" s="47"/>
      <c r="CR18" s="47"/>
      <c r="CS18" s="47"/>
      <c r="CT18" s="47"/>
      <c r="CU18" s="47"/>
      <c r="CV18" s="47"/>
      <c r="CW18" s="47"/>
      <c r="CX18" s="47"/>
      <c r="CY18" s="47"/>
      <c r="CZ18" s="47"/>
      <c r="DA18" s="47"/>
      <c r="DB18" s="47"/>
      <c r="DC18" s="47"/>
      <c r="DD18" s="47"/>
      <c r="DE18" s="47"/>
      <c r="DF18" s="47"/>
      <c r="DG18" s="47"/>
      <c r="DH18" s="47"/>
      <c r="DI18" s="47"/>
      <c r="DJ18" s="47"/>
      <c r="DK18" s="47"/>
      <c r="DL18" s="47"/>
      <c r="DM18" s="47"/>
      <c r="DN18" s="47"/>
      <c r="DO18" s="47"/>
      <c r="DP18" s="47"/>
      <c r="DQ18" s="47"/>
      <c r="DR18" s="47"/>
      <c r="DS18" s="47"/>
      <c r="DT18" s="47"/>
      <c r="DU18" s="47"/>
      <c r="DV18" s="47"/>
      <c r="DW18" s="47"/>
      <c r="DX18" s="47"/>
      <c r="DY18" s="47"/>
      <c r="DZ18" s="47"/>
      <c r="EA18" s="47"/>
      <c r="EB18" s="47"/>
      <c r="EC18" s="47"/>
      <c r="ED18" s="47"/>
      <c r="EE18" s="47"/>
      <c r="EF18" s="47"/>
      <c r="EG18" s="47"/>
      <c r="EH18" s="47"/>
      <c r="EI18" s="47"/>
      <c r="EJ18" s="47"/>
      <c r="EK18" s="47"/>
      <c r="EL18" s="47"/>
      <c r="EM18" s="47"/>
      <c r="EN18" s="47"/>
      <c r="EO18" s="47"/>
      <c r="EP18" s="47"/>
      <c r="EQ18" s="47"/>
      <c r="ER18" s="47"/>
      <c r="ES18" s="47"/>
      <c r="ET18" s="47"/>
      <c r="EU18" s="47"/>
      <c r="EV18" s="47"/>
      <c r="EW18" s="47"/>
      <c r="EX18" s="47"/>
    </row>
    <row r="19" spans="2:154" s="252" customFormat="1" x14ac:dyDescent="0.25">
      <c r="B19" s="310"/>
      <c r="C19" s="251" t="s">
        <v>52</v>
      </c>
      <c r="D19" s="277" t="s">
        <v>0</v>
      </c>
      <c r="E19" s="289">
        <v>24</v>
      </c>
      <c r="F19" s="450"/>
      <c r="G19" s="311">
        <f t="shared" si="0"/>
        <v>0</v>
      </c>
      <c r="H19" s="47"/>
      <c r="I19" s="47"/>
      <c r="J19" s="47"/>
      <c r="K19" s="47"/>
      <c r="L19" s="47"/>
      <c r="M19" s="47"/>
      <c r="N19" s="47"/>
      <c r="O19" s="47"/>
      <c r="P19" s="47"/>
      <c r="Q19" s="47"/>
      <c r="R19" s="47"/>
      <c r="S19" s="47"/>
      <c r="T19" s="47"/>
      <c r="U19" s="47"/>
      <c r="V19" s="47"/>
      <c r="W19" s="47"/>
      <c r="X19" s="47"/>
      <c r="Y19" s="47"/>
      <c r="Z19" s="47"/>
      <c r="AA19" s="47"/>
      <c r="AB19" s="47"/>
      <c r="AC19" s="47"/>
      <c r="AD19" s="47"/>
      <c r="AE19" s="47"/>
      <c r="AF19" s="47"/>
      <c r="AG19" s="47"/>
      <c r="AH19" s="47"/>
      <c r="AI19" s="47"/>
      <c r="AJ19" s="47"/>
      <c r="AK19" s="47"/>
      <c r="AL19" s="47"/>
      <c r="AM19" s="47"/>
      <c r="AN19" s="47"/>
      <c r="AO19" s="47"/>
      <c r="AP19" s="47"/>
      <c r="AQ19" s="47"/>
      <c r="AR19" s="47"/>
      <c r="AS19" s="47"/>
      <c r="AT19" s="47"/>
      <c r="AU19" s="47"/>
      <c r="AV19" s="47"/>
      <c r="AW19" s="47"/>
      <c r="AX19" s="47"/>
      <c r="AY19" s="47"/>
      <c r="AZ19" s="47"/>
      <c r="BA19" s="47"/>
      <c r="BB19" s="47"/>
      <c r="BC19" s="47"/>
      <c r="BD19" s="47"/>
      <c r="BE19" s="47"/>
      <c r="BF19" s="47"/>
      <c r="BG19" s="47"/>
      <c r="BH19" s="47"/>
      <c r="BI19" s="47"/>
      <c r="BJ19" s="47"/>
      <c r="BK19" s="47"/>
      <c r="BL19" s="47"/>
      <c r="BM19" s="47"/>
      <c r="BN19" s="47"/>
      <c r="BO19" s="47"/>
      <c r="BP19" s="47"/>
      <c r="BQ19" s="47"/>
      <c r="BR19" s="47"/>
      <c r="BS19" s="47"/>
      <c r="BT19" s="47"/>
      <c r="BU19" s="47"/>
      <c r="BV19" s="47"/>
      <c r="BW19" s="47"/>
      <c r="BX19" s="47"/>
      <c r="BY19" s="47"/>
      <c r="BZ19" s="47"/>
      <c r="CA19" s="47"/>
      <c r="CB19" s="47"/>
      <c r="CC19" s="47"/>
      <c r="CD19" s="47"/>
      <c r="CE19" s="47"/>
      <c r="CF19" s="47"/>
      <c r="CG19" s="47"/>
      <c r="CH19" s="47"/>
      <c r="CI19" s="47"/>
      <c r="CJ19" s="47"/>
      <c r="CK19" s="47"/>
      <c r="CL19" s="47"/>
      <c r="CM19" s="47"/>
      <c r="CN19" s="47"/>
      <c r="CO19" s="47"/>
      <c r="CP19" s="47"/>
      <c r="CQ19" s="47"/>
      <c r="CR19" s="47"/>
      <c r="CS19" s="47"/>
      <c r="CT19" s="47"/>
      <c r="CU19" s="47"/>
      <c r="CV19" s="47"/>
      <c r="CW19" s="47"/>
      <c r="CX19" s="47"/>
      <c r="CY19" s="47"/>
      <c r="CZ19" s="47"/>
      <c r="DA19" s="47"/>
      <c r="DB19" s="47"/>
      <c r="DC19" s="47"/>
      <c r="DD19" s="47"/>
      <c r="DE19" s="47"/>
      <c r="DF19" s="47"/>
      <c r="DG19" s="47"/>
      <c r="DH19" s="47"/>
      <c r="DI19" s="47"/>
      <c r="DJ19" s="47"/>
      <c r="DK19" s="47"/>
      <c r="DL19" s="47"/>
      <c r="DM19" s="47"/>
      <c r="DN19" s="47"/>
      <c r="DO19" s="47"/>
      <c r="DP19" s="47"/>
      <c r="DQ19" s="47"/>
      <c r="DR19" s="47"/>
      <c r="DS19" s="47"/>
      <c r="DT19" s="47"/>
      <c r="DU19" s="47"/>
      <c r="DV19" s="47"/>
      <c r="DW19" s="47"/>
      <c r="DX19" s="47"/>
      <c r="DY19" s="47"/>
      <c r="DZ19" s="47"/>
      <c r="EA19" s="47"/>
      <c r="EB19" s="47"/>
      <c r="EC19" s="47"/>
      <c r="ED19" s="47"/>
      <c r="EE19" s="47"/>
      <c r="EF19" s="47"/>
      <c r="EG19" s="47"/>
      <c r="EH19" s="47"/>
      <c r="EI19" s="47"/>
      <c r="EJ19" s="47"/>
      <c r="EK19" s="47"/>
      <c r="EL19" s="47"/>
      <c r="EM19" s="47"/>
      <c r="EN19" s="47"/>
      <c r="EO19" s="47"/>
      <c r="EP19" s="47"/>
      <c r="EQ19" s="47"/>
      <c r="ER19" s="47"/>
      <c r="ES19" s="47"/>
      <c r="ET19" s="47"/>
      <c r="EU19" s="47"/>
      <c r="EV19" s="47"/>
      <c r="EW19" s="47"/>
      <c r="EX19" s="47"/>
    </row>
    <row r="20" spans="2:154" s="252" customFormat="1" x14ac:dyDescent="0.25">
      <c r="B20" s="310"/>
      <c r="C20" s="251" t="s">
        <v>53</v>
      </c>
      <c r="D20" s="277" t="s">
        <v>0</v>
      </c>
      <c r="E20" s="289">
        <v>1</v>
      </c>
      <c r="F20" s="450"/>
      <c r="G20" s="311">
        <f t="shared" si="0"/>
        <v>0</v>
      </c>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7"/>
      <c r="BA20" s="47"/>
      <c r="BB20" s="47"/>
      <c r="BC20" s="47"/>
      <c r="BD20" s="47"/>
      <c r="BE20" s="47"/>
      <c r="BF20" s="47"/>
      <c r="BG20" s="47"/>
      <c r="BH20" s="47"/>
      <c r="BI20" s="47"/>
      <c r="BJ20" s="47"/>
      <c r="BK20" s="47"/>
      <c r="BL20" s="47"/>
      <c r="BM20" s="47"/>
      <c r="BN20" s="47"/>
      <c r="BO20" s="47"/>
      <c r="BP20" s="47"/>
      <c r="BQ20" s="47"/>
      <c r="BR20" s="47"/>
      <c r="BS20" s="47"/>
      <c r="BT20" s="47"/>
      <c r="BU20" s="47"/>
      <c r="BV20" s="47"/>
      <c r="BW20" s="47"/>
      <c r="BX20" s="47"/>
      <c r="BY20" s="47"/>
      <c r="BZ20" s="47"/>
      <c r="CA20" s="47"/>
      <c r="CB20" s="47"/>
      <c r="CC20" s="47"/>
      <c r="CD20" s="47"/>
      <c r="CE20" s="47"/>
      <c r="CF20" s="47"/>
      <c r="CG20" s="47"/>
      <c r="CH20" s="47"/>
      <c r="CI20" s="47"/>
      <c r="CJ20" s="47"/>
      <c r="CK20" s="47"/>
      <c r="CL20" s="47"/>
      <c r="CM20" s="47"/>
      <c r="CN20" s="47"/>
      <c r="CO20" s="47"/>
      <c r="CP20" s="47"/>
      <c r="CQ20" s="47"/>
      <c r="CR20" s="47"/>
      <c r="CS20" s="47"/>
      <c r="CT20" s="47"/>
      <c r="CU20" s="47"/>
      <c r="CV20" s="47"/>
      <c r="CW20" s="47"/>
      <c r="CX20" s="47"/>
      <c r="CY20" s="47"/>
      <c r="CZ20" s="47"/>
      <c r="DA20" s="47"/>
      <c r="DB20" s="47"/>
      <c r="DC20" s="47"/>
      <c r="DD20" s="47"/>
      <c r="DE20" s="47"/>
      <c r="DF20" s="47"/>
      <c r="DG20" s="47"/>
      <c r="DH20" s="47"/>
      <c r="DI20" s="47"/>
      <c r="DJ20" s="47"/>
      <c r="DK20" s="47"/>
      <c r="DL20" s="47"/>
      <c r="DM20" s="47"/>
      <c r="DN20" s="47"/>
      <c r="DO20" s="47"/>
      <c r="DP20" s="47"/>
      <c r="DQ20" s="47"/>
      <c r="DR20" s="47"/>
      <c r="DS20" s="47"/>
      <c r="DT20" s="47"/>
      <c r="DU20" s="47"/>
      <c r="DV20" s="47"/>
      <c r="DW20" s="47"/>
      <c r="DX20" s="47"/>
      <c r="DY20" s="47"/>
      <c r="DZ20" s="47"/>
      <c r="EA20" s="47"/>
      <c r="EB20" s="47"/>
      <c r="EC20" s="47"/>
      <c r="ED20" s="47"/>
      <c r="EE20" s="47"/>
      <c r="EF20" s="47"/>
      <c r="EG20" s="47"/>
      <c r="EH20" s="47"/>
      <c r="EI20" s="47"/>
      <c r="EJ20" s="47"/>
      <c r="EK20" s="47"/>
      <c r="EL20" s="47"/>
      <c r="EM20" s="47"/>
      <c r="EN20" s="47"/>
      <c r="EO20" s="47"/>
      <c r="EP20" s="47"/>
      <c r="EQ20" s="47"/>
      <c r="ER20" s="47"/>
      <c r="ES20" s="47"/>
      <c r="ET20" s="47"/>
      <c r="EU20" s="47"/>
      <c r="EV20" s="47"/>
      <c r="EW20" s="47"/>
      <c r="EX20" s="47"/>
    </row>
    <row r="21" spans="2:154" s="252" customFormat="1" x14ac:dyDescent="0.25">
      <c r="B21" s="310"/>
      <c r="C21" s="251" t="s">
        <v>223</v>
      </c>
      <c r="D21" s="277" t="s">
        <v>0</v>
      </c>
      <c r="E21" s="289">
        <v>40</v>
      </c>
      <c r="F21" s="450"/>
      <c r="G21" s="311">
        <f t="shared" si="0"/>
        <v>0</v>
      </c>
      <c r="H21" s="47"/>
      <c r="I21" s="47"/>
      <c r="J21" s="47"/>
      <c r="K21" s="47"/>
      <c r="L21" s="47"/>
      <c r="M21" s="47"/>
      <c r="N21" s="47"/>
      <c r="O21" s="47"/>
      <c r="P21" s="47"/>
      <c r="Q21" s="47"/>
      <c r="R21" s="47"/>
      <c r="S21" s="47"/>
      <c r="T21" s="47"/>
      <c r="U21" s="47"/>
      <c r="V21" s="47"/>
      <c r="W21" s="47"/>
      <c r="X21" s="47"/>
      <c r="Y21" s="47"/>
      <c r="Z21" s="47"/>
      <c r="AA21" s="47"/>
      <c r="AB21" s="47"/>
      <c r="AC21" s="47"/>
      <c r="AD21" s="47"/>
      <c r="AE21" s="47"/>
      <c r="AF21" s="47"/>
      <c r="AG21" s="47"/>
      <c r="AH21" s="47"/>
      <c r="AI21" s="47"/>
      <c r="AJ21" s="47"/>
      <c r="AK21" s="47"/>
      <c r="AL21" s="47"/>
      <c r="AM21" s="47"/>
      <c r="AN21" s="47"/>
      <c r="AO21" s="47"/>
      <c r="AP21" s="47"/>
      <c r="AQ21" s="47"/>
      <c r="AR21" s="47"/>
      <c r="AS21" s="47"/>
      <c r="AT21" s="47"/>
      <c r="AU21" s="47"/>
      <c r="AV21" s="47"/>
      <c r="AW21" s="47"/>
      <c r="AX21" s="47"/>
      <c r="AY21" s="47"/>
      <c r="AZ21" s="47"/>
      <c r="BA21" s="47"/>
      <c r="BB21" s="47"/>
      <c r="BC21" s="47"/>
      <c r="BD21" s="47"/>
      <c r="BE21" s="47"/>
      <c r="BF21" s="47"/>
      <c r="BG21" s="47"/>
      <c r="BH21" s="47"/>
      <c r="BI21" s="47"/>
      <c r="BJ21" s="47"/>
      <c r="BK21" s="47"/>
      <c r="BL21" s="47"/>
      <c r="BM21" s="47"/>
      <c r="BN21" s="47"/>
      <c r="BO21" s="47"/>
      <c r="BP21" s="47"/>
      <c r="BQ21" s="47"/>
      <c r="BR21" s="47"/>
      <c r="BS21" s="47"/>
      <c r="BT21" s="47"/>
      <c r="BU21" s="47"/>
      <c r="BV21" s="47"/>
      <c r="BW21" s="47"/>
      <c r="BX21" s="47"/>
      <c r="BY21" s="47"/>
      <c r="BZ21" s="47"/>
      <c r="CA21" s="47"/>
      <c r="CB21" s="47"/>
      <c r="CC21" s="47"/>
      <c r="CD21" s="47"/>
      <c r="CE21" s="47"/>
      <c r="CF21" s="47"/>
      <c r="CG21" s="47"/>
      <c r="CH21" s="47"/>
      <c r="CI21" s="47"/>
      <c r="CJ21" s="47"/>
      <c r="CK21" s="47"/>
      <c r="CL21" s="47"/>
      <c r="CM21" s="47"/>
      <c r="CN21" s="47"/>
      <c r="CO21" s="47"/>
      <c r="CP21" s="47"/>
      <c r="CQ21" s="47"/>
      <c r="CR21" s="47"/>
      <c r="CS21" s="47"/>
      <c r="CT21" s="47"/>
      <c r="CU21" s="47"/>
      <c r="CV21" s="47"/>
      <c r="CW21" s="47"/>
      <c r="CX21" s="47"/>
      <c r="CY21" s="47"/>
      <c r="CZ21" s="47"/>
      <c r="DA21" s="47"/>
      <c r="DB21" s="47"/>
      <c r="DC21" s="47"/>
      <c r="DD21" s="47"/>
      <c r="DE21" s="47"/>
      <c r="DF21" s="47"/>
      <c r="DG21" s="47"/>
      <c r="DH21" s="47"/>
      <c r="DI21" s="47"/>
      <c r="DJ21" s="47"/>
      <c r="DK21" s="47"/>
      <c r="DL21" s="47"/>
      <c r="DM21" s="47"/>
      <c r="DN21" s="47"/>
      <c r="DO21" s="47"/>
      <c r="DP21" s="47"/>
      <c r="DQ21" s="47"/>
      <c r="DR21" s="47"/>
      <c r="DS21" s="47"/>
      <c r="DT21" s="47"/>
      <c r="DU21" s="47"/>
      <c r="DV21" s="47"/>
      <c r="DW21" s="47"/>
      <c r="DX21" s="47"/>
      <c r="DY21" s="47"/>
      <c r="DZ21" s="47"/>
      <c r="EA21" s="47"/>
      <c r="EB21" s="47"/>
      <c r="EC21" s="47"/>
      <c r="ED21" s="47"/>
      <c r="EE21" s="47"/>
      <c r="EF21" s="47"/>
      <c r="EG21" s="47"/>
      <c r="EH21" s="47"/>
      <c r="EI21" s="47"/>
      <c r="EJ21" s="47"/>
      <c r="EK21" s="47"/>
      <c r="EL21" s="47"/>
      <c r="EM21" s="47"/>
      <c r="EN21" s="47"/>
      <c r="EO21" s="47"/>
      <c r="EP21" s="47"/>
      <c r="EQ21" s="47"/>
      <c r="ER21" s="47"/>
      <c r="ES21" s="47"/>
      <c r="ET21" s="47"/>
      <c r="EU21" s="47"/>
      <c r="EV21" s="47"/>
      <c r="EW21" s="47"/>
      <c r="EX21" s="47"/>
    </row>
    <row r="22" spans="2:154" s="252" customFormat="1" x14ac:dyDescent="0.25">
      <c r="B22" s="310"/>
      <c r="C22" s="251" t="s">
        <v>224</v>
      </c>
      <c r="D22" s="277" t="s">
        <v>0</v>
      </c>
      <c r="E22" s="289">
        <v>2</v>
      </c>
      <c r="F22" s="450"/>
      <c r="G22" s="311">
        <f t="shared" si="0"/>
        <v>0</v>
      </c>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47"/>
      <c r="BW22" s="47"/>
      <c r="BX22" s="47"/>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7"/>
      <c r="ED22" s="47"/>
      <c r="EE22" s="47"/>
      <c r="EF22" s="47"/>
      <c r="EG22" s="47"/>
      <c r="EH22" s="47"/>
      <c r="EI22" s="47"/>
      <c r="EJ22" s="47"/>
      <c r="EK22" s="47"/>
      <c r="EL22" s="47"/>
      <c r="EM22" s="47"/>
      <c r="EN22" s="47"/>
      <c r="EO22" s="47"/>
      <c r="EP22" s="47"/>
      <c r="EQ22" s="47"/>
      <c r="ER22" s="47"/>
      <c r="ES22" s="47"/>
      <c r="ET22" s="47"/>
      <c r="EU22" s="47"/>
      <c r="EV22" s="47"/>
      <c r="EW22" s="47"/>
      <c r="EX22" s="47"/>
    </row>
    <row r="23" spans="2:154" s="252" customFormat="1" x14ac:dyDescent="0.25">
      <c r="B23" s="310"/>
      <c r="C23" s="251" t="s">
        <v>225</v>
      </c>
      <c r="D23" s="277" t="s">
        <v>0</v>
      </c>
      <c r="E23" s="289">
        <v>6</v>
      </c>
      <c r="F23" s="450"/>
      <c r="G23" s="311">
        <f t="shared" si="0"/>
        <v>0</v>
      </c>
      <c r="H23" s="47"/>
      <c r="I23" s="47"/>
      <c r="J23" s="47"/>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7"/>
      <c r="BP23" s="47"/>
      <c r="BQ23" s="47"/>
      <c r="BR23" s="47"/>
      <c r="BS23" s="47"/>
      <c r="BT23" s="47"/>
      <c r="BU23" s="47"/>
      <c r="BV23" s="47"/>
      <c r="BW23" s="47"/>
      <c r="BX23" s="47"/>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7"/>
      <c r="EQ23" s="47"/>
      <c r="ER23" s="47"/>
      <c r="ES23" s="47"/>
      <c r="ET23" s="47"/>
      <c r="EU23" s="47"/>
      <c r="EV23" s="47"/>
      <c r="EW23" s="47"/>
      <c r="EX23" s="47"/>
    </row>
    <row r="24" spans="2:154" s="252" customFormat="1" x14ac:dyDescent="0.25">
      <c r="B24" s="310"/>
      <c r="C24" s="251" t="s">
        <v>226</v>
      </c>
      <c r="D24" s="277" t="s">
        <v>0</v>
      </c>
      <c r="E24" s="289">
        <v>5</v>
      </c>
      <c r="F24" s="450"/>
      <c r="G24" s="311">
        <f t="shared" si="0"/>
        <v>0</v>
      </c>
      <c r="H24" s="47"/>
      <c r="I24" s="47"/>
      <c r="J24" s="47"/>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7"/>
      <c r="BP24" s="47"/>
      <c r="BQ24" s="47"/>
      <c r="BR24" s="47"/>
      <c r="BS24" s="47"/>
      <c r="BT24" s="47"/>
      <c r="BU24" s="47"/>
      <c r="BV24" s="47"/>
      <c r="BW24" s="47"/>
      <c r="BX24" s="47"/>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7"/>
      <c r="ED24" s="47"/>
      <c r="EE24" s="47"/>
      <c r="EF24" s="47"/>
      <c r="EG24" s="47"/>
      <c r="EH24" s="47"/>
      <c r="EI24" s="47"/>
      <c r="EJ24" s="47"/>
      <c r="EK24" s="47"/>
      <c r="EL24" s="47"/>
      <c r="EM24" s="47"/>
      <c r="EN24" s="47"/>
      <c r="EO24" s="47"/>
      <c r="EP24" s="47"/>
      <c r="EQ24" s="47"/>
      <c r="ER24" s="47"/>
      <c r="ES24" s="47"/>
      <c r="ET24" s="47"/>
      <c r="EU24" s="47"/>
      <c r="EV24" s="47"/>
      <c r="EW24" s="47"/>
      <c r="EX24" s="47"/>
    </row>
    <row r="25" spans="2:154" s="252" customFormat="1" x14ac:dyDescent="0.25">
      <c r="B25" s="310"/>
      <c r="C25" s="251" t="s">
        <v>303</v>
      </c>
      <c r="D25" s="277" t="s">
        <v>0</v>
      </c>
      <c r="E25" s="289">
        <v>6</v>
      </c>
      <c r="F25" s="450"/>
      <c r="G25" s="311">
        <f t="shared" si="0"/>
        <v>0</v>
      </c>
      <c r="H25" s="47"/>
      <c r="I25" s="47"/>
      <c r="J25" s="47"/>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7"/>
      <c r="BP25" s="47"/>
      <c r="BQ25" s="47"/>
      <c r="BR25" s="47"/>
      <c r="BS25" s="47"/>
      <c r="BT25" s="47"/>
      <c r="BU25" s="47"/>
      <c r="BV25" s="47"/>
      <c r="BW25" s="47"/>
      <c r="BX25" s="47"/>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7"/>
      <c r="EQ25" s="47"/>
      <c r="ER25" s="47"/>
      <c r="ES25" s="47"/>
      <c r="ET25" s="47"/>
      <c r="EU25" s="47"/>
      <c r="EV25" s="47"/>
      <c r="EW25" s="47"/>
      <c r="EX25" s="47"/>
    </row>
    <row r="26" spans="2:154" s="252" customFormat="1" x14ac:dyDescent="0.25">
      <c r="B26" s="310"/>
      <c r="C26" s="251" t="s">
        <v>304</v>
      </c>
      <c r="D26" s="277" t="s">
        <v>0</v>
      </c>
      <c r="E26" s="289">
        <v>10</v>
      </c>
      <c r="F26" s="450"/>
      <c r="G26" s="311">
        <f t="shared" si="0"/>
        <v>0</v>
      </c>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7"/>
      <c r="EK26" s="47"/>
      <c r="EL26" s="47"/>
      <c r="EM26" s="47"/>
      <c r="EN26" s="47"/>
      <c r="EO26" s="47"/>
      <c r="EP26" s="47"/>
      <c r="EQ26" s="47"/>
      <c r="ER26" s="47"/>
      <c r="ES26" s="47"/>
      <c r="ET26" s="47"/>
      <c r="EU26" s="47"/>
      <c r="EV26" s="47"/>
      <c r="EW26" s="47"/>
      <c r="EX26" s="47"/>
    </row>
    <row r="27" spans="2:154" s="252" customFormat="1" x14ac:dyDescent="0.25">
      <c r="B27" s="310"/>
      <c r="C27" s="251" t="s">
        <v>305</v>
      </c>
      <c r="D27" s="277" t="s">
        <v>0</v>
      </c>
      <c r="E27" s="289">
        <v>1</v>
      </c>
      <c r="F27" s="450"/>
      <c r="G27" s="311">
        <f t="shared" si="0"/>
        <v>0</v>
      </c>
      <c r="H27" s="47"/>
      <c r="I27" s="47"/>
      <c r="J27" s="47"/>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7"/>
      <c r="BP27" s="47"/>
      <c r="BQ27" s="47"/>
      <c r="BR27" s="47"/>
      <c r="BS27" s="47"/>
      <c r="BT27" s="47"/>
      <c r="BU27" s="47"/>
      <c r="BV27" s="47"/>
      <c r="BW27" s="47"/>
      <c r="BX27" s="47"/>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7"/>
      <c r="ED27" s="47"/>
      <c r="EE27" s="47"/>
      <c r="EF27" s="47"/>
      <c r="EG27" s="47"/>
      <c r="EH27" s="47"/>
      <c r="EI27" s="47"/>
      <c r="EJ27" s="47"/>
      <c r="EK27" s="47"/>
      <c r="EL27" s="47"/>
      <c r="EM27" s="47"/>
      <c r="EN27" s="47"/>
      <c r="EO27" s="47"/>
      <c r="EP27" s="47"/>
      <c r="EQ27" s="47"/>
      <c r="ER27" s="47"/>
      <c r="ES27" s="47"/>
      <c r="ET27" s="47"/>
      <c r="EU27" s="47"/>
      <c r="EV27" s="47"/>
      <c r="EW27" s="47"/>
      <c r="EX27" s="47"/>
    </row>
    <row r="28" spans="2:154" s="252" customFormat="1" x14ac:dyDescent="0.25">
      <c r="B28" s="310"/>
      <c r="C28" s="251"/>
      <c r="D28" s="277"/>
      <c r="E28" s="289"/>
      <c r="F28" s="296"/>
      <c r="G28" s="311"/>
      <c r="H28" s="47"/>
      <c r="I28" s="47"/>
      <c r="J28" s="47"/>
      <c r="K28" s="47"/>
      <c r="L28" s="47"/>
      <c r="M28" s="47"/>
      <c r="N28" s="47"/>
      <c r="O28" s="47"/>
      <c r="P28" s="47"/>
      <c r="Q28" s="47"/>
      <c r="R28" s="47"/>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AR28" s="47"/>
      <c r="AS28" s="47"/>
      <c r="AT28" s="47"/>
      <c r="AU28" s="47"/>
      <c r="AV28" s="47"/>
      <c r="AW28" s="47"/>
      <c r="AX28" s="47"/>
      <c r="AY28" s="47"/>
      <c r="AZ28" s="47"/>
      <c r="BA28" s="47"/>
      <c r="BB28" s="47"/>
      <c r="BC28" s="47"/>
      <c r="BD28" s="47"/>
      <c r="BE28" s="47"/>
      <c r="BF28" s="47"/>
      <c r="BG28" s="47"/>
      <c r="BH28" s="47"/>
      <c r="BI28" s="47"/>
      <c r="BJ28" s="47"/>
      <c r="BK28" s="47"/>
      <c r="BL28" s="47"/>
      <c r="BM28" s="47"/>
      <c r="BN28" s="47"/>
      <c r="BO28" s="47"/>
      <c r="BP28" s="47"/>
      <c r="BQ28" s="47"/>
      <c r="BR28" s="47"/>
      <c r="BS28" s="47"/>
      <c r="BT28" s="47"/>
      <c r="BU28" s="47"/>
      <c r="BV28" s="47"/>
      <c r="BW28" s="47"/>
      <c r="BX28" s="47"/>
      <c r="BY28" s="47"/>
      <c r="BZ28" s="47"/>
      <c r="CA28" s="47"/>
      <c r="CB28" s="47"/>
      <c r="CC28" s="47"/>
      <c r="CD28" s="47"/>
      <c r="CE28" s="47"/>
      <c r="CF28" s="47"/>
      <c r="CG28" s="47"/>
      <c r="CH28" s="47"/>
      <c r="CI28" s="47"/>
      <c r="CJ28" s="47"/>
      <c r="CK28" s="47"/>
      <c r="CL28" s="47"/>
      <c r="CM28" s="47"/>
      <c r="CN28" s="47"/>
      <c r="CO28" s="47"/>
      <c r="CP28" s="47"/>
      <c r="CQ28" s="47"/>
      <c r="CR28" s="47"/>
      <c r="CS28" s="47"/>
      <c r="CT28" s="47"/>
      <c r="CU28" s="47"/>
      <c r="CV28" s="47"/>
      <c r="CW28" s="47"/>
      <c r="CX28" s="47"/>
      <c r="CY28" s="47"/>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row>
    <row r="29" spans="2:154" x14ac:dyDescent="0.25">
      <c r="B29" s="305"/>
      <c r="C29" s="106"/>
      <c r="D29" s="248"/>
      <c r="E29" s="286"/>
      <c r="F29" s="250"/>
      <c r="G29" s="306"/>
    </row>
    <row r="30" spans="2:154" ht="13" x14ac:dyDescent="0.3">
      <c r="B30" s="312">
        <v>100.2</v>
      </c>
      <c r="C30" s="240" t="s">
        <v>54</v>
      </c>
      <c r="D30" s="278" t="s">
        <v>691</v>
      </c>
      <c r="E30" s="287"/>
      <c r="F30" s="294"/>
      <c r="G30" s="308">
        <f>SUM(G31:G35)</f>
        <v>0</v>
      </c>
      <c r="I30" s="175"/>
    </row>
    <row r="31" spans="2:154" s="252" customFormat="1" x14ac:dyDescent="0.25">
      <c r="B31" s="313"/>
      <c r="C31" s="253" t="s">
        <v>55</v>
      </c>
      <c r="D31" s="279" t="s">
        <v>0</v>
      </c>
      <c r="E31" s="289">
        <v>4</v>
      </c>
      <c r="F31" s="450"/>
      <c r="G31" s="311">
        <f t="shared" ref="G31:G35" si="1">E31*F31</f>
        <v>0</v>
      </c>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c r="CT31" s="47"/>
      <c r="CU31" s="47"/>
      <c r="CV31" s="47"/>
      <c r="CW31" s="47"/>
      <c r="CX31" s="47"/>
      <c r="CY31" s="47"/>
      <c r="CZ31" s="47"/>
      <c r="DA31" s="47"/>
      <c r="DB31" s="47"/>
      <c r="DC31" s="47"/>
      <c r="DD31" s="47"/>
      <c r="DE31" s="47"/>
      <c r="DF31" s="47"/>
      <c r="DG31" s="47"/>
      <c r="DH31" s="47"/>
      <c r="DI31" s="47"/>
      <c r="DJ31" s="47"/>
      <c r="DK31" s="47"/>
      <c r="DL31" s="47"/>
      <c r="DM31" s="47"/>
      <c r="DN31" s="47"/>
      <c r="DO31" s="47"/>
      <c r="DP31" s="47"/>
      <c r="DQ31" s="47"/>
      <c r="DR31" s="47"/>
      <c r="DS31" s="47"/>
      <c r="DT31" s="47"/>
      <c r="DU31" s="47"/>
      <c r="DV31" s="47"/>
      <c r="DW31" s="47"/>
      <c r="DX31" s="47"/>
      <c r="DY31" s="47"/>
      <c r="DZ31" s="47"/>
      <c r="EA31" s="47"/>
      <c r="EB31" s="47"/>
      <c r="EC31" s="47"/>
      <c r="ED31" s="47"/>
      <c r="EE31" s="47"/>
      <c r="EF31" s="47"/>
      <c r="EG31" s="47"/>
      <c r="EH31" s="47"/>
      <c r="EI31" s="47"/>
      <c r="EJ31" s="47"/>
      <c r="EK31" s="47"/>
      <c r="EL31" s="47"/>
      <c r="EM31" s="47"/>
      <c r="EN31" s="47"/>
      <c r="EO31" s="47"/>
      <c r="EP31" s="47"/>
      <c r="EQ31" s="47"/>
      <c r="ER31" s="47"/>
      <c r="ES31" s="47"/>
      <c r="ET31" s="47"/>
      <c r="EU31" s="47"/>
      <c r="EV31" s="47"/>
      <c r="EW31" s="47"/>
      <c r="EX31" s="47"/>
    </row>
    <row r="32" spans="2:154" s="252" customFormat="1" x14ac:dyDescent="0.25">
      <c r="B32" s="313"/>
      <c r="C32" s="253" t="s">
        <v>56</v>
      </c>
      <c r="D32" s="277" t="s">
        <v>0</v>
      </c>
      <c r="E32" s="289">
        <v>2</v>
      </c>
      <c r="F32" s="450"/>
      <c r="G32" s="311">
        <f t="shared" si="1"/>
        <v>0</v>
      </c>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c r="CT32" s="47"/>
      <c r="CU32" s="47"/>
      <c r="CV32" s="47"/>
      <c r="CW32" s="47"/>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row>
    <row r="33" spans="2:154" s="252" customFormat="1" x14ac:dyDescent="0.25">
      <c r="B33" s="313"/>
      <c r="C33" s="253" t="s">
        <v>57</v>
      </c>
      <c r="D33" s="277" t="s">
        <v>0</v>
      </c>
      <c r="E33" s="289">
        <v>1</v>
      </c>
      <c r="F33" s="450"/>
      <c r="G33" s="311">
        <f t="shared" si="1"/>
        <v>0</v>
      </c>
      <c r="H33" s="47"/>
      <c r="I33" s="47"/>
      <c r="J33" s="47"/>
      <c r="K33" s="47"/>
      <c r="L33" s="47"/>
      <c r="M33" s="47"/>
      <c r="N33" s="47"/>
      <c r="O33" s="47"/>
      <c r="P33" s="47"/>
      <c r="Q33" s="47"/>
      <c r="R33" s="47"/>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c r="CT33" s="47"/>
      <c r="CU33" s="47"/>
      <c r="CV33" s="47"/>
      <c r="CW33" s="47"/>
      <c r="CX33" s="47"/>
      <c r="CY33" s="47"/>
      <c r="CZ33" s="47"/>
      <c r="DA33" s="47"/>
      <c r="DB33" s="47"/>
      <c r="DC33" s="47"/>
      <c r="DD33" s="47"/>
      <c r="DE33" s="47"/>
      <c r="DF33" s="47"/>
      <c r="DG33" s="47"/>
      <c r="DH33" s="47"/>
      <c r="DI33" s="47"/>
      <c r="DJ33" s="47"/>
      <c r="DK33" s="47"/>
      <c r="DL33" s="47"/>
      <c r="DM33" s="47"/>
      <c r="DN33" s="47"/>
      <c r="DO33" s="47"/>
      <c r="DP33" s="47"/>
      <c r="DQ33" s="47"/>
      <c r="DR33" s="47"/>
      <c r="DS33" s="47"/>
      <c r="DT33" s="47"/>
      <c r="DU33" s="47"/>
      <c r="DV33" s="47"/>
      <c r="DW33" s="47"/>
      <c r="DX33" s="47"/>
      <c r="DY33" s="47"/>
      <c r="DZ33" s="47"/>
      <c r="EA33" s="47"/>
      <c r="EB33" s="47"/>
      <c r="EC33" s="47"/>
      <c r="ED33" s="47"/>
      <c r="EE33" s="47"/>
      <c r="EF33" s="47"/>
      <c r="EG33" s="47"/>
      <c r="EH33" s="47"/>
      <c r="EI33" s="47"/>
      <c r="EJ33" s="47"/>
      <c r="EK33" s="47"/>
      <c r="EL33" s="47"/>
      <c r="EM33" s="47"/>
      <c r="EN33" s="47"/>
      <c r="EO33" s="47"/>
      <c r="EP33" s="47"/>
      <c r="EQ33" s="47"/>
      <c r="ER33" s="47"/>
      <c r="ES33" s="47"/>
      <c r="ET33" s="47"/>
      <c r="EU33" s="47"/>
      <c r="EV33" s="47"/>
      <c r="EW33" s="47"/>
      <c r="EX33" s="47"/>
    </row>
    <row r="34" spans="2:154" s="252" customFormat="1" x14ac:dyDescent="0.25">
      <c r="B34" s="313"/>
      <c r="C34" s="253" t="s">
        <v>58</v>
      </c>
      <c r="D34" s="279" t="s">
        <v>37</v>
      </c>
      <c r="E34" s="289">
        <v>1</v>
      </c>
      <c r="F34" s="450"/>
      <c r="G34" s="311">
        <f t="shared" si="1"/>
        <v>0</v>
      </c>
      <c r="H34" s="47"/>
      <c r="I34" s="47"/>
      <c r="J34" s="47"/>
      <c r="K34" s="47"/>
      <c r="L34" s="47"/>
      <c r="M34" s="47"/>
      <c r="N34" s="47"/>
      <c r="O34" s="47"/>
      <c r="P34" s="47"/>
      <c r="Q34" s="47"/>
      <c r="R34" s="47"/>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c r="BL34" s="47"/>
      <c r="BM34" s="47"/>
      <c r="BN34" s="47"/>
      <c r="BO34" s="47"/>
      <c r="BP34" s="47"/>
      <c r="BQ34" s="47"/>
      <c r="BR34" s="47"/>
      <c r="BS34" s="47"/>
      <c r="BT34" s="47"/>
      <c r="BU34" s="47"/>
      <c r="BV34" s="47"/>
      <c r="BW34" s="47"/>
      <c r="BX34" s="47"/>
      <c r="BY34" s="47"/>
      <c r="BZ34" s="47"/>
      <c r="CA34" s="47"/>
      <c r="CB34" s="47"/>
      <c r="CC34" s="47"/>
      <c r="CD34" s="47"/>
      <c r="CE34" s="47"/>
      <c r="CF34" s="47"/>
      <c r="CG34" s="47"/>
      <c r="CH34" s="47"/>
      <c r="CI34" s="47"/>
      <c r="CJ34" s="47"/>
      <c r="CK34" s="47"/>
      <c r="CL34" s="47"/>
      <c r="CM34" s="47"/>
      <c r="CN34" s="47"/>
      <c r="CO34" s="47"/>
      <c r="CP34" s="47"/>
      <c r="CQ34" s="47"/>
      <c r="CR34" s="47"/>
      <c r="CS34" s="47"/>
      <c r="CT34" s="47"/>
      <c r="CU34" s="47"/>
      <c r="CV34" s="47"/>
      <c r="CW34" s="47"/>
      <c r="CX34" s="47"/>
      <c r="CY34" s="47"/>
      <c r="CZ34" s="47"/>
      <c r="DA34" s="47"/>
      <c r="DB34" s="47"/>
      <c r="DC34" s="47"/>
      <c r="DD34" s="47"/>
      <c r="DE34" s="47"/>
      <c r="DF34" s="47"/>
      <c r="DG34" s="47"/>
      <c r="DH34" s="47"/>
      <c r="DI34" s="47"/>
      <c r="DJ34" s="47"/>
      <c r="DK34" s="47"/>
      <c r="DL34" s="47"/>
      <c r="DM34" s="47"/>
      <c r="DN34" s="47"/>
      <c r="DO34" s="47"/>
      <c r="DP34" s="47"/>
      <c r="DQ34" s="47"/>
      <c r="DR34" s="47"/>
      <c r="DS34" s="47"/>
      <c r="DT34" s="47"/>
      <c r="DU34" s="47"/>
      <c r="DV34" s="47"/>
      <c r="DW34" s="47"/>
      <c r="DX34" s="47"/>
      <c r="DY34" s="47"/>
      <c r="DZ34" s="47"/>
      <c r="EA34" s="47"/>
      <c r="EB34" s="47"/>
      <c r="EC34" s="47"/>
      <c r="ED34" s="47"/>
      <c r="EE34" s="47"/>
      <c r="EF34" s="47"/>
      <c r="EG34" s="47"/>
      <c r="EH34" s="47"/>
      <c r="EI34" s="47"/>
      <c r="EJ34" s="47"/>
      <c r="EK34" s="47"/>
      <c r="EL34" s="47"/>
      <c r="EM34" s="47"/>
      <c r="EN34" s="47"/>
      <c r="EO34" s="47"/>
      <c r="EP34" s="47"/>
      <c r="EQ34" s="47"/>
      <c r="ER34" s="47"/>
      <c r="ES34" s="47"/>
      <c r="ET34" s="47"/>
      <c r="EU34" s="47"/>
      <c r="EV34" s="47"/>
      <c r="EW34" s="47"/>
      <c r="EX34" s="47"/>
    </row>
    <row r="35" spans="2:154" s="252" customFormat="1" x14ac:dyDescent="0.25">
      <c r="B35" s="313"/>
      <c r="C35" s="253" t="s">
        <v>227</v>
      </c>
      <c r="D35" s="279" t="s">
        <v>0</v>
      </c>
      <c r="E35" s="289">
        <v>2</v>
      </c>
      <c r="F35" s="450"/>
      <c r="G35" s="311">
        <f t="shared" si="1"/>
        <v>0</v>
      </c>
      <c r="H35" s="47"/>
      <c r="I35" s="47"/>
      <c r="J35" s="47"/>
      <c r="K35" s="47"/>
      <c r="L35" s="47"/>
      <c r="M35" s="47"/>
      <c r="N35" s="47"/>
      <c r="O35" s="47"/>
      <c r="P35" s="47"/>
      <c r="Q35" s="47"/>
      <c r="R35" s="47"/>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47"/>
      <c r="BB35" s="47"/>
      <c r="BC35" s="47"/>
      <c r="BD35" s="47"/>
      <c r="BE35" s="47"/>
      <c r="BF35" s="47"/>
      <c r="BG35" s="47"/>
      <c r="BH35" s="47"/>
      <c r="BI35" s="47"/>
      <c r="BJ35" s="47"/>
      <c r="BK35" s="47"/>
      <c r="BL35" s="47"/>
      <c r="BM35" s="47"/>
      <c r="BN35" s="47"/>
      <c r="BO35" s="47"/>
      <c r="BP35" s="47"/>
      <c r="BQ35" s="47"/>
      <c r="BR35" s="47"/>
      <c r="BS35" s="47"/>
      <c r="BT35" s="47"/>
      <c r="BU35" s="47"/>
      <c r="BV35" s="47"/>
      <c r="BW35" s="47"/>
      <c r="BX35" s="47"/>
      <c r="BY35" s="47"/>
      <c r="BZ35" s="47"/>
      <c r="CA35" s="47"/>
      <c r="CB35" s="47"/>
      <c r="CC35" s="47"/>
      <c r="CD35" s="47"/>
      <c r="CE35" s="47"/>
      <c r="CF35" s="47"/>
      <c r="CG35" s="47"/>
      <c r="CH35" s="47"/>
      <c r="CI35" s="47"/>
      <c r="CJ35" s="47"/>
      <c r="CK35" s="47"/>
      <c r="CL35" s="47"/>
      <c r="CM35" s="47"/>
      <c r="CN35" s="47"/>
      <c r="CO35" s="47"/>
      <c r="CP35" s="47"/>
      <c r="CQ35" s="47"/>
      <c r="CR35" s="47"/>
      <c r="CS35" s="47"/>
      <c r="CT35" s="47"/>
      <c r="CU35" s="47"/>
      <c r="CV35" s="47"/>
      <c r="CW35" s="47"/>
      <c r="CX35" s="47"/>
      <c r="CY35" s="47"/>
      <c r="CZ35" s="47"/>
      <c r="DA35" s="47"/>
      <c r="DB35" s="47"/>
      <c r="DC35" s="47"/>
      <c r="DD35" s="47"/>
      <c r="DE35" s="47"/>
      <c r="DF35" s="47"/>
      <c r="DG35" s="47"/>
      <c r="DH35" s="47"/>
      <c r="DI35" s="47"/>
      <c r="DJ35" s="47"/>
      <c r="DK35" s="47"/>
      <c r="DL35" s="47"/>
      <c r="DM35" s="47"/>
      <c r="DN35" s="47"/>
      <c r="DO35" s="47"/>
      <c r="DP35" s="47"/>
      <c r="DQ35" s="47"/>
      <c r="DR35" s="47"/>
      <c r="DS35" s="47"/>
      <c r="DT35" s="47"/>
      <c r="DU35" s="47"/>
      <c r="DV35" s="47"/>
      <c r="DW35" s="47"/>
      <c r="DX35" s="47"/>
      <c r="DY35" s="47"/>
      <c r="DZ35" s="47"/>
      <c r="EA35" s="47"/>
      <c r="EB35" s="47"/>
      <c r="EC35" s="47"/>
      <c r="ED35" s="47"/>
      <c r="EE35" s="47"/>
      <c r="EF35" s="47"/>
      <c r="EG35" s="47"/>
      <c r="EH35" s="47"/>
      <c r="EI35" s="47"/>
      <c r="EJ35" s="47"/>
      <c r="EK35" s="47"/>
      <c r="EL35" s="47"/>
      <c r="EM35" s="47"/>
      <c r="EN35" s="47"/>
      <c r="EO35" s="47"/>
      <c r="EP35" s="47"/>
      <c r="EQ35" s="47"/>
      <c r="ER35" s="47"/>
      <c r="ES35" s="47"/>
      <c r="ET35" s="47"/>
      <c r="EU35" s="47"/>
      <c r="EV35" s="47"/>
      <c r="EW35" s="47"/>
      <c r="EX35" s="47"/>
    </row>
    <row r="36" spans="2:154" s="252" customFormat="1" x14ac:dyDescent="0.25">
      <c r="B36" s="310"/>
      <c r="C36" s="253"/>
      <c r="D36" s="279"/>
      <c r="E36" s="289"/>
      <c r="F36" s="296"/>
      <c r="G36" s="311"/>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c r="BL36" s="47"/>
      <c r="BM36" s="47"/>
      <c r="BN36" s="47"/>
      <c r="BO36" s="47"/>
      <c r="BP36" s="47"/>
      <c r="BQ36" s="47"/>
      <c r="BR36" s="47"/>
      <c r="BS36" s="47"/>
      <c r="BT36" s="47"/>
      <c r="BU36" s="47"/>
      <c r="BV36" s="47"/>
      <c r="BW36" s="47"/>
      <c r="BX36" s="47"/>
      <c r="BY36" s="47"/>
      <c r="BZ36" s="47"/>
      <c r="CA36" s="47"/>
      <c r="CB36" s="47"/>
      <c r="CC36" s="47"/>
      <c r="CD36" s="47"/>
      <c r="CE36" s="47"/>
      <c r="CF36" s="47"/>
      <c r="CG36" s="47"/>
      <c r="CH36" s="47"/>
      <c r="CI36" s="47"/>
      <c r="CJ36" s="47"/>
      <c r="CK36" s="47"/>
      <c r="CL36" s="47"/>
      <c r="CM36" s="47"/>
      <c r="CN36" s="47"/>
      <c r="CO36" s="47"/>
      <c r="CP36" s="47"/>
      <c r="CQ36" s="47"/>
      <c r="CR36" s="47"/>
      <c r="CS36" s="47"/>
      <c r="CT36" s="47"/>
      <c r="CU36" s="47"/>
      <c r="CV36" s="47"/>
      <c r="CW36" s="47"/>
      <c r="CX36" s="47"/>
      <c r="CY36" s="47"/>
      <c r="CZ36" s="47"/>
      <c r="DA36" s="47"/>
      <c r="DB36" s="47"/>
      <c r="DC36" s="47"/>
      <c r="DD36" s="47"/>
      <c r="DE36" s="47"/>
      <c r="DF36" s="47"/>
      <c r="DG36" s="47"/>
      <c r="DH36" s="47"/>
      <c r="DI36" s="47"/>
      <c r="DJ36" s="47"/>
      <c r="DK36" s="47"/>
      <c r="DL36" s="47"/>
      <c r="DM36" s="47"/>
      <c r="DN36" s="47"/>
      <c r="DO36" s="47"/>
      <c r="DP36" s="47"/>
      <c r="DQ36" s="47"/>
      <c r="DR36" s="47"/>
      <c r="DS36" s="47"/>
      <c r="DT36" s="47"/>
      <c r="DU36" s="47"/>
      <c r="DV36" s="47"/>
      <c r="DW36" s="47"/>
      <c r="DX36" s="47"/>
      <c r="DY36" s="47"/>
      <c r="DZ36" s="47"/>
      <c r="EA36" s="47"/>
      <c r="EB36" s="47"/>
      <c r="EC36" s="47"/>
      <c r="ED36" s="47"/>
      <c r="EE36" s="47"/>
      <c r="EF36" s="47"/>
      <c r="EG36" s="47"/>
      <c r="EH36" s="47"/>
      <c r="EI36" s="47"/>
      <c r="EJ36" s="47"/>
      <c r="EK36" s="47"/>
      <c r="EL36" s="47"/>
      <c r="EM36" s="47"/>
      <c r="EN36" s="47"/>
      <c r="EO36" s="47"/>
      <c r="EP36" s="47"/>
      <c r="EQ36" s="47"/>
      <c r="ER36" s="47"/>
      <c r="ES36" s="47"/>
      <c r="ET36" s="47"/>
      <c r="EU36" s="47"/>
      <c r="EV36" s="47"/>
      <c r="EW36" s="47"/>
      <c r="EX36" s="47"/>
    </row>
    <row r="37" spans="2:154" x14ac:dyDescent="0.25">
      <c r="B37" s="305"/>
      <c r="C37" s="106"/>
      <c r="D37" s="248"/>
      <c r="E37" s="286"/>
      <c r="F37" s="250"/>
      <c r="G37" s="306"/>
    </row>
    <row r="38" spans="2:154" ht="13" x14ac:dyDescent="0.3">
      <c r="B38" s="312">
        <v>100.3</v>
      </c>
      <c r="C38" s="242" t="s">
        <v>59</v>
      </c>
      <c r="D38" s="278" t="s">
        <v>307</v>
      </c>
      <c r="E38" s="287"/>
      <c r="F38" s="294"/>
      <c r="G38" s="308">
        <f>SUM(G39:G41)</f>
        <v>0</v>
      </c>
    </row>
    <row r="39" spans="2:154" x14ac:dyDescent="0.25">
      <c r="B39" s="314"/>
      <c r="C39" s="243"/>
      <c r="D39" s="280"/>
      <c r="E39" s="286"/>
      <c r="F39" s="250"/>
      <c r="G39" s="306"/>
    </row>
    <row r="40" spans="2:154" s="252" customFormat="1" x14ac:dyDescent="0.25">
      <c r="B40" s="313"/>
      <c r="C40" s="254" t="s">
        <v>60</v>
      </c>
      <c r="D40" s="263" t="s">
        <v>37</v>
      </c>
      <c r="E40" s="289">
        <v>1</v>
      </c>
      <c r="F40" s="450"/>
      <c r="G40" s="311">
        <f t="shared" ref="G40" si="2">E40*F40</f>
        <v>0</v>
      </c>
      <c r="H40" s="47"/>
      <c r="I40" s="47"/>
      <c r="J40" s="47"/>
      <c r="K40" s="47"/>
      <c r="L40" s="47"/>
      <c r="M40" s="47"/>
      <c r="N40" s="47"/>
      <c r="O40" s="47"/>
      <c r="P40" s="47"/>
      <c r="Q40" s="47"/>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c r="BL40" s="47"/>
      <c r="BM40" s="47"/>
      <c r="BN40" s="47"/>
      <c r="BO40" s="47"/>
      <c r="BP40" s="47"/>
      <c r="BQ40" s="47"/>
      <c r="BR40" s="47"/>
      <c r="BS40" s="47"/>
      <c r="BT40" s="47"/>
      <c r="BU40" s="47"/>
      <c r="BV40" s="47"/>
      <c r="BW40" s="47"/>
      <c r="BX40" s="47"/>
      <c r="BY40" s="47"/>
      <c r="BZ40" s="47"/>
      <c r="CA40" s="47"/>
      <c r="CB40" s="47"/>
      <c r="CC40" s="47"/>
      <c r="CD40" s="47"/>
      <c r="CE40" s="47"/>
      <c r="CF40" s="47"/>
      <c r="CG40" s="47"/>
      <c r="CH40" s="47"/>
      <c r="CI40" s="47"/>
      <c r="CJ40" s="47"/>
      <c r="CK40" s="47"/>
      <c r="CL40" s="47"/>
      <c r="CM40" s="47"/>
      <c r="CN40" s="47"/>
      <c r="CO40" s="47"/>
      <c r="CP40" s="47"/>
      <c r="CQ40" s="47"/>
      <c r="CR40" s="47"/>
      <c r="CS40" s="47"/>
      <c r="CT40" s="47"/>
      <c r="CU40" s="47"/>
      <c r="CV40" s="47"/>
      <c r="CW40" s="47"/>
      <c r="CX40" s="47"/>
      <c r="CY40" s="47"/>
      <c r="CZ40" s="47"/>
      <c r="DA40" s="47"/>
      <c r="DB40" s="47"/>
      <c r="DC40" s="47"/>
      <c r="DD40" s="47"/>
      <c r="DE40" s="47"/>
      <c r="DF40" s="47"/>
      <c r="DG40" s="47"/>
      <c r="DH40" s="47"/>
      <c r="DI40" s="47"/>
      <c r="DJ40" s="47"/>
      <c r="DK40" s="47"/>
      <c r="DL40" s="47"/>
      <c r="DM40" s="47"/>
      <c r="DN40" s="47"/>
      <c r="DO40" s="47"/>
      <c r="DP40" s="47"/>
      <c r="DQ40" s="47"/>
      <c r="DR40" s="47"/>
      <c r="DS40" s="47"/>
      <c r="DT40" s="47"/>
      <c r="DU40" s="47"/>
      <c r="DV40" s="47"/>
      <c r="DW40" s="47"/>
      <c r="DX40" s="47"/>
      <c r="DY40" s="47"/>
      <c r="DZ40" s="47"/>
      <c r="EA40" s="47"/>
      <c r="EB40" s="47"/>
      <c r="EC40" s="47"/>
      <c r="ED40" s="47"/>
      <c r="EE40" s="47"/>
      <c r="EF40" s="47"/>
      <c r="EG40" s="47"/>
      <c r="EH40" s="47"/>
      <c r="EI40" s="47"/>
      <c r="EJ40" s="47"/>
      <c r="EK40" s="47"/>
      <c r="EL40" s="47"/>
      <c r="EM40" s="47"/>
      <c r="EN40" s="47"/>
      <c r="EO40" s="47"/>
      <c r="EP40" s="47"/>
      <c r="EQ40" s="47"/>
      <c r="ER40" s="47"/>
      <c r="ES40" s="47"/>
      <c r="ET40" s="47"/>
      <c r="EU40" s="47"/>
      <c r="EV40" s="47"/>
      <c r="EW40" s="47"/>
      <c r="EX40" s="47"/>
    </row>
    <row r="41" spans="2:154" x14ac:dyDescent="0.25">
      <c r="B41" s="314"/>
      <c r="C41" s="243"/>
      <c r="D41" s="280"/>
      <c r="E41" s="286"/>
      <c r="F41" s="250"/>
      <c r="G41" s="306"/>
    </row>
    <row r="42" spans="2:154" x14ac:dyDescent="0.25">
      <c r="B42" s="305"/>
      <c r="C42" s="106"/>
      <c r="D42" s="248"/>
      <c r="E42" s="286"/>
      <c r="F42" s="250"/>
      <c r="G42" s="306"/>
    </row>
    <row r="43" spans="2:154" ht="13" x14ac:dyDescent="0.3">
      <c r="B43" s="312">
        <v>100.4</v>
      </c>
      <c r="C43" s="242" t="s">
        <v>61</v>
      </c>
      <c r="D43" s="278" t="s">
        <v>307</v>
      </c>
      <c r="E43" s="287"/>
      <c r="F43" s="294"/>
      <c r="G43" s="308">
        <f>SUM(G44:G45)</f>
        <v>0</v>
      </c>
    </row>
    <row r="44" spans="2:154" s="252" customFormat="1" x14ac:dyDescent="0.25">
      <c r="B44" s="313"/>
      <c r="C44" s="255" t="s">
        <v>62</v>
      </c>
      <c r="D44" s="263" t="s">
        <v>37</v>
      </c>
      <c r="E44" s="289">
        <v>1</v>
      </c>
      <c r="F44" s="450"/>
      <c r="G44" s="315">
        <f t="shared" ref="G44:G45" si="3">E44*F44</f>
        <v>0</v>
      </c>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c r="BL44" s="47"/>
      <c r="BM44" s="47"/>
      <c r="BN44" s="47"/>
      <c r="BO44" s="47"/>
      <c r="BP44" s="47"/>
      <c r="BQ44" s="47"/>
      <c r="BR44" s="47"/>
      <c r="BS44" s="47"/>
      <c r="BT44" s="47"/>
      <c r="BU44" s="47"/>
      <c r="BV44" s="47"/>
      <c r="BW44" s="47"/>
      <c r="BX44" s="47"/>
      <c r="BY44" s="47"/>
      <c r="BZ44" s="47"/>
      <c r="CA44" s="47"/>
      <c r="CB44" s="47"/>
      <c r="CC44" s="47"/>
      <c r="CD44" s="47"/>
      <c r="CE44" s="47"/>
      <c r="CF44" s="47"/>
      <c r="CG44" s="47"/>
      <c r="CH44" s="47"/>
      <c r="CI44" s="47"/>
      <c r="CJ44" s="47"/>
      <c r="CK44" s="47"/>
      <c r="CL44" s="47"/>
      <c r="CM44" s="47"/>
      <c r="CN44" s="47"/>
      <c r="CO44" s="47"/>
      <c r="CP44" s="47"/>
      <c r="CQ44" s="47"/>
      <c r="CR44" s="47"/>
      <c r="CS44" s="47"/>
      <c r="CT44" s="47"/>
      <c r="CU44" s="47"/>
      <c r="CV44" s="47"/>
      <c r="CW44" s="47"/>
      <c r="CX44" s="47"/>
      <c r="CY44" s="47"/>
      <c r="CZ44" s="47"/>
      <c r="DA44" s="47"/>
      <c r="DB44" s="47"/>
      <c r="DC44" s="47"/>
      <c r="DD44" s="47"/>
      <c r="DE44" s="47"/>
      <c r="DF44" s="47"/>
      <c r="DG44" s="47"/>
      <c r="DH44" s="47"/>
      <c r="DI44" s="47"/>
      <c r="DJ44" s="47"/>
      <c r="DK44" s="47"/>
      <c r="DL44" s="47"/>
      <c r="DM44" s="47"/>
      <c r="DN44" s="47"/>
      <c r="DO44" s="47"/>
      <c r="DP44" s="47"/>
      <c r="DQ44" s="47"/>
      <c r="DR44" s="47"/>
      <c r="DS44" s="47"/>
      <c r="DT44" s="47"/>
      <c r="DU44" s="47"/>
      <c r="DV44" s="47"/>
      <c r="DW44" s="47"/>
      <c r="DX44" s="47"/>
      <c r="DY44" s="47"/>
      <c r="DZ44" s="47"/>
      <c r="EA44" s="47"/>
      <c r="EB44" s="47"/>
      <c r="EC44" s="47"/>
      <c r="ED44" s="47"/>
      <c r="EE44" s="47"/>
      <c r="EF44" s="47"/>
      <c r="EG44" s="47"/>
      <c r="EH44" s="47"/>
      <c r="EI44" s="47"/>
      <c r="EJ44" s="47"/>
      <c r="EK44" s="47"/>
      <c r="EL44" s="47"/>
      <c r="EM44" s="47"/>
      <c r="EN44" s="47"/>
      <c r="EO44" s="47"/>
      <c r="EP44" s="47"/>
      <c r="EQ44" s="47"/>
      <c r="ER44" s="47"/>
      <c r="ES44" s="47"/>
      <c r="ET44" s="47"/>
      <c r="EU44" s="47"/>
      <c r="EV44" s="47"/>
      <c r="EW44" s="47"/>
      <c r="EX44" s="47"/>
    </row>
    <row r="45" spans="2:154" s="252" customFormat="1" ht="43" customHeight="1" x14ac:dyDescent="0.25">
      <c r="B45" s="313"/>
      <c r="C45" s="256" t="s">
        <v>300</v>
      </c>
      <c r="D45" s="264" t="s">
        <v>37</v>
      </c>
      <c r="E45" s="290">
        <v>1</v>
      </c>
      <c r="F45" s="451"/>
      <c r="G45" s="315">
        <f t="shared" si="3"/>
        <v>0</v>
      </c>
      <c r="H45" s="47"/>
      <c r="I45" s="47"/>
      <c r="J45" s="47"/>
      <c r="K45" s="47"/>
      <c r="L45" s="47"/>
      <c r="M45" s="47"/>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c r="AU45" s="47"/>
      <c r="AV45" s="47"/>
      <c r="AW45" s="47"/>
      <c r="AX45" s="47"/>
      <c r="AY45" s="47"/>
      <c r="AZ45" s="47"/>
      <c r="BA45" s="47"/>
      <c r="BB45" s="47"/>
      <c r="BC45" s="47"/>
      <c r="BD45" s="47"/>
      <c r="BE45" s="47"/>
      <c r="BF45" s="47"/>
      <c r="BG45" s="47"/>
      <c r="BH45" s="47"/>
      <c r="BI45" s="47"/>
      <c r="BJ45" s="47"/>
      <c r="BK45" s="47"/>
      <c r="BL45" s="47"/>
      <c r="BM45" s="47"/>
      <c r="BN45" s="47"/>
      <c r="BO45" s="47"/>
      <c r="BP45" s="47"/>
      <c r="BQ45" s="47"/>
      <c r="BR45" s="47"/>
      <c r="BS45" s="47"/>
      <c r="BT45" s="47"/>
      <c r="BU45" s="47"/>
      <c r="BV45" s="47"/>
      <c r="BW45" s="47"/>
      <c r="BX45" s="47"/>
      <c r="BY45" s="47"/>
      <c r="BZ45" s="47"/>
      <c r="CA45" s="47"/>
      <c r="CB45" s="47"/>
      <c r="CC45" s="47"/>
      <c r="CD45" s="47"/>
      <c r="CE45" s="47"/>
      <c r="CF45" s="47"/>
      <c r="CG45" s="47"/>
      <c r="CH45" s="47"/>
      <c r="CI45" s="47"/>
      <c r="CJ45" s="47"/>
      <c r="CK45" s="47"/>
      <c r="CL45" s="47"/>
      <c r="CM45" s="47"/>
      <c r="CN45" s="47"/>
      <c r="CO45" s="47"/>
      <c r="CP45" s="47"/>
      <c r="CQ45" s="47"/>
      <c r="CR45" s="47"/>
      <c r="CS45" s="47"/>
      <c r="CT45" s="47"/>
      <c r="CU45" s="47"/>
      <c r="CV45" s="47"/>
      <c r="CW45" s="47"/>
      <c r="CX45" s="47"/>
      <c r="CY45" s="47"/>
      <c r="CZ45" s="47"/>
      <c r="DA45" s="47"/>
      <c r="DB45" s="47"/>
      <c r="DC45" s="47"/>
      <c r="DD45" s="47"/>
      <c r="DE45" s="47"/>
      <c r="DF45" s="47"/>
      <c r="DG45" s="47"/>
      <c r="DH45" s="47"/>
      <c r="DI45" s="47"/>
      <c r="DJ45" s="47"/>
      <c r="DK45" s="47"/>
      <c r="DL45" s="47"/>
      <c r="DM45" s="47"/>
      <c r="DN45" s="47"/>
      <c r="DO45" s="47"/>
      <c r="DP45" s="47"/>
      <c r="DQ45" s="47"/>
      <c r="DR45" s="47"/>
      <c r="DS45" s="47"/>
      <c r="DT45" s="47"/>
      <c r="DU45" s="47"/>
      <c r="DV45" s="47"/>
      <c r="DW45" s="47"/>
      <c r="DX45" s="47"/>
      <c r="DY45" s="47"/>
      <c r="DZ45" s="47"/>
      <c r="EA45" s="47"/>
      <c r="EB45" s="47"/>
      <c r="EC45" s="47"/>
      <c r="ED45" s="47"/>
      <c r="EE45" s="47"/>
      <c r="EF45" s="47"/>
      <c r="EG45" s="47"/>
      <c r="EH45" s="47"/>
      <c r="EI45" s="47"/>
      <c r="EJ45" s="47"/>
      <c r="EK45" s="47"/>
      <c r="EL45" s="47"/>
      <c r="EM45" s="47"/>
      <c r="EN45" s="47"/>
      <c r="EO45" s="47"/>
      <c r="EP45" s="47"/>
      <c r="EQ45" s="47"/>
      <c r="ER45" s="47"/>
      <c r="ES45" s="47"/>
      <c r="ET45" s="47"/>
      <c r="EU45" s="47"/>
      <c r="EV45" s="47"/>
      <c r="EW45" s="47"/>
      <c r="EX45" s="47"/>
    </row>
    <row r="46" spans="2:154" ht="14.5" x14ac:dyDescent="0.25">
      <c r="B46" s="314"/>
      <c r="C46" s="244"/>
      <c r="D46" s="265"/>
      <c r="E46" s="286"/>
      <c r="F46" s="250"/>
      <c r="G46" s="306"/>
    </row>
    <row r="47" spans="2:154" s="49" customFormat="1" ht="14.5" x14ac:dyDescent="0.3">
      <c r="B47" s="316">
        <v>200.1</v>
      </c>
      <c r="C47" s="245" t="s">
        <v>63</v>
      </c>
      <c r="D47" s="278" t="s">
        <v>307</v>
      </c>
      <c r="E47" s="287"/>
      <c r="F47" s="294"/>
      <c r="G47" s="317">
        <f>SUM(G50:G65)</f>
        <v>0</v>
      </c>
    </row>
    <row r="48" spans="2:154" s="49" customFormat="1" ht="14.5" x14ac:dyDescent="0.3">
      <c r="B48" s="447"/>
      <c r="C48" s="448"/>
      <c r="D48" s="283"/>
      <c r="E48" s="288"/>
      <c r="F48" s="295"/>
      <c r="G48" s="449"/>
    </row>
    <row r="49" spans="2:154" s="49" customFormat="1" ht="14.5" x14ac:dyDescent="0.3">
      <c r="B49" s="447"/>
      <c r="C49" s="448" t="s">
        <v>314</v>
      </c>
      <c r="D49" s="283"/>
      <c r="E49" s="288"/>
      <c r="F49" s="295"/>
      <c r="G49" s="449"/>
    </row>
    <row r="50" spans="2:154" s="252" customFormat="1" ht="14.5" x14ac:dyDescent="0.25">
      <c r="B50" s="313"/>
      <c r="C50" s="257" t="s">
        <v>64</v>
      </c>
      <c r="D50" s="267" t="s">
        <v>0</v>
      </c>
      <c r="E50" s="289">
        <v>35</v>
      </c>
      <c r="F50" s="451"/>
      <c r="G50" s="315">
        <f t="shared" ref="G50:G59" si="4">E50*F50</f>
        <v>0</v>
      </c>
      <c r="H50" s="47"/>
      <c r="I50" s="47"/>
      <c r="J50" s="47"/>
      <c r="K50" s="47"/>
      <c r="L50" s="47"/>
      <c r="M50" s="47"/>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c r="AU50" s="47"/>
      <c r="AV50" s="47"/>
      <c r="AW50" s="47"/>
      <c r="AX50" s="47"/>
      <c r="AY50" s="47"/>
      <c r="AZ50" s="47"/>
      <c r="BA50" s="47"/>
      <c r="BB50" s="47"/>
      <c r="BC50" s="47"/>
      <c r="BD50" s="47"/>
      <c r="BE50" s="47"/>
      <c r="BF50" s="47"/>
      <c r="BG50" s="47"/>
      <c r="BH50" s="47"/>
      <c r="BI50" s="47"/>
      <c r="BJ50" s="47"/>
      <c r="BK50" s="47"/>
      <c r="BL50" s="47"/>
      <c r="BM50" s="47"/>
      <c r="BN50" s="47"/>
      <c r="BO50" s="47"/>
      <c r="BP50" s="47"/>
      <c r="BQ50" s="47"/>
      <c r="BR50" s="47"/>
      <c r="BS50" s="47"/>
      <c r="BT50" s="47"/>
      <c r="BU50" s="47"/>
      <c r="BV50" s="47"/>
      <c r="BW50" s="47"/>
      <c r="BX50" s="47"/>
      <c r="BY50" s="47"/>
      <c r="BZ50" s="47"/>
      <c r="CA50" s="47"/>
      <c r="CB50" s="47"/>
      <c r="CC50" s="47"/>
      <c r="CD50" s="47"/>
      <c r="CE50" s="47"/>
      <c r="CF50" s="47"/>
      <c r="CG50" s="47"/>
      <c r="CH50" s="47"/>
      <c r="CI50" s="47"/>
      <c r="CJ50" s="47"/>
      <c r="CK50" s="47"/>
      <c r="CL50" s="47"/>
      <c r="CM50" s="47"/>
      <c r="CN50" s="47"/>
      <c r="CO50" s="47"/>
      <c r="CP50" s="47"/>
      <c r="CQ50" s="47"/>
      <c r="CR50" s="47"/>
      <c r="CS50" s="47"/>
      <c r="CT50" s="47"/>
      <c r="CU50" s="47"/>
      <c r="CV50" s="47"/>
      <c r="CW50" s="47"/>
      <c r="CX50" s="47"/>
      <c r="CY50" s="47"/>
      <c r="CZ50" s="47"/>
      <c r="DA50" s="47"/>
      <c r="DB50" s="47"/>
      <c r="DC50" s="47"/>
      <c r="DD50" s="47"/>
      <c r="DE50" s="47"/>
      <c r="DF50" s="47"/>
      <c r="DG50" s="47"/>
      <c r="DH50" s="47"/>
      <c r="DI50" s="47"/>
      <c r="DJ50" s="47"/>
      <c r="DK50" s="47"/>
      <c r="DL50" s="47"/>
      <c r="DM50" s="47"/>
      <c r="DN50" s="47"/>
      <c r="DO50" s="47"/>
      <c r="DP50" s="47"/>
      <c r="DQ50" s="47"/>
      <c r="DR50" s="47"/>
      <c r="DS50" s="47"/>
      <c r="DT50" s="47"/>
      <c r="DU50" s="47"/>
      <c r="DV50" s="47"/>
      <c r="DW50" s="47"/>
      <c r="DX50" s="47"/>
      <c r="DY50" s="47"/>
      <c r="DZ50" s="47"/>
      <c r="EA50" s="47"/>
      <c r="EB50" s="47"/>
      <c r="EC50" s="47"/>
      <c r="ED50" s="47"/>
      <c r="EE50" s="47"/>
      <c r="EF50" s="47"/>
      <c r="EG50" s="47"/>
      <c r="EH50" s="47"/>
      <c r="EI50" s="47"/>
      <c r="EJ50" s="47"/>
      <c r="EK50" s="47"/>
      <c r="EL50" s="47"/>
      <c r="EM50" s="47"/>
      <c r="EN50" s="47"/>
      <c r="EO50" s="47"/>
      <c r="EP50" s="47"/>
      <c r="EQ50" s="47"/>
      <c r="ER50" s="47"/>
      <c r="ES50" s="47"/>
      <c r="ET50" s="47"/>
      <c r="EU50" s="47"/>
      <c r="EV50" s="47"/>
      <c r="EW50" s="47"/>
      <c r="EX50" s="47"/>
    </row>
    <row r="51" spans="2:154" s="252" customFormat="1" ht="14.5" x14ac:dyDescent="0.25">
      <c r="B51" s="313"/>
      <c r="C51" s="257" t="s">
        <v>65</v>
      </c>
      <c r="D51" s="267" t="s">
        <v>0</v>
      </c>
      <c r="E51" s="289">
        <v>5</v>
      </c>
      <c r="F51" s="451"/>
      <c r="G51" s="315">
        <f t="shared" si="4"/>
        <v>0</v>
      </c>
      <c r="H51" s="47"/>
      <c r="I51" s="47"/>
      <c r="J51" s="47"/>
      <c r="K51" s="47"/>
      <c r="L51" s="47"/>
      <c r="M51" s="47"/>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c r="AU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47"/>
      <c r="BU51" s="47"/>
      <c r="BV51" s="47"/>
      <c r="BW51" s="47"/>
      <c r="BX51" s="47"/>
      <c r="BY51" s="47"/>
      <c r="BZ51" s="47"/>
      <c r="CA51" s="47"/>
      <c r="CB51" s="47"/>
      <c r="CC51" s="47"/>
      <c r="CD51" s="47"/>
      <c r="CE51" s="47"/>
      <c r="CF51" s="47"/>
      <c r="CG51" s="47"/>
      <c r="CH51" s="47"/>
      <c r="CI51" s="47"/>
      <c r="CJ51" s="47"/>
      <c r="CK51" s="47"/>
      <c r="CL51" s="47"/>
      <c r="CM51" s="47"/>
      <c r="CN51" s="47"/>
      <c r="CO51" s="47"/>
      <c r="CP51" s="47"/>
      <c r="CQ51" s="47"/>
      <c r="CR51" s="47"/>
      <c r="CS51" s="47"/>
      <c r="CT51" s="47"/>
      <c r="CU51" s="47"/>
      <c r="CV51" s="47"/>
      <c r="CW51" s="47"/>
      <c r="CX51" s="47"/>
      <c r="CY51" s="47"/>
      <c r="CZ51" s="47"/>
      <c r="DA51" s="47"/>
      <c r="DB51" s="47"/>
      <c r="DC51" s="47"/>
      <c r="DD51" s="47"/>
      <c r="DE51" s="47"/>
      <c r="DF51" s="47"/>
      <c r="DG51" s="47"/>
      <c r="DH51" s="47"/>
      <c r="DI51" s="47"/>
      <c r="DJ51" s="47"/>
      <c r="DK51" s="47"/>
      <c r="DL51" s="47"/>
      <c r="DM51" s="47"/>
      <c r="DN51" s="47"/>
      <c r="DO51" s="47"/>
      <c r="DP51" s="47"/>
      <c r="DQ51" s="47"/>
      <c r="DR51" s="47"/>
      <c r="DS51" s="47"/>
      <c r="DT51" s="47"/>
      <c r="DU51" s="47"/>
      <c r="DV51" s="47"/>
      <c r="DW51" s="47"/>
      <c r="DX51" s="47"/>
      <c r="DY51" s="47"/>
      <c r="DZ51" s="47"/>
      <c r="EA51" s="47"/>
      <c r="EB51" s="47"/>
      <c r="EC51" s="47"/>
      <c r="ED51" s="47"/>
      <c r="EE51" s="47"/>
      <c r="EF51" s="47"/>
      <c r="EG51" s="47"/>
      <c r="EH51" s="47"/>
      <c r="EI51" s="47"/>
      <c r="EJ51" s="47"/>
      <c r="EK51" s="47"/>
      <c r="EL51" s="47"/>
      <c r="EM51" s="47"/>
      <c r="EN51" s="47"/>
      <c r="EO51" s="47"/>
      <c r="EP51" s="47"/>
      <c r="EQ51" s="47"/>
      <c r="ER51" s="47"/>
      <c r="ES51" s="47"/>
      <c r="ET51" s="47"/>
      <c r="EU51" s="47"/>
      <c r="EV51" s="47"/>
      <c r="EW51" s="47"/>
      <c r="EX51" s="47"/>
    </row>
    <row r="52" spans="2:154" s="252" customFormat="1" ht="14.5" x14ac:dyDescent="0.25">
      <c r="B52" s="313"/>
      <c r="C52" s="257" t="s">
        <v>39</v>
      </c>
      <c r="D52" s="267" t="s">
        <v>0</v>
      </c>
      <c r="E52" s="289">
        <v>5</v>
      </c>
      <c r="F52" s="451"/>
      <c r="G52" s="315">
        <f t="shared" si="4"/>
        <v>0</v>
      </c>
      <c r="H52" s="47"/>
      <c r="I52" s="47"/>
      <c r="J52" s="47"/>
      <c r="K52" s="47"/>
      <c r="L52" s="47"/>
      <c r="M52" s="47"/>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c r="AU52" s="47"/>
      <c r="AV52" s="47"/>
      <c r="AW52" s="47"/>
      <c r="AX52" s="47"/>
      <c r="AY52" s="47"/>
      <c r="AZ52" s="47"/>
      <c r="BA52" s="47"/>
      <c r="BB52" s="47"/>
      <c r="BC52" s="47"/>
      <c r="BD52" s="47"/>
      <c r="BE52" s="47"/>
      <c r="BF52" s="47"/>
      <c r="BG52" s="47"/>
      <c r="BH52" s="47"/>
      <c r="BI52" s="47"/>
      <c r="BJ52" s="47"/>
      <c r="BK52" s="47"/>
      <c r="BL52" s="47"/>
      <c r="BM52" s="47"/>
      <c r="BN52" s="47"/>
      <c r="BO52" s="47"/>
      <c r="BP52" s="47"/>
      <c r="BQ52" s="47"/>
      <c r="BR52" s="47"/>
      <c r="BS52" s="47"/>
      <c r="BT52" s="47"/>
      <c r="BU52" s="47"/>
      <c r="BV52" s="47"/>
      <c r="BW52" s="47"/>
      <c r="BX52" s="47"/>
      <c r="BY52" s="47"/>
      <c r="BZ52" s="47"/>
      <c r="CA52" s="47"/>
      <c r="CB52" s="47"/>
      <c r="CC52" s="47"/>
      <c r="CD52" s="47"/>
      <c r="CE52" s="47"/>
      <c r="CF52" s="47"/>
      <c r="CG52" s="47"/>
      <c r="CH52" s="47"/>
      <c r="CI52" s="47"/>
      <c r="CJ52" s="47"/>
      <c r="CK52" s="47"/>
      <c r="CL52" s="47"/>
      <c r="CM52" s="47"/>
      <c r="CN52" s="47"/>
      <c r="CO52" s="47"/>
      <c r="CP52" s="47"/>
      <c r="CQ52" s="47"/>
      <c r="CR52" s="47"/>
      <c r="CS52" s="47"/>
      <c r="CT52" s="47"/>
      <c r="CU52" s="47"/>
      <c r="CV52" s="47"/>
      <c r="CW52" s="47"/>
      <c r="CX52" s="47"/>
      <c r="CY52" s="47"/>
      <c r="CZ52" s="47"/>
      <c r="DA52" s="47"/>
      <c r="DB52" s="47"/>
      <c r="DC52" s="47"/>
      <c r="DD52" s="47"/>
      <c r="DE52" s="47"/>
      <c r="DF52" s="47"/>
      <c r="DG52" s="47"/>
      <c r="DH52" s="47"/>
      <c r="DI52" s="47"/>
      <c r="DJ52" s="47"/>
      <c r="DK52" s="47"/>
      <c r="DL52" s="47"/>
      <c r="DM52" s="47"/>
      <c r="DN52" s="47"/>
      <c r="DO52" s="47"/>
      <c r="DP52" s="47"/>
      <c r="DQ52" s="47"/>
      <c r="DR52" s="47"/>
      <c r="DS52" s="47"/>
      <c r="DT52" s="47"/>
      <c r="DU52" s="47"/>
      <c r="DV52" s="47"/>
      <c r="DW52" s="47"/>
      <c r="DX52" s="47"/>
      <c r="DY52" s="47"/>
      <c r="DZ52" s="47"/>
      <c r="EA52" s="47"/>
      <c r="EB52" s="47"/>
      <c r="EC52" s="47"/>
      <c r="ED52" s="47"/>
      <c r="EE52" s="47"/>
      <c r="EF52" s="47"/>
      <c r="EG52" s="47"/>
      <c r="EH52" s="47"/>
      <c r="EI52" s="47"/>
      <c r="EJ52" s="47"/>
      <c r="EK52" s="47"/>
      <c r="EL52" s="47"/>
      <c r="EM52" s="47"/>
      <c r="EN52" s="47"/>
      <c r="EO52" s="47"/>
      <c r="EP52" s="47"/>
      <c r="EQ52" s="47"/>
      <c r="ER52" s="47"/>
      <c r="ES52" s="47"/>
      <c r="ET52" s="47"/>
      <c r="EU52" s="47"/>
      <c r="EV52" s="47"/>
      <c r="EW52" s="47"/>
      <c r="EX52" s="47"/>
    </row>
    <row r="53" spans="2:154" s="252" customFormat="1" ht="14.5" x14ac:dyDescent="0.25">
      <c r="B53" s="313"/>
      <c r="C53" s="257" t="s">
        <v>66</v>
      </c>
      <c r="D53" s="267" t="s">
        <v>0</v>
      </c>
      <c r="E53" s="289">
        <v>1</v>
      </c>
      <c r="F53" s="451"/>
      <c r="G53" s="315">
        <f t="shared" si="4"/>
        <v>0</v>
      </c>
      <c r="H53" s="47"/>
      <c r="I53" s="47"/>
      <c r="J53" s="47"/>
      <c r="K53" s="47"/>
      <c r="L53" s="47"/>
      <c r="M53" s="47"/>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c r="AU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47"/>
      <c r="BU53" s="47"/>
      <c r="BV53" s="47"/>
      <c r="BW53" s="47"/>
      <c r="BX53" s="47"/>
      <c r="BY53" s="47"/>
      <c r="BZ53" s="47"/>
      <c r="CA53" s="47"/>
      <c r="CB53" s="47"/>
      <c r="CC53" s="47"/>
      <c r="CD53" s="47"/>
      <c r="CE53" s="47"/>
      <c r="CF53" s="47"/>
      <c r="CG53" s="47"/>
      <c r="CH53" s="47"/>
      <c r="CI53" s="47"/>
      <c r="CJ53" s="47"/>
      <c r="CK53" s="47"/>
      <c r="CL53" s="47"/>
      <c r="CM53" s="47"/>
      <c r="CN53" s="47"/>
      <c r="CO53" s="47"/>
      <c r="CP53" s="47"/>
      <c r="CQ53" s="47"/>
      <c r="CR53" s="47"/>
      <c r="CS53" s="47"/>
      <c r="CT53" s="47"/>
      <c r="CU53" s="47"/>
      <c r="CV53" s="47"/>
      <c r="CW53" s="47"/>
      <c r="CX53" s="47"/>
      <c r="CY53" s="47"/>
      <c r="CZ53" s="47"/>
      <c r="DA53" s="47"/>
      <c r="DB53" s="47"/>
      <c r="DC53" s="47"/>
      <c r="DD53" s="47"/>
      <c r="DE53" s="47"/>
      <c r="DF53" s="47"/>
      <c r="DG53" s="47"/>
      <c r="DH53" s="47"/>
      <c r="DI53" s="47"/>
      <c r="DJ53" s="47"/>
      <c r="DK53" s="47"/>
      <c r="DL53" s="47"/>
      <c r="DM53" s="47"/>
      <c r="DN53" s="47"/>
      <c r="DO53" s="47"/>
      <c r="DP53" s="47"/>
      <c r="DQ53" s="47"/>
      <c r="DR53" s="47"/>
      <c r="DS53" s="47"/>
      <c r="DT53" s="47"/>
      <c r="DU53" s="47"/>
      <c r="DV53" s="47"/>
      <c r="DW53" s="47"/>
      <c r="DX53" s="47"/>
      <c r="DY53" s="47"/>
      <c r="DZ53" s="47"/>
      <c r="EA53" s="47"/>
      <c r="EB53" s="47"/>
      <c r="EC53" s="47"/>
      <c r="ED53" s="47"/>
      <c r="EE53" s="47"/>
      <c r="EF53" s="47"/>
      <c r="EG53" s="47"/>
      <c r="EH53" s="47"/>
      <c r="EI53" s="47"/>
      <c r="EJ53" s="47"/>
      <c r="EK53" s="47"/>
      <c r="EL53" s="47"/>
      <c r="EM53" s="47"/>
      <c r="EN53" s="47"/>
      <c r="EO53" s="47"/>
      <c r="EP53" s="47"/>
      <c r="EQ53" s="47"/>
      <c r="ER53" s="47"/>
      <c r="ES53" s="47"/>
      <c r="ET53" s="47"/>
      <c r="EU53" s="47"/>
      <c r="EV53" s="47"/>
      <c r="EW53" s="47"/>
      <c r="EX53" s="47"/>
    </row>
    <row r="54" spans="2:154" s="252" customFormat="1" ht="14.5" x14ac:dyDescent="0.25">
      <c r="B54" s="313"/>
      <c r="C54" s="257" t="s">
        <v>67</v>
      </c>
      <c r="D54" s="267" t="s">
        <v>0</v>
      </c>
      <c r="E54" s="289">
        <v>1</v>
      </c>
      <c r="F54" s="451"/>
      <c r="G54" s="315">
        <f t="shared" si="4"/>
        <v>0</v>
      </c>
      <c r="H54" s="47"/>
      <c r="I54" s="47"/>
      <c r="J54" s="47"/>
      <c r="K54" s="47"/>
      <c r="L54" s="47"/>
      <c r="M54" s="47"/>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47"/>
      <c r="BU54" s="47"/>
      <c r="BV54" s="47"/>
      <c r="BW54" s="47"/>
      <c r="BX54" s="47"/>
      <c r="BY54" s="47"/>
      <c r="BZ54" s="47"/>
      <c r="CA54" s="47"/>
      <c r="CB54" s="47"/>
      <c r="CC54" s="47"/>
      <c r="CD54" s="47"/>
      <c r="CE54" s="47"/>
      <c r="CF54" s="47"/>
      <c r="CG54" s="47"/>
      <c r="CH54" s="47"/>
      <c r="CI54" s="47"/>
      <c r="CJ54" s="47"/>
      <c r="CK54" s="47"/>
      <c r="CL54" s="47"/>
      <c r="CM54" s="47"/>
      <c r="CN54" s="47"/>
      <c r="CO54" s="47"/>
      <c r="CP54" s="47"/>
      <c r="CQ54" s="47"/>
      <c r="CR54" s="47"/>
      <c r="CS54" s="47"/>
      <c r="CT54" s="47"/>
      <c r="CU54" s="47"/>
      <c r="CV54" s="47"/>
      <c r="CW54" s="47"/>
      <c r="CX54" s="47"/>
      <c r="CY54" s="47"/>
      <c r="CZ54" s="47"/>
      <c r="DA54" s="47"/>
      <c r="DB54" s="47"/>
      <c r="DC54" s="47"/>
      <c r="DD54" s="47"/>
      <c r="DE54" s="47"/>
      <c r="DF54" s="47"/>
      <c r="DG54" s="47"/>
      <c r="DH54" s="47"/>
      <c r="DI54" s="47"/>
      <c r="DJ54" s="47"/>
      <c r="DK54" s="47"/>
      <c r="DL54" s="47"/>
      <c r="DM54" s="47"/>
      <c r="DN54" s="47"/>
      <c r="DO54" s="47"/>
      <c r="DP54" s="47"/>
      <c r="DQ54" s="47"/>
      <c r="DR54" s="47"/>
      <c r="DS54" s="47"/>
      <c r="DT54" s="47"/>
      <c r="DU54" s="47"/>
      <c r="DV54" s="47"/>
      <c r="DW54" s="47"/>
      <c r="DX54" s="47"/>
      <c r="DY54" s="47"/>
      <c r="DZ54" s="47"/>
      <c r="EA54" s="47"/>
      <c r="EB54" s="47"/>
      <c r="EC54" s="47"/>
      <c r="ED54" s="47"/>
      <c r="EE54" s="47"/>
      <c r="EF54" s="47"/>
      <c r="EG54" s="47"/>
      <c r="EH54" s="47"/>
      <c r="EI54" s="47"/>
      <c r="EJ54" s="47"/>
      <c r="EK54" s="47"/>
      <c r="EL54" s="47"/>
      <c r="EM54" s="47"/>
      <c r="EN54" s="47"/>
      <c r="EO54" s="47"/>
      <c r="EP54" s="47"/>
      <c r="EQ54" s="47"/>
      <c r="ER54" s="47"/>
      <c r="ES54" s="47"/>
      <c r="ET54" s="47"/>
      <c r="EU54" s="47"/>
      <c r="EV54" s="47"/>
      <c r="EW54" s="47"/>
      <c r="EX54" s="47"/>
    </row>
    <row r="55" spans="2:154" s="252" customFormat="1" ht="14.5" x14ac:dyDescent="0.25">
      <c r="B55" s="313"/>
      <c r="C55" s="257" t="s">
        <v>38</v>
      </c>
      <c r="D55" s="267" t="s">
        <v>0</v>
      </c>
      <c r="E55" s="289">
        <v>4</v>
      </c>
      <c r="F55" s="451"/>
      <c r="G55" s="315">
        <f t="shared" si="4"/>
        <v>0</v>
      </c>
      <c r="H55" s="47"/>
      <c r="I55" s="47"/>
      <c r="J55" s="47"/>
      <c r="K55" s="47"/>
      <c r="L55" s="47"/>
      <c r="M55" s="47"/>
      <c r="N55" s="47"/>
      <c r="O55" s="47"/>
      <c r="P55" s="47"/>
      <c r="Q55" s="47"/>
      <c r="R55" s="47"/>
      <c r="S55" s="47"/>
      <c r="T55" s="47"/>
      <c r="U55" s="47"/>
      <c r="V55" s="47"/>
      <c r="W55" s="47"/>
      <c r="X55" s="47"/>
      <c r="Y55" s="47"/>
      <c r="Z55" s="47"/>
      <c r="AA55" s="47"/>
      <c r="AB55" s="47"/>
      <c r="AC55" s="47"/>
      <c r="AD55" s="47"/>
      <c r="AE55" s="47"/>
      <c r="AF55" s="47"/>
      <c r="AG55" s="47"/>
      <c r="AH55" s="47"/>
      <c r="AI55" s="47"/>
      <c r="AJ55" s="47"/>
      <c r="AK55" s="47"/>
      <c r="AL55" s="47"/>
      <c r="AM55" s="47"/>
      <c r="AN55" s="47"/>
      <c r="AO55" s="47"/>
      <c r="AP55" s="47"/>
      <c r="AQ55" s="47"/>
      <c r="AR55" s="47"/>
      <c r="AS55" s="47"/>
      <c r="AT55" s="47"/>
      <c r="AU55" s="47"/>
      <c r="AV55" s="47"/>
      <c r="AW55" s="47"/>
      <c r="AX55" s="47"/>
      <c r="AY55" s="47"/>
      <c r="AZ55" s="47"/>
      <c r="BA55" s="47"/>
      <c r="BB55" s="47"/>
      <c r="BC55" s="47"/>
      <c r="BD55" s="47"/>
      <c r="BE55" s="47"/>
      <c r="BF55" s="47"/>
      <c r="BG55" s="47"/>
      <c r="BH55" s="47"/>
      <c r="BI55" s="47"/>
      <c r="BJ55" s="47"/>
      <c r="BK55" s="47"/>
      <c r="BL55" s="47"/>
      <c r="BM55" s="47"/>
      <c r="BN55" s="47"/>
      <c r="BO55" s="47"/>
      <c r="BP55" s="47"/>
      <c r="BQ55" s="47"/>
      <c r="BR55" s="47"/>
      <c r="BS55" s="47"/>
      <c r="BT55" s="47"/>
      <c r="BU55" s="47"/>
      <c r="BV55" s="47"/>
      <c r="BW55" s="47"/>
      <c r="BX55" s="47"/>
      <c r="BY55" s="47"/>
      <c r="BZ55" s="47"/>
      <c r="CA55" s="47"/>
      <c r="CB55" s="47"/>
      <c r="CC55" s="47"/>
      <c r="CD55" s="47"/>
      <c r="CE55" s="47"/>
      <c r="CF55" s="47"/>
      <c r="CG55" s="47"/>
      <c r="CH55" s="47"/>
      <c r="CI55" s="47"/>
      <c r="CJ55" s="47"/>
      <c r="CK55" s="47"/>
      <c r="CL55" s="47"/>
      <c r="CM55" s="47"/>
      <c r="CN55" s="47"/>
      <c r="CO55" s="47"/>
      <c r="CP55" s="47"/>
      <c r="CQ55" s="47"/>
      <c r="CR55" s="47"/>
      <c r="CS55" s="47"/>
      <c r="CT55" s="47"/>
      <c r="CU55" s="47"/>
      <c r="CV55" s="47"/>
      <c r="CW55" s="47"/>
      <c r="CX55" s="47"/>
      <c r="CY55" s="47"/>
      <c r="CZ55" s="47"/>
      <c r="DA55" s="47"/>
      <c r="DB55" s="47"/>
      <c r="DC55" s="47"/>
      <c r="DD55" s="47"/>
      <c r="DE55" s="47"/>
      <c r="DF55" s="47"/>
      <c r="DG55" s="47"/>
      <c r="DH55" s="47"/>
      <c r="DI55" s="47"/>
      <c r="DJ55" s="47"/>
      <c r="DK55" s="47"/>
      <c r="DL55" s="47"/>
      <c r="DM55" s="47"/>
      <c r="DN55" s="47"/>
      <c r="DO55" s="47"/>
      <c r="DP55" s="47"/>
      <c r="DQ55" s="47"/>
      <c r="DR55" s="47"/>
      <c r="DS55" s="47"/>
      <c r="DT55" s="47"/>
      <c r="DU55" s="47"/>
      <c r="DV55" s="47"/>
      <c r="DW55" s="47"/>
      <c r="DX55" s="47"/>
      <c r="DY55" s="47"/>
      <c r="DZ55" s="47"/>
      <c r="EA55" s="47"/>
      <c r="EB55" s="47"/>
      <c r="EC55" s="47"/>
      <c r="ED55" s="47"/>
      <c r="EE55" s="47"/>
      <c r="EF55" s="47"/>
      <c r="EG55" s="47"/>
      <c r="EH55" s="47"/>
      <c r="EI55" s="47"/>
      <c r="EJ55" s="47"/>
      <c r="EK55" s="47"/>
      <c r="EL55" s="47"/>
      <c r="EM55" s="47"/>
      <c r="EN55" s="47"/>
      <c r="EO55" s="47"/>
      <c r="EP55" s="47"/>
      <c r="EQ55" s="47"/>
      <c r="ER55" s="47"/>
      <c r="ES55" s="47"/>
      <c r="ET55" s="47"/>
      <c r="EU55" s="47"/>
      <c r="EV55" s="47"/>
      <c r="EW55" s="47"/>
      <c r="EX55" s="47"/>
    </row>
    <row r="56" spans="2:154" s="252" customFormat="1" ht="14.5" x14ac:dyDescent="0.25">
      <c r="B56" s="313"/>
      <c r="C56" s="257" t="s">
        <v>68</v>
      </c>
      <c r="D56" s="267" t="s">
        <v>0</v>
      </c>
      <c r="E56" s="289">
        <v>1</v>
      </c>
      <c r="F56" s="451"/>
      <c r="G56" s="315">
        <f t="shared" si="4"/>
        <v>0</v>
      </c>
      <c r="H56" s="47"/>
      <c r="I56" s="47"/>
      <c r="J56" s="47"/>
      <c r="K56" s="47"/>
      <c r="L56" s="47"/>
      <c r="M56" s="47"/>
      <c r="N56" s="47"/>
      <c r="O56" s="47"/>
      <c r="P56" s="47"/>
      <c r="Q56" s="47"/>
      <c r="R56" s="47"/>
      <c r="S56" s="47"/>
      <c r="T56" s="47"/>
      <c r="U56" s="47"/>
      <c r="V56" s="47"/>
      <c r="W56" s="47"/>
      <c r="X56" s="47"/>
      <c r="Y56" s="47"/>
      <c r="Z56" s="47"/>
      <c r="AA56" s="47"/>
      <c r="AB56" s="47"/>
      <c r="AC56" s="47"/>
      <c r="AD56" s="47"/>
      <c r="AE56" s="47"/>
      <c r="AF56" s="47"/>
      <c r="AG56" s="47"/>
      <c r="AH56" s="47"/>
      <c r="AI56" s="47"/>
      <c r="AJ56" s="47"/>
      <c r="AK56" s="47"/>
      <c r="AL56" s="47"/>
      <c r="AM56" s="47"/>
      <c r="AN56" s="47"/>
      <c r="AO56" s="47"/>
      <c r="AP56" s="47"/>
      <c r="AQ56" s="47"/>
      <c r="AR56" s="47"/>
      <c r="AS56" s="47"/>
      <c r="AT56" s="47"/>
      <c r="AU56" s="47"/>
      <c r="AV56" s="47"/>
      <c r="AW56" s="47"/>
      <c r="AX56" s="47"/>
      <c r="AY56" s="47"/>
      <c r="AZ56" s="47"/>
      <c r="BA56" s="47"/>
      <c r="BB56" s="47"/>
      <c r="BC56" s="47"/>
      <c r="BD56" s="47"/>
      <c r="BE56" s="47"/>
      <c r="BF56" s="47"/>
      <c r="BG56" s="47"/>
      <c r="BH56" s="47"/>
      <c r="BI56" s="47"/>
      <c r="BJ56" s="47"/>
      <c r="BK56" s="47"/>
      <c r="BL56" s="47"/>
      <c r="BM56" s="47"/>
      <c r="BN56" s="47"/>
      <c r="BO56" s="47"/>
      <c r="BP56" s="47"/>
      <c r="BQ56" s="47"/>
      <c r="BR56" s="47"/>
      <c r="BS56" s="47"/>
      <c r="BT56" s="47"/>
      <c r="BU56" s="47"/>
      <c r="BV56" s="47"/>
      <c r="BW56" s="47"/>
      <c r="BX56" s="47"/>
      <c r="BY56" s="47"/>
      <c r="BZ56" s="47"/>
      <c r="CA56" s="47"/>
      <c r="CB56" s="47"/>
      <c r="CC56" s="47"/>
      <c r="CD56" s="47"/>
      <c r="CE56" s="47"/>
      <c r="CF56" s="47"/>
      <c r="CG56" s="47"/>
      <c r="CH56" s="47"/>
      <c r="CI56" s="47"/>
      <c r="CJ56" s="47"/>
      <c r="CK56" s="47"/>
      <c r="CL56" s="47"/>
      <c r="CM56" s="47"/>
      <c r="CN56" s="47"/>
      <c r="CO56" s="47"/>
      <c r="CP56" s="47"/>
      <c r="CQ56" s="47"/>
      <c r="CR56" s="47"/>
      <c r="CS56" s="47"/>
      <c r="CT56" s="47"/>
      <c r="CU56" s="47"/>
      <c r="CV56" s="47"/>
      <c r="CW56" s="47"/>
      <c r="CX56" s="47"/>
      <c r="CY56" s="47"/>
      <c r="CZ56" s="47"/>
      <c r="DA56" s="47"/>
      <c r="DB56" s="47"/>
      <c r="DC56" s="47"/>
      <c r="DD56" s="47"/>
      <c r="DE56" s="47"/>
      <c r="DF56" s="47"/>
      <c r="DG56" s="47"/>
      <c r="DH56" s="47"/>
      <c r="DI56" s="47"/>
      <c r="DJ56" s="47"/>
      <c r="DK56" s="47"/>
      <c r="DL56" s="47"/>
      <c r="DM56" s="47"/>
      <c r="DN56" s="47"/>
      <c r="DO56" s="47"/>
      <c r="DP56" s="47"/>
      <c r="DQ56" s="47"/>
      <c r="DR56" s="47"/>
      <c r="DS56" s="47"/>
      <c r="DT56" s="47"/>
      <c r="DU56" s="47"/>
      <c r="DV56" s="47"/>
      <c r="DW56" s="47"/>
      <c r="DX56" s="47"/>
      <c r="DY56" s="47"/>
      <c r="DZ56" s="47"/>
      <c r="EA56" s="47"/>
      <c r="EB56" s="47"/>
      <c r="EC56" s="47"/>
      <c r="ED56" s="47"/>
      <c r="EE56" s="47"/>
      <c r="EF56" s="47"/>
      <c r="EG56" s="47"/>
      <c r="EH56" s="47"/>
      <c r="EI56" s="47"/>
      <c r="EJ56" s="47"/>
      <c r="EK56" s="47"/>
      <c r="EL56" s="47"/>
      <c r="EM56" s="47"/>
      <c r="EN56" s="47"/>
      <c r="EO56" s="47"/>
      <c r="EP56" s="47"/>
      <c r="EQ56" s="47"/>
      <c r="ER56" s="47"/>
      <c r="ES56" s="47"/>
      <c r="ET56" s="47"/>
      <c r="EU56" s="47"/>
      <c r="EV56" s="47"/>
      <c r="EW56" s="47"/>
      <c r="EX56" s="47"/>
    </row>
    <row r="57" spans="2:154" s="252" customFormat="1" ht="14.5" x14ac:dyDescent="0.25">
      <c r="B57" s="313"/>
      <c r="C57" s="258" t="s">
        <v>69</v>
      </c>
      <c r="D57" s="267" t="s">
        <v>0</v>
      </c>
      <c r="E57" s="289">
        <v>3</v>
      </c>
      <c r="F57" s="451"/>
      <c r="G57" s="315">
        <f t="shared" si="4"/>
        <v>0</v>
      </c>
      <c r="H57" s="47"/>
      <c r="I57" s="47"/>
      <c r="J57" s="47"/>
      <c r="K57" s="47"/>
      <c r="L57" s="47"/>
      <c r="M57" s="47"/>
      <c r="N57" s="47"/>
      <c r="O57" s="47"/>
      <c r="P57" s="47"/>
      <c r="Q57" s="47"/>
      <c r="R57" s="47"/>
      <c r="S57" s="47"/>
      <c r="T57" s="47"/>
      <c r="U57" s="47"/>
      <c r="V57" s="47"/>
      <c r="W57" s="47"/>
      <c r="X57" s="47"/>
      <c r="Y57" s="47"/>
      <c r="Z57" s="47"/>
      <c r="AA57" s="47"/>
      <c r="AB57" s="47"/>
      <c r="AC57" s="47"/>
      <c r="AD57" s="47"/>
      <c r="AE57" s="47"/>
      <c r="AF57" s="47"/>
      <c r="AG57" s="47"/>
      <c r="AH57" s="47"/>
      <c r="AI57" s="47"/>
      <c r="AJ57" s="47"/>
      <c r="AK57" s="47"/>
      <c r="AL57" s="47"/>
      <c r="AM57" s="47"/>
      <c r="AN57" s="47"/>
      <c r="AO57" s="47"/>
      <c r="AP57" s="47"/>
      <c r="AQ57" s="47"/>
      <c r="AR57" s="47"/>
      <c r="AS57" s="47"/>
      <c r="AT57" s="47"/>
      <c r="AU57" s="47"/>
      <c r="AV57" s="47"/>
      <c r="AW57" s="47"/>
      <c r="AX57" s="47"/>
      <c r="AY57" s="47"/>
      <c r="AZ57" s="47"/>
      <c r="BA57" s="47"/>
      <c r="BB57" s="47"/>
      <c r="BC57" s="47"/>
      <c r="BD57" s="47"/>
      <c r="BE57" s="47"/>
      <c r="BF57" s="47"/>
      <c r="BG57" s="47"/>
      <c r="BH57" s="47"/>
      <c r="BI57" s="47"/>
      <c r="BJ57" s="47"/>
      <c r="BK57" s="47"/>
      <c r="BL57" s="47"/>
      <c r="BM57" s="47"/>
      <c r="BN57" s="47"/>
      <c r="BO57" s="47"/>
      <c r="BP57" s="47"/>
      <c r="BQ57" s="47"/>
      <c r="BR57" s="47"/>
      <c r="BS57" s="47"/>
      <c r="BT57" s="47"/>
      <c r="BU57" s="47"/>
      <c r="BV57" s="47"/>
      <c r="BW57" s="47"/>
      <c r="BX57" s="47"/>
      <c r="BY57" s="47"/>
      <c r="BZ57" s="47"/>
      <c r="CA57" s="47"/>
      <c r="CB57" s="47"/>
      <c r="CC57" s="47"/>
      <c r="CD57" s="47"/>
      <c r="CE57" s="47"/>
      <c r="CF57" s="47"/>
      <c r="CG57" s="47"/>
      <c r="CH57" s="47"/>
      <c r="CI57" s="47"/>
      <c r="CJ57" s="47"/>
      <c r="CK57" s="47"/>
      <c r="CL57" s="47"/>
      <c r="CM57" s="47"/>
      <c r="CN57" s="47"/>
      <c r="CO57" s="47"/>
      <c r="CP57" s="47"/>
      <c r="CQ57" s="47"/>
      <c r="CR57" s="47"/>
      <c r="CS57" s="47"/>
      <c r="CT57" s="47"/>
      <c r="CU57" s="47"/>
      <c r="CV57" s="47"/>
      <c r="CW57" s="47"/>
      <c r="CX57" s="47"/>
      <c r="CY57" s="47"/>
      <c r="CZ57" s="47"/>
      <c r="DA57" s="47"/>
      <c r="DB57" s="47"/>
      <c r="DC57" s="47"/>
      <c r="DD57" s="47"/>
      <c r="DE57" s="47"/>
      <c r="DF57" s="47"/>
      <c r="DG57" s="47"/>
      <c r="DH57" s="47"/>
      <c r="DI57" s="47"/>
      <c r="DJ57" s="47"/>
      <c r="DK57" s="47"/>
      <c r="DL57" s="47"/>
      <c r="DM57" s="47"/>
      <c r="DN57" s="47"/>
      <c r="DO57" s="47"/>
      <c r="DP57" s="47"/>
      <c r="DQ57" s="47"/>
      <c r="DR57" s="47"/>
      <c r="DS57" s="47"/>
      <c r="DT57" s="47"/>
      <c r="DU57" s="47"/>
      <c r="DV57" s="47"/>
      <c r="DW57" s="47"/>
      <c r="DX57" s="47"/>
      <c r="DY57" s="47"/>
      <c r="DZ57" s="47"/>
      <c r="EA57" s="47"/>
      <c r="EB57" s="47"/>
      <c r="EC57" s="47"/>
      <c r="ED57" s="47"/>
      <c r="EE57" s="47"/>
      <c r="EF57" s="47"/>
      <c r="EG57" s="47"/>
      <c r="EH57" s="47"/>
      <c r="EI57" s="47"/>
      <c r="EJ57" s="47"/>
      <c r="EK57" s="47"/>
      <c r="EL57" s="47"/>
      <c r="EM57" s="47"/>
      <c r="EN57" s="47"/>
      <c r="EO57" s="47"/>
      <c r="EP57" s="47"/>
      <c r="EQ57" s="47"/>
      <c r="ER57" s="47"/>
      <c r="ES57" s="47"/>
      <c r="ET57" s="47"/>
      <c r="EU57" s="47"/>
      <c r="EV57" s="47"/>
      <c r="EW57" s="47"/>
      <c r="EX57" s="47"/>
    </row>
    <row r="58" spans="2:154" s="252" customFormat="1" ht="14.5" x14ac:dyDescent="0.25">
      <c r="B58" s="313"/>
      <c r="C58" s="257" t="s">
        <v>70</v>
      </c>
      <c r="D58" s="267" t="s">
        <v>0</v>
      </c>
      <c r="E58" s="289">
        <v>7</v>
      </c>
      <c r="F58" s="451"/>
      <c r="G58" s="315">
        <f t="shared" si="4"/>
        <v>0</v>
      </c>
      <c r="H58" s="47"/>
      <c r="I58" s="47"/>
      <c r="J58" s="47"/>
      <c r="K58" s="47"/>
      <c r="L58" s="47"/>
      <c r="M58" s="47"/>
      <c r="N58" s="47"/>
      <c r="O58" s="47"/>
      <c r="P58" s="47"/>
      <c r="Q58" s="47"/>
      <c r="R58" s="47"/>
      <c r="S58" s="47"/>
      <c r="T58" s="47"/>
      <c r="U58" s="47"/>
      <c r="V58" s="47"/>
      <c r="W58" s="47"/>
      <c r="X58" s="47"/>
      <c r="Y58" s="47"/>
      <c r="Z58" s="47"/>
      <c r="AA58" s="47"/>
      <c r="AB58" s="47"/>
      <c r="AC58" s="47"/>
      <c r="AD58" s="47"/>
      <c r="AE58" s="47"/>
      <c r="AF58" s="47"/>
      <c r="AG58" s="47"/>
      <c r="AH58" s="47"/>
      <c r="AI58" s="47"/>
      <c r="AJ58" s="47"/>
      <c r="AK58" s="47"/>
      <c r="AL58" s="47"/>
      <c r="AM58" s="47"/>
      <c r="AN58" s="47"/>
      <c r="AO58" s="47"/>
      <c r="AP58" s="47"/>
      <c r="AQ58" s="47"/>
      <c r="AR58" s="47"/>
      <c r="AS58" s="47"/>
      <c r="AT58" s="47"/>
      <c r="AU58" s="47"/>
      <c r="AV58" s="47"/>
      <c r="AW58" s="47"/>
      <c r="AX58" s="47"/>
      <c r="AY58" s="47"/>
      <c r="AZ58" s="47"/>
      <c r="BA58" s="47"/>
      <c r="BB58" s="47"/>
      <c r="BC58" s="47"/>
      <c r="BD58" s="47"/>
      <c r="BE58" s="47"/>
      <c r="BF58" s="47"/>
      <c r="BG58" s="47"/>
      <c r="BH58" s="47"/>
      <c r="BI58" s="47"/>
      <c r="BJ58" s="47"/>
      <c r="BK58" s="47"/>
      <c r="BL58" s="47"/>
      <c r="BM58" s="47"/>
      <c r="BN58" s="47"/>
      <c r="BO58" s="47"/>
      <c r="BP58" s="47"/>
      <c r="BQ58" s="47"/>
      <c r="BR58" s="47"/>
      <c r="BS58" s="47"/>
      <c r="BT58" s="47"/>
      <c r="BU58" s="47"/>
      <c r="BV58" s="47"/>
      <c r="BW58" s="47"/>
      <c r="BX58" s="47"/>
      <c r="BY58" s="47"/>
      <c r="BZ58" s="47"/>
      <c r="CA58" s="47"/>
      <c r="CB58" s="47"/>
      <c r="CC58" s="47"/>
      <c r="CD58" s="47"/>
      <c r="CE58" s="47"/>
      <c r="CF58" s="47"/>
      <c r="CG58" s="47"/>
      <c r="CH58" s="47"/>
      <c r="CI58" s="47"/>
      <c r="CJ58" s="47"/>
      <c r="CK58" s="47"/>
      <c r="CL58" s="47"/>
      <c r="CM58" s="47"/>
      <c r="CN58" s="47"/>
      <c r="CO58" s="47"/>
      <c r="CP58" s="47"/>
      <c r="CQ58" s="47"/>
      <c r="CR58" s="47"/>
      <c r="CS58" s="47"/>
      <c r="CT58" s="47"/>
      <c r="CU58" s="47"/>
      <c r="CV58" s="47"/>
      <c r="CW58" s="47"/>
      <c r="CX58" s="47"/>
      <c r="CY58" s="47"/>
      <c r="CZ58" s="47"/>
      <c r="DA58" s="47"/>
      <c r="DB58" s="47"/>
      <c r="DC58" s="47"/>
      <c r="DD58" s="47"/>
      <c r="DE58" s="47"/>
      <c r="DF58" s="47"/>
      <c r="DG58" s="47"/>
      <c r="DH58" s="47"/>
      <c r="DI58" s="47"/>
      <c r="DJ58" s="47"/>
      <c r="DK58" s="47"/>
      <c r="DL58" s="47"/>
      <c r="DM58" s="47"/>
      <c r="DN58" s="47"/>
      <c r="DO58" s="47"/>
      <c r="DP58" s="47"/>
      <c r="DQ58" s="47"/>
      <c r="DR58" s="47"/>
      <c r="DS58" s="47"/>
      <c r="DT58" s="47"/>
      <c r="DU58" s="47"/>
      <c r="DV58" s="47"/>
      <c r="DW58" s="47"/>
      <c r="DX58" s="47"/>
      <c r="DY58" s="47"/>
      <c r="DZ58" s="47"/>
      <c r="EA58" s="47"/>
      <c r="EB58" s="47"/>
      <c r="EC58" s="47"/>
      <c r="ED58" s="47"/>
      <c r="EE58" s="47"/>
      <c r="EF58" s="47"/>
      <c r="EG58" s="47"/>
      <c r="EH58" s="47"/>
      <c r="EI58" s="47"/>
      <c r="EJ58" s="47"/>
      <c r="EK58" s="47"/>
      <c r="EL58" s="47"/>
      <c r="EM58" s="47"/>
      <c r="EN58" s="47"/>
      <c r="EO58" s="47"/>
      <c r="EP58" s="47"/>
      <c r="EQ58" s="47"/>
      <c r="ER58" s="47"/>
      <c r="ES58" s="47"/>
      <c r="ET58" s="47"/>
      <c r="EU58" s="47"/>
      <c r="EV58" s="47"/>
      <c r="EW58" s="47"/>
      <c r="EX58" s="47"/>
    </row>
    <row r="59" spans="2:154" s="252" customFormat="1" ht="14.5" x14ac:dyDescent="0.25">
      <c r="B59" s="313"/>
      <c r="C59" s="257" t="s">
        <v>71</v>
      </c>
      <c r="D59" s="267" t="s">
        <v>0</v>
      </c>
      <c r="E59" s="289">
        <v>3</v>
      </c>
      <c r="F59" s="451"/>
      <c r="G59" s="315">
        <f t="shared" si="4"/>
        <v>0</v>
      </c>
      <c r="H59" s="47"/>
      <c r="I59" s="47"/>
      <c r="J59" s="47"/>
      <c r="K59" s="47"/>
      <c r="L59" s="47"/>
      <c r="M59" s="47"/>
      <c r="N59" s="47"/>
      <c r="O59" s="47"/>
      <c r="P59" s="47"/>
      <c r="Q59" s="47"/>
      <c r="R59" s="47"/>
      <c r="S59" s="47"/>
      <c r="T59" s="47"/>
      <c r="U59" s="47"/>
      <c r="V59" s="47"/>
      <c r="W59" s="47"/>
      <c r="X59" s="47"/>
      <c r="Y59" s="47"/>
      <c r="Z59" s="47"/>
      <c r="AA59" s="47"/>
      <c r="AB59" s="47"/>
      <c r="AC59" s="47"/>
      <c r="AD59" s="47"/>
      <c r="AE59" s="47"/>
      <c r="AF59" s="47"/>
      <c r="AG59" s="47"/>
      <c r="AH59" s="47"/>
      <c r="AI59" s="47"/>
      <c r="AJ59" s="47"/>
      <c r="AK59" s="47"/>
      <c r="AL59" s="47"/>
      <c r="AM59" s="47"/>
      <c r="AN59" s="47"/>
      <c r="AO59" s="47"/>
      <c r="AP59" s="47"/>
      <c r="AQ59" s="47"/>
      <c r="AR59" s="47"/>
      <c r="AS59" s="47"/>
      <c r="AT59" s="47"/>
      <c r="AU59" s="47"/>
      <c r="AV59" s="47"/>
      <c r="AW59" s="47"/>
      <c r="AX59" s="47"/>
      <c r="AY59" s="47"/>
      <c r="AZ59" s="47"/>
      <c r="BA59" s="47"/>
      <c r="BB59" s="47"/>
      <c r="BC59" s="47"/>
      <c r="BD59" s="47"/>
      <c r="BE59" s="47"/>
      <c r="BF59" s="47"/>
      <c r="BG59" s="47"/>
      <c r="BH59" s="47"/>
      <c r="BI59" s="47"/>
      <c r="BJ59" s="47"/>
      <c r="BK59" s="47"/>
      <c r="BL59" s="47"/>
      <c r="BM59" s="47"/>
      <c r="BN59" s="47"/>
      <c r="BO59" s="47"/>
      <c r="BP59" s="47"/>
      <c r="BQ59" s="47"/>
      <c r="BR59" s="47"/>
      <c r="BS59" s="47"/>
      <c r="BT59" s="47"/>
      <c r="BU59" s="47"/>
      <c r="BV59" s="47"/>
      <c r="BW59" s="47"/>
      <c r="BX59" s="47"/>
      <c r="BY59" s="47"/>
      <c r="BZ59" s="47"/>
      <c r="CA59" s="47"/>
      <c r="CB59" s="47"/>
      <c r="CC59" s="47"/>
      <c r="CD59" s="47"/>
      <c r="CE59" s="47"/>
      <c r="CF59" s="47"/>
      <c r="CG59" s="47"/>
      <c r="CH59" s="47"/>
      <c r="CI59" s="47"/>
      <c r="CJ59" s="47"/>
      <c r="CK59" s="47"/>
      <c r="CL59" s="47"/>
      <c r="CM59" s="47"/>
      <c r="CN59" s="47"/>
      <c r="CO59" s="47"/>
      <c r="CP59" s="47"/>
      <c r="CQ59" s="47"/>
      <c r="CR59" s="47"/>
      <c r="CS59" s="47"/>
      <c r="CT59" s="47"/>
      <c r="CU59" s="47"/>
      <c r="CV59" s="47"/>
      <c r="CW59" s="47"/>
      <c r="CX59" s="47"/>
      <c r="CY59" s="47"/>
      <c r="CZ59" s="47"/>
      <c r="DA59" s="47"/>
      <c r="DB59" s="47"/>
      <c r="DC59" s="47"/>
      <c r="DD59" s="47"/>
      <c r="DE59" s="47"/>
      <c r="DF59" s="47"/>
      <c r="DG59" s="47"/>
      <c r="DH59" s="47"/>
      <c r="DI59" s="47"/>
      <c r="DJ59" s="47"/>
      <c r="DK59" s="47"/>
      <c r="DL59" s="47"/>
      <c r="DM59" s="47"/>
      <c r="DN59" s="47"/>
      <c r="DO59" s="47"/>
      <c r="DP59" s="47"/>
      <c r="DQ59" s="47"/>
      <c r="DR59" s="47"/>
      <c r="DS59" s="47"/>
      <c r="DT59" s="47"/>
      <c r="DU59" s="47"/>
      <c r="DV59" s="47"/>
      <c r="DW59" s="47"/>
      <c r="DX59" s="47"/>
      <c r="DY59" s="47"/>
      <c r="DZ59" s="47"/>
      <c r="EA59" s="47"/>
      <c r="EB59" s="47"/>
      <c r="EC59" s="47"/>
      <c r="ED59" s="47"/>
      <c r="EE59" s="47"/>
      <c r="EF59" s="47"/>
      <c r="EG59" s="47"/>
      <c r="EH59" s="47"/>
      <c r="EI59" s="47"/>
      <c r="EJ59" s="47"/>
      <c r="EK59" s="47"/>
      <c r="EL59" s="47"/>
      <c r="EM59" s="47"/>
      <c r="EN59" s="47"/>
      <c r="EO59" s="47"/>
      <c r="EP59" s="47"/>
      <c r="EQ59" s="47"/>
      <c r="ER59" s="47"/>
      <c r="ES59" s="47"/>
      <c r="ET59" s="47"/>
      <c r="EU59" s="47"/>
      <c r="EV59" s="47"/>
      <c r="EW59" s="47"/>
      <c r="EX59" s="47"/>
    </row>
    <row r="60" spans="2:154" x14ac:dyDescent="0.25">
      <c r="B60" s="314"/>
      <c r="C60" s="241"/>
      <c r="D60" s="281"/>
      <c r="E60" s="286"/>
      <c r="F60" s="298"/>
      <c r="G60" s="318"/>
    </row>
    <row r="61" spans="2:154" ht="13" x14ac:dyDescent="0.3">
      <c r="B61" s="314"/>
      <c r="C61" s="249" t="s">
        <v>315</v>
      </c>
      <c r="D61" s="281"/>
      <c r="E61" s="286"/>
      <c r="F61" s="250"/>
      <c r="G61" s="306"/>
    </row>
    <row r="62" spans="2:154" x14ac:dyDescent="0.25">
      <c r="B62" s="314"/>
      <c r="C62" s="241" t="s">
        <v>64</v>
      </c>
      <c r="D62" s="281"/>
      <c r="E62" s="286">
        <v>4</v>
      </c>
      <c r="F62" s="450"/>
      <c r="G62" s="306">
        <f>E62*F62</f>
        <v>0</v>
      </c>
    </row>
    <row r="63" spans="2:154" x14ac:dyDescent="0.25">
      <c r="B63" s="314"/>
      <c r="C63" s="241" t="s">
        <v>39</v>
      </c>
      <c r="D63" s="281"/>
      <c r="E63" s="286">
        <v>1</v>
      </c>
      <c r="F63" s="450"/>
      <c r="G63" s="306">
        <f>E63*F63</f>
        <v>0</v>
      </c>
    </row>
    <row r="64" spans="2:154" x14ac:dyDescent="0.25">
      <c r="B64" s="314"/>
      <c r="C64" s="241" t="s">
        <v>68</v>
      </c>
      <c r="D64" s="281"/>
      <c r="E64" s="286">
        <v>1</v>
      </c>
      <c r="F64" s="450"/>
      <c r="G64" s="306">
        <f>E64*F64</f>
        <v>0</v>
      </c>
    </row>
    <row r="65" spans="2:154" x14ac:dyDescent="0.25">
      <c r="B65" s="314"/>
      <c r="C65" s="241" t="s">
        <v>70</v>
      </c>
      <c r="D65" s="281"/>
      <c r="E65" s="286">
        <v>1</v>
      </c>
      <c r="F65" s="450"/>
      <c r="G65" s="306">
        <f>E65*F65</f>
        <v>0</v>
      </c>
    </row>
    <row r="66" spans="2:154" x14ac:dyDescent="0.25">
      <c r="B66" s="314"/>
      <c r="C66" s="241"/>
      <c r="D66" s="281"/>
      <c r="E66" s="286"/>
      <c r="F66" s="250"/>
      <c r="G66" s="306"/>
    </row>
    <row r="67" spans="2:154" ht="14.5" x14ac:dyDescent="0.3">
      <c r="B67" s="312">
        <v>200.2</v>
      </c>
      <c r="C67" s="245" t="s">
        <v>72</v>
      </c>
      <c r="D67" s="278" t="s">
        <v>307</v>
      </c>
      <c r="E67" s="287"/>
      <c r="F67" s="294"/>
      <c r="G67" s="308">
        <f>SUM(G68:G69)</f>
        <v>0</v>
      </c>
    </row>
    <row r="68" spans="2:154" ht="14.5" x14ac:dyDescent="0.25">
      <c r="B68" s="314"/>
      <c r="C68" s="244" t="s">
        <v>70</v>
      </c>
      <c r="D68" s="267" t="s">
        <v>0</v>
      </c>
      <c r="E68" s="286">
        <v>1</v>
      </c>
      <c r="F68" s="451"/>
      <c r="G68" s="318">
        <f t="shared" ref="G68:G69" si="5">E68*F68</f>
        <v>0</v>
      </c>
    </row>
    <row r="69" spans="2:154" ht="14.5" x14ac:dyDescent="0.25">
      <c r="B69" s="314"/>
      <c r="C69" s="244" t="s">
        <v>64</v>
      </c>
      <c r="D69" s="267" t="s">
        <v>0</v>
      </c>
      <c r="E69" s="286">
        <v>8</v>
      </c>
      <c r="F69" s="451"/>
      <c r="G69" s="318">
        <f t="shared" si="5"/>
        <v>0</v>
      </c>
    </row>
    <row r="70" spans="2:154" x14ac:dyDescent="0.25">
      <c r="B70" s="314"/>
      <c r="C70" s="241"/>
      <c r="D70" s="281"/>
      <c r="E70" s="286"/>
      <c r="F70" s="250"/>
      <c r="G70" s="306"/>
    </row>
    <row r="71" spans="2:154" ht="13" x14ac:dyDescent="0.3">
      <c r="B71" s="319" t="s">
        <v>116</v>
      </c>
      <c r="C71" s="246" t="s">
        <v>10</v>
      </c>
      <c r="D71" s="282"/>
      <c r="E71" s="286"/>
      <c r="F71" s="250"/>
      <c r="G71" s="306"/>
    </row>
    <row r="72" spans="2:154" x14ac:dyDescent="0.25">
      <c r="B72" s="314"/>
      <c r="C72" s="243"/>
      <c r="D72" s="280"/>
      <c r="E72" s="286"/>
      <c r="F72" s="250"/>
      <c r="G72" s="306"/>
    </row>
    <row r="73" spans="2:154" ht="13" x14ac:dyDescent="0.3">
      <c r="B73" s="312">
        <v>300.10000000000002</v>
      </c>
      <c r="C73" s="242" t="s">
        <v>11</v>
      </c>
      <c r="D73" s="278" t="s">
        <v>307</v>
      </c>
      <c r="E73" s="287"/>
      <c r="F73" s="294"/>
      <c r="G73" s="308">
        <f>SUM(G74:G76)</f>
        <v>0</v>
      </c>
    </row>
    <row r="74" spans="2:154" s="252" customFormat="1" x14ac:dyDescent="0.25">
      <c r="B74" s="313"/>
      <c r="C74" s="254" t="s">
        <v>228</v>
      </c>
      <c r="D74" s="263"/>
      <c r="E74" s="289">
        <v>3</v>
      </c>
      <c r="F74" s="451"/>
      <c r="G74" s="315">
        <f t="shared" ref="G74:G75" si="6">E74*F74</f>
        <v>0</v>
      </c>
      <c r="H74" s="47"/>
      <c r="I74" s="47"/>
      <c r="J74" s="47"/>
      <c r="K74" s="47"/>
      <c r="L74" s="47"/>
      <c r="M74" s="47"/>
      <c r="N74" s="47"/>
      <c r="O74" s="47"/>
      <c r="P74" s="47"/>
      <c r="Q74" s="47"/>
      <c r="R74" s="47"/>
      <c r="S74" s="47"/>
      <c r="T74" s="47"/>
      <c r="U74" s="47"/>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c r="CT74" s="47"/>
      <c r="CU74" s="47"/>
      <c r="CV74" s="47"/>
      <c r="CW74" s="47"/>
      <c r="CX74" s="47"/>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row>
    <row r="75" spans="2:154" s="252" customFormat="1" x14ac:dyDescent="0.25">
      <c r="B75" s="313"/>
      <c r="C75" s="254" t="s">
        <v>73</v>
      </c>
      <c r="D75" s="263"/>
      <c r="E75" s="289">
        <v>1</v>
      </c>
      <c r="F75" s="451"/>
      <c r="G75" s="315">
        <f t="shared" si="6"/>
        <v>0</v>
      </c>
      <c r="H75" s="47"/>
      <c r="I75" s="47"/>
      <c r="J75" s="47"/>
      <c r="K75" s="47"/>
      <c r="L75" s="47"/>
      <c r="M75" s="47"/>
      <c r="N75" s="47"/>
      <c r="O75" s="47"/>
      <c r="P75" s="47"/>
      <c r="Q75" s="47"/>
      <c r="R75" s="47"/>
      <c r="S75" s="47"/>
      <c r="T75" s="47"/>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c r="CT75" s="47"/>
      <c r="CU75" s="47"/>
      <c r="CV75" s="47"/>
      <c r="CW75" s="47"/>
      <c r="CX75" s="47"/>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row>
    <row r="76" spans="2:154" s="252" customFormat="1" x14ac:dyDescent="0.25">
      <c r="B76" s="313"/>
      <c r="C76" s="254"/>
      <c r="D76" s="263"/>
      <c r="E76" s="289"/>
      <c r="F76" s="296"/>
      <c r="G76" s="311"/>
      <c r="H76" s="47"/>
      <c r="I76" s="47"/>
      <c r="J76" s="47"/>
      <c r="K76" s="47"/>
      <c r="L76" s="47"/>
      <c r="M76" s="47"/>
      <c r="N76" s="47"/>
      <c r="O76" s="47"/>
      <c r="P76" s="47"/>
      <c r="Q76" s="47"/>
      <c r="R76" s="47"/>
      <c r="S76" s="47"/>
      <c r="T76" s="47"/>
      <c r="U76" s="47"/>
      <c r="V76" s="47"/>
      <c r="W76" s="47"/>
      <c r="X76" s="47"/>
      <c r="Y76" s="47"/>
      <c r="Z76" s="47"/>
      <c r="AA76" s="47"/>
      <c r="AB76" s="47"/>
      <c r="AC76" s="47"/>
      <c r="AD76" s="47"/>
      <c r="AE76" s="47"/>
      <c r="AF76" s="47"/>
      <c r="AG76" s="47"/>
      <c r="AH76" s="47"/>
      <c r="AI76" s="47"/>
      <c r="AJ76" s="47"/>
      <c r="AK76" s="47"/>
      <c r="AL76" s="47"/>
      <c r="AM76" s="47"/>
      <c r="AN76" s="47"/>
      <c r="AO76" s="47"/>
      <c r="AP76" s="47"/>
      <c r="AQ76" s="47"/>
      <c r="AR76" s="47"/>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47"/>
      <c r="BS76" s="47"/>
      <c r="BT76" s="47"/>
      <c r="BU76" s="47"/>
      <c r="BV76" s="47"/>
      <c r="BW76" s="47"/>
      <c r="BX76" s="47"/>
      <c r="BY76" s="47"/>
      <c r="BZ76" s="47"/>
      <c r="CA76" s="47"/>
      <c r="CB76" s="47"/>
      <c r="CC76" s="47"/>
      <c r="CD76" s="47"/>
      <c r="CE76" s="47"/>
      <c r="CF76" s="47"/>
      <c r="CG76" s="47"/>
      <c r="CH76" s="47"/>
      <c r="CI76" s="47"/>
      <c r="CJ76" s="47"/>
      <c r="CK76" s="47"/>
      <c r="CL76" s="47"/>
      <c r="CM76" s="47"/>
      <c r="CN76" s="47"/>
      <c r="CO76" s="47"/>
      <c r="CP76" s="47"/>
      <c r="CQ76" s="47"/>
      <c r="CR76" s="47"/>
      <c r="CS76" s="47"/>
      <c r="CT76" s="47"/>
      <c r="CU76" s="47"/>
      <c r="CV76" s="47"/>
      <c r="CW76" s="47"/>
      <c r="CX76" s="47"/>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row>
    <row r="77" spans="2:154" s="49" customFormat="1" ht="13" x14ac:dyDescent="0.3">
      <c r="B77" s="316">
        <v>300.2</v>
      </c>
      <c r="C77" s="247" t="s">
        <v>12</v>
      </c>
      <c r="D77" s="278" t="s">
        <v>307</v>
      </c>
      <c r="E77" s="287"/>
      <c r="F77" s="294"/>
      <c r="G77" s="317">
        <f>SUM(G78:G79)</f>
        <v>0</v>
      </c>
    </row>
    <row r="78" spans="2:154" s="252" customFormat="1" x14ac:dyDescent="0.25">
      <c r="B78" s="313"/>
      <c r="C78" s="254" t="s">
        <v>74</v>
      </c>
      <c r="D78" s="263" t="s">
        <v>0</v>
      </c>
      <c r="E78" s="289">
        <v>4</v>
      </c>
      <c r="F78" s="451"/>
      <c r="G78" s="315">
        <f t="shared" ref="G78" si="7">E78*F78</f>
        <v>0</v>
      </c>
      <c r="H78" s="47"/>
      <c r="I78" s="47"/>
      <c r="J78" s="47"/>
      <c r="K78" s="47"/>
      <c r="L78" s="47"/>
      <c r="M78" s="47"/>
      <c r="N78" s="47"/>
      <c r="O78" s="47"/>
      <c r="P78" s="47"/>
      <c r="Q78" s="47"/>
      <c r="R78" s="47"/>
      <c r="S78" s="47"/>
      <c r="T78" s="47"/>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47"/>
      <c r="AS78" s="47"/>
      <c r="AT78" s="47"/>
      <c r="AU78" s="47"/>
      <c r="AV78" s="47"/>
      <c r="AW78" s="47"/>
      <c r="AX78" s="47"/>
      <c r="AY78" s="47"/>
      <c r="AZ78" s="47"/>
      <c r="BA78" s="47"/>
      <c r="BB78" s="47"/>
      <c r="BC78" s="47"/>
      <c r="BD78" s="47"/>
      <c r="BE78" s="47"/>
      <c r="BF78" s="47"/>
      <c r="BG78" s="47"/>
      <c r="BH78" s="47"/>
      <c r="BI78" s="47"/>
      <c r="BJ78" s="47"/>
      <c r="BK78" s="47"/>
      <c r="BL78" s="47"/>
      <c r="BM78" s="47"/>
      <c r="BN78" s="47"/>
      <c r="BO78" s="47"/>
      <c r="BP78" s="47"/>
      <c r="BQ78" s="47"/>
      <c r="BR78" s="47"/>
      <c r="BS78" s="47"/>
      <c r="BT78" s="47"/>
      <c r="BU78" s="47"/>
      <c r="BV78" s="47"/>
      <c r="BW78" s="47"/>
      <c r="BX78" s="47"/>
      <c r="BY78" s="47"/>
      <c r="BZ78" s="47"/>
      <c r="CA78" s="47"/>
      <c r="CB78" s="47"/>
      <c r="CC78" s="47"/>
      <c r="CD78" s="47"/>
      <c r="CE78" s="47"/>
      <c r="CF78" s="47"/>
      <c r="CG78" s="47"/>
      <c r="CH78" s="47"/>
      <c r="CI78" s="47"/>
      <c r="CJ78" s="47"/>
      <c r="CK78" s="47"/>
      <c r="CL78" s="47"/>
      <c r="CM78" s="47"/>
      <c r="CN78" s="47"/>
      <c r="CO78" s="47"/>
      <c r="CP78" s="47"/>
      <c r="CQ78" s="47"/>
      <c r="CR78" s="47"/>
      <c r="CS78" s="47"/>
      <c r="CT78" s="47"/>
      <c r="CU78" s="47"/>
      <c r="CV78" s="47"/>
      <c r="CW78" s="47"/>
      <c r="CX78" s="47"/>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row>
    <row r="79" spans="2:154" x14ac:dyDescent="0.25">
      <c r="B79" s="314"/>
      <c r="C79" s="243"/>
      <c r="D79" s="280"/>
      <c r="E79" s="286"/>
      <c r="F79" s="250"/>
      <c r="G79" s="306"/>
    </row>
    <row r="80" spans="2:154" x14ac:dyDescent="0.25">
      <c r="B80" s="305"/>
      <c r="C80" s="106"/>
      <c r="D80" s="248"/>
      <c r="E80" s="286"/>
      <c r="F80" s="250"/>
      <c r="G80" s="306"/>
    </row>
    <row r="81" spans="2:154" ht="13" x14ac:dyDescent="0.3">
      <c r="B81" s="320">
        <v>400</v>
      </c>
      <c r="C81" s="249" t="s">
        <v>13</v>
      </c>
      <c r="D81" s="283"/>
      <c r="E81" s="286"/>
      <c r="F81" s="250"/>
      <c r="G81" s="306"/>
    </row>
    <row r="82" spans="2:154" x14ac:dyDescent="0.25">
      <c r="B82" s="314"/>
      <c r="C82" s="241"/>
      <c r="D82" s="281"/>
      <c r="E82" s="286"/>
      <c r="F82" s="250"/>
      <c r="G82" s="306"/>
    </row>
    <row r="83" spans="2:154" ht="13" x14ac:dyDescent="0.3">
      <c r="B83" s="312">
        <v>400.1</v>
      </c>
      <c r="C83" s="240" t="s">
        <v>14</v>
      </c>
      <c r="D83" s="278" t="s">
        <v>37</v>
      </c>
      <c r="E83" s="287"/>
      <c r="F83" s="294"/>
      <c r="G83" s="308">
        <f>SUM(G84:G87)</f>
        <v>0</v>
      </c>
    </row>
    <row r="84" spans="2:154" s="260" customFormat="1" ht="37.5" x14ac:dyDescent="0.35">
      <c r="B84" s="321"/>
      <c r="C84" s="268" t="s">
        <v>230</v>
      </c>
      <c r="D84" s="266" t="s">
        <v>37</v>
      </c>
      <c r="E84" s="290">
        <v>1</v>
      </c>
      <c r="F84" s="451"/>
      <c r="G84" s="315">
        <f>E84*F84</f>
        <v>0</v>
      </c>
      <c r="H84" s="49"/>
      <c r="I84" s="49"/>
      <c r="J84" s="49"/>
      <c r="K84" s="49"/>
      <c r="L84" s="49"/>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c r="BE84" s="49"/>
      <c r="BF84" s="49"/>
      <c r="BG84" s="49"/>
      <c r="BH84" s="49"/>
      <c r="BI84" s="49"/>
      <c r="BJ84" s="49"/>
      <c r="BK84" s="49"/>
      <c r="BL84" s="49"/>
      <c r="BM84" s="49"/>
      <c r="BN84" s="49"/>
      <c r="BO84" s="49"/>
      <c r="BP84" s="49"/>
      <c r="BQ84" s="49"/>
      <c r="BR84" s="49"/>
      <c r="BS84" s="49"/>
      <c r="BT84" s="49"/>
      <c r="BU84" s="49"/>
      <c r="BV84" s="49"/>
      <c r="BW84" s="49"/>
      <c r="BX84" s="49"/>
      <c r="BY84" s="49"/>
      <c r="BZ84" s="49"/>
      <c r="CA84" s="49"/>
      <c r="CB84" s="49"/>
      <c r="CC84" s="49"/>
      <c r="CD84" s="49"/>
      <c r="CE84" s="49"/>
      <c r="CF84" s="49"/>
      <c r="CG84" s="49"/>
      <c r="CH84" s="49"/>
      <c r="CI84" s="49"/>
      <c r="CJ84" s="49"/>
      <c r="CK84" s="49"/>
      <c r="CL84" s="49"/>
      <c r="CM84" s="49"/>
      <c r="CN84" s="49"/>
      <c r="CO84" s="49"/>
      <c r="CP84" s="49"/>
      <c r="CQ84" s="49"/>
      <c r="CR84" s="49"/>
      <c r="CS84" s="49"/>
      <c r="CT84" s="49"/>
      <c r="CU84" s="49"/>
      <c r="CV84" s="49"/>
      <c r="CW84" s="49"/>
      <c r="CX84" s="49"/>
      <c r="CY84" s="49"/>
      <c r="CZ84" s="49"/>
      <c r="DA84" s="49"/>
      <c r="DB84" s="49"/>
      <c r="DC84" s="49"/>
      <c r="DD84" s="49"/>
      <c r="DE84" s="49"/>
      <c r="DF84" s="49"/>
      <c r="DG84" s="49"/>
      <c r="DH84" s="49"/>
      <c r="DI84" s="49"/>
      <c r="DJ84" s="49"/>
      <c r="DK84" s="49"/>
      <c r="DL84" s="49"/>
      <c r="DM84" s="49"/>
      <c r="DN84" s="49"/>
      <c r="DO84" s="49"/>
      <c r="DP84" s="49"/>
      <c r="DQ84" s="49"/>
      <c r="DR84" s="49"/>
      <c r="DS84" s="49"/>
      <c r="DT84" s="49"/>
      <c r="DU84" s="49"/>
      <c r="DV84" s="49"/>
      <c r="DW84" s="49"/>
      <c r="DX84" s="49"/>
      <c r="DY84" s="49"/>
      <c r="DZ84" s="49"/>
      <c r="EA84" s="49"/>
      <c r="EB84" s="49"/>
      <c r="EC84" s="49"/>
      <c r="ED84" s="49"/>
      <c r="EE84" s="49"/>
      <c r="EF84" s="49"/>
      <c r="EG84" s="49"/>
      <c r="EH84" s="49"/>
      <c r="EI84" s="49"/>
      <c r="EJ84" s="49"/>
      <c r="EK84" s="49"/>
      <c r="EL84" s="49"/>
      <c r="EM84" s="49"/>
      <c r="EN84" s="49"/>
      <c r="EO84" s="49"/>
      <c r="EP84" s="49"/>
      <c r="EQ84" s="49"/>
      <c r="ER84" s="49"/>
      <c r="ES84" s="49"/>
      <c r="ET84" s="49"/>
      <c r="EU84" s="49"/>
      <c r="EV84" s="49"/>
      <c r="EW84" s="49"/>
      <c r="EX84" s="49"/>
    </row>
    <row r="85" spans="2:154" s="252" customFormat="1" x14ac:dyDescent="0.25">
      <c r="B85" s="313"/>
      <c r="C85" s="259"/>
      <c r="D85" s="266"/>
      <c r="E85" s="290"/>
      <c r="F85" s="297"/>
      <c r="G85" s="315"/>
      <c r="H85" s="4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row>
    <row r="86" spans="2:154" s="252" customFormat="1" x14ac:dyDescent="0.25">
      <c r="B86" s="313"/>
      <c r="C86" s="253" t="s">
        <v>229</v>
      </c>
      <c r="D86" s="279" t="s">
        <v>37</v>
      </c>
      <c r="E86" s="289">
        <v>2</v>
      </c>
      <c r="F86" s="250">
        <f>'5.1.3.3 GENERATOR - BREAKDOWN 3'!G16</f>
        <v>0</v>
      </c>
      <c r="G86" s="315">
        <f>E86*F86</f>
        <v>0</v>
      </c>
      <c r="H86" s="4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row>
    <row r="87" spans="2:154" s="252" customFormat="1" x14ac:dyDescent="0.25">
      <c r="B87" s="313"/>
      <c r="C87" s="253"/>
      <c r="D87" s="279"/>
      <c r="E87" s="289"/>
      <c r="F87" s="296"/>
      <c r="G87" s="315"/>
      <c r="H87" s="47"/>
      <c r="I87" s="47"/>
      <c r="J87" s="47"/>
      <c r="K87" s="47"/>
      <c r="L87" s="47"/>
      <c r="M87" s="47"/>
      <c r="N87" s="47"/>
      <c r="O87" s="47"/>
      <c r="P87" s="47"/>
      <c r="Q87" s="47"/>
      <c r="R87" s="47"/>
      <c r="S87" s="47"/>
      <c r="T87" s="47"/>
      <c r="U87" s="47"/>
      <c r="V87" s="47"/>
      <c r="W87" s="47"/>
      <c r="X87" s="47"/>
      <c r="Y87" s="47"/>
      <c r="Z87" s="47"/>
      <c r="AA87" s="47"/>
      <c r="AB87" s="47"/>
      <c r="AC87" s="47"/>
      <c r="AD87" s="47"/>
      <c r="AE87" s="47"/>
      <c r="AF87" s="47"/>
      <c r="AG87" s="47"/>
      <c r="AH87" s="47"/>
      <c r="AI87" s="47"/>
      <c r="AJ87" s="47"/>
      <c r="AK87" s="47"/>
      <c r="AL87" s="47"/>
      <c r="AM87" s="47"/>
      <c r="AN87" s="47"/>
      <c r="AO87" s="47"/>
      <c r="AP87" s="47"/>
      <c r="AQ87" s="47"/>
      <c r="AR87" s="47"/>
      <c r="AS87" s="47"/>
      <c r="AT87" s="47"/>
      <c r="AU87" s="47"/>
      <c r="AV87" s="47"/>
      <c r="AW87" s="47"/>
      <c r="AX87" s="47"/>
      <c r="AY87" s="47"/>
      <c r="AZ87" s="47"/>
      <c r="BA87" s="47"/>
      <c r="BB87" s="47"/>
      <c r="BC87" s="47"/>
      <c r="BD87" s="47"/>
      <c r="BE87" s="47"/>
      <c r="BF87" s="47"/>
      <c r="BG87" s="47"/>
      <c r="BH87" s="47"/>
      <c r="BI87" s="47"/>
      <c r="BJ87" s="47"/>
      <c r="BK87" s="47"/>
      <c r="BL87" s="47"/>
      <c r="BM87" s="47"/>
      <c r="BN87" s="47"/>
      <c r="BO87" s="47"/>
      <c r="BP87" s="47"/>
      <c r="BQ87" s="47"/>
      <c r="BR87" s="47"/>
      <c r="BS87" s="47"/>
      <c r="BT87" s="47"/>
      <c r="BU87" s="47"/>
      <c r="BV87" s="47"/>
      <c r="BW87" s="47"/>
      <c r="BX87" s="47"/>
      <c r="BY87" s="47"/>
      <c r="BZ87" s="47"/>
      <c r="CA87" s="47"/>
      <c r="CB87" s="47"/>
      <c r="CC87" s="47"/>
      <c r="CD87" s="47"/>
      <c r="CE87" s="47"/>
      <c r="CF87" s="47"/>
      <c r="CG87" s="47"/>
      <c r="CH87" s="47"/>
      <c r="CI87" s="47"/>
      <c r="CJ87" s="47"/>
      <c r="CK87" s="47"/>
      <c r="CL87" s="47"/>
      <c r="CM87" s="47"/>
      <c r="CN87" s="47"/>
      <c r="CO87" s="47"/>
      <c r="CP87" s="47"/>
      <c r="CQ87" s="47"/>
      <c r="CR87" s="47"/>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row>
    <row r="88" spans="2:154" ht="13" x14ac:dyDescent="0.3">
      <c r="B88" s="312">
        <v>400.2</v>
      </c>
      <c r="C88" s="240" t="s">
        <v>15</v>
      </c>
      <c r="D88" s="278" t="s">
        <v>307</v>
      </c>
      <c r="E88" s="287"/>
      <c r="F88" s="294"/>
      <c r="G88" s="308">
        <f>SUM(G89:G91)</f>
        <v>0</v>
      </c>
    </row>
    <row r="89" spans="2:154" s="252" customFormat="1" x14ac:dyDescent="0.25">
      <c r="B89" s="313"/>
      <c r="C89" s="253" t="s">
        <v>75</v>
      </c>
      <c r="D89" s="279" t="s">
        <v>0</v>
      </c>
      <c r="E89" s="289">
        <v>5</v>
      </c>
      <c r="F89" s="451"/>
      <c r="G89" s="315">
        <f t="shared" ref="G89:G90" si="8">E89*F89</f>
        <v>0</v>
      </c>
      <c r="H89" s="47"/>
      <c r="I89" s="47"/>
      <c r="J89" s="47"/>
      <c r="K89" s="47"/>
      <c r="L89" s="47"/>
      <c r="M89" s="47"/>
      <c r="N89" s="47"/>
      <c r="O89" s="47"/>
      <c r="P89" s="47"/>
      <c r="Q89" s="47"/>
      <c r="R89" s="47"/>
      <c r="S89" s="47"/>
      <c r="T89" s="47"/>
      <c r="U89" s="47"/>
      <c r="V89" s="47"/>
      <c r="W89" s="47"/>
      <c r="X89" s="47"/>
      <c r="Y89" s="47"/>
      <c r="Z89" s="47"/>
      <c r="AA89" s="47"/>
      <c r="AB89" s="47"/>
      <c r="AC89" s="47"/>
      <c r="AD89" s="47"/>
      <c r="AE89" s="47"/>
      <c r="AF89" s="47"/>
      <c r="AG89" s="47"/>
      <c r="AH89" s="47"/>
      <c r="AI89" s="47"/>
      <c r="AJ89" s="47"/>
      <c r="AK89" s="47"/>
      <c r="AL89" s="47"/>
      <c r="AM89" s="47"/>
      <c r="AN89" s="47"/>
      <c r="AO89" s="47"/>
      <c r="AP89" s="47"/>
      <c r="AQ89" s="47"/>
      <c r="AR89" s="47"/>
      <c r="AS89" s="47"/>
      <c r="AT89" s="47"/>
      <c r="AU89" s="47"/>
      <c r="AV89" s="47"/>
      <c r="AW89" s="47"/>
      <c r="AX89" s="47"/>
      <c r="AY89" s="47"/>
      <c r="AZ89" s="47"/>
      <c r="BA89" s="47"/>
      <c r="BB89" s="47"/>
      <c r="BC89" s="47"/>
      <c r="BD89" s="47"/>
      <c r="BE89" s="47"/>
      <c r="BF89" s="47"/>
      <c r="BG89" s="47"/>
      <c r="BH89" s="47"/>
      <c r="BI89" s="47"/>
      <c r="BJ89" s="47"/>
      <c r="BK89" s="47"/>
      <c r="BL89" s="47"/>
      <c r="BM89" s="47"/>
      <c r="BN89" s="47"/>
      <c r="BO89" s="47"/>
      <c r="BP89" s="47"/>
      <c r="BQ89" s="47"/>
      <c r="BR89" s="47"/>
      <c r="BS89" s="47"/>
      <c r="BT89" s="47"/>
      <c r="BU89" s="47"/>
      <c r="BV89" s="47"/>
      <c r="BW89" s="47"/>
      <c r="BX89" s="47"/>
      <c r="BY89" s="47"/>
      <c r="BZ89" s="47"/>
      <c r="CA89" s="47"/>
      <c r="CB89" s="47"/>
      <c r="CC89" s="47"/>
      <c r="CD89" s="47"/>
      <c r="CE89" s="47"/>
      <c r="CF89" s="47"/>
      <c r="CG89" s="47"/>
      <c r="CH89" s="47"/>
      <c r="CI89" s="47"/>
      <c r="CJ89" s="47"/>
      <c r="CK89" s="47"/>
      <c r="CL89" s="47"/>
      <c r="CM89" s="47"/>
      <c r="CN89" s="47"/>
      <c r="CO89" s="47"/>
      <c r="CP89" s="47"/>
      <c r="CQ89" s="47"/>
      <c r="CR89" s="47"/>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row>
    <row r="90" spans="2:154" s="252" customFormat="1" x14ac:dyDescent="0.25">
      <c r="B90" s="313"/>
      <c r="C90" s="253" t="s">
        <v>77</v>
      </c>
      <c r="D90" s="279" t="s">
        <v>0</v>
      </c>
      <c r="E90" s="289">
        <v>1</v>
      </c>
      <c r="F90" s="451"/>
      <c r="G90" s="315">
        <f t="shared" si="8"/>
        <v>0</v>
      </c>
      <c r="H90" s="47"/>
      <c r="I90" s="47"/>
      <c r="J90" s="47"/>
      <c r="K90" s="47"/>
      <c r="L90" s="47"/>
      <c r="M90" s="47"/>
      <c r="N90" s="47"/>
      <c r="O90" s="47"/>
      <c r="P90" s="47"/>
      <c r="Q90" s="47"/>
      <c r="R90" s="47"/>
      <c r="S90" s="47"/>
      <c r="T90" s="47"/>
      <c r="U90" s="47"/>
      <c r="V90" s="47"/>
      <c r="W90" s="47"/>
      <c r="X90" s="47"/>
      <c r="Y90" s="47"/>
      <c r="Z90" s="47"/>
      <c r="AA90" s="47"/>
      <c r="AB90" s="47"/>
      <c r="AC90" s="47"/>
      <c r="AD90" s="47"/>
      <c r="AE90" s="47"/>
      <c r="AF90" s="47"/>
      <c r="AG90" s="47"/>
      <c r="AH90" s="47"/>
      <c r="AI90" s="47"/>
      <c r="AJ90" s="47"/>
      <c r="AK90" s="47"/>
      <c r="AL90" s="47"/>
      <c r="AM90" s="47"/>
      <c r="AN90" s="47"/>
      <c r="AO90" s="47"/>
      <c r="AP90" s="47"/>
      <c r="AQ90" s="47"/>
      <c r="AR90" s="47"/>
      <c r="AS90" s="47"/>
      <c r="AT90" s="47"/>
      <c r="AU90" s="47"/>
      <c r="AV90" s="47"/>
      <c r="AW90" s="47"/>
      <c r="AX90" s="47"/>
      <c r="AY90" s="47"/>
      <c r="AZ90" s="47"/>
      <c r="BA90" s="47"/>
      <c r="BB90" s="47"/>
      <c r="BC90" s="47"/>
      <c r="BD90" s="47"/>
      <c r="BE90" s="47"/>
      <c r="BF90" s="47"/>
      <c r="BG90" s="47"/>
      <c r="BH90" s="47"/>
      <c r="BI90" s="47"/>
      <c r="BJ90" s="47"/>
      <c r="BK90" s="47"/>
      <c r="BL90" s="47"/>
      <c r="BM90" s="47"/>
      <c r="BN90" s="47"/>
      <c r="BO90" s="47"/>
      <c r="BP90" s="47"/>
      <c r="BQ90" s="47"/>
      <c r="BR90" s="47"/>
      <c r="BS90" s="47"/>
      <c r="BT90" s="47"/>
      <c r="BU90" s="47"/>
      <c r="BV90" s="47"/>
      <c r="BW90" s="47"/>
      <c r="BX90" s="47"/>
      <c r="BY90" s="47"/>
      <c r="BZ90" s="47"/>
      <c r="CA90" s="47"/>
      <c r="CB90" s="47"/>
      <c r="CC90" s="47"/>
      <c r="CD90" s="47"/>
      <c r="CE90" s="47"/>
      <c r="CF90" s="47"/>
      <c r="CG90" s="47"/>
      <c r="CH90" s="47"/>
      <c r="CI90" s="47"/>
      <c r="CJ90" s="47"/>
      <c r="CK90" s="47"/>
      <c r="CL90" s="47"/>
      <c r="CM90" s="47"/>
      <c r="CN90" s="47"/>
      <c r="CO90" s="47"/>
      <c r="CP90" s="47"/>
      <c r="CQ90" s="47"/>
      <c r="CR90" s="47"/>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row>
    <row r="91" spans="2:154" s="252" customFormat="1" x14ac:dyDescent="0.25">
      <c r="B91" s="313"/>
      <c r="C91" s="253" t="s">
        <v>76</v>
      </c>
      <c r="D91" s="279" t="s">
        <v>0</v>
      </c>
      <c r="E91" s="289">
        <v>1</v>
      </c>
      <c r="F91" s="451"/>
      <c r="G91" s="315">
        <f t="shared" ref="G91" si="9">E91*F91</f>
        <v>0</v>
      </c>
      <c r="H91" s="47"/>
      <c r="I91" s="47"/>
      <c r="J91" s="47"/>
      <c r="K91" s="47"/>
      <c r="L91" s="47"/>
      <c r="M91" s="47"/>
      <c r="N91" s="47"/>
      <c r="O91" s="47"/>
      <c r="P91" s="47"/>
      <c r="Q91" s="47"/>
      <c r="R91" s="47"/>
      <c r="S91" s="47"/>
      <c r="T91" s="47"/>
      <c r="U91" s="47"/>
      <c r="V91" s="47"/>
      <c r="W91" s="47"/>
      <c r="X91" s="47"/>
      <c r="Y91" s="47"/>
      <c r="Z91" s="47"/>
      <c r="AA91" s="47"/>
      <c r="AB91" s="47"/>
      <c r="AC91" s="47"/>
      <c r="AD91" s="47"/>
      <c r="AE91" s="47"/>
      <c r="AF91" s="47"/>
      <c r="AG91" s="47"/>
      <c r="AH91" s="47"/>
      <c r="AI91" s="47"/>
      <c r="AJ91" s="47"/>
      <c r="AK91" s="47"/>
      <c r="AL91" s="47"/>
      <c r="AM91" s="47"/>
      <c r="AN91" s="47"/>
      <c r="AO91" s="47"/>
      <c r="AP91" s="47"/>
      <c r="AQ91" s="47"/>
      <c r="AR91" s="47"/>
      <c r="AS91" s="47"/>
      <c r="AT91" s="47"/>
      <c r="AU91" s="47"/>
      <c r="AV91" s="47"/>
      <c r="AW91" s="47"/>
      <c r="AX91" s="47"/>
      <c r="AY91" s="47"/>
      <c r="AZ91" s="47"/>
      <c r="BA91" s="47"/>
      <c r="BB91" s="47"/>
      <c r="BC91" s="47"/>
      <c r="BD91" s="47"/>
      <c r="BE91" s="47"/>
      <c r="BF91" s="47"/>
      <c r="BG91" s="47"/>
      <c r="BH91" s="47"/>
      <c r="BI91" s="47"/>
      <c r="BJ91" s="47"/>
      <c r="BK91" s="47"/>
      <c r="BL91" s="47"/>
      <c r="BM91" s="47"/>
      <c r="BN91" s="47"/>
      <c r="BO91" s="47"/>
      <c r="BP91" s="47"/>
      <c r="BQ91" s="47"/>
      <c r="BR91" s="47"/>
      <c r="BS91" s="47"/>
      <c r="BT91" s="47"/>
      <c r="BU91" s="47"/>
      <c r="BV91" s="47"/>
      <c r="BW91" s="47"/>
      <c r="BX91" s="47"/>
      <c r="BY91" s="47"/>
      <c r="BZ91" s="47"/>
      <c r="CA91" s="47"/>
      <c r="CB91" s="47"/>
      <c r="CC91" s="47"/>
      <c r="CD91" s="47"/>
      <c r="CE91" s="47"/>
      <c r="CF91" s="47"/>
      <c r="CG91" s="47"/>
      <c r="CH91" s="47"/>
      <c r="CI91" s="47"/>
      <c r="CJ91" s="47"/>
      <c r="CK91" s="47"/>
      <c r="CL91" s="47"/>
      <c r="CM91" s="47"/>
      <c r="CN91" s="47"/>
      <c r="CO91" s="47"/>
      <c r="CP91" s="47"/>
      <c r="CQ91" s="47"/>
      <c r="CR91" s="47"/>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row>
    <row r="92" spans="2:154" x14ac:dyDescent="0.25">
      <c r="B92" s="314"/>
      <c r="C92" s="241"/>
      <c r="D92" s="281"/>
      <c r="E92" s="286"/>
      <c r="F92" s="250"/>
      <c r="G92" s="306"/>
    </row>
    <row r="93" spans="2:154" ht="13" x14ac:dyDescent="0.3">
      <c r="B93" s="312">
        <v>400.3</v>
      </c>
      <c r="C93" s="240" t="s">
        <v>16</v>
      </c>
      <c r="D93" s="278" t="s">
        <v>307</v>
      </c>
      <c r="E93" s="287"/>
      <c r="F93" s="294"/>
      <c r="G93" s="308">
        <f>SUM(G94:G95)</f>
        <v>0</v>
      </c>
    </row>
    <row r="94" spans="2:154" s="252" customFormat="1" x14ac:dyDescent="0.25">
      <c r="B94" s="313"/>
      <c r="C94" s="253" t="s">
        <v>117</v>
      </c>
      <c r="D94" s="279"/>
      <c r="E94" s="289">
        <v>1</v>
      </c>
      <c r="F94" s="451"/>
      <c r="G94" s="315">
        <f t="shared" ref="G94:G95" si="10">E94*F94</f>
        <v>0</v>
      </c>
      <c r="H94" s="47"/>
      <c r="I94" s="47"/>
      <c r="J94" s="47"/>
      <c r="K94" s="47"/>
      <c r="L94" s="47"/>
      <c r="M94" s="47"/>
      <c r="N94" s="47"/>
      <c r="O94" s="47"/>
      <c r="P94" s="47"/>
      <c r="Q94" s="47"/>
      <c r="R94" s="47"/>
      <c r="S94" s="47"/>
      <c r="T94" s="47"/>
      <c r="U94" s="47"/>
      <c r="V94" s="47"/>
      <c r="W94" s="47"/>
      <c r="X94" s="47"/>
      <c r="Y94" s="47"/>
      <c r="Z94" s="47"/>
      <c r="AA94" s="47"/>
      <c r="AB94" s="47"/>
      <c r="AC94" s="47"/>
      <c r="AD94" s="47"/>
      <c r="AE94" s="47"/>
      <c r="AF94" s="47"/>
      <c r="AG94" s="47"/>
      <c r="AH94" s="47"/>
      <c r="AI94" s="47"/>
      <c r="AJ94" s="47"/>
      <c r="AK94" s="47"/>
      <c r="AL94" s="47"/>
      <c r="AM94" s="47"/>
      <c r="AN94" s="47"/>
      <c r="AO94" s="47"/>
      <c r="AP94" s="47"/>
      <c r="AQ94" s="47"/>
      <c r="AR94" s="47"/>
      <c r="AS94" s="47"/>
      <c r="AT94" s="47"/>
      <c r="AU94" s="47"/>
      <c r="AV94" s="47"/>
      <c r="AW94" s="47"/>
      <c r="AX94" s="47"/>
      <c r="AY94" s="47"/>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Y94" s="47"/>
      <c r="BZ94" s="47"/>
      <c r="CA94" s="47"/>
      <c r="CB94" s="47"/>
      <c r="CC94" s="47"/>
      <c r="CD94" s="47"/>
      <c r="CE94" s="47"/>
      <c r="CF94" s="47"/>
      <c r="CG94" s="47"/>
      <c r="CH94" s="47"/>
      <c r="CI94" s="47"/>
      <c r="CJ94" s="47"/>
      <c r="CK94" s="47"/>
      <c r="CL94" s="47"/>
      <c r="CM94" s="47"/>
      <c r="CN94" s="47"/>
      <c r="CO94" s="47"/>
      <c r="CP94" s="47"/>
      <c r="CQ94" s="47"/>
      <c r="CR94" s="47"/>
      <c r="CS94" s="47"/>
      <c r="CT94" s="47"/>
      <c r="CU94" s="47"/>
      <c r="CV94" s="47"/>
      <c r="CW94" s="47"/>
      <c r="CX94" s="47"/>
      <c r="CY94" s="47"/>
      <c r="CZ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row>
    <row r="95" spans="2:154" s="252" customFormat="1" x14ac:dyDescent="0.25">
      <c r="B95" s="313"/>
      <c r="C95" s="253" t="s">
        <v>118</v>
      </c>
      <c r="D95" s="279"/>
      <c r="E95" s="289">
        <v>1</v>
      </c>
      <c r="F95" s="451"/>
      <c r="G95" s="315">
        <f t="shared" si="10"/>
        <v>0</v>
      </c>
      <c r="H95" s="47"/>
      <c r="I95" s="47"/>
      <c r="J95" s="47"/>
      <c r="K95" s="47"/>
      <c r="L95" s="47"/>
      <c r="M95" s="47"/>
      <c r="N95" s="47"/>
      <c r="O95" s="47"/>
      <c r="P95" s="47"/>
      <c r="Q95" s="47"/>
      <c r="R95" s="47"/>
      <c r="S95" s="47"/>
      <c r="T95" s="47"/>
      <c r="U95" s="47"/>
      <c r="V95" s="47"/>
      <c r="W95" s="47"/>
      <c r="X95" s="47"/>
      <c r="Y95" s="47"/>
      <c r="Z95" s="47"/>
      <c r="AA95" s="47"/>
      <c r="AB95" s="47"/>
      <c r="AC95" s="47"/>
      <c r="AD95" s="47"/>
      <c r="AE95" s="47"/>
      <c r="AF95" s="47"/>
      <c r="AG95" s="47"/>
      <c r="AH95" s="47"/>
      <c r="AI95" s="47"/>
      <c r="AJ95" s="47"/>
      <c r="AK95" s="47"/>
      <c r="AL95" s="47"/>
      <c r="AM95" s="47"/>
      <c r="AN95" s="47"/>
      <c r="AO95" s="47"/>
      <c r="AP95" s="47"/>
      <c r="AQ95" s="47"/>
      <c r="AR95" s="47"/>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47"/>
      <c r="BS95" s="47"/>
      <c r="BT95" s="47"/>
      <c r="BU95" s="47"/>
      <c r="BV95" s="47"/>
      <c r="BW95" s="47"/>
      <c r="BX95" s="47"/>
      <c r="BY95" s="47"/>
      <c r="BZ95" s="47"/>
      <c r="CA95" s="47"/>
      <c r="CB95" s="47"/>
      <c r="CC95" s="47"/>
      <c r="CD95" s="47"/>
      <c r="CE95" s="47"/>
      <c r="CF95" s="47"/>
      <c r="CG95" s="47"/>
      <c r="CH95" s="47"/>
      <c r="CI95" s="47"/>
      <c r="CJ95" s="47"/>
      <c r="CK95" s="47"/>
      <c r="CL95" s="47"/>
      <c r="CM95" s="47"/>
      <c r="CN95" s="47"/>
      <c r="CO95" s="47"/>
      <c r="CP95" s="47"/>
      <c r="CQ95" s="47"/>
      <c r="CR95" s="47"/>
      <c r="CS95" s="47"/>
      <c r="CT95" s="47"/>
      <c r="CU95" s="47"/>
      <c r="CV95" s="47"/>
      <c r="CW95" s="47"/>
      <c r="CX95" s="47"/>
      <c r="CY95" s="47"/>
      <c r="CZ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row>
    <row r="96" spans="2:154" x14ac:dyDescent="0.25">
      <c r="B96" s="314"/>
      <c r="C96" s="241"/>
      <c r="D96" s="281"/>
      <c r="E96" s="286"/>
      <c r="F96" s="250"/>
      <c r="G96" s="306"/>
    </row>
    <row r="97" spans="2:154" x14ac:dyDescent="0.25">
      <c r="B97" s="314"/>
      <c r="C97" s="241"/>
      <c r="D97" s="281"/>
      <c r="E97" s="286"/>
      <c r="F97" s="250"/>
      <c r="G97" s="306"/>
    </row>
    <row r="98" spans="2:154" x14ac:dyDescent="0.25">
      <c r="B98" s="314"/>
      <c r="C98" s="241"/>
      <c r="D98" s="281"/>
      <c r="E98" s="286"/>
      <c r="F98" s="250"/>
      <c r="G98" s="306"/>
    </row>
    <row r="99" spans="2:154" ht="13" x14ac:dyDescent="0.3">
      <c r="B99" s="312">
        <v>400.4</v>
      </c>
      <c r="C99" s="240" t="s">
        <v>17</v>
      </c>
      <c r="D99" s="278" t="s">
        <v>307</v>
      </c>
      <c r="E99" s="287"/>
      <c r="F99" s="294"/>
      <c r="G99" s="322">
        <f>SUM(G100:G103)</f>
        <v>0</v>
      </c>
    </row>
    <row r="100" spans="2:154" s="252" customFormat="1" x14ac:dyDescent="0.25">
      <c r="B100" s="313"/>
      <c r="C100" s="253" t="s">
        <v>119</v>
      </c>
      <c r="D100" s="279" t="s">
        <v>37</v>
      </c>
      <c r="E100" s="289">
        <v>1</v>
      </c>
      <c r="F100" s="451"/>
      <c r="G100" s="315">
        <f t="shared" ref="G100:G101" si="11">E100*F100</f>
        <v>0</v>
      </c>
      <c r="H100" s="47"/>
      <c r="I100" s="47"/>
      <c r="J100" s="47"/>
      <c r="K100" s="47"/>
      <c r="L100" s="47"/>
      <c r="M100" s="47"/>
      <c r="N100" s="47"/>
      <c r="O100" s="47"/>
      <c r="P100" s="47"/>
      <c r="Q100" s="47"/>
      <c r="R100" s="47"/>
      <c r="S100" s="47"/>
      <c r="T100" s="47"/>
      <c r="U100" s="47"/>
      <c r="V100" s="47"/>
      <c r="W100" s="47"/>
      <c r="X100" s="47"/>
      <c r="Y100" s="47"/>
      <c r="Z100" s="47"/>
      <c r="AA100" s="47"/>
      <c r="AB100" s="47"/>
      <c r="AC100" s="47"/>
      <c r="AD100" s="47"/>
      <c r="AE100" s="47"/>
      <c r="AF100" s="47"/>
      <c r="AG100" s="47"/>
      <c r="AH100" s="47"/>
      <c r="AI100" s="47"/>
      <c r="AJ100" s="47"/>
      <c r="AK100" s="47"/>
      <c r="AL100" s="47"/>
      <c r="AM100" s="47"/>
      <c r="AN100" s="47"/>
      <c r="AO100" s="47"/>
      <c r="AP100" s="47"/>
      <c r="AQ100" s="47"/>
      <c r="AR100" s="47"/>
      <c r="AS100" s="47"/>
      <c r="AT100" s="47"/>
      <c r="AU100" s="47"/>
      <c r="AV100" s="47"/>
      <c r="AW100" s="47"/>
      <c r="AX100" s="47"/>
      <c r="AY100" s="47"/>
      <c r="AZ100" s="47"/>
      <c r="BA100" s="47"/>
      <c r="BB100" s="47"/>
      <c r="BC100" s="47"/>
      <c r="BD100" s="47"/>
      <c r="BE100" s="47"/>
      <c r="BF100" s="47"/>
      <c r="BG100" s="47"/>
      <c r="BH100" s="47"/>
      <c r="BI100" s="47"/>
      <c r="BJ100" s="47"/>
      <c r="BK100" s="47"/>
      <c r="BL100" s="47"/>
      <c r="BM100" s="47"/>
      <c r="BN100" s="47"/>
      <c r="BO100" s="47"/>
      <c r="BP100" s="47"/>
      <c r="BQ100" s="47"/>
      <c r="BR100" s="47"/>
      <c r="BS100" s="47"/>
      <c r="BT100" s="47"/>
      <c r="BU100" s="47"/>
      <c r="BV100" s="47"/>
      <c r="BW100" s="47"/>
      <c r="BX100" s="47"/>
      <c r="BY100" s="47"/>
      <c r="BZ100" s="47"/>
      <c r="CA100" s="47"/>
      <c r="CB100" s="47"/>
      <c r="CC100" s="47"/>
      <c r="CD100" s="47"/>
      <c r="CE100" s="47"/>
      <c r="CF100" s="47"/>
      <c r="CG100" s="47"/>
      <c r="CH100" s="47"/>
      <c r="CI100" s="47"/>
      <c r="CJ100" s="47"/>
      <c r="CK100" s="47"/>
      <c r="CL100" s="47"/>
      <c r="CM100" s="47"/>
      <c r="CN100" s="47"/>
      <c r="CO100" s="47"/>
      <c r="CP100" s="47"/>
      <c r="CQ100" s="47"/>
      <c r="CR100" s="47"/>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row>
    <row r="101" spans="2:154" s="252" customFormat="1" x14ac:dyDescent="0.25">
      <c r="B101" s="313"/>
      <c r="C101" s="253" t="s">
        <v>121</v>
      </c>
      <c r="D101" s="279" t="s">
        <v>37</v>
      </c>
      <c r="E101" s="289">
        <v>1</v>
      </c>
      <c r="F101" s="451"/>
      <c r="G101" s="315">
        <f t="shared" si="11"/>
        <v>0</v>
      </c>
      <c r="H101" s="47"/>
      <c r="I101" s="47"/>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row>
    <row r="102" spans="2:154" s="252" customFormat="1" x14ac:dyDescent="0.25">
      <c r="B102" s="313"/>
      <c r="C102" s="253" t="s">
        <v>120</v>
      </c>
      <c r="D102" s="279" t="s">
        <v>37</v>
      </c>
      <c r="E102" s="289">
        <v>1</v>
      </c>
      <c r="F102" s="451"/>
      <c r="G102" s="315">
        <f t="shared" ref="G102" si="12">E102*F102</f>
        <v>0</v>
      </c>
      <c r="H102" s="47"/>
      <c r="I102" s="47"/>
      <c r="J102" s="47"/>
      <c r="K102" s="47"/>
      <c r="L102" s="47"/>
      <c r="M102" s="47"/>
      <c r="N102" s="47"/>
      <c r="O102" s="47"/>
      <c r="P102" s="47"/>
      <c r="Q102" s="47"/>
      <c r="R102" s="47"/>
      <c r="S102" s="47"/>
      <c r="T102" s="47"/>
      <c r="U102" s="47"/>
      <c r="V102" s="47"/>
      <c r="W102" s="47"/>
      <c r="X102" s="47"/>
      <c r="Y102" s="47"/>
      <c r="Z102" s="47"/>
      <c r="AA102" s="47"/>
      <c r="AB102" s="47"/>
      <c r="AC102" s="47"/>
      <c r="AD102" s="47"/>
      <c r="AE102" s="47"/>
      <c r="AF102" s="47"/>
      <c r="AG102" s="47"/>
      <c r="AH102" s="47"/>
      <c r="AI102" s="47"/>
      <c r="AJ102" s="47"/>
      <c r="AK102" s="47"/>
      <c r="AL102" s="47"/>
      <c r="AM102" s="47"/>
      <c r="AN102" s="47"/>
      <c r="AO102" s="47"/>
      <c r="AP102" s="47"/>
      <c r="AQ102" s="47"/>
      <c r="AR102" s="47"/>
      <c r="AS102" s="47"/>
      <c r="AT102" s="47"/>
      <c r="AU102" s="47"/>
      <c r="AV102" s="47"/>
      <c r="AW102" s="47"/>
      <c r="AX102" s="47"/>
      <c r="AY102" s="47"/>
      <c r="AZ102" s="47"/>
      <c r="BA102" s="47"/>
      <c r="BB102" s="47"/>
      <c r="BC102" s="47"/>
      <c r="BD102" s="47"/>
      <c r="BE102" s="47"/>
      <c r="BF102" s="47"/>
      <c r="BG102" s="47"/>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47"/>
      <c r="CL102" s="47"/>
      <c r="CM102" s="47"/>
      <c r="CN102" s="47"/>
      <c r="CO102" s="47"/>
      <c r="CP102" s="47"/>
      <c r="CQ102" s="47"/>
      <c r="CR102" s="47"/>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row>
    <row r="103" spans="2:154" s="252" customFormat="1" x14ac:dyDescent="0.25">
      <c r="B103" s="313"/>
      <c r="C103" s="261"/>
      <c r="D103" s="266"/>
      <c r="E103" s="289"/>
      <c r="F103" s="296"/>
      <c r="G103" s="311"/>
      <c r="H103" s="47"/>
      <c r="I103" s="47"/>
      <c r="J103" s="47"/>
      <c r="K103" s="47"/>
      <c r="L103" s="47"/>
      <c r="M103" s="47"/>
      <c r="N103" s="47"/>
      <c r="O103" s="47"/>
      <c r="P103" s="47"/>
      <c r="Q103" s="47"/>
      <c r="R103" s="47"/>
      <c r="S103" s="47"/>
      <c r="T103" s="47"/>
      <c r="U103" s="47"/>
      <c r="V103" s="47"/>
      <c r="W103" s="47"/>
      <c r="X103" s="47"/>
      <c r="Y103" s="47"/>
      <c r="Z103" s="47"/>
      <c r="AA103" s="47"/>
      <c r="AB103" s="47"/>
      <c r="AC103" s="47"/>
      <c r="AD103" s="47"/>
      <c r="AE103" s="47"/>
      <c r="AF103" s="47"/>
      <c r="AG103" s="47"/>
      <c r="AH103" s="47"/>
      <c r="AI103" s="47"/>
      <c r="AJ103" s="47"/>
      <c r="AK103" s="47"/>
      <c r="AL103" s="47"/>
      <c r="AM103" s="47"/>
      <c r="AN103" s="47"/>
      <c r="AO103" s="47"/>
      <c r="AP103" s="47"/>
      <c r="AQ103" s="47"/>
      <c r="AR103" s="47"/>
      <c r="AS103" s="47"/>
      <c r="AT103" s="47"/>
      <c r="AU103" s="47"/>
      <c r="AV103" s="47"/>
      <c r="AW103" s="47"/>
      <c r="AX103" s="47"/>
      <c r="AY103" s="47"/>
      <c r="AZ103" s="47"/>
      <c r="BA103" s="47"/>
      <c r="BB103" s="47"/>
      <c r="BC103" s="47"/>
      <c r="BD103" s="47"/>
      <c r="BE103" s="47"/>
      <c r="BF103" s="47"/>
      <c r="BG103" s="47"/>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47"/>
      <c r="CL103" s="47"/>
      <c r="CM103" s="47"/>
      <c r="CN103" s="47"/>
      <c r="CO103" s="47"/>
      <c r="CP103" s="47"/>
      <c r="CQ103" s="47"/>
      <c r="CR103" s="47"/>
      <c r="CS103" s="47"/>
      <c r="CT103" s="47"/>
      <c r="CU103" s="47"/>
      <c r="CV103" s="47"/>
      <c r="CW103" s="47"/>
      <c r="CX103" s="47"/>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row>
    <row r="104" spans="2:154" x14ac:dyDescent="0.25">
      <c r="B104" s="314"/>
      <c r="C104" s="241"/>
      <c r="D104" s="281"/>
      <c r="E104" s="286"/>
      <c r="F104" s="250"/>
      <c r="G104" s="306"/>
    </row>
    <row r="105" spans="2:154" ht="13" x14ac:dyDescent="0.3">
      <c r="B105" s="312">
        <v>400.5</v>
      </c>
      <c r="C105" s="240" t="s">
        <v>18</v>
      </c>
      <c r="D105" s="278" t="s">
        <v>307</v>
      </c>
      <c r="E105" s="287"/>
      <c r="F105" s="294"/>
      <c r="G105" s="308">
        <f>SUM(G106:G108)</f>
        <v>0</v>
      </c>
    </row>
    <row r="106" spans="2:154" s="260" customFormat="1" x14ac:dyDescent="0.35">
      <c r="B106" s="321"/>
      <c r="C106" s="262" t="s">
        <v>231</v>
      </c>
      <c r="D106" s="266" t="s">
        <v>37</v>
      </c>
      <c r="E106" s="290">
        <v>1</v>
      </c>
      <c r="F106" s="451"/>
      <c r="G106" s="315">
        <f t="shared" ref="G106" si="13">E106*F106</f>
        <v>0</v>
      </c>
      <c r="H106" s="49"/>
      <c r="I106" s="49"/>
      <c r="J106" s="49"/>
      <c r="K106" s="49"/>
      <c r="L106" s="49"/>
      <c r="M106" s="49"/>
      <c r="N106" s="49"/>
      <c r="O106" s="49"/>
      <c r="P106" s="49"/>
      <c r="Q106" s="49"/>
      <c r="R106" s="49"/>
      <c r="S106" s="49"/>
      <c r="T106" s="49"/>
      <c r="U106" s="49"/>
      <c r="V106" s="49"/>
      <c r="W106" s="49"/>
      <c r="X106" s="49"/>
      <c r="Y106" s="49"/>
      <c r="Z106" s="49"/>
      <c r="AA106" s="49"/>
      <c r="AB106" s="49"/>
      <c r="AC106" s="49"/>
      <c r="AD106" s="49"/>
      <c r="AE106" s="49"/>
      <c r="AF106" s="49"/>
      <c r="AG106" s="49"/>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49"/>
      <c r="BF106" s="49"/>
      <c r="BG106" s="49"/>
      <c r="BH106" s="49"/>
      <c r="BI106" s="49"/>
      <c r="BJ106" s="49"/>
      <c r="BK106" s="49"/>
      <c r="BL106" s="49"/>
      <c r="BM106" s="49"/>
      <c r="BN106" s="49"/>
      <c r="BO106" s="49"/>
      <c r="BP106" s="49"/>
      <c r="BQ106" s="49"/>
      <c r="BR106" s="49"/>
      <c r="BS106" s="49"/>
      <c r="BT106" s="49"/>
      <c r="BU106" s="49"/>
      <c r="BV106" s="49"/>
      <c r="BW106" s="49"/>
      <c r="BX106" s="49"/>
      <c r="BY106" s="49"/>
      <c r="BZ106" s="49"/>
      <c r="CA106" s="49"/>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c r="CX106" s="49"/>
      <c r="CY106" s="49"/>
      <c r="CZ106" s="49"/>
      <c r="DA106" s="49"/>
      <c r="DB106" s="49"/>
      <c r="DC106" s="49"/>
      <c r="DD106" s="49"/>
      <c r="DE106" s="49"/>
      <c r="DF106" s="49"/>
      <c r="DG106" s="49"/>
      <c r="DH106" s="49"/>
      <c r="DI106" s="49"/>
      <c r="DJ106" s="49"/>
      <c r="DK106" s="49"/>
      <c r="DL106" s="49"/>
      <c r="DM106" s="49"/>
      <c r="DN106" s="49"/>
      <c r="DO106" s="49"/>
      <c r="DP106" s="49"/>
      <c r="DQ106" s="49"/>
      <c r="DR106" s="49"/>
      <c r="DS106" s="49"/>
      <c r="DT106" s="49"/>
      <c r="DU106" s="49"/>
      <c r="DV106" s="49"/>
      <c r="DW106" s="49"/>
      <c r="DX106" s="49"/>
      <c r="DY106" s="49"/>
      <c r="DZ106" s="49"/>
      <c r="EA106" s="49"/>
      <c r="EB106" s="49"/>
      <c r="EC106" s="49"/>
      <c r="ED106" s="49"/>
      <c r="EE106" s="49"/>
      <c r="EF106" s="49"/>
      <c r="EG106" s="49"/>
      <c r="EH106" s="49"/>
      <c r="EI106" s="49"/>
      <c r="EJ106" s="49"/>
      <c r="EK106" s="49"/>
      <c r="EL106" s="49"/>
      <c r="EM106" s="49"/>
      <c r="EN106" s="49"/>
      <c r="EO106" s="49"/>
      <c r="EP106" s="49"/>
      <c r="EQ106" s="49"/>
      <c r="ER106" s="49"/>
      <c r="ES106" s="49"/>
      <c r="ET106" s="49"/>
      <c r="EU106" s="49"/>
      <c r="EV106" s="49"/>
      <c r="EW106" s="49"/>
      <c r="EX106" s="49"/>
    </row>
    <row r="107" spans="2:154" s="252" customFormat="1" x14ac:dyDescent="0.25">
      <c r="B107" s="313"/>
      <c r="C107" s="253" t="s">
        <v>232</v>
      </c>
      <c r="D107" s="279" t="s">
        <v>37</v>
      </c>
      <c r="E107" s="290">
        <v>1</v>
      </c>
      <c r="F107" s="451"/>
      <c r="G107" s="315">
        <f t="shared" ref="G107" si="14">E107*F107</f>
        <v>0</v>
      </c>
      <c r="H107" s="47"/>
      <c r="I107" s="47"/>
      <c r="J107" s="47"/>
      <c r="K107" s="47"/>
      <c r="L107" s="47"/>
      <c r="M107" s="47"/>
      <c r="N107" s="47"/>
      <c r="O107" s="47"/>
      <c r="P107" s="47"/>
      <c r="Q107" s="47"/>
      <c r="R107" s="47"/>
      <c r="S107" s="47"/>
      <c r="T107" s="47"/>
      <c r="U107" s="47"/>
      <c r="V107" s="47"/>
      <c r="W107" s="47"/>
      <c r="X107" s="47"/>
      <c r="Y107" s="47"/>
      <c r="Z107" s="47"/>
      <c r="AA107" s="47"/>
      <c r="AB107" s="47"/>
      <c r="AC107" s="47"/>
      <c r="AD107" s="47"/>
      <c r="AE107" s="47"/>
      <c r="AF107" s="47"/>
      <c r="AG107" s="47"/>
      <c r="AH107" s="47"/>
      <c r="AI107" s="47"/>
      <c r="AJ107" s="47"/>
      <c r="AK107" s="47"/>
      <c r="AL107" s="47"/>
      <c r="AM107" s="47"/>
      <c r="AN107" s="47"/>
      <c r="AO107" s="47"/>
      <c r="AP107" s="47"/>
      <c r="AQ107" s="47"/>
      <c r="AR107" s="47"/>
      <c r="AS107" s="47"/>
      <c r="AT107" s="47"/>
      <c r="AU107" s="47"/>
      <c r="AV107" s="47"/>
      <c r="AW107" s="47"/>
      <c r="AX107" s="47"/>
      <c r="AY107" s="47"/>
      <c r="AZ107" s="47"/>
      <c r="BA107" s="47"/>
      <c r="BB107" s="47"/>
      <c r="BC107" s="47"/>
      <c r="BD107" s="47"/>
      <c r="BE107" s="47"/>
      <c r="BF107" s="47"/>
      <c r="BG107" s="4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F107" s="47"/>
      <c r="CG107" s="47"/>
      <c r="CH107" s="47"/>
      <c r="CI107" s="47"/>
      <c r="CJ107" s="47"/>
      <c r="CK107" s="47"/>
      <c r="CL107" s="47"/>
      <c r="CM107" s="47"/>
      <c r="CN107" s="47"/>
      <c r="CO107" s="47"/>
      <c r="CP107" s="47"/>
      <c r="CQ107" s="47"/>
      <c r="CR107" s="47"/>
      <c r="CS107" s="47"/>
      <c r="CT107" s="47"/>
      <c r="CU107" s="47"/>
      <c r="CV107" s="47"/>
      <c r="CW107" s="47"/>
      <c r="CX107" s="4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row>
    <row r="108" spans="2:154" s="252" customFormat="1" x14ac:dyDescent="0.25">
      <c r="B108" s="313"/>
      <c r="C108" s="253" t="s">
        <v>233</v>
      </c>
      <c r="D108" s="279" t="s">
        <v>37</v>
      </c>
      <c r="E108" s="290">
        <v>1</v>
      </c>
      <c r="F108" s="451"/>
      <c r="G108" s="315">
        <f t="shared" ref="G108" si="15">E108*F108</f>
        <v>0</v>
      </c>
      <c r="H108" s="47"/>
      <c r="I108" s="47"/>
      <c r="J108" s="47"/>
      <c r="K108" s="47"/>
      <c r="L108" s="47"/>
      <c r="M108" s="47"/>
      <c r="N108" s="47"/>
      <c r="O108" s="47"/>
      <c r="P108" s="47"/>
      <c r="Q108" s="47"/>
      <c r="R108" s="47"/>
      <c r="S108" s="47"/>
      <c r="T108" s="47"/>
      <c r="U108" s="47"/>
      <c r="V108" s="47"/>
      <c r="W108" s="47"/>
      <c r="X108" s="47"/>
      <c r="Y108" s="47"/>
      <c r="Z108" s="47"/>
      <c r="AA108" s="47"/>
      <c r="AB108" s="47"/>
      <c r="AC108" s="47"/>
      <c r="AD108" s="47"/>
      <c r="AE108" s="47"/>
      <c r="AF108" s="47"/>
      <c r="AG108" s="47"/>
      <c r="AH108" s="47"/>
      <c r="AI108" s="47"/>
      <c r="AJ108" s="47"/>
      <c r="AK108" s="47"/>
      <c r="AL108" s="47"/>
      <c r="AM108" s="47"/>
      <c r="AN108" s="47"/>
      <c r="AO108" s="47"/>
      <c r="AP108" s="47"/>
      <c r="AQ108" s="47"/>
      <c r="AR108" s="47"/>
      <c r="AS108" s="47"/>
      <c r="AT108" s="47"/>
      <c r="AU108" s="47"/>
      <c r="AV108" s="47"/>
      <c r="AW108" s="47"/>
      <c r="AX108" s="47"/>
      <c r="AY108" s="47"/>
      <c r="AZ108" s="47"/>
      <c r="BA108" s="47"/>
      <c r="BB108" s="47"/>
      <c r="BC108" s="47"/>
      <c r="BD108" s="47"/>
      <c r="BE108" s="47"/>
      <c r="BF108" s="47"/>
      <c r="BG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C108" s="47"/>
      <c r="CD108" s="47"/>
      <c r="CE108" s="47"/>
      <c r="CF108" s="47"/>
      <c r="CG108" s="47"/>
      <c r="CH108" s="47"/>
      <c r="CI108" s="47"/>
      <c r="CJ108" s="47"/>
      <c r="CK108" s="47"/>
      <c r="CL108" s="47"/>
      <c r="CM108" s="47"/>
      <c r="CN108" s="47"/>
      <c r="CO108" s="47"/>
      <c r="CP108" s="47"/>
      <c r="CQ108" s="47"/>
      <c r="CR108" s="47"/>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row>
    <row r="109" spans="2:154" x14ac:dyDescent="0.25">
      <c r="B109" s="314"/>
      <c r="C109" s="241"/>
      <c r="D109" s="281"/>
      <c r="E109" s="286"/>
      <c r="F109" s="250"/>
      <c r="G109" s="306"/>
    </row>
    <row r="110" spans="2:154" x14ac:dyDescent="0.25">
      <c r="B110" s="314"/>
      <c r="C110" s="241"/>
      <c r="D110" s="281"/>
      <c r="E110" s="286"/>
      <c r="F110" s="250"/>
      <c r="G110" s="306"/>
    </row>
    <row r="111" spans="2:154" ht="13" x14ac:dyDescent="0.3">
      <c r="B111" s="312">
        <v>400.6</v>
      </c>
      <c r="C111" s="240" t="s">
        <v>19</v>
      </c>
      <c r="D111" s="278" t="s">
        <v>307</v>
      </c>
      <c r="E111" s="287"/>
      <c r="F111" s="294"/>
      <c r="G111" s="308">
        <f>SUM(G112:G113)</f>
        <v>0</v>
      </c>
    </row>
    <row r="112" spans="2:154" s="252" customFormat="1" x14ac:dyDescent="0.25">
      <c r="B112" s="313"/>
      <c r="C112" s="253" t="s">
        <v>234</v>
      </c>
      <c r="D112" s="279" t="s">
        <v>37</v>
      </c>
      <c r="E112" s="290">
        <v>1</v>
      </c>
      <c r="F112" s="451"/>
      <c r="G112" s="315">
        <f t="shared" ref="G112" si="16">E112*F112</f>
        <v>0</v>
      </c>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47"/>
      <c r="BA112" s="47"/>
      <c r="BB112" s="47"/>
      <c r="BC112" s="47"/>
      <c r="BD112" s="47"/>
      <c r="BE112" s="47"/>
      <c r="BF112" s="47"/>
      <c r="BG112" s="47"/>
      <c r="BH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47"/>
      <c r="CL112" s="47"/>
      <c r="CM112" s="47"/>
      <c r="CN112" s="47"/>
      <c r="CO112" s="47"/>
      <c r="CP112" s="47"/>
      <c r="CQ112" s="47"/>
      <c r="CR112" s="47"/>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row>
    <row r="113" spans="2:154" s="252" customFormat="1" x14ac:dyDescent="0.25">
      <c r="B113" s="313"/>
      <c r="C113" s="253" t="s">
        <v>235</v>
      </c>
      <c r="D113" s="279" t="s">
        <v>37</v>
      </c>
      <c r="E113" s="290">
        <v>1</v>
      </c>
      <c r="F113" s="451"/>
      <c r="G113" s="315">
        <f t="shared" ref="G113" si="17">E113*F113</f>
        <v>0</v>
      </c>
      <c r="H113" s="47"/>
      <c r="I113" s="47"/>
      <c r="J113" s="47"/>
      <c r="K113" s="47"/>
      <c r="L113" s="47"/>
      <c r="M113" s="47"/>
      <c r="N113" s="47"/>
      <c r="O113" s="47"/>
      <c r="P113" s="47"/>
      <c r="Q113" s="47"/>
      <c r="R113" s="47"/>
      <c r="S113" s="47"/>
      <c r="T113" s="47"/>
      <c r="U113" s="47"/>
      <c r="V113" s="47"/>
      <c r="W113" s="47"/>
      <c r="X113" s="47"/>
      <c r="Y113" s="47"/>
      <c r="Z113" s="47"/>
      <c r="AA113" s="47"/>
      <c r="AB113" s="47"/>
      <c r="AC113" s="47"/>
      <c r="AD113" s="47"/>
      <c r="AE113" s="47"/>
      <c r="AF113" s="47"/>
      <c r="AG113" s="47"/>
      <c r="AH113" s="47"/>
      <c r="AI113" s="47"/>
      <c r="AJ113" s="47"/>
      <c r="AK113" s="47"/>
      <c r="AL113" s="47"/>
      <c r="AM113" s="47"/>
      <c r="AN113" s="47"/>
      <c r="AO113" s="47"/>
      <c r="AP113" s="47"/>
      <c r="AQ113" s="47"/>
      <c r="AR113" s="47"/>
      <c r="AS113" s="47"/>
      <c r="AT113" s="47"/>
      <c r="AU113" s="47"/>
      <c r="AV113" s="47"/>
      <c r="AW113" s="47"/>
      <c r="AX113" s="47"/>
      <c r="AY113" s="47"/>
      <c r="AZ113" s="47"/>
      <c r="BA113" s="47"/>
      <c r="BB113" s="47"/>
      <c r="BC113" s="47"/>
      <c r="BD113" s="47"/>
      <c r="BE113" s="47"/>
      <c r="BF113" s="47"/>
      <c r="BG113" s="47"/>
      <c r="BH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47"/>
      <c r="CL113" s="47"/>
      <c r="CM113" s="47"/>
      <c r="CN113" s="47"/>
      <c r="CO113" s="47"/>
      <c r="CP113" s="47"/>
      <c r="CQ113" s="47"/>
      <c r="CR113" s="47"/>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row>
    <row r="114" spans="2:154" s="252" customFormat="1" x14ac:dyDescent="0.25">
      <c r="B114" s="313"/>
      <c r="C114" s="253"/>
      <c r="D114" s="279"/>
      <c r="E114" s="289"/>
      <c r="F114" s="296"/>
      <c r="G114" s="311"/>
      <c r="H114" s="47"/>
      <c r="I114" s="47"/>
      <c r="J114" s="47"/>
      <c r="K114" s="47"/>
      <c r="L114" s="47"/>
      <c r="M114" s="47"/>
      <c r="N114" s="47"/>
      <c r="O114" s="47"/>
      <c r="P114" s="47"/>
      <c r="Q114" s="47"/>
      <c r="R114" s="47"/>
      <c r="S114" s="47"/>
      <c r="T114" s="47"/>
      <c r="U114" s="47"/>
      <c r="V114" s="47"/>
      <c r="W114" s="47"/>
      <c r="X114" s="47"/>
      <c r="Y114" s="47"/>
      <c r="Z114" s="47"/>
      <c r="AA114" s="47"/>
      <c r="AB114" s="47"/>
      <c r="AC114" s="47"/>
      <c r="AD114" s="47"/>
      <c r="AE114" s="47"/>
      <c r="AF114" s="47"/>
      <c r="AG114" s="47"/>
      <c r="AH114" s="47"/>
      <c r="AI114" s="47"/>
      <c r="AJ114" s="47"/>
      <c r="AK114" s="47"/>
      <c r="AL114" s="47"/>
      <c r="AM114" s="47"/>
      <c r="AN114" s="47"/>
      <c r="AO114" s="47"/>
      <c r="AP114" s="47"/>
      <c r="AQ114" s="47"/>
      <c r="AR114" s="47"/>
      <c r="AS114" s="47"/>
      <c r="AT114" s="47"/>
      <c r="AU114" s="47"/>
      <c r="AV114" s="47"/>
      <c r="AW114" s="47"/>
      <c r="AX114" s="47"/>
      <c r="AY114" s="47"/>
      <c r="AZ114" s="47"/>
      <c r="BA114" s="47"/>
      <c r="BB114" s="47"/>
      <c r="BC114" s="47"/>
      <c r="BD114" s="47"/>
      <c r="BE114" s="47"/>
      <c r="BF114" s="47"/>
      <c r="BG114" s="47"/>
      <c r="BH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47"/>
      <c r="CL114" s="47"/>
      <c r="CM114" s="47"/>
      <c r="CN114" s="47"/>
      <c r="CO114" s="47"/>
      <c r="CP114" s="47"/>
      <c r="CQ114" s="47"/>
      <c r="CR114" s="47"/>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row>
    <row r="115" spans="2:154" x14ac:dyDescent="0.25">
      <c r="B115" s="314"/>
      <c r="C115" s="241"/>
      <c r="D115" s="281"/>
      <c r="E115" s="286"/>
      <c r="F115" s="250"/>
      <c r="G115" s="306"/>
    </row>
    <row r="116" spans="2:154" ht="13" x14ac:dyDescent="0.3">
      <c r="B116" s="312">
        <v>400.7</v>
      </c>
      <c r="C116" s="240" t="s">
        <v>20</v>
      </c>
      <c r="D116" s="278" t="s">
        <v>307</v>
      </c>
      <c r="E116" s="287"/>
      <c r="F116" s="294"/>
      <c r="G116" s="308">
        <f>SUM(G117:G120)</f>
        <v>0</v>
      </c>
    </row>
    <row r="117" spans="2:154" s="260" customFormat="1" ht="37.5" x14ac:dyDescent="0.35">
      <c r="B117" s="321"/>
      <c r="C117" s="268" t="s">
        <v>236</v>
      </c>
      <c r="D117" s="266" t="s">
        <v>37</v>
      </c>
      <c r="E117" s="290">
        <v>1</v>
      </c>
      <c r="F117" s="451"/>
      <c r="G117" s="315">
        <f t="shared" ref="G117" si="18">E117*F117</f>
        <v>0</v>
      </c>
      <c r="H117" s="49"/>
      <c r="I117" s="49"/>
      <c r="J117" s="49"/>
      <c r="K117" s="49"/>
      <c r="L117" s="49"/>
      <c r="M117" s="49"/>
      <c r="N117" s="49"/>
      <c r="O117" s="49"/>
      <c r="P117" s="49"/>
      <c r="Q117" s="49"/>
      <c r="R117" s="49"/>
      <c r="S117" s="49"/>
      <c r="T117" s="49"/>
      <c r="U117" s="49"/>
      <c r="V117" s="49"/>
      <c r="W117" s="49"/>
      <c r="X117" s="49"/>
      <c r="Y117" s="49"/>
      <c r="Z117" s="49"/>
      <c r="AA117" s="49"/>
      <c r="AB117" s="49"/>
      <c r="AC117" s="49"/>
      <c r="AD117" s="49"/>
      <c r="AE117" s="49"/>
      <c r="AF117" s="49"/>
      <c r="AG117" s="49"/>
      <c r="AH117" s="49"/>
      <c r="AI117" s="49"/>
      <c r="AJ117" s="49"/>
      <c r="AK117" s="49"/>
      <c r="AL117" s="49"/>
      <c r="AM117" s="49"/>
      <c r="AN117" s="49"/>
      <c r="AO117" s="49"/>
      <c r="AP117" s="49"/>
      <c r="AQ117" s="49"/>
      <c r="AR117" s="49"/>
      <c r="AS117" s="49"/>
      <c r="AT117" s="49"/>
      <c r="AU117" s="49"/>
      <c r="AV117" s="49"/>
      <c r="AW117" s="49"/>
      <c r="AX117" s="49"/>
      <c r="AY117" s="49"/>
      <c r="AZ117" s="49"/>
      <c r="BA117" s="49"/>
      <c r="BB117" s="49"/>
      <c r="BC117" s="49"/>
      <c r="BD117" s="49"/>
      <c r="BE117" s="49"/>
      <c r="BF117" s="49"/>
      <c r="BG117" s="49"/>
      <c r="BH117" s="49"/>
      <c r="BI117" s="49"/>
      <c r="BJ117" s="49"/>
      <c r="BK117" s="49"/>
      <c r="BL117" s="49"/>
      <c r="BM117" s="49"/>
      <c r="BN117" s="49"/>
      <c r="BO117" s="49"/>
      <c r="BP117" s="49"/>
      <c r="BQ117" s="49"/>
      <c r="BR117" s="49"/>
      <c r="BS117" s="49"/>
      <c r="BT117" s="49"/>
      <c r="BU117" s="49"/>
      <c r="BV117" s="49"/>
      <c r="BW117" s="49"/>
      <c r="BX117" s="49"/>
      <c r="BY117" s="49"/>
      <c r="BZ117" s="49"/>
      <c r="CA117" s="49"/>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c r="CX117" s="49"/>
      <c r="CY117" s="49"/>
      <c r="CZ117" s="49"/>
      <c r="DA117" s="49"/>
      <c r="DB117" s="49"/>
      <c r="DC117" s="49"/>
      <c r="DD117" s="49"/>
      <c r="DE117" s="49"/>
      <c r="DF117" s="49"/>
      <c r="DG117" s="49"/>
      <c r="DH117" s="49"/>
      <c r="DI117" s="49"/>
      <c r="DJ117" s="49"/>
      <c r="DK117" s="49"/>
      <c r="DL117" s="49"/>
      <c r="DM117" s="49"/>
      <c r="DN117" s="49"/>
      <c r="DO117" s="49"/>
      <c r="DP117" s="49"/>
      <c r="DQ117" s="49"/>
      <c r="DR117" s="49"/>
      <c r="DS117" s="49"/>
      <c r="DT117" s="49"/>
      <c r="DU117" s="49"/>
      <c r="DV117" s="49"/>
      <c r="DW117" s="49"/>
      <c r="DX117" s="49"/>
      <c r="DY117" s="49"/>
      <c r="DZ117" s="49"/>
      <c r="EA117" s="49"/>
      <c r="EB117" s="49"/>
      <c r="EC117" s="49"/>
      <c r="ED117" s="49"/>
      <c r="EE117" s="49"/>
      <c r="EF117" s="49"/>
      <c r="EG117" s="49"/>
      <c r="EH117" s="49"/>
      <c r="EI117" s="49"/>
      <c r="EJ117" s="49"/>
      <c r="EK117" s="49"/>
      <c r="EL117" s="49"/>
      <c r="EM117" s="49"/>
      <c r="EN117" s="49"/>
      <c r="EO117" s="49"/>
      <c r="EP117" s="49"/>
      <c r="EQ117" s="49"/>
      <c r="ER117" s="49"/>
      <c r="ES117" s="49"/>
      <c r="ET117" s="49"/>
      <c r="EU117" s="49"/>
      <c r="EV117" s="49"/>
      <c r="EW117" s="49"/>
      <c r="EX117" s="49"/>
    </row>
    <row r="118" spans="2:154" s="260" customFormat="1" x14ac:dyDescent="0.35">
      <c r="B118" s="321"/>
      <c r="C118" s="268" t="s">
        <v>237</v>
      </c>
      <c r="D118" s="266" t="s">
        <v>37</v>
      </c>
      <c r="E118" s="290">
        <v>1</v>
      </c>
      <c r="F118" s="451"/>
      <c r="G118" s="315">
        <f t="shared" ref="G118:G120" si="19">E118*F118</f>
        <v>0</v>
      </c>
      <c r="H118" s="49"/>
      <c r="I118" s="49"/>
      <c r="J118" s="49"/>
      <c r="K118" s="49"/>
      <c r="L118" s="49"/>
      <c r="M118" s="49"/>
      <c r="N118" s="49"/>
      <c r="O118" s="49"/>
      <c r="P118" s="49"/>
      <c r="Q118" s="49"/>
      <c r="R118" s="49"/>
      <c r="S118" s="49"/>
      <c r="T118" s="49"/>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c r="BF118" s="49"/>
      <c r="BG118" s="49"/>
      <c r="BH118" s="49"/>
      <c r="BI118" s="49"/>
      <c r="BJ118" s="49"/>
      <c r="BK118" s="49"/>
      <c r="BL118" s="49"/>
      <c r="BM118" s="49"/>
      <c r="BN118" s="49"/>
      <c r="BO118" s="49"/>
      <c r="BP118" s="49"/>
      <c r="BQ118" s="49"/>
      <c r="BR118" s="49"/>
      <c r="BS118" s="49"/>
      <c r="BT118" s="49"/>
      <c r="BU118" s="49"/>
      <c r="BV118" s="49"/>
      <c r="BW118" s="49"/>
      <c r="BX118" s="49"/>
      <c r="BY118" s="49"/>
      <c r="BZ118" s="49"/>
      <c r="CA118" s="49"/>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c r="CX118" s="49"/>
      <c r="CY118" s="49"/>
      <c r="CZ118" s="49"/>
      <c r="DA118" s="49"/>
      <c r="DB118" s="49"/>
      <c r="DC118" s="49"/>
      <c r="DD118" s="49"/>
      <c r="DE118" s="49"/>
      <c r="DF118" s="49"/>
      <c r="DG118" s="49"/>
      <c r="DH118" s="49"/>
      <c r="DI118" s="49"/>
      <c r="DJ118" s="49"/>
      <c r="DK118" s="49"/>
      <c r="DL118" s="49"/>
      <c r="DM118" s="49"/>
      <c r="DN118" s="49"/>
      <c r="DO118" s="49"/>
      <c r="DP118" s="49"/>
      <c r="DQ118" s="49"/>
      <c r="DR118" s="49"/>
      <c r="DS118" s="49"/>
      <c r="DT118" s="49"/>
      <c r="DU118" s="49"/>
      <c r="DV118" s="49"/>
      <c r="DW118" s="49"/>
      <c r="DX118" s="49"/>
      <c r="DY118" s="49"/>
      <c r="DZ118" s="49"/>
      <c r="EA118" s="49"/>
      <c r="EB118" s="49"/>
      <c r="EC118" s="49"/>
      <c r="ED118" s="49"/>
      <c r="EE118" s="49"/>
      <c r="EF118" s="49"/>
      <c r="EG118" s="49"/>
      <c r="EH118" s="49"/>
      <c r="EI118" s="49"/>
      <c r="EJ118" s="49"/>
      <c r="EK118" s="49"/>
      <c r="EL118" s="49"/>
      <c r="EM118" s="49"/>
      <c r="EN118" s="49"/>
      <c r="EO118" s="49"/>
      <c r="EP118" s="49"/>
      <c r="EQ118" s="49"/>
      <c r="ER118" s="49"/>
      <c r="ES118" s="49"/>
      <c r="ET118" s="49"/>
      <c r="EU118" s="49"/>
      <c r="EV118" s="49"/>
      <c r="EW118" s="49"/>
      <c r="EX118" s="49"/>
    </row>
    <row r="119" spans="2:154" s="260" customFormat="1" x14ac:dyDescent="0.35">
      <c r="B119" s="321"/>
      <c r="C119" s="284" t="s">
        <v>238</v>
      </c>
      <c r="D119" s="266" t="s">
        <v>37</v>
      </c>
      <c r="E119" s="290">
        <v>1</v>
      </c>
      <c r="F119" s="451"/>
      <c r="G119" s="315">
        <f t="shared" si="19"/>
        <v>0</v>
      </c>
      <c r="H119" s="49"/>
      <c r="I119" s="49"/>
      <c r="J119" s="49"/>
      <c r="K119" s="49"/>
      <c r="L119" s="49"/>
      <c r="M119" s="49"/>
      <c r="N119" s="49"/>
      <c r="O119" s="49"/>
      <c r="P119" s="49"/>
      <c r="Q119" s="49"/>
      <c r="R119" s="49"/>
      <c r="S119" s="49"/>
      <c r="T119" s="49"/>
      <c r="U119" s="49"/>
      <c r="V119" s="49"/>
      <c r="W119" s="49"/>
      <c r="X119" s="49"/>
      <c r="Y119" s="49"/>
      <c r="Z119" s="49"/>
      <c r="AA119" s="49"/>
      <c r="AB119" s="49"/>
      <c r="AC119" s="49"/>
      <c r="AD119" s="49"/>
      <c r="AE119" s="49"/>
      <c r="AF119" s="49"/>
      <c r="AG119" s="49"/>
      <c r="AH119" s="49"/>
      <c r="AI119" s="49"/>
      <c r="AJ119" s="49"/>
      <c r="AK119" s="49"/>
      <c r="AL119" s="49"/>
      <c r="AM119" s="49"/>
      <c r="AN119" s="49"/>
      <c r="AO119" s="49"/>
      <c r="AP119" s="49"/>
      <c r="AQ119" s="49"/>
      <c r="AR119" s="49"/>
      <c r="AS119" s="49"/>
      <c r="AT119" s="49"/>
      <c r="AU119" s="49"/>
      <c r="AV119" s="49"/>
      <c r="AW119" s="49"/>
      <c r="AX119" s="49"/>
      <c r="AY119" s="49"/>
      <c r="AZ119" s="49"/>
      <c r="BA119" s="49"/>
      <c r="BB119" s="49"/>
      <c r="BC119" s="49"/>
      <c r="BD119" s="49"/>
      <c r="BE119" s="49"/>
      <c r="BF119" s="49"/>
      <c r="BG119" s="49"/>
      <c r="BH119" s="49"/>
      <c r="BI119" s="49"/>
      <c r="BJ119" s="49"/>
      <c r="BK119" s="49"/>
      <c r="BL119" s="49"/>
      <c r="BM119" s="49"/>
      <c r="BN119" s="49"/>
      <c r="BO119" s="49"/>
      <c r="BP119" s="49"/>
      <c r="BQ119" s="49"/>
      <c r="BR119" s="49"/>
      <c r="BS119" s="49"/>
      <c r="BT119" s="49"/>
      <c r="BU119" s="49"/>
      <c r="BV119" s="49"/>
      <c r="BW119" s="49"/>
      <c r="BX119" s="49"/>
      <c r="BY119" s="49"/>
      <c r="BZ119" s="49"/>
      <c r="CA119" s="49"/>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c r="CX119" s="49"/>
      <c r="CY119" s="49"/>
      <c r="CZ119" s="49"/>
      <c r="DA119" s="49"/>
      <c r="DB119" s="49"/>
      <c r="DC119" s="49"/>
      <c r="DD119" s="49"/>
      <c r="DE119" s="49"/>
      <c r="DF119" s="49"/>
      <c r="DG119" s="49"/>
      <c r="DH119" s="49"/>
      <c r="DI119" s="49"/>
      <c r="DJ119" s="49"/>
      <c r="DK119" s="49"/>
      <c r="DL119" s="49"/>
      <c r="DM119" s="49"/>
      <c r="DN119" s="49"/>
      <c r="DO119" s="49"/>
      <c r="DP119" s="49"/>
      <c r="DQ119" s="49"/>
      <c r="DR119" s="49"/>
      <c r="DS119" s="49"/>
      <c r="DT119" s="49"/>
      <c r="DU119" s="49"/>
      <c r="DV119" s="49"/>
      <c r="DW119" s="49"/>
      <c r="DX119" s="49"/>
      <c r="DY119" s="49"/>
      <c r="DZ119" s="49"/>
      <c r="EA119" s="49"/>
      <c r="EB119" s="49"/>
      <c r="EC119" s="49"/>
      <c r="ED119" s="49"/>
      <c r="EE119" s="49"/>
      <c r="EF119" s="49"/>
      <c r="EG119" s="49"/>
      <c r="EH119" s="49"/>
      <c r="EI119" s="49"/>
      <c r="EJ119" s="49"/>
      <c r="EK119" s="49"/>
      <c r="EL119" s="49"/>
      <c r="EM119" s="49"/>
      <c r="EN119" s="49"/>
      <c r="EO119" s="49"/>
      <c r="EP119" s="49"/>
      <c r="EQ119" s="49"/>
      <c r="ER119" s="49"/>
      <c r="ES119" s="49"/>
      <c r="ET119" s="49"/>
      <c r="EU119" s="49"/>
      <c r="EV119" s="49"/>
      <c r="EW119" s="49"/>
      <c r="EX119" s="49"/>
    </row>
    <row r="120" spans="2:154" s="260" customFormat="1" x14ac:dyDescent="0.35">
      <c r="B120" s="321"/>
      <c r="C120" s="284" t="s">
        <v>239</v>
      </c>
      <c r="D120" s="266" t="s">
        <v>37</v>
      </c>
      <c r="E120" s="290">
        <v>1</v>
      </c>
      <c r="F120" s="451"/>
      <c r="G120" s="315">
        <f t="shared" si="19"/>
        <v>0</v>
      </c>
      <c r="H120" s="49"/>
      <c r="I120" s="49"/>
      <c r="J120" s="49"/>
      <c r="K120" s="49"/>
      <c r="L120" s="49"/>
      <c r="M120" s="49"/>
      <c r="N120" s="49"/>
      <c r="O120" s="49"/>
      <c r="P120" s="49"/>
      <c r="Q120" s="49"/>
      <c r="R120" s="49"/>
      <c r="S120" s="49"/>
      <c r="T120" s="49"/>
      <c r="U120" s="49"/>
      <c r="V120" s="49"/>
      <c r="W120" s="49"/>
      <c r="X120" s="49"/>
      <c r="Y120" s="49"/>
      <c r="Z120" s="49"/>
      <c r="AA120" s="49"/>
      <c r="AB120" s="49"/>
      <c r="AC120" s="49"/>
      <c r="AD120" s="49"/>
      <c r="AE120" s="49"/>
      <c r="AF120" s="49"/>
      <c r="AG120" s="49"/>
      <c r="AH120" s="49"/>
      <c r="AI120" s="49"/>
      <c r="AJ120" s="49"/>
      <c r="AK120" s="49"/>
      <c r="AL120" s="49"/>
      <c r="AM120" s="49"/>
      <c r="AN120" s="49"/>
      <c r="AO120" s="49"/>
      <c r="AP120" s="49"/>
      <c r="AQ120" s="49"/>
      <c r="AR120" s="49"/>
      <c r="AS120" s="49"/>
      <c r="AT120" s="49"/>
      <c r="AU120" s="49"/>
      <c r="AV120" s="49"/>
      <c r="AW120" s="49"/>
      <c r="AX120" s="49"/>
      <c r="AY120" s="49"/>
      <c r="AZ120" s="49"/>
      <c r="BA120" s="49"/>
      <c r="BB120" s="49"/>
      <c r="BC120" s="49"/>
      <c r="BD120" s="49"/>
      <c r="BE120" s="49"/>
      <c r="BF120" s="49"/>
      <c r="BG120" s="49"/>
      <c r="BH120" s="49"/>
      <c r="BI120" s="49"/>
      <c r="BJ120" s="49"/>
      <c r="BK120" s="49"/>
      <c r="BL120" s="49"/>
      <c r="BM120" s="49"/>
      <c r="BN120" s="49"/>
      <c r="BO120" s="49"/>
      <c r="BP120" s="49"/>
      <c r="BQ120" s="49"/>
      <c r="BR120" s="49"/>
      <c r="BS120" s="49"/>
      <c r="BT120" s="49"/>
      <c r="BU120" s="49"/>
      <c r="BV120" s="49"/>
      <c r="BW120" s="49"/>
      <c r="BX120" s="49"/>
      <c r="BY120" s="49"/>
      <c r="BZ120" s="49"/>
      <c r="CA120" s="49"/>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c r="CX120" s="49"/>
      <c r="CY120" s="49"/>
      <c r="CZ120" s="49"/>
      <c r="DA120" s="49"/>
      <c r="DB120" s="49"/>
      <c r="DC120" s="49"/>
      <c r="DD120" s="49"/>
      <c r="DE120" s="49"/>
      <c r="DF120" s="49"/>
      <c r="DG120" s="49"/>
      <c r="DH120" s="49"/>
      <c r="DI120" s="49"/>
      <c r="DJ120" s="49"/>
      <c r="DK120" s="49"/>
      <c r="DL120" s="49"/>
      <c r="DM120" s="49"/>
      <c r="DN120" s="49"/>
      <c r="DO120" s="49"/>
      <c r="DP120" s="49"/>
      <c r="DQ120" s="49"/>
      <c r="DR120" s="49"/>
      <c r="DS120" s="49"/>
      <c r="DT120" s="49"/>
      <c r="DU120" s="49"/>
      <c r="DV120" s="49"/>
      <c r="DW120" s="49"/>
      <c r="DX120" s="49"/>
      <c r="DY120" s="49"/>
      <c r="DZ120" s="49"/>
      <c r="EA120" s="49"/>
      <c r="EB120" s="49"/>
      <c r="EC120" s="49"/>
      <c r="ED120" s="49"/>
      <c r="EE120" s="49"/>
      <c r="EF120" s="49"/>
      <c r="EG120" s="49"/>
      <c r="EH120" s="49"/>
      <c r="EI120" s="49"/>
      <c r="EJ120" s="49"/>
      <c r="EK120" s="49"/>
      <c r="EL120" s="49"/>
      <c r="EM120" s="49"/>
      <c r="EN120" s="49"/>
      <c r="EO120" s="49"/>
      <c r="EP120" s="49"/>
      <c r="EQ120" s="49"/>
      <c r="ER120" s="49"/>
      <c r="ES120" s="49"/>
      <c r="ET120" s="49"/>
      <c r="EU120" s="49"/>
      <c r="EV120" s="49"/>
      <c r="EW120" s="49"/>
      <c r="EX120" s="49"/>
    </row>
    <row r="121" spans="2:154" x14ac:dyDescent="0.25">
      <c r="B121" s="314"/>
      <c r="C121" s="241"/>
      <c r="D121" s="281"/>
      <c r="E121" s="286"/>
      <c r="F121" s="250"/>
      <c r="G121" s="306"/>
    </row>
    <row r="122" spans="2:154" s="49" customFormat="1" ht="26" x14ac:dyDescent="0.3">
      <c r="B122" s="316">
        <v>400.8</v>
      </c>
      <c r="C122" s="247" t="s">
        <v>21</v>
      </c>
      <c r="D122" s="278" t="s">
        <v>307</v>
      </c>
      <c r="E122" s="287"/>
      <c r="F122" s="294"/>
      <c r="G122" s="317">
        <f>SUM(G123:G135)</f>
        <v>0</v>
      </c>
    </row>
    <row r="123" spans="2:154" s="252" customFormat="1" x14ac:dyDescent="0.25">
      <c r="B123" s="313"/>
      <c r="C123" s="253" t="s">
        <v>78</v>
      </c>
      <c r="D123" s="266" t="s">
        <v>37</v>
      </c>
      <c r="E123" s="290">
        <v>1</v>
      </c>
      <c r="F123" s="451"/>
      <c r="G123" s="315">
        <f t="shared" ref="G123:G129" si="20">E123*F123</f>
        <v>0</v>
      </c>
      <c r="H123" s="47"/>
      <c r="I123" s="47"/>
      <c r="J123" s="47"/>
      <c r="K123" s="47"/>
      <c r="L123" s="47"/>
      <c r="M123" s="47"/>
      <c r="N123" s="47"/>
      <c r="O123" s="47"/>
      <c r="P123" s="47"/>
      <c r="Q123" s="47"/>
      <c r="R123" s="47"/>
      <c r="S123" s="47"/>
      <c r="T123" s="47"/>
      <c r="U123" s="47"/>
      <c r="V123" s="47"/>
      <c r="W123" s="47"/>
      <c r="X123" s="47"/>
      <c r="Y123" s="47"/>
      <c r="Z123" s="47"/>
      <c r="AA123" s="47"/>
      <c r="AB123" s="47"/>
      <c r="AC123" s="47"/>
      <c r="AD123" s="47"/>
      <c r="AE123" s="47"/>
      <c r="AF123" s="47"/>
      <c r="AG123" s="47"/>
      <c r="AH123" s="47"/>
      <c r="AI123" s="47"/>
      <c r="AJ123" s="47"/>
      <c r="AK123" s="47"/>
      <c r="AL123" s="47"/>
      <c r="AM123" s="47"/>
      <c r="AN123" s="47"/>
      <c r="AO123" s="47"/>
      <c r="AP123" s="47"/>
      <c r="AQ123" s="47"/>
      <c r="AR123" s="47"/>
      <c r="AS123" s="47"/>
      <c r="AT123" s="47"/>
      <c r="AU123" s="47"/>
      <c r="AV123" s="47"/>
      <c r="AW123" s="47"/>
      <c r="AX123" s="47"/>
      <c r="AY123" s="47"/>
      <c r="AZ123" s="47"/>
      <c r="BA123" s="47"/>
      <c r="BB123" s="47"/>
      <c r="BC123" s="47"/>
      <c r="BD123" s="47"/>
      <c r="BE123" s="47"/>
      <c r="BF123" s="47"/>
      <c r="BG123" s="47"/>
      <c r="BH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47"/>
      <c r="CL123" s="47"/>
      <c r="CM123" s="47"/>
      <c r="CN123" s="47"/>
      <c r="CO123" s="47"/>
      <c r="CP123" s="47"/>
      <c r="CQ123" s="47"/>
      <c r="CR123" s="47"/>
      <c r="CS123" s="47"/>
      <c r="CT123" s="47"/>
      <c r="CU123" s="47"/>
      <c r="CV123" s="47"/>
      <c r="CW123" s="47"/>
      <c r="CX123" s="47"/>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row>
    <row r="124" spans="2:154" s="252" customFormat="1" x14ac:dyDescent="0.25">
      <c r="B124" s="313"/>
      <c r="C124" s="253" t="s">
        <v>79</v>
      </c>
      <c r="D124" s="266" t="s">
        <v>37</v>
      </c>
      <c r="E124" s="290">
        <v>1</v>
      </c>
      <c r="F124" s="451"/>
      <c r="G124" s="315">
        <f t="shared" si="20"/>
        <v>0</v>
      </c>
      <c r="H124" s="47"/>
      <c r="I124" s="47"/>
      <c r="J124" s="47"/>
      <c r="K124" s="47"/>
      <c r="L124" s="47"/>
      <c r="M124" s="47"/>
      <c r="N124" s="47"/>
      <c r="O124" s="47"/>
      <c r="P124" s="47"/>
      <c r="Q124" s="47"/>
      <c r="R124" s="47"/>
      <c r="S124" s="47"/>
      <c r="T124" s="47"/>
      <c r="U124" s="47"/>
      <c r="V124" s="47"/>
      <c r="W124" s="47"/>
      <c r="X124" s="47"/>
      <c r="Y124" s="47"/>
      <c r="Z124" s="47"/>
      <c r="AA124" s="47"/>
      <c r="AB124" s="47"/>
      <c r="AC124" s="47"/>
      <c r="AD124" s="47"/>
      <c r="AE124" s="47"/>
      <c r="AF124" s="47"/>
      <c r="AG124" s="47"/>
      <c r="AH124" s="47"/>
      <c r="AI124" s="47"/>
      <c r="AJ124" s="47"/>
      <c r="AK124" s="47"/>
      <c r="AL124" s="47"/>
      <c r="AM124" s="47"/>
      <c r="AN124" s="47"/>
      <c r="AO124" s="47"/>
      <c r="AP124" s="47"/>
      <c r="AQ124" s="47"/>
      <c r="AR124" s="47"/>
      <c r="AS124" s="47"/>
      <c r="AT124" s="47"/>
      <c r="AU124" s="47"/>
      <c r="AV124" s="47"/>
      <c r="AW124" s="47"/>
      <c r="AX124" s="47"/>
      <c r="AY124" s="47"/>
      <c r="AZ124" s="47"/>
      <c r="BA124" s="47"/>
      <c r="BB124" s="47"/>
      <c r="BC124" s="47"/>
      <c r="BD124" s="47"/>
      <c r="BE124" s="47"/>
      <c r="BF124" s="47"/>
      <c r="BG124" s="47"/>
      <c r="BH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47"/>
      <c r="CL124" s="47"/>
      <c r="CM124" s="47"/>
      <c r="CN124" s="47"/>
      <c r="CO124" s="47"/>
      <c r="CP124" s="47"/>
      <c r="CQ124" s="47"/>
      <c r="CR124" s="47"/>
      <c r="CS124" s="47"/>
      <c r="CT124" s="47"/>
      <c r="CU124" s="47"/>
      <c r="CV124" s="47"/>
      <c r="CW124" s="47"/>
      <c r="CX124" s="47"/>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row>
    <row r="125" spans="2:154" s="252" customFormat="1" x14ac:dyDescent="0.25">
      <c r="B125" s="313"/>
      <c r="C125" s="253" t="s">
        <v>80</v>
      </c>
      <c r="D125" s="266" t="s">
        <v>37</v>
      </c>
      <c r="E125" s="290">
        <v>1</v>
      </c>
      <c r="F125" s="451"/>
      <c r="G125" s="315">
        <f t="shared" si="20"/>
        <v>0</v>
      </c>
      <c r="H125" s="47"/>
      <c r="I125" s="47"/>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row>
    <row r="126" spans="2:154" s="252" customFormat="1" x14ac:dyDescent="0.25">
      <c r="B126" s="313"/>
      <c r="C126" s="253" t="s">
        <v>81</v>
      </c>
      <c r="D126" s="266" t="s">
        <v>37</v>
      </c>
      <c r="E126" s="290">
        <v>1</v>
      </c>
      <c r="F126" s="451"/>
      <c r="G126" s="315">
        <f t="shared" si="20"/>
        <v>0</v>
      </c>
      <c r="H126" s="47"/>
      <c r="I126" s="47"/>
      <c r="J126" s="47"/>
      <c r="K126" s="47"/>
      <c r="L126" s="47"/>
      <c r="M126" s="47"/>
      <c r="N126" s="47"/>
      <c r="O126" s="47"/>
      <c r="P126" s="47"/>
      <c r="Q126" s="47"/>
      <c r="R126" s="47"/>
      <c r="S126" s="47"/>
      <c r="T126" s="47"/>
      <c r="U126" s="47"/>
      <c r="V126" s="47"/>
      <c r="W126" s="47"/>
      <c r="X126" s="47"/>
      <c r="Y126" s="47"/>
      <c r="Z126" s="47"/>
      <c r="AA126" s="47"/>
      <c r="AB126" s="47"/>
      <c r="AC126" s="47"/>
      <c r="AD126" s="47"/>
      <c r="AE126" s="47"/>
      <c r="AF126" s="47"/>
      <c r="AG126" s="47"/>
      <c r="AH126" s="47"/>
      <c r="AI126" s="47"/>
      <c r="AJ126" s="47"/>
      <c r="AK126" s="47"/>
      <c r="AL126" s="47"/>
      <c r="AM126" s="47"/>
      <c r="AN126" s="47"/>
      <c r="AO126" s="47"/>
      <c r="AP126" s="47"/>
      <c r="AQ126" s="47"/>
      <c r="AR126" s="47"/>
      <c r="AS126" s="47"/>
      <c r="AT126" s="47"/>
      <c r="AU126" s="47"/>
      <c r="AV126" s="47"/>
      <c r="AW126" s="47"/>
      <c r="AX126" s="47"/>
      <c r="AY126" s="47"/>
      <c r="AZ126" s="47"/>
      <c r="BA126" s="47"/>
      <c r="BB126" s="47"/>
      <c r="BC126" s="47"/>
      <c r="BD126" s="47"/>
      <c r="BE126" s="47"/>
      <c r="BF126" s="47"/>
      <c r="BG126" s="47"/>
      <c r="BH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47"/>
      <c r="CL126" s="47"/>
      <c r="CM126" s="47"/>
      <c r="CN126" s="47"/>
      <c r="CO126" s="47"/>
      <c r="CP126" s="47"/>
      <c r="CQ126" s="47"/>
      <c r="CR126" s="47"/>
      <c r="CS126" s="47"/>
      <c r="CT126" s="47"/>
      <c r="CU126" s="47"/>
      <c r="CV126" s="47"/>
      <c r="CW126" s="47"/>
      <c r="CX126" s="47"/>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row>
    <row r="127" spans="2:154" s="252" customFormat="1" x14ac:dyDescent="0.25">
      <c r="B127" s="313"/>
      <c r="C127" s="253" t="s">
        <v>85</v>
      </c>
      <c r="D127" s="266" t="s">
        <v>37</v>
      </c>
      <c r="E127" s="290">
        <v>1</v>
      </c>
      <c r="F127" s="451"/>
      <c r="G127" s="315">
        <f t="shared" si="20"/>
        <v>0</v>
      </c>
      <c r="H127" s="47"/>
      <c r="I127" s="47"/>
      <c r="J127" s="47"/>
      <c r="K127" s="47"/>
      <c r="L127" s="47"/>
      <c r="M127" s="47"/>
      <c r="N127" s="47"/>
      <c r="O127" s="47"/>
      <c r="P127" s="47"/>
      <c r="Q127" s="47"/>
      <c r="R127" s="47"/>
      <c r="S127" s="47"/>
      <c r="T127" s="47"/>
      <c r="U127" s="47"/>
      <c r="V127" s="47"/>
      <c r="W127" s="47"/>
      <c r="X127" s="47"/>
      <c r="Y127" s="47"/>
      <c r="Z127" s="47"/>
      <c r="AA127" s="47"/>
      <c r="AB127" s="47"/>
      <c r="AC127" s="47"/>
      <c r="AD127" s="47"/>
      <c r="AE127" s="47"/>
      <c r="AF127" s="47"/>
      <c r="AG127" s="47"/>
      <c r="AH127" s="47"/>
      <c r="AI127" s="47"/>
      <c r="AJ127" s="47"/>
      <c r="AK127" s="47"/>
      <c r="AL127" s="47"/>
      <c r="AM127" s="47"/>
      <c r="AN127" s="47"/>
      <c r="AO127" s="47"/>
      <c r="AP127" s="47"/>
      <c r="AQ127" s="47"/>
      <c r="AR127" s="47"/>
      <c r="AS127" s="47"/>
      <c r="AT127" s="47"/>
      <c r="AU127" s="47"/>
      <c r="AV127" s="47"/>
      <c r="AW127" s="47"/>
      <c r="AX127" s="47"/>
      <c r="AY127" s="47"/>
      <c r="AZ127" s="47"/>
      <c r="BA127" s="47"/>
      <c r="BB127" s="47"/>
      <c r="BC127" s="47"/>
      <c r="BD127" s="47"/>
      <c r="BE127" s="47"/>
      <c r="BF127" s="47"/>
      <c r="BG127" s="47"/>
      <c r="BH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47"/>
      <c r="CL127" s="47"/>
      <c r="CM127" s="47"/>
      <c r="CN127" s="47"/>
      <c r="CO127" s="47"/>
      <c r="CP127" s="47"/>
      <c r="CQ127" s="47"/>
      <c r="CR127" s="47"/>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row>
    <row r="128" spans="2:154" s="252" customFormat="1" x14ac:dyDescent="0.25">
      <c r="B128" s="313"/>
      <c r="C128" s="253" t="s">
        <v>86</v>
      </c>
      <c r="D128" s="266" t="s">
        <v>37</v>
      </c>
      <c r="E128" s="290">
        <v>1</v>
      </c>
      <c r="F128" s="451"/>
      <c r="G128" s="315">
        <f t="shared" si="20"/>
        <v>0</v>
      </c>
      <c r="H128" s="47"/>
      <c r="I128" s="47"/>
      <c r="J128" s="47"/>
      <c r="K128" s="47"/>
      <c r="L128" s="47"/>
      <c r="M128" s="47"/>
      <c r="N128" s="47"/>
      <c r="O128" s="47"/>
      <c r="P128" s="47"/>
      <c r="Q128" s="47"/>
      <c r="R128" s="47"/>
      <c r="S128" s="47"/>
      <c r="T128" s="47"/>
      <c r="U128" s="47"/>
      <c r="V128" s="47"/>
      <c r="W128" s="47"/>
      <c r="X128" s="47"/>
      <c r="Y128" s="47"/>
      <c r="Z128" s="47"/>
      <c r="AA128" s="47"/>
      <c r="AB128" s="47"/>
      <c r="AC128" s="47"/>
      <c r="AD128" s="47"/>
      <c r="AE128" s="47"/>
      <c r="AF128" s="47"/>
      <c r="AG128" s="47"/>
      <c r="AH128" s="47"/>
      <c r="AI128" s="47"/>
      <c r="AJ128" s="47"/>
      <c r="AK128" s="47"/>
      <c r="AL128" s="47"/>
      <c r="AM128" s="47"/>
      <c r="AN128" s="47"/>
      <c r="AO128" s="47"/>
      <c r="AP128" s="47"/>
      <c r="AQ128" s="47"/>
      <c r="AR128" s="47"/>
      <c r="AS128" s="47"/>
      <c r="AT128" s="47"/>
      <c r="AU128" s="47"/>
      <c r="AV128" s="47"/>
      <c r="AW128" s="47"/>
      <c r="AX128" s="47"/>
      <c r="AY128" s="47"/>
      <c r="AZ128" s="47"/>
      <c r="BA128" s="47"/>
      <c r="BB128" s="47"/>
      <c r="BC128" s="47"/>
      <c r="BD128" s="47"/>
      <c r="BE128" s="47"/>
      <c r="BF128" s="47"/>
      <c r="BG128" s="47"/>
      <c r="BH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47"/>
      <c r="CL128" s="47"/>
      <c r="CM128" s="47"/>
      <c r="CN128" s="47"/>
      <c r="CO128" s="47"/>
      <c r="CP128" s="47"/>
      <c r="CQ128" s="47"/>
      <c r="CR128" s="47"/>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row>
    <row r="129" spans="2:154" s="252" customFormat="1" x14ac:dyDescent="0.25">
      <c r="B129" s="313"/>
      <c r="C129" s="253" t="s">
        <v>87</v>
      </c>
      <c r="D129" s="266" t="s">
        <v>37</v>
      </c>
      <c r="E129" s="290">
        <v>1</v>
      </c>
      <c r="F129" s="451"/>
      <c r="G129" s="315">
        <f t="shared" si="20"/>
        <v>0</v>
      </c>
      <c r="H129" s="47"/>
      <c r="I129" s="47"/>
      <c r="J129" s="47"/>
      <c r="K129" s="47"/>
      <c r="L129" s="47"/>
      <c r="M129" s="47"/>
      <c r="N129" s="47"/>
      <c r="O129" s="47"/>
      <c r="P129" s="47"/>
      <c r="Q129" s="47"/>
      <c r="R129" s="47"/>
      <c r="S129" s="47"/>
      <c r="T129" s="47"/>
      <c r="U129" s="47"/>
      <c r="V129" s="47"/>
      <c r="W129" s="47"/>
      <c r="X129" s="47"/>
      <c r="Y129" s="47"/>
      <c r="Z129" s="47"/>
      <c r="AA129" s="47"/>
      <c r="AB129" s="47"/>
      <c r="AC129" s="47"/>
      <c r="AD129" s="47"/>
      <c r="AE129" s="47"/>
      <c r="AF129" s="47"/>
      <c r="AG129" s="47"/>
      <c r="AH129" s="47"/>
      <c r="AI129" s="47"/>
      <c r="AJ129" s="47"/>
      <c r="AK129" s="47"/>
      <c r="AL129" s="47"/>
      <c r="AM129" s="47"/>
      <c r="AN129" s="47"/>
      <c r="AO129" s="47"/>
      <c r="AP129" s="47"/>
      <c r="AQ129" s="47"/>
      <c r="AR129" s="47"/>
      <c r="AS129" s="47"/>
      <c r="AT129" s="47"/>
      <c r="AU129" s="47"/>
      <c r="AV129" s="47"/>
      <c r="AW129" s="47"/>
      <c r="AX129" s="47"/>
      <c r="AY129" s="47"/>
      <c r="AZ129" s="47"/>
      <c r="BA129" s="47"/>
      <c r="BB129" s="47"/>
      <c r="BC129" s="47"/>
      <c r="BD129" s="47"/>
      <c r="BE129" s="47"/>
      <c r="BF129" s="47"/>
      <c r="BG129" s="47"/>
      <c r="BH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47"/>
      <c r="CL129" s="47"/>
      <c r="CM129" s="47"/>
      <c r="CN129" s="47"/>
      <c r="CO129" s="47"/>
      <c r="CP129" s="47"/>
      <c r="CQ129" s="47"/>
      <c r="CR129" s="47"/>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row>
    <row r="130" spans="2:154" s="252" customFormat="1" x14ac:dyDescent="0.25">
      <c r="B130" s="313"/>
      <c r="C130" s="253" t="s">
        <v>82</v>
      </c>
      <c r="D130" s="266" t="s">
        <v>37</v>
      </c>
      <c r="E130" s="290">
        <v>1</v>
      </c>
      <c r="F130" s="451"/>
      <c r="G130" s="315">
        <f t="shared" ref="G130:G132" si="21">E130*F130</f>
        <v>0</v>
      </c>
      <c r="H130" s="47"/>
      <c r="I130" s="47"/>
      <c r="J130" s="47"/>
      <c r="K130" s="47"/>
      <c r="L130" s="47"/>
      <c r="M130" s="47"/>
      <c r="N130" s="47"/>
      <c r="O130" s="47"/>
      <c r="P130" s="47"/>
      <c r="Q130" s="47"/>
      <c r="R130" s="47"/>
      <c r="S130" s="47"/>
      <c r="T130" s="47"/>
      <c r="U130" s="47"/>
      <c r="V130" s="47"/>
      <c r="W130" s="47"/>
      <c r="X130" s="47"/>
      <c r="Y130" s="47"/>
      <c r="Z130" s="47"/>
      <c r="AA130" s="47"/>
      <c r="AB130" s="47"/>
      <c r="AC130" s="47"/>
      <c r="AD130" s="47"/>
      <c r="AE130" s="47"/>
      <c r="AF130" s="47"/>
      <c r="AG130" s="47"/>
      <c r="AH130" s="47"/>
      <c r="AI130" s="47"/>
      <c r="AJ130" s="47"/>
      <c r="AK130" s="47"/>
      <c r="AL130" s="47"/>
      <c r="AM130" s="47"/>
      <c r="AN130" s="47"/>
      <c r="AO130" s="47"/>
      <c r="AP130" s="47"/>
      <c r="AQ130" s="47"/>
      <c r="AR130" s="47"/>
      <c r="AS130" s="47"/>
      <c r="AT130" s="47"/>
      <c r="AU130" s="47"/>
      <c r="AV130" s="47"/>
      <c r="AW130" s="47"/>
      <c r="AX130" s="47"/>
      <c r="AY130" s="47"/>
      <c r="AZ130" s="47"/>
      <c r="BA130" s="47"/>
      <c r="BB130" s="47"/>
      <c r="BC130" s="47"/>
      <c r="BD130" s="47"/>
      <c r="BE130" s="47"/>
      <c r="BF130" s="47"/>
      <c r="BG130" s="47"/>
      <c r="BH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47"/>
      <c r="CL130" s="47"/>
      <c r="CM130" s="47"/>
      <c r="CN130" s="47"/>
      <c r="CO130" s="47"/>
      <c r="CP130" s="47"/>
      <c r="CQ130" s="47"/>
      <c r="CR130" s="47"/>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row>
    <row r="131" spans="2:154" s="252" customFormat="1" x14ac:dyDescent="0.25">
      <c r="B131" s="313"/>
      <c r="C131" s="253" t="s">
        <v>83</v>
      </c>
      <c r="D131" s="266" t="s">
        <v>37</v>
      </c>
      <c r="E131" s="290">
        <v>1</v>
      </c>
      <c r="F131" s="451"/>
      <c r="G131" s="315">
        <f t="shared" si="21"/>
        <v>0</v>
      </c>
      <c r="H131" s="47"/>
      <c r="I131" s="47"/>
      <c r="J131" s="47"/>
      <c r="K131" s="47"/>
      <c r="L131" s="47"/>
      <c r="M131" s="47"/>
      <c r="N131" s="47"/>
      <c r="O131" s="47"/>
      <c r="P131" s="47"/>
      <c r="Q131" s="47"/>
      <c r="R131" s="47"/>
      <c r="S131" s="47"/>
      <c r="T131" s="47"/>
      <c r="U131" s="47"/>
      <c r="V131" s="47"/>
      <c r="W131" s="47"/>
      <c r="X131" s="47"/>
      <c r="Y131" s="47"/>
      <c r="Z131" s="47"/>
      <c r="AA131" s="47"/>
      <c r="AB131" s="47"/>
      <c r="AC131" s="47"/>
      <c r="AD131" s="47"/>
      <c r="AE131" s="47"/>
      <c r="AF131" s="47"/>
      <c r="AG131" s="47"/>
      <c r="AH131" s="47"/>
      <c r="AI131" s="47"/>
      <c r="AJ131" s="47"/>
      <c r="AK131" s="47"/>
      <c r="AL131" s="47"/>
      <c r="AM131" s="47"/>
      <c r="AN131" s="47"/>
      <c r="AO131" s="47"/>
      <c r="AP131" s="47"/>
      <c r="AQ131" s="47"/>
      <c r="AR131" s="47"/>
      <c r="AS131" s="47"/>
      <c r="AT131" s="47"/>
      <c r="AU131" s="47"/>
      <c r="AV131" s="47"/>
      <c r="AW131" s="47"/>
      <c r="AX131" s="47"/>
      <c r="AY131" s="47"/>
      <c r="AZ131" s="47"/>
      <c r="BA131" s="47"/>
      <c r="BB131" s="47"/>
      <c r="BC131" s="47"/>
      <c r="BD131" s="47"/>
      <c r="BE131" s="47"/>
      <c r="BF131" s="47"/>
      <c r="BG131" s="47"/>
      <c r="BH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47"/>
      <c r="CL131" s="47"/>
      <c r="CM131" s="47"/>
      <c r="CN131" s="47"/>
      <c r="CO131" s="47"/>
      <c r="CP131" s="47"/>
      <c r="CQ131" s="47"/>
      <c r="CR131" s="47"/>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row>
    <row r="132" spans="2:154" s="252" customFormat="1" x14ac:dyDescent="0.25">
      <c r="B132" s="313"/>
      <c r="C132" s="253" t="s">
        <v>84</v>
      </c>
      <c r="D132" s="266" t="s">
        <v>37</v>
      </c>
      <c r="E132" s="290">
        <v>1</v>
      </c>
      <c r="F132" s="451"/>
      <c r="G132" s="315">
        <f t="shared" si="21"/>
        <v>0</v>
      </c>
      <c r="H132" s="47"/>
      <c r="I132" s="47"/>
      <c r="J132" s="47"/>
      <c r="K132" s="47"/>
      <c r="L132" s="47"/>
      <c r="M132" s="47"/>
      <c r="N132" s="47"/>
      <c r="O132" s="47"/>
      <c r="P132" s="47"/>
      <c r="Q132" s="47"/>
      <c r="R132" s="47"/>
      <c r="S132" s="47"/>
      <c r="T132" s="47"/>
      <c r="U132" s="47"/>
      <c r="V132" s="47"/>
      <c r="W132" s="47"/>
      <c r="X132" s="47"/>
      <c r="Y132" s="47"/>
      <c r="Z132" s="47"/>
      <c r="AA132" s="47"/>
      <c r="AB132" s="47"/>
      <c r="AC132" s="47"/>
      <c r="AD132" s="47"/>
      <c r="AE132" s="47"/>
      <c r="AF132" s="47"/>
      <c r="AG132" s="47"/>
      <c r="AH132" s="47"/>
      <c r="AI132" s="47"/>
      <c r="AJ132" s="47"/>
      <c r="AK132" s="47"/>
      <c r="AL132" s="47"/>
      <c r="AM132" s="47"/>
      <c r="AN132" s="47"/>
      <c r="AO132" s="47"/>
      <c r="AP132" s="47"/>
      <c r="AQ132" s="47"/>
      <c r="AR132" s="47"/>
      <c r="AS132" s="47"/>
      <c r="AT132" s="47"/>
      <c r="AU132" s="47"/>
      <c r="AV132" s="47"/>
      <c r="AW132" s="47"/>
      <c r="AX132" s="47"/>
      <c r="AY132" s="47"/>
      <c r="AZ132" s="47"/>
      <c r="BA132" s="47"/>
      <c r="BB132" s="47"/>
      <c r="BC132" s="47"/>
      <c r="BD132" s="47"/>
      <c r="BE132" s="47"/>
      <c r="BF132" s="47"/>
      <c r="BG132" s="47"/>
      <c r="BH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47"/>
      <c r="CL132" s="47"/>
      <c r="CM132" s="47"/>
      <c r="CN132" s="47"/>
      <c r="CO132" s="47"/>
      <c r="CP132" s="47"/>
      <c r="CQ132" s="47"/>
      <c r="CR132" s="47"/>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row>
    <row r="133" spans="2:154" s="252" customFormat="1" x14ac:dyDescent="0.25">
      <c r="B133" s="313"/>
      <c r="C133" s="253"/>
      <c r="D133" s="279"/>
      <c r="E133" s="290"/>
      <c r="F133" s="297"/>
      <c r="G133" s="315"/>
      <c r="H133" s="47"/>
      <c r="I133" s="47"/>
      <c r="J133" s="47"/>
      <c r="K133" s="47"/>
      <c r="L133" s="47"/>
      <c r="M133" s="47"/>
      <c r="N133" s="47"/>
      <c r="O133" s="47"/>
      <c r="P133" s="47"/>
      <c r="Q133" s="47"/>
      <c r="R133" s="47"/>
      <c r="S133" s="47"/>
      <c r="T133" s="47"/>
      <c r="U133" s="47"/>
      <c r="V133" s="47"/>
      <c r="W133" s="47"/>
      <c r="X133" s="47"/>
      <c r="Y133" s="47"/>
      <c r="Z133" s="47"/>
      <c r="AA133" s="47"/>
      <c r="AB133" s="47"/>
      <c r="AC133" s="47"/>
      <c r="AD133" s="47"/>
      <c r="AE133" s="47"/>
      <c r="AF133" s="47"/>
      <c r="AG133" s="47"/>
      <c r="AH133" s="47"/>
      <c r="AI133" s="47"/>
      <c r="AJ133" s="47"/>
      <c r="AK133" s="47"/>
      <c r="AL133" s="47"/>
      <c r="AM133" s="47"/>
      <c r="AN133" s="47"/>
      <c r="AO133" s="47"/>
      <c r="AP133" s="47"/>
      <c r="AQ133" s="47"/>
      <c r="AR133" s="47"/>
      <c r="AS133" s="47"/>
      <c r="AT133" s="47"/>
      <c r="AU133" s="47"/>
      <c r="AV133" s="47"/>
      <c r="AW133" s="47"/>
      <c r="AX133" s="47"/>
      <c r="AY133" s="47"/>
      <c r="AZ133" s="47"/>
      <c r="BA133" s="47"/>
      <c r="BB133" s="47"/>
      <c r="BC133" s="47"/>
      <c r="BD133" s="47"/>
      <c r="BE133" s="47"/>
      <c r="BF133" s="47"/>
      <c r="BG133" s="47"/>
      <c r="BH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47"/>
      <c r="CL133" s="47"/>
      <c r="CM133" s="47"/>
      <c r="CN133" s="47"/>
      <c r="CO133" s="47"/>
      <c r="CP133" s="47"/>
      <c r="CQ133" s="47"/>
      <c r="CR133" s="47"/>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row>
    <row r="134" spans="2:154" x14ac:dyDescent="0.25">
      <c r="B134" s="314"/>
      <c r="C134" s="241"/>
      <c r="D134" s="281"/>
      <c r="E134" s="286"/>
      <c r="F134" s="250"/>
      <c r="G134" s="306"/>
    </row>
    <row r="135" spans="2:154" x14ac:dyDescent="0.25">
      <c r="B135" s="314"/>
      <c r="C135" s="241"/>
      <c r="D135" s="281"/>
      <c r="E135" s="286"/>
      <c r="F135" s="250"/>
      <c r="G135" s="306"/>
    </row>
    <row r="136" spans="2:154" ht="13" x14ac:dyDescent="0.3">
      <c r="B136" s="312">
        <v>400.9</v>
      </c>
      <c r="C136" s="240" t="s">
        <v>22</v>
      </c>
      <c r="D136" s="278" t="s">
        <v>307</v>
      </c>
      <c r="E136" s="287"/>
      <c r="F136" s="294"/>
      <c r="G136" s="308">
        <f>SUM(G137:G139)</f>
        <v>0</v>
      </c>
    </row>
    <row r="137" spans="2:154" s="252" customFormat="1" x14ac:dyDescent="0.25">
      <c r="B137" s="313"/>
      <c r="C137" s="253" t="s">
        <v>88</v>
      </c>
      <c r="D137" s="266" t="s">
        <v>37</v>
      </c>
      <c r="E137" s="289">
        <v>1</v>
      </c>
      <c r="F137" s="451"/>
      <c r="G137" s="315">
        <f t="shared" ref="G137" si="22">E137*F137</f>
        <v>0</v>
      </c>
      <c r="H137" s="47"/>
      <c r="I137" s="47"/>
      <c r="J137" s="47"/>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row>
    <row r="138" spans="2:154" s="252" customFormat="1" x14ac:dyDescent="0.25">
      <c r="B138" s="313"/>
      <c r="C138" s="253" t="s">
        <v>240</v>
      </c>
      <c r="D138" s="266" t="s">
        <v>37</v>
      </c>
      <c r="E138" s="289">
        <v>1</v>
      </c>
      <c r="F138" s="451"/>
      <c r="G138" s="315">
        <f t="shared" ref="G138" si="23">E138*F138</f>
        <v>0</v>
      </c>
      <c r="H138" s="47"/>
      <c r="I138" s="47"/>
      <c r="J138" s="47"/>
      <c r="K138" s="47"/>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row>
    <row r="139" spans="2:154" s="252" customFormat="1" x14ac:dyDescent="0.25">
      <c r="B139" s="313"/>
      <c r="C139" s="253" t="s">
        <v>241</v>
      </c>
      <c r="D139" s="266" t="s">
        <v>37</v>
      </c>
      <c r="E139" s="289">
        <v>1</v>
      </c>
      <c r="F139" s="450"/>
      <c r="G139" s="311">
        <f>E139*F139</f>
        <v>0</v>
      </c>
      <c r="H139" s="47"/>
      <c r="I139" s="47"/>
      <c r="J139" s="47"/>
      <c r="K139" s="47"/>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row>
    <row r="140" spans="2:154" s="252" customFormat="1" ht="13" thickBot="1" x14ac:dyDescent="0.3">
      <c r="B140" s="323"/>
      <c r="C140" s="324"/>
      <c r="D140" s="325"/>
      <c r="E140" s="326"/>
      <c r="F140" s="327"/>
      <c r="G140" s="328"/>
      <c r="H140" s="47"/>
      <c r="I140" s="47"/>
      <c r="J140" s="47"/>
      <c r="K140" s="47"/>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row>
  </sheetData>
  <mergeCells count="1">
    <mergeCell ref="E7:G7"/>
  </mergeCells>
  <pageMargins left="0.7" right="0.7" top="0.75" bottom="0.75" header="0.3" footer="0.3"/>
  <pageSetup paperSize="9" scale="8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E860A-520D-4CF4-9D59-B09B5D241057}">
  <dimension ref="A1:N136"/>
  <sheetViews>
    <sheetView view="pageBreakPreview" zoomScale="80" zoomScaleNormal="75" zoomScaleSheetLayoutView="80" workbookViewId="0">
      <pane xSplit="5" ySplit="9" topLeftCell="F10" activePane="bottomRight" state="frozen"/>
      <selection activeCell="D14" sqref="D14"/>
      <selection pane="topRight" activeCell="D14" sqref="D14"/>
      <selection pane="bottomLeft" activeCell="D14" sqref="D14"/>
      <selection pane="bottomRight" activeCell="G86" sqref="G86"/>
    </sheetView>
  </sheetViews>
  <sheetFormatPr defaultColWidth="9.1796875" defaultRowHeight="14" x14ac:dyDescent="0.35"/>
  <cols>
    <col min="1" max="1" width="4.453125" style="45" customWidth="1"/>
    <col min="2" max="2" width="10.1796875" style="11" customWidth="1"/>
    <col min="3" max="3" width="38" style="11" customWidth="1"/>
    <col min="4" max="4" width="27.1796875" style="108" customWidth="1"/>
    <col min="5" max="5" width="10.453125" style="11" customWidth="1"/>
    <col min="6" max="6" width="11" style="109" customWidth="1"/>
    <col min="7" max="7" width="15.453125" style="46" customWidth="1"/>
    <col min="8" max="8" width="16.54296875" style="11" customWidth="1"/>
    <col min="9" max="9" width="9.1796875" style="11"/>
    <col min="10" max="10" width="9.26953125" style="11" customWidth="1"/>
    <col min="11" max="11" width="13.81640625" style="199" hidden="1" customWidth="1"/>
    <col min="12" max="12" width="11" style="195" hidden="1" customWidth="1"/>
    <col min="13" max="13" width="15.453125" style="196" hidden="1" customWidth="1"/>
    <col min="14" max="14" width="16.54296875" style="11" hidden="1" customWidth="1"/>
    <col min="15" max="16384" width="9.1796875" style="11"/>
  </cols>
  <sheetData>
    <row r="1" spans="1:14" s="7" customFormat="1" x14ac:dyDescent="0.35">
      <c r="A1" s="2"/>
      <c r="B1" s="8" t="s">
        <v>45</v>
      </c>
      <c r="C1" s="4"/>
      <c r="D1" s="733"/>
      <c r="E1" s="5"/>
      <c r="F1" s="107"/>
      <c r="G1" s="6"/>
      <c r="K1" s="197"/>
      <c r="L1" s="192"/>
      <c r="M1" s="193"/>
    </row>
    <row r="2" spans="1:14" s="7" customFormat="1" ht="9" customHeight="1" x14ac:dyDescent="0.35">
      <c r="A2" s="2"/>
      <c r="B2" s="8"/>
      <c r="C2" s="2"/>
      <c r="D2" s="336"/>
      <c r="F2" s="107"/>
      <c r="G2" s="6"/>
      <c r="K2" s="197"/>
      <c r="L2" s="192"/>
      <c r="M2" s="193"/>
    </row>
    <row r="3" spans="1:14" s="7" customFormat="1" ht="15" customHeight="1" x14ac:dyDescent="0.35">
      <c r="A3" s="9"/>
      <c r="B3" s="8" t="s">
        <v>298</v>
      </c>
      <c r="C3" s="10"/>
      <c r="D3" s="108"/>
      <c r="E3" s="11"/>
      <c r="F3" s="107"/>
      <c r="G3" s="6"/>
      <c r="K3" s="197"/>
      <c r="L3" s="192"/>
      <c r="M3" s="193"/>
      <c r="N3" s="200" t="e">
        <f>H9-N9</f>
        <v>#REF!</v>
      </c>
    </row>
    <row r="4" spans="1:14" s="7" customFormat="1" ht="15" customHeight="1" x14ac:dyDescent="0.35">
      <c r="A4" s="9"/>
      <c r="B4" s="8"/>
      <c r="C4" s="10"/>
      <c r="D4" s="108"/>
      <c r="E4" s="11"/>
      <c r="F4" s="107"/>
      <c r="G4" s="6"/>
      <c r="K4" s="197"/>
      <c r="L4" s="192"/>
      <c r="M4" s="193"/>
    </row>
    <row r="5" spans="1:14" s="7" customFormat="1" ht="15" customHeight="1" x14ac:dyDescent="0.3">
      <c r="A5" s="9"/>
      <c r="B5" s="3" t="s">
        <v>308</v>
      </c>
      <c r="C5" s="10"/>
      <c r="D5" s="108"/>
      <c r="E5" s="11"/>
      <c r="F5" s="107"/>
      <c r="G5" s="6"/>
      <c r="K5" s="197"/>
      <c r="L5" s="192"/>
      <c r="M5" s="193"/>
    </row>
    <row r="6" spans="1:14" s="7" customFormat="1" ht="15" customHeight="1" thickBot="1" x14ac:dyDescent="0.4">
      <c r="A6" s="9"/>
      <c r="B6" s="8"/>
      <c r="C6" s="10"/>
      <c r="D6" s="108"/>
      <c r="E6" s="11"/>
      <c r="F6" s="107"/>
      <c r="G6" s="6"/>
      <c r="K6" s="197"/>
      <c r="L6" s="192"/>
      <c r="M6" s="193"/>
    </row>
    <row r="7" spans="1:14" s="7" customFormat="1" ht="15" customHeight="1" thickBot="1" x14ac:dyDescent="0.4">
      <c r="A7" s="9"/>
      <c r="B7" s="364" t="s">
        <v>123</v>
      </c>
      <c r="C7" s="365"/>
      <c r="D7" s="366"/>
      <c r="E7" s="367"/>
      <c r="F7" s="790" t="s">
        <v>311</v>
      </c>
      <c r="G7" s="790"/>
      <c r="H7" s="791"/>
      <c r="K7" s="796" t="s">
        <v>294</v>
      </c>
      <c r="L7" s="794" t="s">
        <v>295</v>
      </c>
      <c r="M7" s="794"/>
      <c r="N7" s="795"/>
    </row>
    <row r="8" spans="1:14" s="16" customFormat="1" ht="28" customHeight="1" thickBot="1" x14ac:dyDescent="0.4">
      <c r="A8" s="105"/>
      <c r="B8" s="372" t="s">
        <v>29</v>
      </c>
      <c r="C8" s="373" t="s">
        <v>30</v>
      </c>
      <c r="D8" s="382" t="s">
        <v>124</v>
      </c>
      <c r="E8" s="391" t="s">
        <v>31</v>
      </c>
      <c r="F8" s="375" t="s">
        <v>179</v>
      </c>
      <c r="G8" s="164" t="s">
        <v>90</v>
      </c>
      <c r="H8" s="178" t="s">
        <v>32</v>
      </c>
      <c r="K8" s="797"/>
      <c r="L8" s="202" t="s">
        <v>179</v>
      </c>
      <c r="M8" s="203" t="s">
        <v>90</v>
      </c>
      <c r="N8" s="204" t="s">
        <v>32</v>
      </c>
    </row>
    <row r="9" spans="1:14" s="16" customFormat="1" ht="21" customHeight="1" thickBot="1" x14ac:dyDescent="0.4">
      <c r="A9" s="22"/>
      <c r="B9" s="368">
        <v>500</v>
      </c>
      <c r="C9" s="369" t="s">
        <v>23</v>
      </c>
      <c r="D9" s="383"/>
      <c r="E9" s="392"/>
      <c r="F9" s="363"/>
      <c r="G9" s="370"/>
      <c r="H9" s="371">
        <f>H130</f>
        <v>0</v>
      </c>
      <c r="K9" s="205"/>
      <c r="L9" s="206"/>
      <c r="M9" s="207"/>
      <c r="N9" s="208" t="e">
        <f>N11+#REF!+#REF!+#REF!+N15+N18+N60</f>
        <v>#REF!</v>
      </c>
    </row>
    <row r="10" spans="1:14" s="21" customFormat="1" x14ac:dyDescent="0.35">
      <c r="A10" s="17"/>
      <c r="B10" s="339"/>
      <c r="C10" s="340"/>
      <c r="D10" s="384"/>
      <c r="E10" s="393"/>
      <c r="F10" s="398"/>
      <c r="G10" s="342"/>
      <c r="H10" s="343"/>
      <c r="K10" s="209"/>
      <c r="L10" s="210"/>
      <c r="M10" s="211"/>
      <c r="N10" s="212"/>
    </row>
    <row r="11" spans="1:14" s="16" customFormat="1" x14ac:dyDescent="0.35">
      <c r="A11" s="22"/>
      <c r="B11" s="344">
        <v>500.1</v>
      </c>
      <c r="C11" s="345" t="s">
        <v>24</v>
      </c>
      <c r="D11" s="385"/>
      <c r="E11" s="394"/>
      <c r="F11" s="399"/>
      <c r="G11" s="346"/>
      <c r="H11" s="347">
        <f>SUM(H13)</f>
        <v>0</v>
      </c>
      <c r="K11" s="205"/>
      <c r="L11" s="213"/>
      <c r="M11" s="214"/>
      <c r="N11" s="215" t="e">
        <f>SUM(N13)</f>
        <v>#REF!</v>
      </c>
    </row>
    <row r="12" spans="1:14" s="16" customFormat="1" x14ac:dyDescent="0.35">
      <c r="A12" s="22"/>
      <c r="B12" s="348"/>
      <c r="C12" s="349"/>
      <c r="D12" s="386"/>
      <c r="E12" s="395"/>
      <c r="F12" s="338"/>
      <c r="G12" s="341"/>
      <c r="H12" s="350"/>
      <c r="K12" s="205"/>
      <c r="L12" s="213"/>
      <c r="M12" s="214"/>
      <c r="N12" s="216"/>
    </row>
    <row r="13" spans="1:14" s="21" customFormat="1" x14ac:dyDescent="0.35">
      <c r="A13" s="17"/>
      <c r="B13" s="351" t="s">
        <v>310</v>
      </c>
      <c r="C13" s="352" t="s">
        <v>24</v>
      </c>
      <c r="D13" s="384"/>
      <c r="E13" s="393" t="s">
        <v>0</v>
      </c>
      <c r="F13" s="400">
        <v>5400</v>
      </c>
      <c r="G13" s="452"/>
      <c r="H13" s="353">
        <f>F13*G13</f>
        <v>0</v>
      </c>
      <c r="J13" s="49"/>
      <c r="K13" s="333">
        <f>1+0.0556382544861337</f>
        <v>1.0556382544861338</v>
      </c>
      <c r="L13" s="334">
        <f>F13</f>
        <v>5400</v>
      </c>
      <c r="M13" s="335" t="e">
        <f>#REF!*K13</f>
        <v>#REF!</v>
      </c>
      <c r="N13" s="115" t="e">
        <f>L13*M13</f>
        <v>#REF!</v>
      </c>
    </row>
    <row r="14" spans="1:14" s="16" customFormat="1" x14ac:dyDescent="0.35">
      <c r="A14" s="22"/>
      <c r="B14" s="354"/>
      <c r="C14" s="349"/>
      <c r="D14" s="386"/>
      <c r="E14" s="395"/>
      <c r="F14" s="338"/>
      <c r="G14" s="341"/>
      <c r="H14" s="350"/>
      <c r="K14" s="205"/>
      <c r="L14" s="213"/>
      <c r="M14" s="214"/>
      <c r="N14" s="216"/>
    </row>
    <row r="15" spans="1:14" s="16" customFormat="1" ht="28" x14ac:dyDescent="0.35">
      <c r="A15" s="22"/>
      <c r="B15" s="355">
        <v>500.5</v>
      </c>
      <c r="C15" s="345" t="s">
        <v>25</v>
      </c>
      <c r="D15" s="385"/>
      <c r="E15" s="394"/>
      <c r="F15" s="399"/>
      <c r="G15" s="346"/>
      <c r="H15" s="347">
        <f>SUM(H16:H17)</f>
        <v>0</v>
      </c>
      <c r="K15" s="205"/>
      <c r="L15" s="213"/>
      <c r="M15" s="214"/>
      <c r="N15" s="215" t="e">
        <f>SUM(N16:N17)</f>
        <v>#REF!</v>
      </c>
    </row>
    <row r="16" spans="1:14" s="21" customFormat="1" ht="28" x14ac:dyDescent="0.35">
      <c r="A16" s="17"/>
      <c r="B16" s="356" t="s">
        <v>309</v>
      </c>
      <c r="C16" s="352" t="s">
        <v>25</v>
      </c>
      <c r="D16" s="384"/>
      <c r="E16" s="393" t="s">
        <v>0</v>
      </c>
      <c r="F16" s="400">
        <v>198</v>
      </c>
      <c r="G16" s="452"/>
      <c r="H16" s="353">
        <f>F16*G16</f>
        <v>0</v>
      </c>
      <c r="J16" s="49"/>
      <c r="K16" s="209">
        <f>1+0.0556382544861337</f>
        <v>1.0556382544861338</v>
      </c>
      <c r="L16" s="217">
        <f>F16</f>
        <v>198</v>
      </c>
      <c r="M16" s="218" t="e">
        <f>#REF!*K16</f>
        <v>#REF!</v>
      </c>
      <c r="N16" s="219" t="e">
        <f>L16*M16</f>
        <v>#REF!</v>
      </c>
    </row>
    <row r="17" spans="1:14" s="21" customFormat="1" x14ac:dyDescent="0.35">
      <c r="A17" s="17"/>
      <c r="B17" s="356"/>
      <c r="C17" s="357"/>
      <c r="D17" s="384"/>
      <c r="E17" s="393"/>
      <c r="F17" s="398"/>
      <c r="G17" s="342"/>
      <c r="H17" s="343"/>
      <c r="K17" s="209"/>
      <c r="L17" s="220"/>
      <c r="M17" s="218"/>
      <c r="N17" s="221"/>
    </row>
    <row r="18" spans="1:14" s="16" customFormat="1" x14ac:dyDescent="0.35">
      <c r="A18" s="22"/>
      <c r="B18" s="355">
        <v>500.6</v>
      </c>
      <c r="C18" s="358" t="s">
        <v>26</v>
      </c>
      <c r="D18" s="385"/>
      <c r="E18" s="394"/>
      <c r="F18" s="399"/>
      <c r="G18" s="346"/>
      <c r="H18" s="347">
        <f>SUM(H19:H57)</f>
        <v>0</v>
      </c>
      <c r="K18" s="205"/>
      <c r="L18" s="213"/>
      <c r="M18" s="214"/>
      <c r="N18" s="215" t="e">
        <f>SUM(N19:N57)</f>
        <v>#REF!</v>
      </c>
    </row>
    <row r="19" spans="1:14" s="21" customFormat="1" x14ac:dyDescent="0.35">
      <c r="A19" s="17"/>
      <c r="B19" s="359" t="s">
        <v>242</v>
      </c>
      <c r="C19" s="357" t="s">
        <v>125</v>
      </c>
      <c r="D19" s="387"/>
      <c r="E19" s="393" t="s">
        <v>0</v>
      </c>
      <c r="F19" s="400">
        <v>776</v>
      </c>
      <c r="G19" s="452"/>
      <c r="H19" s="353">
        <f>F19*G19</f>
        <v>0</v>
      </c>
      <c r="J19" s="49"/>
      <c r="K19" s="209">
        <f>1+0.0556382544861337</f>
        <v>1.0556382544861338</v>
      </c>
      <c r="L19" s="217">
        <f>F19</f>
        <v>776</v>
      </c>
      <c r="M19" s="218" t="e">
        <f>#REF!*K19</f>
        <v>#REF!</v>
      </c>
      <c r="N19" s="219" t="e">
        <f>L19*M19</f>
        <v>#REF!</v>
      </c>
    </row>
    <row r="20" spans="1:14" s="21" customFormat="1" x14ac:dyDescent="0.35">
      <c r="A20" s="17"/>
      <c r="B20" s="359"/>
      <c r="C20" s="357"/>
      <c r="D20" s="387"/>
      <c r="E20" s="393"/>
      <c r="F20" s="398"/>
      <c r="G20" s="342"/>
      <c r="H20" s="343"/>
      <c r="K20" s="209"/>
      <c r="L20" s="220"/>
      <c r="M20" s="218"/>
      <c r="N20" s="221"/>
    </row>
    <row r="21" spans="1:14" s="185" customFormat="1" ht="42" x14ac:dyDescent="0.35">
      <c r="A21" s="184"/>
      <c r="B21" s="359" t="s">
        <v>243</v>
      </c>
      <c r="C21" s="357" t="s">
        <v>209</v>
      </c>
      <c r="D21" s="387"/>
      <c r="E21" s="393" t="s">
        <v>0</v>
      </c>
      <c r="F21" s="400">
        <v>10</v>
      </c>
      <c r="G21" s="452"/>
      <c r="H21" s="353">
        <f>F21*G21</f>
        <v>0</v>
      </c>
      <c r="K21" s="209">
        <f>1+0.0556382544861337</f>
        <v>1.0556382544861338</v>
      </c>
      <c r="L21" s="217">
        <f>F21</f>
        <v>10</v>
      </c>
      <c r="M21" s="218" t="e">
        <f>#REF!*K21</f>
        <v>#REF!</v>
      </c>
      <c r="N21" s="219" t="e">
        <f>L21*M21</f>
        <v>#REF!</v>
      </c>
    </row>
    <row r="22" spans="1:14" s="21" customFormat="1" x14ac:dyDescent="0.35">
      <c r="A22" s="17"/>
      <c r="B22" s="359"/>
      <c r="C22" s="357"/>
      <c r="D22" s="387"/>
      <c r="E22" s="393"/>
      <c r="F22" s="398"/>
      <c r="G22" s="342"/>
      <c r="H22" s="343"/>
      <c r="K22" s="209"/>
      <c r="L22" s="220"/>
      <c r="M22" s="218"/>
      <c r="N22" s="221"/>
    </row>
    <row r="23" spans="1:14" s="185" customFormat="1" ht="42" x14ac:dyDescent="0.35">
      <c r="A23" s="184"/>
      <c r="B23" s="359" t="s">
        <v>244</v>
      </c>
      <c r="C23" s="357" t="s">
        <v>210</v>
      </c>
      <c r="D23" s="387"/>
      <c r="E23" s="393" t="s">
        <v>0</v>
      </c>
      <c r="F23" s="400">
        <v>3</v>
      </c>
      <c r="G23" s="452"/>
      <c r="H23" s="353">
        <f>F23*G23</f>
        <v>0</v>
      </c>
      <c r="K23" s="209">
        <f>1+0.0556382544861337</f>
        <v>1.0556382544861338</v>
      </c>
      <c r="L23" s="217">
        <f>F23</f>
        <v>3</v>
      </c>
      <c r="M23" s="218" t="e">
        <f>#REF!*K23</f>
        <v>#REF!</v>
      </c>
      <c r="N23" s="219" t="e">
        <f>L23*M23</f>
        <v>#REF!</v>
      </c>
    </row>
    <row r="24" spans="1:14" s="21" customFormat="1" x14ac:dyDescent="0.35">
      <c r="A24" s="17"/>
      <c r="B24" s="359"/>
      <c r="C24" s="357"/>
      <c r="D24" s="387"/>
      <c r="E24" s="393"/>
      <c r="F24" s="398"/>
      <c r="G24" s="342"/>
      <c r="H24" s="343"/>
      <c r="K24" s="209"/>
      <c r="L24" s="220"/>
      <c r="M24" s="218"/>
      <c r="N24" s="221"/>
    </row>
    <row r="25" spans="1:14" s="21" customFormat="1" x14ac:dyDescent="0.35">
      <c r="A25" s="17"/>
      <c r="B25" s="359" t="s">
        <v>245</v>
      </c>
      <c r="C25" s="357" t="s">
        <v>194</v>
      </c>
      <c r="D25" s="387" t="s">
        <v>207</v>
      </c>
      <c r="E25" s="393" t="s">
        <v>0</v>
      </c>
      <c r="F25" s="400">
        <v>200</v>
      </c>
      <c r="G25" s="452"/>
      <c r="H25" s="353">
        <f>F25*G25</f>
        <v>0</v>
      </c>
      <c r="J25" s="49"/>
      <c r="K25" s="209">
        <f>1+0.0556382544861337</f>
        <v>1.0556382544861338</v>
      </c>
      <c r="L25" s="217">
        <f>F25</f>
        <v>200</v>
      </c>
      <c r="M25" s="218" t="e">
        <f>#REF!*K25</f>
        <v>#REF!</v>
      </c>
      <c r="N25" s="219" t="e">
        <f>L25*M25</f>
        <v>#REF!</v>
      </c>
    </row>
    <row r="26" spans="1:14" s="21" customFormat="1" x14ac:dyDescent="0.35">
      <c r="A26" s="17"/>
      <c r="B26" s="359"/>
      <c r="C26" s="357"/>
      <c r="D26" s="387"/>
      <c r="E26" s="393"/>
      <c r="F26" s="398"/>
      <c r="G26" s="342"/>
      <c r="H26" s="343"/>
      <c r="K26" s="209"/>
      <c r="L26" s="220"/>
      <c r="M26" s="218"/>
      <c r="N26" s="221"/>
    </row>
    <row r="27" spans="1:14" s="21" customFormat="1" x14ac:dyDescent="0.35">
      <c r="A27" s="17"/>
      <c r="B27" s="359" t="s">
        <v>246</v>
      </c>
      <c r="C27" s="357" t="s">
        <v>126</v>
      </c>
      <c r="D27" s="387" t="s">
        <v>195</v>
      </c>
      <c r="E27" s="393" t="s">
        <v>0</v>
      </c>
      <c r="F27" s="400">
        <v>16800</v>
      </c>
      <c r="G27" s="452"/>
      <c r="H27" s="353">
        <f>F27*G27</f>
        <v>0</v>
      </c>
      <c r="J27" s="49"/>
      <c r="K27" s="209">
        <f>1+0.0556382544861337</f>
        <v>1.0556382544861338</v>
      </c>
      <c r="L27" s="217">
        <f>F27</f>
        <v>16800</v>
      </c>
      <c r="M27" s="218" t="e">
        <f>#REF!*K27</f>
        <v>#REF!</v>
      </c>
      <c r="N27" s="219" t="e">
        <f>L27*M27</f>
        <v>#REF!</v>
      </c>
    </row>
    <row r="28" spans="1:14" s="21" customFormat="1" x14ac:dyDescent="0.35">
      <c r="A28" s="17"/>
      <c r="B28" s="359"/>
      <c r="C28" s="357"/>
      <c r="D28" s="387"/>
      <c r="E28" s="393"/>
      <c r="F28" s="398"/>
      <c r="G28" s="342"/>
      <c r="H28" s="343"/>
      <c r="K28" s="209"/>
      <c r="L28" s="220"/>
      <c r="M28" s="218"/>
      <c r="N28" s="221"/>
    </row>
    <row r="29" spans="1:14" s="185" customFormat="1" ht="28" x14ac:dyDescent="0.35">
      <c r="A29" s="184"/>
      <c r="B29" s="359" t="s">
        <v>247</v>
      </c>
      <c r="C29" s="357" t="s">
        <v>197</v>
      </c>
      <c r="D29" s="387" t="s">
        <v>198</v>
      </c>
      <c r="E29" s="393" t="s">
        <v>0</v>
      </c>
      <c r="F29" s="400">
        <v>80</v>
      </c>
      <c r="G29" s="452"/>
      <c r="H29" s="353">
        <f>F29*G29</f>
        <v>0</v>
      </c>
      <c r="K29" s="209">
        <f>1+0.0556382544861337</f>
        <v>1.0556382544861338</v>
      </c>
      <c r="L29" s="217">
        <f>F29</f>
        <v>80</v>
      </c>
      <c r="M29" s="218" t="e">
        <f>#REF!*K29</f>
        <v>#REF!</v>
      </c>
      <c r="N29" s="219" t="e">
        <f>L29*M29</f>
        <v>#REF!</v>
      </c>
    </row>
    <row r="30" spans="1:14" s="21" customFormat="1" x14ac:dyDescent="0.35">
      <c r="A30" s="17"/>
      <c r="B30" s="359"/>
      <c r="C30" s="357"/>
      <c r="D30" s="387"/>
      <c r="E30" s="393"/>
      <c r="F30" s="398"/>
      <c r="G30" s="342"/>
      <c r="H30" s="343"/>
      <c r="K30" s="209"/>
      <c r="L30" s="220"/>
      <c r="M30" s="218"/>
      <c r="N30" s="221"/>
    </row>
    <row r="31" spans="1:14" s="185" customFormat="1" x14ac:dyDescent="0.35">
      <c r="A31" s="184"/>
      <c r="B31" s="359" t="s">
        <v>248</v>
      </c>
      <c r="C31" s="357" t="s">
        <v>199</v>
      </c>
      <c r="D31" s="387" t="s">
        <v>198</v>
      </c>
      <c r="E31" s="393" t="s">
        <v>0</v>
      </c>
      <c r="F31" s="400">
        <v>8978</v>
      </c>
      <c r="G31" s="452"/>
      <c r="H31" s="353">
        <f>F31*G31</f>
        <v>0</v>
      </c>
      <c r="K31" s="209">
        <f>1+0.0556382544861337</f>
        <v>1.0556382544861338</v>
      </c>
      <c r="L31" s="217">
        <f>F31</f>
        <v>8978</v>
      </c>
      <c r="M31" s="218" t="e">
        <f>#REF!*K31</f>
        <v>#REF!</v>
      </c>
      <c r="N31" s="219" t="e">
        <f>L31*M31</f>
        <v>#REF!</v>
      </c>
    </row>
    <row r="32" spans="1:14" s="21" customFormat="1" x14ac:dyDescent="0.35">
      <c r="A32" s="17"/>
      <c r="B32" s="359"/>
      <c r="C32" s="357"/>
      <c r="D32" s="387"/>
      <c r="E32" s="393"/>
      <c r="F32" s="398"/>
      <c r="G32" s="342"/>
      <c r="H32" s="343"/>
      <c r="K32" s="209"/>
      <c r="L32" s="220"/>
      <c r="M32" s="218"/>
      <c r="N32" s="221"/>
    </row>
    <row r="33" spans="1:14" s="21" customFormat="1" ht="28" x14ac:dyDescent="0.35">
      <c r="A33" s="17"/>
      <c r="B33" s="361"/>
      <c r="C33" s="357" t="s">
        <v>127</v>
      </c>
      <c r="D33" s="387" t="s">
        <v>128</v>
      </c>
      <c r="E33" s="393" t="s">
        <v>0</v>
      </c>
      <c r="F33" s="401"/>
      <c r="G33" s="360"/>
      <c r="H33" s="353"/>
      <c r="J33" s="49"/>
      <c r="K33" s="209"/>
      <c r="L33" s="217"/>
      <c r="M33" s="218"/>
      <c r="N33" s="219"/>
    </row>
    <row r="34" spans="1:14" s="21" customFormat="1" x14ac:dyDescent="0.35">
      <c r="A34" s="17"/>
      <c r="B34" s="359"/>
      <c r="C34" s="357"/>
      <c r="D34" s="387"/>
      <c r="E34" s="393"/>
      <c r="F34" s="398"/>
      <c r="G34" s="342"/>
      <c r="H34" s="343"/>
      <c r="K34" s="209"/>
      <c r="L34" s="220"/>
      <c r="M34" s="218"/>
      <c r="N34" s="221"/>
    </row>
    <row r="35" spans="1:14" s="21" customFormat="1" x14ac:dyDescent="0.35">
      <c r="A35" s="17"/>
      <c r="B35" s="359" t="s">
        <v>249</v>
      </c>
      <c r="C35" s="357" t="s">
        <v>129</v>
      </c>
      <c r="D35" s="387" t="s">
        <v>208</v>
      </c>
      <c r="E35" s="393" t="s">
        <v>0</v>
      </c>
      <c r="F35" s="400">
        <v>80</v>
      </c>
      <c r="G35" s="452"/>
      <c r="H35" s="353">
        <f>F35*G35</f>
        <v>0</v>
      </c>
      <c r="J35" s="165"/>
      <c r="K35" s="209">
        <f>1+0.0556382544861337</f>
        <v>1.0556382544861338</v>
      </c>
      <c r="L35" s="217">
        <f>F35</f>
        <v>80</v>
      </c>
      <c r="M35" s="218" t="e">
        <f>#REF!*K35</f>
        <v>#REF!</v>
      </c>
      <c r="N35" s="219" t="e">
        <f>L35*M35</f>
        <v>#REF!</v>
      </c>
    </row>
    <row r="36" spans="1:14" s="21" customFormat="1" x14ac:dyDescent="0.35">
      <c r="A36" s="17"/>
      <c r="B36" s="359"/>
      <c r="C36" s="357"/>
      <c r="D36" s="387"/>
      <c r="E36" s="393"/>
      <c r="F36" s="398"/>
      <c r="G36" s="342"/>
      <c r="H36" s="343"/>
      <c r="K36" s="209"/>
      <c r="L36" s="220"/>
      <c r="M36" s="218"/>
      <c r="N36" s="221"/>
    </row>
    <row r="37" spans="1:14" s="21" customFormat="1" x14ac:dyDescent="0.35">
      <c r="A37" s="17"/>
      <c r="B37" s="359" t="s">
        <v>250</v>
      </c>
      <c r="C37" s="357" t="s">
        <v>130</v>
      </c>
      <c r="D37" s="387" t="s">
        <v>208</v>
      </c>
      <c r="E37" s="393" t="s">
        <v>0</v>
      </c>
      <c r="F37" s="400">
        <v>7970</v>
      </c>
      <c r="G37" s="452"/>
      <c r="H37" s="353">
        <f>F37*G37</f>
        <v>0</v>
      </c>
      <c r="J37" s="165"/>
      <c r="K37" s="209">
        <f>1+0.0556382544861337</f>
        <v>1.0556382544861338</v>
      </c>
      <c r="L37" s="217">
        <f>F37</f>
        <v>7970</v>
      </c>
      <c r="M37" s="218" t="e">
        <f>#REF!*K37</f>
        <v>#REF!</v>
      </c>
      <c r="N37" s="219" t="e">
        <f>L37*M37</f>
        <v>#REF!</v>
      </c>
    </row>
    <row r="38" spans="1:14" s="21" customFormat="1" x14ac:dyDescent="0.35">
      <c r="A38" s="17"/>
      <c r="B38" s="359"/>
      <c r="C38" s="357"/>
      <c r="D38" s="387"/>
      <c r="E38" s="393"/>
      <c r="F38" s="398"/>
      <c r="G38" s="342"/>
      <c r="H38" s="343"/>
      <c r="K38" s="209"/>
      <c r="L38" s="220"/>
      <c r="M38" s="218"/>
      <c r="N38" s="221"/>
    </row>
    <row r="39" spans="1:14" s="21" customFormat="1" x14ac:dyDescent="0.35">
      <c r="A39" s="17"/>
      <c r="B39" s="359" t="s">
        <v>251</v>
      </c>
      <c r="C39" s="357" t="s">
        <v>131</v>
      </c>
      <c r="D39" s="387" t="s">
        <v>131</v>
      </c>
      <c r="E39" s="393" t="s">
        <v>0</v>
      </c>
      <c r="F39" s="400">
        <v>29800</v>
      </c>
      <c r="G39" s="452"/>
      <c r="H39" s="353">
        <f>F39*G39</f>
        <v>0</v>
      </c>
      <c r="J39" s="165"/>
      <c r="K39" s="209">
        <f>1+0.0556382544861337</f>
        <v>1.0556382544861338</v>
      </c>
      <c r="L39" s="217">
        <f>F39</f>
        <v>29800</v>
      </c>
      <c r="M39" s="218" t="e">
        <f>#REF!*K39</f>
        <v>#REF!</v>
      </c>
      <c r="N39" s="219" t="e">
        <f>L39*M39</f>
        <v>#REF!</v>
      </c>
    </row>
    <row r="40" spans="1:14" s="21" customFormat="1" x14ac:dyDescent="0.35">
      <c r="A40" s="17"/>
      <c r="B40" s="359"/>
      <c r="C40" s="357"/>
      <c r="D40" s="387"/>
      <c r="E40" s="393"/>
      <c r="F40" s="398"/>
      <c r="G40" s="342"/>
      <c r="H40" s="343"/>
      <c r="K40" s="209"/>
      <c r="L40" s="220"/>
      <c r="M40" s="218"/>
      <c r="N40" s="221"/>
    </row>
    <row r="41" spans="1:14" s="21" customFormat="1" x14ac:dyDescent="0.35">
      <c r="A41" s="17"/>
      <c r="B41" s="359" t="s">
        <v>252</v>
      </c>
      <c r="C41" s="357" t="s">
        <v>132</v>
      </c>
      <c r="D41" s="387" t="s">
        <v>133</v>
      </c>
      <c r="E41" s="393" t="s">
        <v>0</v>
      </c>
      <c r="F41" s="400">
        <v>34700</v>
      </c>
      <c r="G41" s="452"/>
      <c r="H41" s="353">
        <f>F41*G41</f>
        <v>0</v>
      </c>
      <c r="J41" s="165"/>
      <c r="K41" s="209">
        <f>1+0.0556382544861337</f>
        <v>1.0556382544861338</v>
      </c>
      <c r="L41" s="217">
        <f>F41</f>
        <v>34700</v>
      </c>
      <c r="M41" s="218" t="e">
        <f>#REF!*K41</f>
        <v>#REF!</v>
      </c>
      <c r="N41" s="219" t="e">
        <f>L41*M41</f>
        <v>#REF!</v>
      </c>
    </row>
    <row r="42" spans="1:14" s="21" customFormat="1" x14ac:dyDescent="0.35">
      <c r="A42" s="17"/>
      <c r="B42" s="359"/>
      <c r="C42" s="357"/>
      <c r="D42" s="387"/>
      <c r="E42" s="393"/>
      <c r="F42" s="398"/>
      <c r="G42" s="342"/>
      <c r="H42" s="343"/>
      <c r="K42" s="209"/>
      <c r="L42" s="220"/>
      <c r="M42" s="218"/>
      <c r="N42" s="221"/>
    </row>
    <row r="43" spans="1:14" s="21" customFormat="1" x14ac:dyDescent="0.35">
      <c r="A43" s="17"/>
      <c r="B43" s="359" t="s">
        <v>253</v>
      </c>
      <c r="C43" s="357" t="s">
        <v>134</v>
      </c>
      <c r="D43" s="387" t="s">
        <v>135</v>
      </c>
      <c r="E43" s="393" t="s">
        <v>0</v>
      </c>
      <c r="F43" s="400">
        <v>16630</v>
      </c>
      <c r="G43" s="452"/>
      <c r="H43" s="353">
        <f>F43*G43</f>
        <v>0</v>
      </c>
      <c r="J43" s="165"/>
      <c r="K43" s="209">
        <f>1+0.0556382544861337</f>
        <v>1.0556382544861338</v>
      </c>
      <c r="L43" s="217">
        <f>F43</f>
        <v>16630</v>
      </c>
      <c r="M43" s="218" t="e">
        <f>#REF!*K43</f>
        <v>#REF!</v>
      </c>
      <c r="N43" s="219" t="e">
        <f>L43*M43</f>
        <v>#REF!</v>
      </c>
    </row>
    <row r="44" spans="1:14" s="21" customFormat="1" x14ac:dyDescent="0.35">
      <c r="A44" s="17"/>
      <c r="B44" s="359"/>
      <c r="C44" s="357"/>
      <c r="D44" s="387"/>
      <c r="E44" s="393"/>
      <c r="F44" s="398"/>
      <c r="G44" s="342"/>
      <c r="H44" s="343"/>
      <c r="K44" s="209"/>
      <c r="L44" s="220"/>
      <c r="M44" s="218"/>
      <c r="N44" s="221"/>
    </row>
    <row r="45" spans="1:14" s="21" customFormat="1" x14ac:dyDescent="0.35">
      <c r="A45" s="17"/>
      <c r="B45" s="359" t="s">
        <v>254</v>
      </c>
      <c r="C45" s="357" t="s">
        <v>136</v>
      </c>
      <c r="D45" s="387" t="s">
        <v>137</v>
      </c>
      <c r="E45" s="393" t="s">
        <v>0</v>
      </c>
      <c r="F45" s="400">
        <v>7950</v>
      </c>
      <c r="G45" s="452"/>
      <c r="H45" s="353">
        <f>F45*G45</f>
        <v>0</v>
      </c>
      <c r="J45" s="165"/>
      <c r="K45" s="209">
        <f>1+0.0556382544861337</f>
        <v>1.0556382544861338</v>
      </c>
      <c r="L45" s="217">
        <f>F45</f>
        <v>7950</v>
      </c>
      <c r="M45" s="218" t="e">
        <f>#REF!*K45</f>
        <v>#REF!</v>
      </c>
      <c r="N45" s="219" t="e">
        <f>L45*M45</f>
        <v>#REF!</v>
      </c>
    </row>
    <row r="46" spans="1:14" s="21" customFormat="1" x14ac:dyDescent="0.35">
      <c r="A46" s="17"/>
      <c r="B46" s="359"/>
      <c r="C46" s="357"/>
      <c r="D46" s="387"/>
      <c r="E46" s="393"/>
      <c r="F46" s="398"/>
      <c r="G46" s="342"/>
      <c r="H46" s="343"/>
      <c r="K46" s="209"/>
      <c r="L46" s="220"/>
      <c r="M46" s="218"/>
      <c r="N46" s="221"/>
    </row>
    <row r="47" spans="1:14" s="21" customFormat="1" x14ac:dyDescent="0.35">
      <c r="A47" s="17"/>
      <c r="B47" s="359" t="s">
        <v>255</v>
      </c>
      <c r="C47" s="357" t="s">
        <v>138</v>
      </c>
      <c r="D47" s="387" t="s">
        <v>205</v>
      </c>
      <c r="E47" s="393" t="s">
        <v>0</v>
      </c>
      <c r="F47" s="400">
        <v>18</v>
      </c>
      <c r="G47" s="452"/>
      <c r="H47" s="353">
        <f>F47*G47</f>
        <v>0</v>
      </c>
      <c r="J47" s="165"/>
      <c r="K47" s="209">
        <f>1+0.0556382544861337</f>
        <v>1.0556382544861338</v>
      </c>
      <c r="L47" s="217">
        <f>F47</f>
        <v>18</v>
      </c>
      <c r="M47" s="218" t="e">
        <f>#REF!*K47</f>
        <v>#REF!</v>
      </c>
      <c r="N47" s="219" t="e">
        <f>L47*M47</f>
        <v>#REF!</v>
      </c>
    </row>
    <row r="48" spans="1:14" s="21" customFormat="1" x14ac:dyDescent="0.35">
      <c r="A48" s="17"/>
      <c r="B48" s="359"/>
      <c r="C48" s="357"/>
      <c r="D48" s="387"/>
      <c r="E48" s="393"/>
      <c r="F48" s="398"/>
      <c r="G48" s="342"/>
      <c r="H48" s="343"/>
      <c r="K48" s="209"/>
      <c r="L48" s="220"/>
      <c r="M48" s="218"/>
      <c r="N48" s="221"/>
    </row>
    <row r="49" spans="1:14" s="21" customFormat="1" ht="28" x14ac:dyDescent="0.35">
      <c r="A49" s="17"/>
      <c r="B49" s="359" t="s">
        <v>256</v>
      </c>
      <c r="C49" s="357" t="s">
        <v>139</v>
      </c>
      <c r="D49" s="387" t="s">
        <v>140</v>
      </c>
      <c r="E49" s="393" t="s">
        <v>0</v>
      </c>
      <c r="F49" s="400">
        <v>1</v>
      </c>
      <c r="G49" s="452"/>
      <c r="H49" s="353">
        <f>F49*G49</f>
        <v>0</v>
      </c>
      <c r="J49" s="165"/>
      <c r="K49" s="209">
        <f>1+0.0556382544861337</f>
        <v>1.0556382544861338</v>
      </c>
      <c r="L49" s="217">
        <f>F49</f>
        <v>1</v>
      </c>
      <c r="M49" s="218" t="e">
        <f>#REF!*K49</f>
        <v>#REF!</v>
      </c>
      <c r="N49" s="219" t="e">
        <f>L49*M49</f>
        <v>#REF!</v>
      </c>
    </row>
    <row r="50" spans="1:14" s="21" customFormat="1" x14ac:dyDescent="0.35">
      <c r="A50" s="17"/>
      <c r="B50" s="359"/>
      <c r="C50" s="357"/>
      <c r="D50" s="387"/>
      <c r="E50" s="393"/>
      <c r="F50" s="398"/>
      <c r="G50" s="342"/>
      <c r="H50" s="343"/>
      <c r="K50" s="209"/>
      <c r="L50" s="220"/>
      <c r="M50" s="218"/>
      <c r="N50" s="221"/>
    </row>
    <row r="51" spans="1:14" s="21" customFormat="1" x14ac:dyDescent="0.35">
      <c r="A51" s="17"/>
      <c r="B51" s="359" t="s">
        <v>257</v>
      </c>
      <c r="C51" s="357" t="s">
        <v>141</v>
      </c>
      <c r="D51" s="387"/>
      <c r="E51" s="393" t="s">
        <v>0</v>
      </c>
      <c r="F51" s="400">
        <v>30</v>
      </c>
      <c r="G51" s="452"/>
      <c r="H51" s="353">
        <f>F51*G51</f>
        <v>0</v>
      </c>
      <c r="J51" s="165"/>
      <c r="K51" s="209">
        <f>1+0.0556382544861337</f>
        <v>1.0556382544861338</v>
      </c>
      <c r="L51" s="217">
        <f>F51</f>
        <v>30</v>
      </c>
      <c r="M51" s="218" t="e">
        <f>#REF!*K51</f>
        <v>#REF!</v>
      </c>
      <c r="N51" s="219" t="e">
        <f>L51*M51</f>
        <v>#REF!</v>
      </c>
    </row>
    <row r="52" spans="1:14" s="21" customFormat="1" x14ac:dyDescent="0.35">
      <c r="A52" s="17"/>
      <c r="B52" s="359"/>
      <c r="C52" s="357"/>
      <c r="D52" s="387"/>
      <c r="E52" s="393"/>
      <c r="F52" s="398"/>
      <c r="G52" s="342"/>
      <c r="H52" s="343"/>
      <c r="K52" s="209"/>
      <c r="L52" s="220"/>
      <c r="M52" s="218"/>
      <c r="N52" s="221"/>
    </row>
    <row r="53" spans="1:14" s="21" customFormat="1" ht="28" x14ac:dyDescent="0.35">
      <c r="A53" s="17"/>
      <c r="B53" s="359" t="s">
        <v>258</v>
      </c>
      <c r="C53" s="357" t="s">
        <v>142</v>
      </c>
      <c r="D53" s="387" t="s">
        <v>143</v>
      </c>
      <c r="E53" s="393" t="s">
        <v>0</v>
      </c>
      <c r="F53" s="400">
        <v>2</v>
      </c>
      <c r="G53" s="452"/>
      <c r="H53" s="353">
        <f>F53*G53</f>
        <v>0</v>
      </c>
      <c r="J53" s="165"/>
      <c r="K53" s="209">
        <f>1+0.0556382544861337</f>
        <v>1.0556382544861338</v>
      </c>
      <c r="L53" s="217">
        <f>F53</f>
        <v>2</v>
      </c>
      <c r="M53" s="218" t="e">
        <f>#REF!*K53</f>
        <v>#REF!</v>
      </c>
      <c r="N53" s="219" t="e">
        <f>L53*M53</f>
        <v>#REF!</v>
      </c>
    </row>
    <row r="54" spans="1:14" s="21" customFormat="1" x14ac:dyDescent="0.35">
      <c r="A54" s="17"/>
      <c r="B54" s="359"/>
      <c r="C54" s="357"/>
      <c r="D54" s="387"/>
      <c r="E54" s="393"/>
      <c r="F54" s="398"/>
      <c r="G54" s="342"/>
      <c r="H54" s="343"/>
      <c r="K54" s="209"/>
      <c r="L54" s="220"/>
      <c r="M54" s="218"/>
      <c r="N54" s="221"/>
    </row>
    <row r="55" spans="1:14" s="21" customFormat="1" x14ac:dyDescent="0.35">
      <c r="A55" s="17"/>
      <c r="B55" s="359" t="s">
        <v>259</v>
      </c>
      <c r="C55" s="357" t="s">
        <v>144</v>
      </c>
      <c r="D55" s="387"/>
      <c r="E55" s="393" t="s">
        <v>0</v>
      </c>
      <c r="F55" s="400">
        <v>4503</v>
      </c>
      <c r="G55" s="452"/>
      <c r="H55" s="353">
        <f>F55*G55</f>
        <v>0</v>
      </c>
      <c r="J55" s="165"/>
      <c r="K55" s="209">
        <f>1+0.0556382544861337</f>
        <v>1.0556382544861338</v>
      </c>
      <c r="L55" s="217">
        <f>F55</f>
        <v>4503</v>
      </c>
      <c r="M55" s="218" t="e">
        <f>#REF!*K55</f>
        <v>#REF!</v>
      </c>
      <c r="N55" s="219" t="e">
        <f>L55*M55</f>
        <v>#REF!</v>
      </c>
    </row>
    <row r="56" spans="1:14" s="21" customFormat="1" x14ac:dyDescent="0.35">
      <c r="A56" s="17"/>
      <c r="B56" s="359"/>
      <c r="C56" s="357"/>
      <c r="D56" s="387"/>
      <c r="E56" s="393"/>
      <c r="F56" s="398"/>
      <c r="G56" s="342"/>
      <c r="H56" s="343"/>
      <c r="K56" s="209"/>
      <c r="L56" s="220"/>
      <c r="M56" s="218"/>
      <c r="N56" s="221"/>
    </row>
    <row r="57" spans="1:14" s="21" customFormat="1" ht="28" x14ac:dyDescent="0.35">
      <c r="A57" s="17"/>
      <c r="B57" s="359" t="s">
        <v>260</v>
      </c>
      <c r="C57" s="357" t="s">
        <v>145</v>
      </c>
      <c r="D57" s="387" t="s">
        <v>146</v>
      </c>
      <c r="E57" s="393" t="s">
        <v>0</v>
      </c>
      <c r="F57" s="400">
        <v>5375</v>
      </c>
      <c r="G57" s="452"/>
      <c r="H57" s="353">
        <f>F57*G57</f>
        <v>0</v>
      </c>
      <c r="J57" s="165"/>
      <c r="K57" s="209">
        <f>1+0.0556382544861337</f>
        <v>1.0556382544861338</v>
      </c>
      <c r="L57" s="217">
        <f>F57</f>
        <v>5375</v>
      </c>
      <c r="M57" s="218" t="e">
        <f>#REF!*K57</f>
        <v>#REF!</v>
      </c>
      <c r="N57" s="219" t="e">
        <f>L57*M57</f>
        <v>#REF!</v>
      </c>
    </row>
    <row r="58" spans="1:14" s="21" customFormat="1" x14ac:dyDescent="0.35">
      <c r="A58" s="17"/>
      <c r="B58" s="359"/>
      <c r="C58" s="357"/>
      <c r="D58" s="387"/>
      <c r="E58" s="393"/>
      <c r="F58" s="398"/>
      <c r="G58" s="342"/>
      <c r="H58" s="343"/>
      <c r="K58" s="209"/>
      <c r="L58" s="220"/>
      <c r="M58" s="218"/>
      <c r="N58" s="221"/>
    </row>
    <row r="59" spans="1:14" s="21" customFormat="1" x14ac:dyDescent="0.35">
      <c r="A59" s="17"/>
      <c r="B59" s="359"/>
      <c r="C59" s="357"/>
      <c r="D59" s="387"/>
      <c r="E59" s="393"/>
      <c r="F59" s="398"/>
      <c r="G59" s="342"/>
      <c r="H59" s="343"/>
      <c r="K59" s="209"/>
      <c r="L59" s="220"/>
      <c r="M59" s="218"/>
      <c r="N59" s="221"/>
    </row>
    <row r="60" spans="1:14" s="16" customFormat="1" x14ac:dyDescent="0.35">
      <c r="A60" s="22"/>
      <c r="B60" s="362">
        <v>500.7</v>
      </c>
      <c r="C60" s="358" t="s">
        <v>27</v>
      </c>
      <c r="D60" s="388"/>
      <c r="E60" s="394"/>
      <c r="F60" s="399"/>
      <c r="G60" s="346"/>
      <c r="H60" s="347">
        <f>SUM(H62:H123)</f>
        <v>0</v>
      </c>
      <c r="J60" s="11"/>
      <c r="K60" s="205"/>
      <c r="L60" s="213"/>
      <c r="M60" s="214"/>
      <c r="N60" s="215" t="e">
        <f>SUM(N62:N130)</f>
        <v>#REF!</v>
      </c>
    </row>
    <row r="61" spans="1:14" s="21" customFormat="1" x14ac:dyDescent="0.35">
      <c r="A61" s="17"/>
      <c r="B61" s="359"/>
      <c r="C61" s="357"/>
      <c r="D61" s="387"/>
      <c r="E61" s="393"/>
      <c r="F61" s="398"/>
      <c r="G61" s="342"/>
      <c r="H61" s="343"/>
      <c r="K61" s="209"/>
      <c r="L61" s="220"/>
      <c r="M61" s="218"/>
      <c r="N61" s="221"/>
    </row>
    <row r="62" spans="1:14" s="21" customFormat="1" x14ac:dyDescent="0.35">
      <c r="A62" s="17"/>
      <c r="B62" s="359" t="s">
        <v>261</v>
      </c>
      <c r="C62" s="357" t="s">
        <v>180</v>
      </c>
      <c r="D62" s="387"/>
      <c r="E62" s="393" t="s">
        <v>0</v>
      </c>
      <c r="F62" s="400">
        <v>100</v>
      </c>
      <c r="G62" s="452"/>
      <c r="H62" s="353">
        <f>F62*G62</f>
        <v>0</v>
      </c>
      <c r="J62" s="165"/>
      <c r="K62" s="209">
        <f>1+0.0556382544861337</f>
        <v>1.0556382544861338</v>
      </c>
      <c r="L62" s="217">
        <f>F62</f>
        <v>100</v>
      </c>
      <c r="M62" s="218" t="e">
        <f>#REF!*K62</f>
        <v>#REF!</v>
      </c>
      <c r="N62" s="219" t="e">
        <f>L62*M62</f>
        <v>#REF!</v>
      </c>
    </row>
    <row r="63" spans="1:14" s="21" customFormat="1" x14ac:dyDescent="0.35">
      <c r="A63" s="17"/>
      <c r="B63" s="359"/>
      <c r="C63" s="357"/>
      <c r="D63" s="387"/>
      <c r="E63" s="393"/>
      <c r="F63" s="398"/>
      <c r="G63" s="342"/>
      <c r="H63" s="343"/>
      <c r="K63" s="209"/>
      <c r="L63" s="220"/>
      <c r="M63" s="218"/>
      <c r="N63" s="221"/>
    </row>
    <row r="64" spans="1:14" s="185" customFormat="1" x14ac:dyDescent="0.35">
      <c r="A64" s="184"/>
      <c r="B64" s="359" t="s">
        <v>262</v>
      </c>
      <c r="C64" s="357" t="s">
        <v>148</v>
      </c>
      <c r="D64" s="387"/>
      <c r="E64" s="393" t="s">
        <v>0</v>
      </c>
      <c r="F64" s="400">
        <v>100</v>
      </c>
      <c r="G64" s="452"/>
      <c r="H64" s="353">
        <f>F64*G64</f>
        <v>0</v>
      </c>
      <c r="J64" s="131"/>
      <c r="K64" s="209">
        <f>1+0.0556382544861337</f>
        <v>1.0556382544861338</v>
      </c>
      <c r="L64" s="217">
        <f>F64</f>
        <v>100</v>
      </c>
      <c r="M64" s="218" t="e">
        <f>#REF!*K64</f>
        <v>#REF!</v>
      </c>
      <c r="N64" s="219" t="e">
        <f>L64*M64</f>
        <v>#REF!</v>
      </c>
    </row>
    <row r="65" spans="1:14" s="185" customFormat="1" x14ac:dyDescent="0.35">
      <c r="A65" s="184"/>
      <c r="B65" s="359"/>
      <c r="C65" s="357"/>
      <c r="D65" s="387"/>
      <c r="E65" s="393"/>
      <c r="F65" s="402"/>
      <c r="G65" s="360"/>
      <c r="H65" s="343"/>
      <c r="K65" s="209"/>
      <c r="L65" s="220"/>
      <c r="M65" s="218"/>
      <c r="N65" s="221"/>
    </row>
    <row r="66" spans="1:14" s="21" customFormat="1" x14ac:dyDescent="0.35">
      <c r="A66" s="17"/>
      <c r="B66" s="359" t="s">
        <v>263</v>
      </c>
      <c r="C66" s="357" t="s">
        <v>181</v>
      </c>
      <c r="D66" s="387"/>
      <c r="E66" s="393" t="s">
        <v>0</v>
      </c>
      <c r="F66" s="400">
        <v>50</v>
      </c>
      <c r="G66" s="452"/>
      <c r="H66" s="353">
        <f>F66*G66</f>
        <v>0</v>
      </c>
      <c r="J66" s="165"/>
      <c r="K66" s="209">
        <f>1+0.0556382544861337</f>
        <v>1.0556382544861338</v>
      </c>
      <c r="L66" s="217">
        <f>F66</f>
        <v>50</v>
      </c>
      <c r="M66" s="218" t="e">
        <f>#REF!*K66</f>
        <v>#REF!</v>
      </c>
      <c r="N66" s="219" t="e">
        <f>L66*M66</f>
        <v>#REF!</v>
      </c>
    </row>
    <row r="67" spans="1:14" s="185" customFormat="1" x14ac:dyDescent="0.35">
      <c r="A67" s="184"/>
      <c r="B67" s="359"/>
      <c r="C67" s="357"/>
      <c r="D67" s="387"/>
      <c r="E67" s="393"/>
      <c r="F67" s="402"/>
      <c r="G67" s="360"/>
      <c r="H67" s="343"/>
      <c r="K67" s="209"/>
      <c r="L67" s="220"/>
      <c r="M67" s="218"/>
      <c r="N67" s="221"/>
    </row>
    <row r="68" spans="1:14" s="185" customFormat="1" x14ac:dyDescent="0.35">
      <c r="A68" s="184"/>
      <c r="B68" s="359" t="s">
        <v>264</v>
      </c>
      <c r="C68" s="357" t="s">
        <v>200</v>
      </c>
      <c r="D68" s="387"/>
      <c r="E68" s="393" t="s">
        <v>0</v>
      </c>
      <c r="F68" s="400">
        <v>25</v>
      </c>
      <c r="G68" s="452"/>
      <c r="H68" s="353">
        <f>F68*G68</f>
        <v>0</v>
      </c>
      <c r="J68" s="131"/>
      <c r="K68" s="209">
        <f>1+0.0556382544861337</f>
        <v>1.0556382544861338</v>
      </c>
      <c r="L68" s="217">
        <f>F68</f>
        <v>25</v>
      </c>
      <c r="M68" s="218" t="e">
        <f>#REF!*K68</f>
        <v>#REF!</v>
      </c>
      <c r="N68" s="219" t="e">
        <f>L68*M68</f>
        <v>#REF!</v>
      </c>
    </row>
    <row r="69" spans="1:14" s="185" customFormat="1" x14ac:dyDescent="0.35">
      <c r="A69" s="184"/>
      <c r="B69" s="359"/>
      <c r="C69" s="357"/>
      <c r="D69" s="387"/>
      <c r="E69" s="393"/>
      <c r="F69" s="402"/>
      <c r="G69" s="360"/>
      <c r="H69" s="343"/>
      <c r="K69" s="209"/>
      <c r="L69" s="220"/>
      <c r="M69" s="218"/>
      <c r="N69" s="221"/>
    </row>
    <row r="70" spans="1:14" s="185" customFormat="1" x14ac:dyDescent="0.35">
      <c r="A70" s="184"/>
      <c r="B70" s="359" t="s">
        <v>265</v>
      </c>
      <c r="C70" s="357" t="s">
        <v>182</v>
      </c>
      <c r="D70" s="387"/>
      <c r="E70" s="393" t="s">
        <v>0</v>
      </c>
      <c r="F70" s="400">
        <v>25</v>
      </c>
      <c r="G70" s="452"/>
      <c r="H70" s="353">
        <f>F70*G70</f>
        <v>0</v>
      </c>
      <c r="J70" s="131"/>
      <c r="K70" s="209">
        <f>1+0.0556382544861337</f>
        <v>1.0556382544861338</v>
      </c>
      <c r="L70" s="217">
        <f>F70</f>
        <v>25</v>
      </c>
      <c r="M70" s="218" t="e">
        <f>#REF!*K70</f>
        <v>#REF!</v>
      </c>
      <c r="N70" s="219" t="e">
        <f>L70*M70</f>
        <v>#REF!</v>
      </c>
    </row>
    <row r="71" spans="1:14" s="185" customFormat="1" x14ac:dyDescent="0.35">
      <c r="A71" s="184"/>
      <c r="B71" s="359"/>
      <c r="C71" s="357"/>
      <c r="D71" s="387"/>
      <c r="E71" s="393"/>
      <c r="F71" s="402"/>
      <c r="G71" s="360"/>
      <c r="H71" s="343"/>
      <c r="K71" s="209"/>
      <c r="L71" s="220"/>
      <c r="M71" s="218"/>
      <c r="N71" s="221"/>
    </row>
    <row r="72" spans="1:14" s="21" customFormat="1" x14ac:dyDescent="0.35">
      <c r="A72" s="17"/>
      <c r="B72" s="359" t="s">
        <v>266</v>
      </c>
      <c r="C72" s="357" t="s">
        <v>201</v>
      </c>
      <c r="D72" s="387" t="s">
        <v>174</v>
      </c>
      <c r="E72" s="393" t="s">
        <v>0</v>
      </c>
      <c r="F72" s="400">
        <v>100</v>
      </c>
      <c r="G72" s="452"/>
      <c r="H72" s="353">
        <f>F72*G72</f>
        <v>0</v>
      </c>
      <c r="J72" s="165"/>
      <c r="K72" s="209">
        <f>1+0.0556382544861337</f>
        <v>1.0556382544861338</v>
      </c>
      <c r="L72" s="217">
        <f>F72</f>
        <v>100</v>
      </c>
      <c r="M72" s="218" t="e">
        <f>#REF!*K72</f>
        <v>#REF!</v>
      </c>
      <c r="N72" s="219" t="e">
        <f>L72*M72</f>
        <v>#REF!</v>
      </c>
    </row>
    <row r="73" spans="1:14" s="21" customFormat="1" x14ac:dyDescent="0.35">
      <c r="A73" s="17"/>
      <c r="B73" s="359"/>
      <c r="C73" s="357"/>
      <c r="D73" s="387"/>
      <c r="E73" s="393"/>
      <c r="F73" s="398"/>
      <c r="G73" s="342"/>
      <c r="H73" s="343"/>
      <c r="K73" s="209"/>
      <c r="L73" s="220"/>
      <c r="M73" s="218"/>
      <c r="N73" s="221"/>
    </row>
    <row r="74" spans="1:14" s="21" customFormat="1" x14ac:dyDescent="0.35">
      <c r="A74" s="17"/>
      <c r="B74" s="359" t="s">
        <v>267</v>
      </c>
      <c r="C74" s="357" t="s">
        <v>201</v>
      </c>
      <c r="D74" s="387" t="s">
        <v>202</v>
      </c>
      <c r="E74" s="393" t="s">
        <v>0</v>
      </c>
      <c r="F74" s="400">
        <v>100</v>
      </c>
      <c r="G74" s="452"/>
      <c r="H74" s="353">
        <f>F74*G74</f>
        <v>0</v>
      </c>
      <c r="J74" s="165"/>
      <c r="K74" s="209">
        <f>1+0.0556382544861337</f>
        <v>1.0556382544861338</v>
      </c>
      <c r="L74" s="217">
        <f>F74</f>
        <v>100</v>
      </c>
      <c r="M74" s="218" t="e">
        <f>#REF!*K74</f>
        <v>#REF!</v>
      </c>
      <c r="N74" s="219" t="e">
        <f>L74*M74</f>
        <v>#REF!</v>
      </c>
    </row>
    <row r="75" spans="1:14" s="21" customFormat="1" x14ac:dyDescent="0.35">
      <c r="A75" s="17"/>
      <c r="B75" s="359"/>
      <c r="C75" s="357"/>
      <c r="D75" s="387"/>
      <c r="E75" s="393"/>
      <c r="F75" s="398"/>
      <c r="G75" s="342"/>
      <c r="H75" s="343"/>
      <c r="K75" s="209"/>
      <c r="L75" s="220"/>
      <c r="M75" s="218"/>
      <c r="N75" s="221"/>
    </row>
    <row r="76" spans="1:14" s="21" customFormat="1" x14ac:dyDescent="0.35">
      <c r="A76" s="17"/>
      <c r="B76" s="359" t="s">
        <v>268</v>
      </c>
      <c r="C76" s="357" t="s">
        <v>147</v>
      </c>
      <c r="D76" s="387" t="s">
        <v>147</v>
      </c>
      <c r="E76" s="393" t="s">
        <v>0</v>
      </c>
      <c r="F76" s="400">
        <v>100</v>
      </c>
      <c r="G76" s="452"/>
      <c r="H76" s="353">
        <f>F76*G76</f>
        <v>0</v>
      </c>
      <c r="J76" s="165"/>
      <c r="K76" s="209">
        <f>1+0.0556382544861337</f>
        <v>1.0556382544861338</v>
      </c>
      <c r="L76" s="217">
        <f>F76</f>
        <v>100</v>
      </c>
      <c r="M76" s="218" t="e">
        <f>#REF!*K76</f>
        <v>#REF!</v>
      </c>
      <c r="N76" s="219" t="e">
        <f>L76*M76</f>
        <v>#REF!</v>
      </c>
    </row>
    <row r="77" spans="1:14" s="21" customFormat="1" x14ac:dyDescent="0.35">
      <c r="A77" s="17"/>
      <c r="B77" s="359"/>
      <c r="C77" s="357"/>
      <c r="D77" s="387"/>
      <c r="E77" s="393"/>
      <c r="F77" s="398"/>
      <c r="G77" s="342"/>
      <c r="H77" s="343"/>
      <c r="K77" s="209"/>
      <c r="L77" s="220"/>
      <c r="M77" s="218"/>
      <c r="N77" s="221"/>
    </row>
    <row r="78" spans="1:14" s="21" customFormat="1" x14ac:dyDescent="0.35">
      <c r="A78" s="17"/>
      <c r="B78" s="359" t="s">
        <v>269</v>
      </c>
      <c r="C78" s="357" t="s">
        <v>149</v>
      </c>
      <c r="D78" s="387" t="s">
        <v>149</v>
      </c>
      <c r="E78" s="393" t="s">
        <v>0</v>
      </c>
      <c r="F78" s="400">
        <v>200</v>
      </c>
      <c r="G78" s="452"/>
      <c r="H78" s="353">
        <f>F78*G78</f>
        <v>0</v>
      </c>
      <c r="K78" s="209">
        <f>1+0.0556382544861337</f>
        <v>1.0556382544861338</v>
      </c>
      <c r="L78" s="217">
        <f>F78</f>
        <v>200</v>
      </c>
      <c r="M78" s="218" t="e">
        <f>#REF!*K78</f>
        <v>#REF!</v>
      </c>
      <c r="N78" s="219" t="e">
        <f>L78*M78</f>
        <v>#REF!</v>
      </c>
    </row>
    <row r="79" spans="1:14" s="21" customFormat="1" x14ac:dyDescent="0.35">
      <c r="A79" s="17"/>
      <c r="B79" s="359"/>
      <c r="C79" s="357"/>
      <c r="D79" s="387"/>
      <c r="E79" s="393"/>
      <c r="F79" s="398"/>
      <c r="G79" s="342"/>
      <c r="H79" s="343"/>
      <c r="K79" s="209"/>
      <c r="L79" s="220"/>
      <c r="M79" s="218"/>
      <c r="N79" s="221"/>
    </row>
    <row r="80" spans="1:14" s="21" customFormat="1" x14ac:dyDescent="0.35">
      <c r="A80" s="17"/>
      <c r="B80" s="359" t="s">
        <v>270</v>
      </c>
      <c r="C80" s="357" t="s">
        <v>203</v>
      </c>
      <c r="D80" s="387"/>
      <c r="E80" s="393" t="s">
        <v>0</v>
      </c>
      <c r="F80" s="400">
        <v>50</v>
      </c>
      <c r="G80" s="452"/>
      <c r="H80" s="353">
        <f>F80*G80</f>
        <v>0</v>
      </c>
      <c r="K80" s="209">
        <f>1+0.0556382544861337</f>
        <v>1.0556382544861338</v>
      </c>
      <c r="L80" s="217">
        <f>F80</f>
        <v>50</v>
      </c>
      <c r="M80" s="218" t="e">
        <f>#REF!*K80</f>
        <v>#REF!</v>
      </c>
      <c r="N80" s="219" t="e">
        <f>L80*M80</f>
        <v>#REF!</v>
      </c>
    </row>
    <row r="81" spans="1:14" s="21" customFormat="1" x14ac:dyDescent="0.35">
      <c r="A81" s="17"/>
      <c r="B81" s="359"/>
      <c r="C81" s="357"/>
      <c r="D81" s="387"/>
      <c r="E81" s="393"/>
      <c r="F81" s="398"/>
      <c r="G81" s="342"/>
      <c r="H81" s="343"/>
      <c r="K81" s="209"/>
      <c r="L81" s="220"/>
      <c r="M81" s="218"/>
      <c r="N81" s="221"/>
    </row>
    <row r="82" spans="1:14" s="185" customFormat="1" ht="56" x14ac:dyDescent="0.35">
      <c r="A82" s="184"/>
      <c r="B82" s="359" t="s">
        <v>271</v>
      </c>
      <c r="C82" s="357" t="s">
        <v>150</v>
      </c>
      <c r="D82" s="387" t="s">
        <v>151</v>
      </c>
      <c r="E82" s="393" t="s">
        <v>0</v>
      </c>
      <c r="F82" s="400">
        <v>100</v>
      </c>
      <c r="G82" s="452"/>
      <c r="H82" s="353">
        <f>F82*G82</f>
        <v>0</v>
      </c>
      <c r="J82" s="131"/>
      <c r="K82" s="209">
        <f>1+0.0556382544861337</f>
        <v>1.0556382544861338</v>
      </c>
      <c r="L82" s="217">
        <f>F82</f>
        <v>100</v>
      </c>
      <c r="M82" s="218" t="e">
        <f>#REF!*K82</f>
        <v>#REF!</v>
      </c>
      <c r="N82" s="219" t="e">
        <f>L82*M82</f>
        <v>#REF!</v>
      </c>
    </row>
    <row r="83" spans="1:14" s="185" customFormat="1" x14ac:dyDescent="0.35">
      <c r="A83" s="184"/>
      <c r="B83" s="359"/>
      <c r="C83" s="357"/>
      <c r="D83" s="387"/>
      <c r="E83" s="393"/>
      <c r="F83" s="402"/>
      <c r="G83" s="360"/>
      <c r="H83" s="343"/>
      <c r="K83" s="209"/>
      <c r="L83" s="220"/>
      <c r="M83" s="218"/>
      <c r="N83" s="221"/>
    </row>
    <row r="84" spans="1:14" s="185" customFormat="1" ht="13.5" customHeight="1" x14ac:dyDescent="0.35">
      <c r="A84" s="184"/>
      <c r="B84" s="359" t="s">
        <v>272</v>
      </c>
      <c r="C84" s="357" t="s">
        <v>206</v>
      </c>
      <c r="D84" s="387"/>
      <c r="E84" s="393" t="s">
        <v>0</v>
      </c>
      <c r="F84" s="400">
        <v>50</v>
      </c>
      <c r="G84" s="452"/>
      <c r="H84" s="353">
        <f>F84*G84</f>
        <v>0</v>
      </c>
      <c r="J84" s="131"/>
      <c r="K84" s="209">
        <f>1+0.0556382544861337</f>
        <v>1.0556382544861338</v>
      </c>
      <c r="L84" s="217">
        <f>F84</f>
        <v>50</v>
      </c>
      <c r="M84" s="218" t="e">
        <f>#REF!*K84</f>
        <v>#REF!</v>
      </c>
      <c r="N84" s="219" t="e">
        <f>L84*M84</f>
        <v>#REF!</v>
      </c>
    </row>
    <row r="85" spans="1:14" s="185" customFormat="1" x14ac:dyDescent="0.35">
      <c r="A85" s="184"/>
      <c r="B85" s="359"/>
      <c r="C85" s="357"/>
      <c r="D85" s="387"/>
      <c r="E85" s="393"/>
      <c r="F85" s="402"/>
      <c r="G85" s="360"/>
      <c r="H85" s="343"/>
      <c r="K85" s="209"/>
      <c r="L85" s="220"/>
      <c r="M85" s="218"/>
      <c r="N85" s="221"/>
    </row>
    <row r="86" spans="1:14" s="21" customFormat="1" ht="42" x14ac:dyDescent="0.35">
      <c r="A86" s="17"/>
      <c r="B86" s="359" t="s">
        <v>273</v>
      </c>
      <c r="C86" s="357" t="s">
        <v>152</v>
      </c>
      <c r="D86" s="387" t="s">
        <v>153</v>
      </c>
      <c r="E86" s="393" t="s">
        <v>0</v>
      </c>
      <c r="F86" s="400">
        <v>50</v>
      </c>
      <c r="G86" s="452"/>
      <c r="H86" s="353">
        <f>F86*G86</f>
        <v>0</v>
      </c>
      <c r="K86" s="209">
        <f>1+0.0556382544861337</f>
        <v>1.0556382544861338</v>
      </c>
      <c r="L86" s="217">
        <f>F86</f>
        <v>50</v>
      </c>
      <c r="M86" s="218" t="e">
        <f>#REF!*K86</f>
        <v>#REF!</v>
      </c>
      <c r="N86" s="219" t="e">
        <f>L86*M86</f>
        <v>#REF!</v>
      </c>
    </row>
    <row r="87" spans="1:14" s="185" customFormat="1" x14ac:dyDescent="0.35">
      <c r="A87" s="184"/>
      <c r="B87" s="359"/>
      <c r="C87" s="357"/>
      <c r="D87" s="387"/>
      <c r="E87" s="393"/>
      <c r="F87" s="402"/>
      <c r="G87" s="360"/>
      <c r="H87" s="343"/>
      <c r="K87" s="209"/>
      <c r="L87" s="220"/>
      <c r="M87" s="218"/>
      <c r="N87" s="221"/>
    </row>
    <row r="88" spans="1:14" s="185" customFormat="1" x14ac:dyDescent="0.35">
      <c r="A88" s="184"/>
      <c r="B88" s="359" t="s">
        <v>274</v>
      </c>
      <c r="C88" s="357" t="s">
        <v>154</v>
      </c>
      <c r="D88" s="387" t="s">
        <v>155</v>
      </c>
      <c r="E88" s="393" t="s">
        <v>0</v>
      </c>
      <c r="F88" s="400">
        <v>50</v>
      </c>
      <c r="G88" s="452"/>
      <c r="H88" s="353">
        <f>F88*G88</f>
        <v>0</v>
      </c>
      <c r="K88" s="209">
        <f>1+0.0556382544861337</f>
        <v>1.0556382544861338</v>
      </c>
      <c r="L88" s="217">
        <f>F88</f>
        <v>50</v>
      </c>
      <c r="M88" s="218" t="e">
        <f>#REF!*K88</f>
        <v>#REF!</v>
      </c>
      <c r="N88" s="219" t="e">
        <f>L88*M88</f>
        <v>#REF!</v>
      </c>
    </row>
    <row r="89" spans="1:14" s="185" customFormat="1" x14ac:dyDescent="0.35">
      <c r="A89" s="184"/>
      <c r="B89" s="359"/>
      <c r="C89" s="357"/>
      <c r="D89" s="387"/>
      <c r="E89" s="393"/>
      <c r="F89" s="402"/>
      <c r="G89" s="360"/>
      <c r="H89" s="343"/>
      <c r="K89" s="209"/>
      <c r="L89" s="220"/>
      <c r="M89" s="218"/>
      <c r="N89" s="221"/>
    </row>
    <row r="90" spans="1:14" s="185" customFormat="1" x14ac:dyDescent="0.35">
      <c r="A90" s="184"/>
      <c r="B90" s="359" t="s">
        <v>275</v>
      </c>
      <c r="C90" s="357" t="s">
        <v>156</v>
      </c>
      <c r="D90" s="387" t="s">
        <v>157</v>
      </c>
      <c r="E90" s="393" t="s">
        <v>0</v>
      </c>
      <c r="F90" s="400">
        <v>50</v>
      </c>
      <c r="G90" s="452"/>
      <c r="H90" s="353">
        <f>F90*G90</f>
        <v>0</v>
      </c>
      <c r="K90" s="209">
        <f>1+0.0556382544861337</f>
        <v>1.0556382544861338</v>
      </c>
      <c r="L90" s="217">
        <f>F90</f>
        <v>50</v>
      </c>
      <c r="M90" s="218" t="e">
        <f>#REF!*K90</f>
        <v>#REF!</v>
      </c>
      <c r="N90" s="219" t="e">
        <f>L90*M90</f>
        <v>#REF!</v>
      </c>
    </row>
    <row r="91" spans="1:14" s="185" customFormat="1" x14ac:dyDescent="0.35">
      <c r="A91" s="184"/>
      <c r="B91" s="359"/>
      <c r="C91" s="357"/>
      <c r="D91" s="387"/>
      <c r="E91" s="393"/>
      <c r="F91" s="402"/>
      <c r="G91" s="360"/>
      <c r="H91" s="343"/>
      <c r="K91" s="209"/>
      <c r="L91" s="220"/>
      <c r="M91" s="218"/>
      <c r="N91" s="221"/>
    </row>
    <row r="92" spans="1:14" s="185" customFormat="1" ht="42" x14ac:dyDescent="0.35">
      <c r="A92" s="184"/>
      <c r="B92" s="359" t="s">
        <v>276</v>
      </c>
      <c r="C92" s="357" t="s">
        <v>158</v>
      </c>
      <c r="D92" s="387" t="s">
        <v>159</v>
      </c>
      <c r="E92" s="393" t="s">
        <v>0</v>
      </c>
      <c r="F92" s="400">
        <v>100</v>
      </c>
      <c r="G92" s="452"/>
      <c r="H92" s="353">
        <f>F92*G92</f>
        <v>0</v>
      </c>
      <c r="K92" s="209">
        <f>1+0.0556382544861337</f>
        <v>1.0556382544861338</v>
      </c>
      <c r="L92" s="217">
        <f>F92</f>
        <v>100</v>
      </c>
      <c r="M92" s="218" t="e">
        <f>#REF!*K92</f>
        <v>#REF!</v>
      </c>
      <c r="N92" s="219" t="e">
        <f>L92*M92</f>
        <v>#REF!</v>
      </c>
    </row>
    <row r="93" spans="1:14" s="185" customFormat="1" x14ac:dyDescent="0.35">
      <c r="A93" s="184"/>
      <c r="B93" s="359"/>
      <c r="C93" s="357"/>
      <c r="D93" s="387"/>
      <c r="E93" s="393"/>
      <c r="F93" s="402"/>
      <c r="G93" s="360"/>
      <c r="H93" s="343"/>
      <c r="K93" s="209"/>
      <c r="L93" s="220"/>
      <c r="M93" s="218"/>
      <c r="N93" s="221"/>
    </row>
    <row r="94" spans="1:14" s="21" customFormat="1" x14ac:dyDescent="0.35">
      <c r="A94" s="17"/>
      <c r="B94" s="359" t="s">
        <v>277</v>
      </c>
      <c r="C94" s="357" t="s">
        <v>185</v>
      </c>
      <c r="D94" s="387" t="s">
        <v>204</v>
      </c>
      <c r="E94" s="393" t="s">
        <v>0</v>
      </c>
      <c r="F94" s="400">
        <v>50</v>
      </c>
      <c r="G94" s="452"/>
      <c r="H94" s="353">
        <f>F94*G94</f>
        <v>0</v>
      </c>
      <c r="K94" s="209">
        <f>1+0.0556382544861337</f>
        <v>1.0556382544861338</v>
      </c>
      <c r="L94" s="217">
        <f>F94</f>
        <v>50</v>
      </c>
      <c r="M94" s="218" t="e">
        <f>#REF!*K94</f>
        <v>#REF!</v>
      </c>
      <c r="N94" s="219" t="e">
        <f>L94*M94</f>
        <v>#REF!</v>
      </c>
    </row>
    <row r="95" spans="1:14" s="21" customFormat="1" x14ac:dyDescent="0.35">
      <c r="A95" s="17"/>
      <c r="B95" s="359"/>
      <c r="C95" s="357"/>
      <c r="D95" s="387"/>
      <c r="E95" s="393"/>
      <c r="F95" s="398"/>
      <c r="G95" s="342"/>
      <c r="H95" s="343"/>
      <c r="K95" s="209"/>
      <c r="L95" s="220"/>
      <c r="M95" s="218"/>
      <c r="N95" s="221"/>
    </row>
    <row r="96" spans="1:14" s="21" customFormat="1" ht="28" x14ac:dyDescent="0.35">
      <c r="A96" s="17"/>
      <c r="B96" s="359" t="s">
        <v>278</v>
      </c>
      <c r="C96" s="357" t="s">
        <v>170</v>
      </c>
      <c r="D96" s="387" t="s">
        <v>171</v>
      </c>
      <c r="E96" s="393" t="s">
        <v>0</v>
      </c>
      <c r="F96" s="400">
        <v>0</v>
      </c>
      <c r="G96" s="452"/>
      <c r="H96" s="353">
        <f>F96*G96</f>
        <v>0</v>
      </c>
      <c r="K96" s="209">
        <f>1+0.0556382544861337</f>
        <v>1.0556382544861338</v>
      </c>
      <c r="L96" s="217">
        <f>F96</f>
        <v>0</v>
      </c>
      <c r="M96" s="218" t="e">
        <f>#REF!*K96</f>
        <v>#REF!</v>
      </c>
      <c r="N96" s="219" t="e">
        <f>L96*M96</f>
        <v>#REF!</v>
      </c>
    </row>
    <row r="97" spans="1:14" s="21" customFormat="1" x14ac:dyDescent="0.35">
      <c r="A97" s="17"/>
      <c r="B97" s="359"/>
      <c r="C97" s="357"/>
      <c r="D97" s="387"/>
      <c r="E97" s="393"/>
      <c r="F97" s="398"/>
      <c r="G97" s="342"/>
      <c r="H97" s="343"/>
      <c r="K97" s="209"/>
      <c r="L97" s="220"/>
      <c r="M97" s="218"/>
      <c r="N97" s="221"/>
    </row>
    <row r="98" spans="1:14" s="21" customFormat="1" x14ac:dyDescent="0.35">
      <c r="A98" s="17"/>
      <c r="B98" s="359" t="s">
        <v>279</v>
      </c>
      <c r="C98" s="357" t="s">
        <v>160</v>
      </c>
      <c r="D98" s="387" t="s">
        <v>161</v>
      </c>
      <c r="E98" s="393" t="s">
        <v>0</v>
      </c>
      <c r="F98" s="400">
        <v>50</v>
      </c>
      <c r="G98" s="452"/>
      <c r="H98" s="353">
        <f>F98*G98</f>
        <v>0</v>
      </c>
      <c r="K98" s="209">
        <f>1+0.0556382544861337</f>
        <v>1.0556382544861338</v>
      </c>
      <c r="L98" s="217">
        <f>F98</f>
        <v>50</v>
      </c>
      <c r="M98" s="218" t="e">
        <f>#REF!*K98</f>
        <v>#REF!</v>
      </c>
      <c r="N98" s="219" t="e">
        <f>L98*M98</f>
        <v>#REF!</v>
      </c>
    </row>
    <row r="99" spans="1:14" s="21" customFormat="1" x14ac:dyDescent="0.35">
      <c r="A99" s="17"/>
      <c r="B99" s="359"/>
      <c r="C99" s="357"/>
      <c r="D99" s="387"/>
      <c r="E99" s="393"/>
      <c r="F99" s="398"/>
      <c r="G99" s="342"/>
      <c r="H99" s="343"/>
      <c r="K99" s="209"/>
      <c r="L99" s="220"/>
      <c r="M99" s="218"/>
      <c r="N99" s="221"/>
    </row>
    <row r="100" spans="1:14" s="21" customFormat="1" ht="42" x14ac:dyDescent="0.35">
      <c r="A100" s="17"/>
      <c r="B100" s="359" t="s">
        <v>280</v>
      </c>
      <c r="C100" s="357" t="s">
        <v>162</v>
      </c>
      <c r="D100" s="387" t="s">
        <v>163</v>
      </c>
      <c r="E100" s="393" t="s">
        <v>0</v>
      </c>
      <c r="F100" s="400">
        <v>50</v>
      </c>
      <c r="G100" s="452"/>
      <c r="H100" s="353">
        <f>F100*G100</f>
        <v>0</v>
      </c>
      <c r="K100" s="209">
        <f>1+0.0556382544861337</f>
        <v>1.0556382544861338</v>
      </c>
      <c r="L100" s="217">
        <f>F100</f>
        <v>50</v>
      </c>
      <c r="M100" s="218" t="e">
        <f>#REF!*K100</f>
        <v>#REF!</v>
      </c>
      <c r="N100" s="219" t="e">
        <f>L100*M100</f>
        <v>#REF!</v>
      </c>
    </row>
    <row r="101" spans="1:14" s="21" customFormat="1" x14ac:dyDescent="0.35">
      <c r="A101" s="17"/>
      <c r="B101" s="359"/>
      <c r="C101" s="357"/>
      <c r="D101" s="387"/>
      <c r="E101" s="393"/>
      <c r="F101" s="398"/>
      <c r="G101" s="342"/>
      <c r="H101" s="343"/>
      <c r="K101" s="209"/>
      <c r="L101" s="220"/>
      <c r="M101" s="218"/>
      <c r="N101" s="221"/>
    </row>
    <row r="102" spans="1:14" s="185" customFormat="1" ht="20.5" customHeight="1" x14ac:dyDescent="0.35">
      <c r="A102" s="184"/>
      <c r="B102" s="359"/>
      <c r="C102" s="340" t="s">
        <v>164</v>
      </c>
      <c r="D102" s="387"/>
      <c r="E102" s="393"/>
      <c r="F102" s="400"/>
      <c r="G102" s="342"/>
      <c r="H102" s="353"/>
      <c r="K102" s="209"/>
      <c r="L102" s="217"/>
      <c r="M102" s="218"/>
      <c r="N102" s="219"/>
    </row>
    <row r="103" spans="1:14" s="185" customFormat="1" ht="28" x14ac:dyDescent="0.35">
      <c r="A103" s="184"/>
      <c r="B103" s="359" t="s">
        <v>281</v>
      </c>
      <c r="C103" s="357" t="s">
        <v>165</v>
      </c>
      <c r="D103" s="387" t="s">
        <v>166</v>
      </c>
      <c r="E103" s="393" t="s">
        <v>0</v>
      </c>
      <c r="F103" s="400">
        <v>50</v>
      </c>
      <c r="G103" s="452"/>
      <c r="H103" s="353">
        <f>F103*G103</f>
        <v>0</v>
      </c>
      <c r="K103" s="209">
        <f>1+0.0556382544861337</f>
        <v>1.0556382544861338</v>
      </c>
      <c r="L103" s="217">
        <f>F103</f>
        <v>50</v>
      </c>
      <c r="M103" s="218" t="e">
        <f>#REF!*K103</f>
        <v>#REF!</v>
      </c>
      <c r="N103" s="219" t="e">
        <f>L103*M103</f>
        <v>#REF!</v>
      </c>
    </row>
    <row r="104" spans="1:14" s="185" customFormat="1" x14ac:dyDescent="0.35">
      <c r="A104" s="184"/>
      <c r="B104" s="359"/>
      <c r="C104" s="357"/>
      <c r="D104" s="387"/>
      <c r="E104" s="393"/>
      <c r="F104" s="402"/>
      <c r="G104" s="360"/>
      <c r="H104" s="353"/>
      <c r="K104" s="209"/>
      <c r="L104" s="220"/>
      <c r="M104" s="218"/>
      <c r="N104" s="219"/>
    </row>
    <row r="105" spans="1:14" s="185" customFormat="1" x14ac:dyDescent="0.35">
      <c r="A105" s="184"/>
      <c r="B105" s="359"/>
      <c r="C105" s="340" t="s">
        <v>164</v>
      </c>
      <c r="D105" s="387"/>
      <c r="E105" s="393"/>
      <c r="F105" s="402"/>
      <c r="G105" s="360"/>
      <c r="H105" s="343"/>
      <c r="K105" s="209"/>
      <c r="L105" s="220"/>
      <c r="M105" s="218"/>
      <c r="N105" s="221"/>
    </row>
    <row r="106" spans="1:14" s="185" customFormat="1" ht="28" x14ac:dyDescent="0.35">
      <c r="A106" s="184"/>
      <c r="B106" s="359" t="s">
        <v>282</v>
      </c>
      <c r="C106" s="357" t="s">
        <v>167</v>
      </c>
      <c r="D106" s="387" t="s">
        <v>196</v>
      </c>
      <c r="E106" s="393" t="s">
        <v>0</v>
      </c>
      <c r="F106" s="400">
        <v>50</v>
      </c>
      <c r="G106" s="452"/>
      <c r="H106" s="353">
        <f>F106*G106</f>
        <v>0</v>
      </c>
      <c r="K106" s="209">
        <f>1+0.0556382544861337</f>
        <v>1.0556382544861338</v>
      </c>
      <c r="L106" s="217">
        <f>F106</f>
        <v>50</v>
      </c>
      <c r="M106" s="218" t="e">
        <f>#REF!*K106</f>
        <v>#REF!</v>
      </c>
      <c r="N106" s="219" t="e">
        <f>L106*M106</f>
        <v>#REF!</v>
      </c>
    </row>
    <row r="107" spans="1:14" s="185" customFormat="1" x14ac:dyDescent="0.35">
      <c r="A107" s="184"/>
      <c r="B107" s="359"/>
      <c r="C107" s="357"/>
      <c r="D107" s="387"/>
      <c r="E107" s="393"/>
      <c r="F107" s="402"/>
      <c r="G107" s="360"/>
      <c r="H107" s="343"/>
      <c r="K107" s="209"/>
      <c r="L107" s="220"/>
      <c r="M107" s="218"/>
      <c r="N107" s="221"/>
    </row>
    <row r="108" spans="1:14" s="185" customFormat="1" x14ac:dyDescent="0.35">
      <c r="A108" s="184"/>
      <c r="B108" s="359"/>
      <c r="C108" s="340" t="s">
        <v>164</v>
      </c>
      <c r="D108" s="387"/>
      <c r="E108" s="393"/>
      <c r="F108" s="402"/>
      <c r="G108" s="360"/>
      <c r="H108" s="353"/>
      <c r="K108" s="209"/>
      <c r="L108" s="220"/>
      <c r="M108" s="218"/>
      <c r="N108" s="219"/>
    </row>
    <row r="109" spans="1:14" s="21" customFormat="1" ht="42" x14ac:dyDescent="0.35">
      <c r="A109" s="17"/>
      <c r="B109" s="359" t="s">
        <v>283</v>
      </c>
      <c r="C109" s="357" t="s">
        <v>168</v>
      </c>
      <c r="D109" s="387" t="s">
        <v>169</v>
      </c>
      <c r="E109" s="393" t="s">
        <v>0</v>
      </c>
      <c r="F109" s="400">
        <v>50</v>
      </c>
      <c r="G109" s="452"/>
      <c r="H109" s="353">
        <f>F109*G109</f>
        <v>0</v>
      </c>
      <c r="K109" s="209">
        <f>1+0.0556382544861337</f>
        <v>1.0556382544861338</v>
      </c>
      <c r="L109" s="217">
        <f>F109</f>
        <v>50</v>
      </c>
      <c r="M109" s="218" t="e">
        <f>#REF!*K109</f>
        <v>#REF!</v>
      </c>
      <c r="N109" s="219" t="e">
        <f>L109*M109</f>
        <v>#REF!</v>
      </c>
    </row>
    <row r="110" spans="1:14" s="21" customFormat="1" x14ac:dyDescent="0.35">
      <c r="A110" s="17"/>
      <c r="B110" s="359"/>
      <c r="C110" s="357"/>
      <c r="D110" s="387"/>
      <c r="E110" s="393" t="s">
        <v>0</v>
      </c>
      <c r="F110" s="398"/>
      <c r="G110" s="342"/>
      <c r="H110" s="353"/>
      <c r="K110" s="209"/>
      <c r="L110" s="220"/>
      <c r="M110" s="218"/>
      <c r="N110" s="219"/>
    </row>
    <row r="111" spans="1:14" s="21" customFormat="1" ht="28" x14ac:dyDescent="0.35">
      <c r="A111" s="17"/>
      <c r="B111" s="359" t="s">
        <v>284</v>
      </c>
      <c r="C111" s="357" t="s">
        <v>172</v>
      </c>
      <c r="D111" s="387" t="s">
        <v>173</v>
      </c>
      <c r="E111" s="393" t="s">
        <v>0</v>
      </c>
      <c r="F111" s="400">
        <v>20</v>
      </c>
      <c r="G111" s="452"/>
      <c r="H111" s="353">
        <f>F111*G111</f>
        <v>0</v>
      </c>
      <c r="I111" s="191"/>
      <c r="K111" s="209">
        <f>1+0.0556382544861337</f>
        <v>1.0556382544861338</v>
      </c>
      <c r="L111" s="217">
        <f>F111</f>
        <v>20</v>
      </c>
      <c r="M111" s="218" t="e">
        <f>#REF!*K111</f>
        <v>#REF!</v>
      </c>
      <c r="N111" s="219" t="e">
        <f>L111*M111</f>
        <v>#REF!</v>
      </c>
    </row>
    <row r="112" spans="1:14" s="185" customFormat="1" x14ac:dyDescent="0.35">
      <c r="A112" s="184"/>
      <c r="B112" s="359"/>
      <c r="C112" s="357"/>
      <c r="D112" s="387"/>
      <c r="E112" s="393"/>
      <c r="F112" s="402"/>
      <c r="G112" s="360"/>
      <c r="H112" s="343"/>
      <c r="K112" s="209"/>
      <c r="L112" s="220"/>
      <c r="M112" s="218"/>
      <c r="N112" s="221"/>
    </row>
    <row r="113" spans="1:14" s="185" customFormat="1" ht="42" x14ac:dyDescent="0.35">
      <c r="A113" s="184"/>
      <c r="B113" s="359" t="s">
        <v>285</v>
      </c>
      <c r="C113" s="357" t="s">
        <v>175</v>
      </c>
      <c r="D113" s="387" t="s">
        <v>177</v>
      </c>
      <c r="E113" s="393" t="s">
        <v>0</v>
      </c>
      <c r="F113" s="400">
        <v>10</v>
      </c>
      <c r="G113" s="452"/>
      <c r="H113" s="353">
        <f>F113*G113</f>
        <v>0</v>
      </c>
      <c r="K113" s="209">
        <f>1+0.0556382544861337</f>
        <v>1.0556382544861338</v>
      </c>
      <c r="L113" s="217">
        <f>F113</f>
        <v>10</v>
      </c>
      <c r="M113" s="218" t="e">
        <f>#REF!*K113</f>
        <v>#REF!</v>
      </c>
      <c r="N113" s="219" t="e">
        <f>L113*M113</f>
        <v>#REF!</v>
      </c>
    </row>
    <row r="114" spans="1:14" s="185" customFormat="1" x14ac:dyDescent="0.35">
      <c r="A114" s="184"/>
      <c r="B114" s="359"/>
      <c r="C114" s="357"/>
      <c r="D114" s="387"/>
      <c r="E114" s="393"/>
      <c r="F114" s="402"/>
      <c r="G114" s="360"/>
      <c r="H114" s="353"/>
      <c r="K114" s="209"/>
      <c r="L114" s="220"/>
      <c r="M114" s="218"/>
      <c r="N114" s="219"/>
    </row>
    <row r="115" spans="1:14" s="185" customFormat="1" x14ac:dyDescent="0.35">
      <c r="A115" s="184"/>
      <c r="B115" s="359" t="s">
        <v>286</v>
      </c>
      <c r="C115" s="357" t="s">
        <v>186</v>
      </c>
      <c r="D115" s="387"/>
      <c r="E115" s="393" t="s">
        <v>0</v>
      </c>
      <c r="F115" s="400">
        <v>20</v>
      </c>
      <c r="G115" s="452"/>
      <c r="H115" s="353">
        <f>F115*G115</f>
        <v>0</v>
      </c>
      <c r="K115" s="209">
        <f>1+0.0556382544861337</f>
        <v>1.0556382544861338</v>
      </c>
      <c r="L115" s="217">
        <f>F115</f>
        <v>20</v>
      </c>
      <c r="M115" s="218" t="e">
        <f>#REF!*K115</f>
        <v>#REF!</v>
      </c>
      <c r="N115" s="219" t="e">
        <f>L115*M115</f>
        <v>#REF!</v>
      </c>
    </row>
    <row r="116" spans="1:14" s="185" customFormat="1" x14ac:dyDescent="0.35">
      <c r="A116" s="184"/>
      <c r="B116" s="359"/>
      <c r="C116" s="357"/>
      <c r="D116" s="387"/>
      <c r="E116" s="393"/>
      <c r="F116" s="402"/>
      <c r="G116" s="360"/>
      <c r="H116" s="353"/>
      <c r="K116" s="209"/>
      <c r="L116" s="220"/>
      <c r="M116" s="218"/>
      <c r="N116" s="219"/>
    </row>
    <row r="117" spans="1:14" s="185" customFormat="1" x14ac:dyDescent="0.35">
      <c r="A117" s="184"/>
      <c r="B117" s="359" t="s">
        <v>287</v>
      </c>
      <c r="C117" s="357" t="s">
        <v>187</v>
      </c>
      <c r="D117" s="387"/>
      <c r="E117" s="393" t="s">
        <v>0</v>
      </c>
      <c r="F117" s="400">
        <v>20</v>
      </c>
      <c r="G117" s="452"/>
      <c r="H117" s="353">
        <f>F117*G117</f>
        <v>0</v>
      </c>
      <c r="K117" s="209">
        <f>1+0.0556382544861337</f>
        <v>1.0556382544861338</v>
      </c>
      <c r="L117" s="217">
        <f>F117</f>
        <v>20</v>
      </c>
      <c r="M117" s="218" t="e">
        <f>#REF!*K117</f>
        <v>#REF!</v>
      </c>
      <c r="N117" s="219" t="e">
        <f>L117*M117</f>
        <v>#REF!</v>
      </c>
    </row>
    <row r="118" spans="1:14" s="185" customFormat="1" x14ac:dyDescent="0.35">
      <c r="A118" s="184"/>
      <c r="B118" s="359"/>
      <c r="C118" s="357"/>
      <c r="D118" s="387"/>
      <c r="E118" s="393"/>
      <c r="F118" s="402"/>
      <c r="G118" s="360"/>
      <c r="H118" s="343"/>
      <c r="K118" s="209"/>
      <c r="L118" s="220"/>
      <c r="M118" s="218"/>
      <c r="N118" s="221"/>
    </row>
    <row r="119" spans="1:14" s="185" customFormat="1" ht="42" x14ac:dyDescent="0.35">
      <c r="A119" s="184"/>
      <c r="B119" s="359" t="s">
        <v>288</v>
      </c>
      <c r="C119" s="357" t="s">
        <v>176</v>
      </c>
      <c r="D119" s="387" t="s">
        <v>178</v>
      </c>
      <c r="E119" s="393" t="s">
        <v>0</v>
      </c>
      <c r="F119" s="400">
        <v>20</v>
      </c>
      <c r="G119" s="452"/>
      <c r="H119" s="353">
        <f>F119*G119</f>
        <v>0</v>
      </c>
      <c r="K119" s="209">
        <f>1+0.0556382544861337</f>
        <v>1.0556382544861338</v>
      </c>
      <c r="L119" s="217">
        <f>F119</f>
        <v>20</v>
      </c>
      <c r="M119" s="218" t="e">
        <f>#REF!*K119</f>
        <v>#REF!</v>
      </c>
      <c r="N119" s="219" t="e">
        <f>L119*M119</f>
        <v>#REF!</v>
      </c>
    </row>
    <row r="120" spans="1:14" s="185" customFormat="1" x14ac:dyDescent="0.35">
      <c r="A120" s="184"/>
      <c r="B120" s="359"/>
      <c r="C120" s="357"/>
      <c r="D120" s="387"/>
      <c r="E120" s="393"/>
      <c r="F120" s="402"/>
      <c r="G120" s="360"/>
      <c r="H120" s="343"/>
      <c r="K120" s="209"/>
      <c r="L120" s="220"/>
      <c r="M120" s="218"/>
      <c r="N120" s="221"/>
    </row>
    <row r="121" spans="1:14" s="185" customFormat="1" x14ac:dyDescent="0.35">
      <c r="A121" s="184"/>
      <c r="B121" s="359" t="s">
        <v>289</v>
      </c>
      <c r="C121" s="357" t="s">
        <v>183</v>
      </c>
      <c r="D121" s="387"/>
      <c r="E121" s="393" t="s">
        <v>0</v>
      </c>
      <c r="F121" s="400">
        <v>20</v>
      </c>
      <c r="G121" s="452"/>
      <c r="H121" s="353">
        <f>F121*G121</f>
        <v>0</v>
      </c>
      <c r="K121" s="209">
        <f>1+0.0556382544861337</f>
        <v>1.0556382544861338</v>
      </c>
      <c r="L121" s="217">
        <f>F121</f>
        <v>20</v>
      </c>
      <c r="M121" s="218" t="e">
        <f>#REF!*K121</f>
        <v>#REF!</v>
      </c>
      <c r="N121" s="219" t="e">
        <f>L121*M121</f>
        <v>#REF!</v>
      </c>
    </row>
    <row r="122" spans="1:14" s="185" customFormat="1" x14ac:dyDescent="0.35">
      <c r="A122" s="184"/>
      <c r="B122" s="359"/>
      <c r="C122" s="357"/>
      <c r="D122" s="387"/>
      <c r="E122" s="393"/>
      <c r="F122" s="402"/>
      <c r="G122" s="360"/>
      <c r="H122" s="353"/>
      <c r="K122" s="209"/>
      <c r="L122" s="220"/>
      <c r="M122" s="218"/>
      <c r="N122" s="219"/>
    </row>
    <row r="123" spans="1:14" s="185" customFormat="1" x14ac:dyDescent="0.35">
      <c r="A123" s="184"/>
      <c r="B123" s="359" t="s">
        <v>290</v>
      </c>
      <c r="C123" s="357" t="s">
        <v>184</v>
      </c>
      <c r="D123" s="387"/>
      <c r="E123" s="393" t="s">
        <v>0</v>
      </c>
      <c r="F123" s="400">
        <v>50</v>
      </c>
      <c r="G123" s="452"/>
      <c r="H123" s="353">
        <f>F123*G123</f>
        <v>0</v>
      </c>
      <c r="K123" s="209">
        <f>1+0.0556382544861337</f>
        <v>1.0556382544861338</v>
      </c>
      <c r="L123" s="217">
        <f>F123</f>
        <v>50</v>
      </c>
      <c r="M123" s="218" t="e">
        <f>#REF!*K123</f>
        <v>#REF!</v>
      </c>
      <c r="N123" s="219" t="e">
        <f>L123*M123</f>
        <v>#REF!</v>
      </c>
    </row>
    <row r="124" spans="1:14" s="21" customFormat="1" x14ac:dyDescent="0.35">
      <c r="A124" s="17"/>
      <c r="B124" s="359"/>
      <c r="C124" s="357"/>
      <c r="D124" s="387"/>
      <c r="E124" s="393"/>
      <c r="F124" s="398"/>
      <c r="G124" s="342"/>
      <c r="H124" s="343"/>
      <c r="K124" s="209"/>
      <c r="L124" s="220"/>
      <c r="M124" s="218"/>
      <c r="N124" s="221"/>
    </row>
    <row r="125" spans="1:14" s="21" customFormat="1" x14ac:dyDescent="0.35">
      <c r="A125" s="17"/>
      <c r="B125" s="359"/>
      <c r="C125" s="357"/>
      <c r="D125" s="387"/>
      <c r="E125" s="393"/>
      <c r="F125" s="398"/>
      <c r="G125" s="342"/>
      <c r="H125" s="343"/>
      <c r="K125" s="209"/>
      <c r="L125" s="220"/>
      <c r="M125" s="218"/>
      <c r="N125" s="221"/>
    </row>
    <row r="126" spans="1:14" s="21" customFormat="1" x14ac:dyDescent="0.35">
      <c r="A126" s="17"/>
      <c r="B126" s="362">
        <v>500.8</v>
      </c>
      <c r="C126" s="358" t="s">
        <v>291</v>
      </c>
      <c r="D126" s="404"/>
      <c r="E126" s="405"/>
      <c r="F126" s="406"/>
      <c r="G126" s="407"/>
      <c r="H126" s="347">
        <f>SUM(H128)</f>
        <v>0</v>
      </c>
      <c r="K126" s="209"/>
      <c r="L126" s="220"/>
      <c r="M126" s="218"/>
      <c r="N126" s="221"/>
    </row>
    <row r="127" spans="1:14" s="21" customFormat="1" x14ac:dyDescent="0.35">
      <c r="A127" s="17"/>
      <c r="B127" s="359"/>
      <c r="C127" s="357"/>
      <c r="D127" s="387"/>
      <c r="E127" s="393"/>
      <c r="F127" s="398"/>
      <c r="G127" s="342"/>
      <c r="H127" s="343"/>
      <c r="K127" s="209"/>
      <c r="L127" s="220"/>
      <c r="M127" s="218"/>
      <c r="N127" s="221"/>
    </row>
    <row r="128" spans="1:14" s="21" customFormat="1" x14ac:dyDescent="0.35">
      <c r="A128" s="17"/>
      <c r="B128" s="359" t="s">
        <v>293</v>
      </c>
      <c r="C128" s="357" t="s">
        <v>292</v>
      </c>
      <c r="D128" s="387"/>
      <c r="E128" s="393" t="s">
        <v>0</v>
      </c>
      <c r="F128" s="398">
        <v>4840</v>
      </c>
      <c r="G128" s="452"/>
      <c r="H128" s="353">
        <f>F128*G128</f>
        <v>0</v>
      </c>
      <c r="K128" s="209">
        <f>1+0.0556382544861337</f>
        <v>1.0556382544861338</v>
      </c>
      <c r="L128" s="217">
        <f>F128</f>
        <v>4840</v>
      </c>
      <c r="M128" s="218" t="e">
        <f>#REF!*K128</f>
        <v>#REF!</v>
      </c>
      <c r="N128" s="219" t="e">
        <f>L128*M128</f>
        <v>#REF!</v>
      </c>
    </row>
    <row r="129" spans="1:14" s="21" customFormat="1" ht="14.5" thickBot="1" x14ac:dyDescent="0.4">
      <c r="A129" s="17"/>
      <c r="B129" s="376"/>
      <c r="C129" s="377"/>
      <c r="D129" s="389"/>
      <c r="E129" s="396"/>
      <c r="F129" s="403"/>
      <c r="G129" s="378"/>
      <c r="H129" s="379"/>
      <c r="K129" s="209"/>
      <c r="L129" s="222"/>
      <c r="M129" s="223"/>
      <c r="N129" s="224"/>
    </row>
    <row r="130" spans="1:14" s="16" customFormat="1" ht="23.15" customHeight="1" thickBot="1" x14ac:dyDescent="0.4">
      <c r="A130" s="38"/>
      <c r="B130" s="792" t="s">
        <v>33</v>
      </c>
      <c r="C130" s="793"/>
      <c r="D130" s="390"/>
      <c r="E130" s="397"/>
      <c r="F130" s="374"/>
      <c r="G130" s="380"/>
      <c r="H130" s="381">
        <f>H11+H15+H18+H60+H126</f>
        <v>0</v>
      </c>
      <c r="K130" s="225"/>
      <c r="L130" s="226"/>
      <c r="M130" s="227"/>
      <c r="N130" s="228"/>
    </row>
    <row r="131" spans="1:14" s="21" customFormat="1" ht="14.25" customHeight="1" x14ac:dyDescent="0.35">
      <c r="A131" s="42"/>
      <c r="B131" s="43"/>
      <c r="C131" s="43"/>
      <c r="D131" s="188"/>
      <c r="E131" s="43"/>
      <c r="F131" s="108"/>
      <c r="G131" s="44"/>
      <c r="K131" s="198"/>
      <c r="L131" s="76"/>
      <c r="M131" s="194"/>
    </row>
    <row r="133" spans="1:14" s="180" customFormat="1" x14ac:dyDescent="0.35">
      <c r="A133" s="189"/>
      <c r="D133" s="337"/>
      <c r="F133" s="190"/>
      <c r="G133" s="181"/>
      <c r="K133" s="199"/>
      <c r="L133" s="195"/>
      <c r="M133" s="196"/>
    </row>
    <row r="134" spans="1:14" s="180" customFormat="1" x14ac:dyDescent="0.35">
      <c r="A134" s="189"/>
      <c r="C134" s="179"/>
      <c r="D134" s="337"/>
      <c r="F134" s="190"/>
      <c r="G134" s="181"/>
      <c r="K134" s="199"/>
      <c r="L134" s="195"/>
      <c r="M134" s="196"/>
    </row>
    <row r="135" spans="1:14" s="180" customFormat="1" x14ac:dyDescent="0.35">
      <c r="A135" s="189"/>
      <c r="D135" s="337"/>
      <c r="F135" s="190"/>
      <c r="G135" s="181"/>
      <c r="K135" s="199"/>
      <c r="L135" s="195"/>
      <c r="M135" s="196"/>
    </row>
    <row r="136" spans="1:14" s="180" customFormat="1" x14ac:dyDescent="0.35">
      <c r="A136" s="189"/>
      <c r="D136" s="337"/>
      <c r="F136" s="190"/>
      <c r="G136" s="181"/>
      <c r="K136" s="199"/>
      <c r="L136" s="195"/>
      <c r="M136" s="196"/>
    </row>
  </sheetData>
  <mergeCells count="4">
    <mergeCell ref="B130:C130"/>
    <mergeCell ref="F7:H7"/>
    <mergeCell ref="L7:N7"/>
    <mergeCell ref="K7:K8"/>
  </mergeCells>
  <pageMargins left="0.7" right="0.7" top="0.75" bottom="0.75" header="0.3" footer="0.3"/>
  <pageSetup paperSize="9" scale="67"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795F7-311C-44FB-989A-75E1D47647FF}">
  <dimension ref="A1:O16"/>
  <sheetViews>
    <sheetView view="pageBreakPreview" zoomScale="80" zoomScaleNormal="100" zoomScaleSheetLayoutView="80" workbookViewId="0">
      <pane xSplit="3" ySplit="8" topLeftCell="D22" activePane="bottomRight" state="frozen"/>
      <selection activeCell="D14" sqref="D14"/>
      <selection pane="topRight" activeCell="D14" sqref="D14"/>
      <selection pane="bottomLeft" activeCell="D14" sqref="D14"/>
      <selection pane="bottomRight" activeCell="G15" sqref="G15"/>
    </sheetView>
  </sheetViews>
  <sheetFormatPr defaultRowHeight="14.5" x14ac:dyDescent="0.35"/>
  <cols>
    <col min="2" max="2" width="28.453125" customWidth="1"/>
    <col min="3" max="3" width="9.90625" style="166" customWidth="1"/>
    <col min="4" max="4" width="16.453125" customWidth="1"/>
    <col min="5" max="5" width="13.54296875" style="166" customWidth="1"/>
    <col min="6" max="7" width="13.54296875" style="163" customWidth="1"/>
  </cols>
  <sheetData>
    <row r="1" spans="1:15" s="7" customFormat="1" ht="14" x14ac:dyDescent="0.35">
      <c r="A1" s="2"/>
      <c r="B1" s="8" t="s">
        <v>316</v>
      </c>
      <c r="C1" s="440"/>
      <c r="D1" s="4"/>
      <c r="E1" s="733"/>
      <c r="F1" s="5"/>
      <c r="G1" s="107"/>
      <c r="H1" s="6"/>
      <c r="L1" s="197"/>
      <c r="M1" s="192"/>
      <c r="N1" s="193"/>
    </row>
    <row r="2" spans="1:15" s="7" customFormat="1" ht="9" customHeight="1" x14ac:dyDescent="0.35">
      <c r="A2" s="2"/>
      <c r="B2" s="8"/>
      <c r="C2" s="440"/>
      <c r="D2" s="2"/>
      <c r="E2" s="336"/>
      <c r="G2" s="107"/>
      <c r="H2" s="6"/>
      <c r="L2" s="197"/>
      <c r="M2" s="192"/>
      <c r="N2" s="193"/>
    </row>
    <row r="3" spans="1:15" s="7" customFormat="1" ht="15" customHeight="1" x14ac:dyDescent="0.35">
      <c r="A3" s="9"/>
      <c r="B3" s="8" t="s">
        <v>36</v>
      </c>
      <c r="C3" s="440"/>
      <c r="D3" s="10"/>
      <c r="E3" s="108"/>
      <c r="F3" s="11"/>
      <c r="G3" s="107"/>
      <c r="H3" s="6"/>
      <c r="L3" s="197"/>
      <c r="M3" s="192"/>
      <c r="N3" s="193"/>
      <c r="O3" s="200">
        <f>I13-O13</f>
        <v>0</v>
      </c>
    </row>
    <row r="4" spans="1:15" s="7" customFormat="1" ht="15" customHeight="1" x14ac:dyDescent="0.35">
      <c r="A4" s="9"/>
      <c r="B4" s="8"/>
      <c r="C4" s="440"/>
      <c r="D4" s="10"/>
      <c r="E4" s="108"/>
      <c r="F4" s="11"/>
      <c r="G4" s="107"/>
      <c r="H4" s="6"/>
      <c r="L4" s="197"/>
      <c r="M4" s="192"/>
      <c r="N4" s="193"/>
    </row>
    <row r="5" spans="1:15" s="7" customFormat="1" ht="15" customHeight="1" x14ac:dyDescent="0.3">
      <c r="A5" s="9"/>
      <c r="B5" s="3" t="s">
        <v>694</v>
      </c>
      <c r="C5" s="441"/>
      <c r="D5" s="10"/>
      <c r="E5" s="108"/>
      <c r="F5" s="11"/>
      <c r="G5" s="107"/>
      <c r="H5" s="6"/>
      <c r="L5" s="197"/>
      <c r="M5" s="192"/>
      <c r="N5" s="193"/>
    </row>
    <row r="6" spans="1:15" s="7" customFormat="1" ht="15" customHeight="1" x14ac:dyDescent="0.3">
      <c r="A6" s="9"/>
      <c r="B6" s="3"/>
      <c r="C6" s="441"/>
      <c r="D6" s="10"/>
      <c r="E6" s="108"/>
      <c r="F6" s="11"/>
      <c r="G6" s="107"/>
      <c r="H6" s="6"/>
      <c r="L6" s="197"/>
      <c r="M6" s="192"/>
      <c r="N6" s="193"/>
    </row>
    <row r="7" spans="1:15" s="7" customFormat="1" ht="15" customHeight="1" thickBot="1" x14ac:dyDescent="0.35">
      <c r="A7" s="9"/>
      <c r="B7" s="3"/>
      <c r="C7" s="441"/>
      <c r="D7" s="10"/>
      <c r="E7" s="108"/>
      <c r="F7" s="11"/>
      <c r="G7" s="107"/>
      <c r="H7" s="6"/>
      <c r="L7" s="197"/>
      <c r="M7" s="192"/>
      <c r="N7" s="193"/>
    </row>
    <row r="8" spans="1:15" s="162" customFormat="1" ht="29.5" thickBot="1" x14ac:dyDescent="0.4">
      <c r="B8" s="432" t="s">
        <v>30</v>
      </c>
      <c r="C8" s="438" t="s">
        <v>302</v>
      </c>
      <c r="D8" s="428" t="s">
        <v>312</v>
      </c>
      <c r="E8" s="408" t="s">
        <v>313</v>
      </c>
      <c r="F8" s="409" t="s">
        <v>90</v>
      </c>
      <c r="G8" s="410" t="s">
        <v>32</v>
      </c>
    </row>
    <row r="9" spans="1:15" s="162" customFormat="1" x14ac:dyDescent="0.35">
      <c r="B9" s="433"/>
      <c r="C9" s="442"/>
      <c r="D9" s="429"/>
      <c r="E9" s="411"/>
      <c r="F9" s="412"/>
      <c r="G9" s="413"/>
    </row>
    <row r="10" spans="1:15" s="162" customFormat="1" ht="29" x14ac:dyDescent="0.35">
      <c r="B10" s="434" t="s">
        <v>192</v>
      </c>
      <c r="C10" s="443" t="s">
        <v>37</v>
      </c>
      <c r="D10" s="430">
        <v>1</v>
      </c>
      <c r="E10" s="414">
        <v>2</v>
      </c>
      <c r="F10" s="453"/>
      <c r="G10" s="416">
        <f>D10*E10*F10</f>
        <v>0</v>
      </c>
    </row>
    <row r="11" spans="1:15" s="162" customFormat="1" x14ac:dyDescent="0.35">
      <c r="B11" s="434"/>
      <c r="C11" s="443"/>
      <c r="D11" s="430"/>
      <c r="E11" s="414"/>
      <c r="F11" s="415"/>
      <c r="G11" s="416"/>
    </row>
    <row r="12" spans="1:15" x14ac:dyDescent="0.35">
      <c r="B12" s="435" t="s">
        <v>193</v>
      </c>
      <c r="C12" s="444" t="s">
        <v>37</v>
      </c>
      <c r="D12" s="431">
        <v>4</v>
      </c>
      <c r="E12" s="418">
        <v>2</v>
      </c>
      <c r="F12" s="453"/>
      <c r="G12" s="416">
        <f>D12*F12</f>
        <v>0</v>
      </c>
    </row>
    <row r="13" spans="1:15" x14ac:dyDescent="0.35">
      <c r="B13" s="435"/>
      <c r="C13" s="444"/>
      <c r="D13" s="417"/>
      <c r="E13" s="418"/>
      <c r="F13" s="419"/>
      <c r="G13" s="420"/>
    </row>
    <row r="14" spans="1:15" x14ac:dyDescent="0.35">
      <c r="B14" s="435" t="s">
        <v>211</v>
      </c>
      <c r="C14" s="444" t="s">
        <v>37</v>
      </c>
      <c r="D14" s="417"/>
      <c r="E14" s="418">
        <v>1</v>
      </c>
      <c r="F14" s="454"/>
      <c r="G14" s="420">
        <f>E14*F14</f>
        <v>0</v>
      </c>
    </row>
    <row r="15" spans="1:15" ht="15" thickBot="1" x14ac:dyDescent="0.4">
      <c r="B15" s="436"/>
      <c r="C15" s="445"/>
      <c r="D15" s="421"/>
      <c r="E15" s="422"/>
      <c r="F15" s="423"/>
      <c r="G15" s="424"/>
    </row>
    <row r="16" spans="1:15" ht="15" thickBot="1" x14ac:dyDescent="0.4">
      <c r="B16" s="437"/>
      <c r="C16" s="446"/>
      <c r="D16" s="425"/>
      <c r="E16" s="426"/>
      <c r="F16" s="427"/>
      <c r="G16" s="439">
        <f>SUM(G8:G14)</f>
        <v>0</v>
      </c>
    </row>
  </sheetData>
  <pageMargins left="0.7" right="0.7" top="0.75" bottom="0.75" header="0.3" footer="0.3"/>
  <pageSetup paperSize="9" scale="83"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E3359-33FA-4118-8DBA-E18D1B112C2F}">
  <sheetPr>
    <tabColor rgb="FFFFFF00"/>
  </sheetPr>
  <dimension ref="A1:N115"/>
  <sheetViews>
    <sheetView topLeftCell="A88" zoomScale="66" zoomScaleNormal="66" workbookViewId="0">
      <selection activeCell="K78" sqref="K78"/>
    </sheetView>
  </sheetViews>
  <sheetFormatPr defaultColWidth="9.1796875" defaultRowHeight="14" x14ac:dyDescent="0.3"/>
  <cols>
    <col min="1" max="1" width="13.453125" style="51" customWidth="1"/>
    <col min="2" max="2" width="11.1796875" style="51" customWidth="1"/>
    <col min="3" max="3" width="11.54296875" style="51" customWidth="1"/>
    <col min="4" max="4" width="11.7265625" style="51" customWidth="1"/>
    <col min="5" max="5" width="12.453125" style="51" customWidth="1"/>
    <col min="6" max="6" width="12.81640625" style="51" customWidth="1"/>
    <col min="7" max="7" width="1.453125" style="51" customWidth="1"/>
    <col min="8" max="8" width="9.81640625" style="52" customWidth="1"/>
    <col min="9" max="9" width="5.453125" style="53" bestFit="1" customWidth="1"/>
    <col min="10" max="10" width="12.1796875" style="53" customWidth="1"/>
    <col min="11" max="11" width="8.1796875" style="51" customWidth="1"/>
    <col min="12" max="12" width="18.81640625" style="51" customWidth="1"/>
    <col min="13" max="13" width="9.26953125" style="51" bestFit="1" customWidth="1"/>
    <col min="14" max="14" width="22.453125" style="51" customWidth="1"/>
    <col min="15" max="16384" width="9.1796875" style="51"/>
  </cols>
  <sheetData>
    <row r="1" spans="1:12" x14ac:dyDescent="0.3">
      <c r="A1" s="3" t="s">
        <v>45</v>
      </c>
    </row>
    <row r="3" spans="1:12" ht="15.5" x14ac:dyDescent="0.35">
      <c r="A3" s="54" t="s">
        <v>91</v>
      </c>
      <c r="B3" s="54"/>
      <c r="C3" s="55" t="s">
        <v>92</v>
      </c>
      <c r="D3" s="56"/>
      <c r="E3" s="56"/>
      <c r="F3" s="56"/>
      <c r="G3" s="56"/>
      <c r="J3" s="57"/>
      <c r="K3" s="57"/>
    </row>
    <row r="4" spans="1:12" ht="15.5" x14ac:dyDescent="0.35">
      <c r="A4" s="54" t="s">
        <v>93</v>
      </c>
      <c r="B4" s="54"/>
      <c r="C4" s="58"/>
      <c r="D4" s="56"/>
      <c r="E4" s="56"/>
      <c r="F4" s="56"/>
      <c r="G4" s="56"/>
      <c r="J4" s="57"/>
      <c r="K4" s="57"/>
    </row>
    <row r="5" spans="1:12" ht="15.5" x14ac:dyDescent="0.35">
      <c r="A5" s="54" t="s">
        <v>94</v>
      </c>
      <c r="B5" s="54"/>
      <c r="C5" s="55" t="s">
        <v>36</v>
      </c>
      <c r="D5" s="56"/>
      <c r="E5" s="56"/>
      <c r="F5" s="56"/>
      <c r="G5" s="56"/>
      <c r="J5" s="57"/>
      <c r="K5" s="57"/>
    </row>
    <row r="6" spans="1:12" ht="15.5" x14ac:dyDescent="0.35">
      <c r="A6" s="54" t="s">
        <v>95</v>
      </c>
      <c r="B6" s="54"/>
      <c r="C6" s="58"/>
      <c r="D6" s="56"/>
      <c r="E6" s="56"/>
      <c r="F6" s="56"/>
      <c r="G6" s="56"/>
      <c r="J6" s="57"/>
      <c r="K6" s="57"/>
    </row>
    <row r="7" spans="1:12" ht="14.5" x14ac:dyDescent="0.35">
      <c r="A7" s="56"/>
      <c r="B7" s="56"/>
      <c r="C7" s="56"/>
      <c r="D7" s="56"/>
      <c r="E7" s="56"/>
      <c r="F7" s="56"/>
      <c r="G7" s="56"/>
      <c r="J7" s="57"/>
      <c r="K7" s="57"/>
    </row>
    <row r="8" spans="1:12" x14ac:dyDescent="0.3">
      <c r="A8" s="59" t="s">
        <v>96</v>
      </c>
      <c r="B8" s="60"/>
      <c r="C8" s="60"/>
      <c r="D8" s="60"/>
      <c r="E8" s="60"/>
      <c r="F8" s="60"/>
      <c r="G8" s="60"/>
      <c r="J8" s="57"/>
      <c r="K8" s="57"/>
    </row>
    <row r="9" spans="1:12" x14ac:dyDescent="0.3">
      <c r="A9" s="59" t="s">
        <v>97</v>
      </c>
      <c r="B9" s="60"/>
      <c r="C9" s="60"/>
      <c r="D9" s="60"/>
      <c r="E9" s="60"/>
      <c r="F9" s="60"/>
      <c r="G9" s="60"/>
      <c r="J9" s="57"/>
      <c r="K9" s="57"/>
    </row>
    <row r="10" spans="1:12" x14ac:dyDescent="0.3">
      <c r="A10" s="59"/>
      <c r="B10" s="60"/>
      <c r="C10" s="60"/>
      <c r="D10" s="60"/>
      <c r="E10" s="60"/>
      <c r="F10" s="60"/>
      <c r="G10" s="60"/>
      <c r="J10" s="57"/>
      <c r="K10" s="57"/>
    </row>
    <row r="11" spans="1:12" ht="27.65" customHeight="1" x14ac:dyDescent="0.3">
      <c r="A11" s="798" t="s">
        <v>98</v>
      </c>
      <c r="B11" s="798"/>
      <c r="C11" s="798"/>
      <c r="D11" s="798"/>
      <c r="E11" s="798"/>
      <c r="F11" s="798"/>
      <c r="G11" s="798"/>
      <c r="H11" s="798"/>
      <c r="I11" s="798"/>
      <c r="J11" s="798"/>
      <c r="K11" s="798"/>
    </row>
    <row r="12" spans="1:12" x14ac:dyDescent="0.3">
      <c r="A12" s="59"/>
      <c r="B12" s="60"/>
      <c r="C12" s="60"/>
      <c r="D12" s="60"/>
      <c r="E12" s="60"/>
      <c r="F12" s="60"/>
      <c r="G12" s="60"/>
      <c r="J12" s="57"/>
      <c r="K12" s="57"/>
    </row>
    <row r="13" spans="1:12" x14ac:dyDescent="0.3">
      <c r="A13" s="59" t="s">
        <v>99</v>
      </c>
      <c r="B13" s="60"/>
      <c r="C13" s="60"/>
      <c r="D13" s="60"/>
      <c r="E13" s="60"/>
      <c r="F13" s="60"/>
      <c r="G13" s="60"/>
      <c r="J13" s="57"/>
      <c r="K13" s="57"/>
    </row>
    <row r="14" spans="1:12" x14ac:dyDescent="0.3">
      <c r="A14" s="61"/>
      <c r="J14" s="57"/>
      <c r="K14" s="57"/>
    </row>
    <row r="15" spans="1:12" x14ac:dyDescent="0.3">
      <c r="A15" s="62" t="s">
        <v>100</v>
      </c>
      <c r="J15" s="57"/>
      <c r="K15" s="57"/>
    </row>
    <row r="16" spans="1:12" x14ac:dyDescent="0.3">
      <c r="A16" s="51" t="s">
        <v>101</v>
      </c>
      <c r="J16" s="57"/>
      <c r="K16" s="57"/>
      <c r="L16" s="63" t="e">
        <f>L115</f>
        <v>#REF!</v>
      </c>
    </row>
    <row r="17" spans="1:14" ht="14.5" thickBot="1" x14ac:dyDescent="0.35">
      <c r="A17" s="57" t="s">
        <v>41</v>
      </c>
      <c r="B17" s="57"/>
      <c r="J17" s="57"/>
      <c r="K17" s="57"/>
      <c r="L17" s="64" t="e">
        <f>SUM(L16:L16)</f>
        <v>#REF!</v>
      </c>
    </row>
    <row r="18" spans="1:14" ht="15" thickTop="1" thickBot="1" x14ac:dyDescent="0.35">
      <c r="A18" s="65" t="s">
        <v>102</v>
      </c>
      <c r="B18" s="66"/>
      <c r="C18" s="66"/>
      <c r="D18" s="66"/>
      <c r="E18" s="66"/>
      <c r="F18" s="67"/>
      <c r="G18" s="57"/>
      <c r="H18" s="799" t="s">
        <v>103</v>
      </c>
      <c r="I18" s="800"/>
      <c r="J18" s="800"/>
      <c r="K18" s="800"/>
      <c r="L18" s="801"/>
    </row>
    <row r="19" spans="1:14" s="76" customFormat="1" ht="29.15" customHeight="1" x14ac:dyDescent="0.35">
      <c r="A19" s="68" t="s">
        <v>104</v>
      </c>
      <c r="B19" s="69" t="s">
        <v>105</v>
      </c>
      <c r="C19" s="69" t="s">
        <v>106</v>
      </c>
      <c r="D19" s="70" t="s">
        <v>107</v>
      </c>
      <c r="E19" s="69" t="s">
        <v>108</v>
      </c>
      <c r="F19" s="71" t="s">
        <v>109</v>
      </c>
      <c r="G19" s="72"/>
      <c r="H19" s="73" t="s">
        <v>110</v>
      </c>
      <c r="I19" s="74" t="s">
        <v>111</v>
      </c>
      <c r="J19" s="75" t="s">
        <v>112</v>
      </c>
      <c r="K19" s="70" t="s">
        <v>113</v>
      </c>
      <c r="L19" s="71" t="s">
        <v>113</v>
      </c>
    </row>
    <row r="20" spans="1:14" x14ac:dyDescent="0.3">
      <c r="A20" s="77"/>
      <c r="B20" s="78" t="s">
        <v>0</v>
      </c>
      <c r="C20" s="78" t="s">
        <v>114</v>
      </c>
      <c r="D20" s="79"/>
      <c r="E20" s="80"/>
      <c r="F20" s="81"/>
      <c r="G20" s="82"/>
      <c r="H20" s="83" t="s">
        <v>42</v>
      </c>
      <c r="I20" s="84"/>
      <c r="J20" s="85"/>
      <c r="K20" s="79" t="s">
        <v>115</v>
      </c>
      <c r="L20" s="86" t="s">
        <v>35</v>
      </c>
    </row>
    <row r="21" spans="1:14" x14ac:dyDescent="0.3">
      <c r="A21" s="87"/>
      <c r="B21" s="88"/>
      <c r="C21" s="89"/>
      <c r="D21" s="89"/>
      <c r="E21" s="90"/>
      <c r="F21" s="91"/>
      <c r="G21" s="92"/>
      <c r="H21" s="93"/>
      <c r="I21" s="94"/>
      <c r="J21" s="95"/>
      <c r="K21" s="96"/>
      <c r="L21" s="97"/>
    </row>
    <row r="22" spans="1:14" x14ac:dyDescent="0.3">
      <c r="A22" s="87">
        <v>1</v>
      </c>
      <c r="B22" s="98"/>
      <c r="C22" s="99"/>
      <c r="D22" s="89" t="s">
        <v>40</v>
      </c>
      <c r="E22" s="100"/>
      <c r="F22" s="91"/>
      <c r="G22" s="92"/>
      <c r="H22" s="101" t="e">
        <f>'5.1.3.1 BOQ - BREAKDOWN 1'!#REF!/'5.1.3.1 BOQ - BREAKDOWN 1'!#REF!</f>
        <v>#REF!</v>
      </c>
      <c r="I22" s="94">
        <v>15.5</v>
      </c>
      <c r="J22" s="95"/>
      <c r="K22" s="96">
        <f t="shared" ref="K22:K53" si="0">SUBTOTAL(9,I22:J22)</f>
        <v>15.5</v>
      </c>
      <c r="L22" s="97" t="e">
        <f t="shared" ref="L22:L53" si="1">H22*K22</f>
        <v>#REF!</v>
      </c>
      <c r="N22" s="51" t="s">
        <v>189</v>
      </c>
    </row>
    <row r="23" spans="1:14" x14ac:dyDescent="0.3">
      <c r="A23" s="87">
        <f>A22+1</f>
        <v>2</v>
      </c>
      <c r="B23" s="98"/>
      <c r="C23" s="99"/>
      <c r="D23" s="89" t="s">
        <v>40</v>
      </c>
      <c r="E23" s="100"/>
      <c r="F23" s="91"/>
      <c r="G23" s="92"/>
      <c r="H23" s="101" t="e">
        <f>'5.1.3.1 BOQ - BREAKDOWN 1'!#REF!/'5.1.3.1 BOQ - BREAKDOWN 1'!#REF!</f>
        <v>#REF!</v>
      </c>
      <c r="I23" s="94">
        <v>15.5</v>
      </c>
      <c r="J23" s="95"/>
      <c r="K23" s="96">
        <f t="shared" si="0"/>
        <v>15.5</v>
      </c>
      <c r="L23" s="97" t="e">
        <f t="shared" si="1"/>
        <v>#REF!</v>
      </c>
    </row>
    <row r="24" spans="1:14" x14ac:dyDescent="0.3">
      <c r="A24" s="87">
        <f t="shared" ref="A24:A26" si="2">A23+1</f>
        <v>3</v>
      </c>
      <c r="B24" s="98"/>
      <c r="C24" s="99"/>
      <c r="D24" s="89" t="s">
        <v>40</v>
      </c>
      <c r="E24" s="100"/>
      <c r="F24" s="91"/>
      <c r="G24" s="92"/>
      <c r="H24" s="101" t="e">
        <f>'5.1.3.1 BOQ - BREAKDOWN 1'!#REF!/'5.1.3.1 BOQ - BREAKDOWN 1'!#REF!</f>
        <v>#REF!</v>
      </c>
      <c r="I24" s="94">
        <v>15.5</v>
      </c>
      <c r="J24" s="95"/>
      <c r="K24" s="96">
        <f t="shared" si="0"/>
        <v>15.5</v>
      </c>
      <c r="L24" s="97" t="e">
        <f t="shared" si="1"/>
        <v>#REF!</v>
      </c>
    </row>
    <row r="25" spans="1:14" x14ac:dyDescent="0.3">
      <c r="A25" s="87">
        <f t="shared" si="2"/>
        <v>4</v>
      </c>
      <c r="B25" s="98"/>
      <c r="C25" s="99"/>
      <c r="D25" s="89" t="s">
        <v>40</v>
      </c>
      <c r="E25" s="100"/>
      <c r="F25" s="91"/>
      <c r="G25" s="92"/>
      <c r="H25" s="101" t="e">
        <f>'5.1.3.1 BOQ - BREAKDOWN 1'!#REF!/'5.1.3.1 BOQ - BREAKDOWN 1'!#REF!</f>
        <v>#REF!</v>
      </c>
      <c r="I25" s="94">
        <v>15.5</v>
      </c>
      <c r="J25" s="95"/>
      <c r="K25" s="96">
        <f t="shared" si="0"/>
        <v>15.5</v>
      </c>
      <c r="L25" s="97" t="e">
        <f t="shared" si="1"/>
        <v>#REF!</v>
      </c>
    </row>
    <row r="26" spans="1:14" x14ac:dyDescent="0.3">
      <c r="A26" s="87">
        <f t="shared" si="2"/>
        <v>5</v>
      </c>
      <c r="B26" s="98"/>
      <c r="C26" s="99"/>
      <c r="D26" s="89" t="s">
        <v>40</v>
      </c>
      <c r="E26" s="100"/>
      <c r="F26" s="91"/>
      <c r="G26" s="92"/>
      <c r="H26" s="101" t="e">
        <f>'5.1.3.1 BOQ - BREAKDOWN 1'!#REF!/'5.1.3.1 BOQ - BREAKDOWN 1'!#REF!</f>
        <v>#REF!</v>
      </c>
      <c r="I26" s="94">
        <v>15.5</v>
      </c>
      <c r="J26" s="95"/>
      <c r="K26" s="96">
        <f t="shared" si="0"/>
        <v>15.5</v>
      </c>
      <c r="L26" s="97" t="e">
        <f t="shared" si="1"/>
        <v>#REF!</v>
      </c>
    </row>
    <row r="27" spans="1:14" x14ac:dyDescent="0.3">
      <c r="A27" s="87">
        <f>A26+1</f>
        <v>6</v>
      </c>
      <c r="B27" s="98"/>
      <c r="C27" s="99"/>
      <c r="D27" s="89" t="s">
        <v>40</v>
      </c>
      <c r="E27" s="100"/>
      <c r="F27" s="91"/>
      <c r="G27" s="92"/>
      <c r="H27" s="101" t="e">
        <f>'5.1.3.1 BOQ - BREAKDOWN 1'!#REF!/'5.1.3.1 BOQ - BREAKDOWN 1'!#REF!</f>
        <v>#REF!</v>
      </c>
      <c r="I27" s="94">
        <v>15.5</v>
      </c>
      <c r="J27" s="95"/>
      <c r="K27" s="96">
        <f t="shared" si="0"/>
        <v>15.5</v>
      </c>
      <c r="L27" s="97" t="e">
        <f t="shared" si="1"/>
        <v>#REF!</v>
      </c>
    </row>
    <row r="28" spans="1:14" x14ac:dyDescent="0.3">
      <c r="A28" s="87">
        <f>A27+1</f>
        <v>7</v>
      </c>
      <c r="B28" s="98"/>
      <c r="C28" s="99"/>
      <c r="D28" s="89" t="s">
        <v>40</v>
      </c>
      <c r="E28" s="100"/>
      <c r="F28" s="91"/>
      <c r="G28" s="92"/>
      <c r="H28" s="101" t="e">
        <f>'5.1.3.1 BOQ - BREAKDOWN 1'!#REF!/'5.1.3.1 BOQ - BREAKDOWN 1'!#REF!</f>
        <v>#REF!</v>
      </c>
      <c r="I28" s="94">
        <v>15.5</v>
      </c>
      <c r="J28" s="95"/>
      <c r="K28" s="96">
        <f t="shared" si="0"/>
        <v>15.5</v>
      </c>
      <c r="L28" s="97" t="e">
        <f t="shared" si="1"/>
        <v>#REF!</v>
      </c>
    </row>
    <row r="29" spans="1:14" x14ac:dyDescent="0.3">
      <c r="A29" s="87">
        <f>A28+1</f>
        <v>8</v>
      </c>
      <c r="B29" s="98"/>
      <c r="C29" s="99"/>
      <c r="D29" s="89" t="s">
        <v>40</v>
      </c>
      <c r="E29" s="100"/>
      <c r="F29" s="91"/>
      <c r="G29" s="92"/>
      <c r="H29" s="101" t="e">
        <f>'5.1.3.1 BOQ - BREAKDOWN 1'!#REF!/'5.1.3.1 BOQ - BREAKDOWN 1'!#REF!</f>
        <v>#REF!</v>
      </c>
      <c r="I29" s="94">
        <v>15.5</v>
      </c>
      <c r="J29" s="95"/>
      <c r="K29" s="96">
        <f t="shared" si="0"/>
        <v>15.5</v>
      </c>
      <c r="L29" s="97" t="e">
        <f t="shared" si="1"/>
        <v>#REF!</v>
      </c>
    </row>
    <row r="30" spans="1:14" x14ac:dyDescent="0.3">
      <c r="A30" s="87">
        <f t="shared" ref="A30:A33" si="3">A29+1</f>
        <v>9</v>
      </c>
      <c r="B30" s="98"/>
      <c r="C30" s="99"/>
      <c r="D30" s="89" t="s">
        <v>40</v>
      </c>
      <c r="E30" s="100"/>
      <c r="F30" s="91"/>
      <c r="G30" s="92"/>
      <c r="H30" s="101" t="e">
        <f>'5.1.3.1 BOQ - BREAKDOWN 1'!#REF!/'5.1.3.1 BOQ - BREAKDOWN 1'!#REF!</f>
        <v>#REF!</v>
      </c>
      <c r="I30" s="94">
        <v>15.5</v>
      </c>
      <c r="J30" s="95"/>
      <c r="K30" s="96">
        <f t="shared" si="0"/>
        <v>15.5</v>
      </c>
      <c r="L30" s="97" t="e">
        <f t="shared" si="1"/>
        <v>#REF!</v>
      </c>
    </row>
    <row r="31" spans="1:14" x14ac:dyDescent="0.3">
      <c r="A31" s="87">
        <f t="shared" si="3"/>
        <v>10</v>
      </c>
      <c r="B31" s="98"/>
      <c r="C31" s="99"/>
      <c r="D31" s="89" t="s">
        <v>40</v>
      </c>
      <c r="E31" s="100"/>
      <c r="F31" s="91"/>
      <c r="G31" s="92"/>
      <c r="H31" s="101" t="e">
        <f>'5.1.3.1 BOQ - BREAKDOWN 1'!#REF!/'5.1.3.1 BOQ - BREAKDOWN 1'!#REF!</f>
        <v>#REF!</v>
      </c>
      <c r="I31" s="94">
        <v>15.5</v>
      </c>
      <c r="J31" s="95"/>
      <c r="K31" s="96">
        <f t="shared" si="0"/>
        <v>15.5</v>
      </c>
      <c r="L31" s="97" t="e">
        <f t="shared" si="1"/>
        <v>#REF!</v>
      </c>
    </row>
    <row r="32" spans="1:14" x14ac:dyDescent="0.3">
      <c r="A32" s="87">
        <f t="shared" si="3"/>
        <v>11</v>
      </c>
      <c r="B32" s="98"/>
      <c r="C32" s="99"/>
      <c r="D32" s="89" t="s">
        <v>40</v>
      </c>
      <c r="E32" s="100"/>
      <c r="F32" s="91"/>
      <c r="G32" s="92"/>
      <c r="H32" s="101" t="e">
        <f>'5.1.3.1 BOQ - BREAKDOWN 1'!#REF!/'5.1.3.1 BOQ - BREAKDOWN 1'!#REF!</f>
        <v>#REF!</v>
      </c>
      <c r="I32" s="94">
        <v>15.5</v>
      </c>
      <c r="J32" s="95"/>
      <c r="K32" s="96">
        <f t="shared" si="0"/>
        <v>15.5</v>
      </c>
      <c r="L32" s="97" t="e">
        <f t="shared" si="1"/>
        <v>#REF!</v>
      </c>
    </row>
    <row r="33" spans="1:12" x14ac:dyDescent="0.3">
      <c r="A33" s="87">
        <f t="shared" si="3"/>
        <v>12</v>
      </c>
      <c r="B33" s="98"/>
      <c r="C33" s="99"/>
      <c r="D33" s="89" t="s">
        <v>40</v>
      </c>
      <c r="E33" s="100"/>
      <c r="F33" s="91"/>
      <c r="G33" s="92"/>
      <c r="H33" s="101" t="e">
        <f>'5.1.3.1 BOQ - BREAKDOWN 1'!#REF!/'5.1.3.1 BOQ - BREAKDOWN 1'!#REF!</f>
        <v>#REF!</v>
      </c>
      <c r="I33" s="94">
        <v>15.5</v>
      </c>
      <c r="J33" s="95"/>
      <c r="K33" s="96">
        <f t="shared" si="0"/>
        <v>15.5</v>
      </c>
      <c r="L33" s="97" t="e">
        <f t="shared" si="1"/>
        <v>#REF!</v>
      </c>
    </row>
    <row r="34" spans="1:12" x14ac:dyDescent="0.3">
      <c r="A34" s="87">
        <f>A33+1</f>
        <v>13</v>
      </c>
      <c r="B34" s="98"/>
      <c r="C34" s="99"/>
      <c r="D34" s="89" t="s">
        <v>40</v>
      </c>
      <c r="E34" s="100"/>
      <c r="F34" s="91"/>
      <c r="G34" s="92"/>
      <c r="H34" s="101" t="e">
        <f>'5.1.3.1 BOQ - BREAKDOWN 1'!#REF!/'5.1.3.1 BOQ - BREAKDOWN 1'!#REF!</f>
        <v>#REF!</v>
      </c>
      <c r="I34" s="94">
        <v>15.5</v>
      </c>
      <c r="J34" s="95"/>
      <c r="K34" s="96">
        <f t="shared" si="0"/>
        <v>15.5</v>
      </c>
      <c r="L34" s="97" t="e">
        <f t="shared" si="1"/>
        <v>#REF!</v>
      </c>
    </row>
    <row r="35" spans="1:12" x14ac:dyDescent="0.3">
      <c r="A35" s="87">
        <f>A34+1</f>
        <v>14</v>
      </c>
      <c r="B35" s="98"/>
      <c r="C35" s="99"/>
      <c r="D35" s="89" t="s">
        <v>40</v>
      </c>
      <c r="E35" s="100"/>
      <c r="F35" s="91"/>
      <c r="G35" s="92"/>
      <c r="H35" s="101" t="e">
        <f>'5.1.3.1 BOQ - BREAKDOWN 1'!#REF!/'5.1.3.1 BOQ - BREAKDOWN 1'!#REF!</f>
        <v>#REF!</v>
      </c>
      <c r="I35" s="94">
        <v>15.5</v>
      </c>
      <c r="J35" s="95"/>
      <c r="K35" s="96">
        <f t="shared" si="0"/>
        <v>15.5</v>
      </c>
      <c r="L35" s="97" t="e">
        <f t="shared" si="1"/>
        <v>#REF!</v>
      </c>
    </row>
    <row r="36" spans="1:12" x14ac:dyDescent="0.3">
      <c r="A36" s="87">
        <f t="shared" ref="A36:A96" si="4">A35+1</f>
        <v>15</v>
      </c>
      <c r="B36" s="98"/>
      <c r="C36" s="99"/>
      <c r="D36" s="89" t="s">
        <v>40</v>
      </c>
      <c r="E36" s="100"/>
      <c r="F36" s="91"/>
      <c r="G36" s="92"/>
      <c r="H36" s="101" t="e">
        <f>'5.1.3.1 BOQ - BREAKDOWN 1'!#REF!/'5.1.3.1 BOQ - BREAKDOWN 1'!#REF!</f>
        <v>#REF!</v>
      </c>
      <c r="I36" s="94">
        <v>15.5</v>
      </c>
      <c r="J36" s="95"/>
      <c r="K36" s="96">
        <f t="shared" si="0"/>
        <v>15.5</v>
      </c>
      <c r="L36" s="97" t="e">
        <f t="shared" si="1"/>
        <v>#REF!</v>
      </c>
    </row>
    <row r="37" spans="1:12" x14ac:dyDescent="0.3">
      <c r="A37" s="87">
        <f t="shared" si="4"/>
        <v>16</v>
      </c>
      <c r="B37" s="98"/>
      <c r="C37" s="99"/>
      <c r="D37" s="89" t="s">
        <v>40</v>
      </c>
      <c r="E37" s="100"/>
      <c r="F37" s="91"/>
      <c r="G37" s="92"/>
      <c r="H37" s="101" t="e">
        <f>'5.1.3.1 BOQ - BREAKDOWN 1'!#REF!/'5.1.3.1 BOQ - BREAKDOWN 1'!#REF!</f>
        <v>#REF!</v>
      </c>
      <c r="I37" s="94">
        <v>15.5</v>
      </c>
      <c r="J37" s="95"/>
      <c r="K37" s="96">
        <f t="shared" si="0"/>
        <v>15.5</v>
      </c>
      <c r="L37" s="97" t="e">
        <f t="shared" si="1"/>
        <v>#REF!</v>
      </c>
    </row>
    <row r="38" spans="1:12" x14ac:dyDescent="0.3">
      <c r="A38" s="87">
        <f t="shared" si="4"/>
        <v>17</v>
      </c>
      <c r="B38" s="98"/>
      <c r="C38" s="99"/>
      <c r="D38" s="89" t="s">
        <v>40</v>
      </c>
      <c r="E38" s="100"/>
      <c r="F38" s="91"/>
      <c r="G38" s="92"/>
      <c r="H38" s="101" t="e">
        <f>'5.1.3.1 BOQ - BREAKDOWN 1'!#REF!/'5.1.3.1 BOQ - BREAKDOWN 1'!#REF!</f>
        <v>#REF!</v>
      </c>
      <c r="I38" s="94">
        <v>15.5</v>
      </c>
      <c r="J38" s="95"/>
      <c r="K38" s="96">
        <f t="shared" si="0"/>
        <v>15.5</v>
      </c>
      <c r="L38" s="97" t="e">
        <f t="shared" si="1"/>
        <v>#REF!</v>
      </c>
    </row>
    <row r="39" spans="1:12" x14ac:dyDescent="0.3">
      <c r="A39" s="87">
        <f t="shared" si="4"/>
        <v>18</v>
      </c>
      <c r="B39" s="98"/>
      <c r="C39" s="99"/>
      <c r="D39" s="89" t="s">
        <v>40</v>
      </c>
      <c r="E39" s="100"/>
      <c r="F39" s="91"/>
      <c r="G39" s="92"/>
      <c r="H39" s="101" t="e">
        <f>'5.1.3.1 BOQ - BREAKDOWN 1'!#REF!/'5.1.3.1 BOQ - BREAKDOWN 1'!#REF!</f>
        <v>#REF!</v>
      </c>
      <c r="I39" s="94">
        <v>15.5</v>
      </c>
      <c r="J39" s="95"/>
      <c r="K39" s="96">
        <f t="shared" si="0"/>
        <v>15.5</v>
      </c>
      <c r="L39" s="97" t="e">
        <f t="shared" si="1"/>
        <v>#REF!</v>
      </c>
    </row>
    <row r="40" spans="1:12" x14ac:dyDescent="0.3">
      <c r="A40" s="87">
        <f t="shared" si="4"/>
        <v>19</v>
      </c>
      <c r="B40" s="98"/>
      <c r="C40" s="99"/>
      <c r="D40" s="89" t="s">
        <v>40</v>
      </c>
      <c r="E40" s="100"/>
      <c r="F40" s="91"/>
      <c r="G40" s="92"/>
      <c r="H40" s="101" t="e">
        <f>'5.1.3.1 BOQ - BREAKDOWN 1'!#REF!/'5.1.3.1 BOQ - BREAKDOWN 1'!#REF!</f>
        <v>#REF!</v>
      </c>
      <c r="I40" s="94">
        <v>15.5</v>
      </c>
      <c r="J40" s="95"/>
      <c r="K40" s="96">
        <f t="shared" si="0"/>
        <v>15.5</v>
      </c>
      <c r="L40" s="97" t="e">
        <f t="shared" si="1"/>
        <v>#REF!</v>
      </c>
    </row>
    <row r="41" spans="1:12" x14ac:dyDescent="0.3">
      <c r="A41" s="87">
        <f t="shared" si="4"/>
        <v>20</v>
      </c>
      <c r="B41" s="98"/>
      <c r="C41" s="99"/>
      <c r="D41" s="89" t="s">
        <v>40</v>
      </c>
      <c r="E41" s="100"/>
      <c r="F41" s="91"/>
      <c r="G41" s="92"/>
      <c r="H41" s="101" t="e">
        <f>'5.1.3.1 BOQ - BREAKDOWN 1'!#REF!/'5.1.3.1 BOQ - BREAKDOWN 1'!#REF!</f>
        <v>#REF!</v>
      </c>
      <c r="I41" s="94">
        <v>15.5</v>
      </c>
      <c r="J41" s="95"/>
      <c r="K41" s="96">
        <f t="shared" si="0"/>
        <v>15.5</v>
      </c>
      <c r="L41" s="97" t="e">
        <f t="shared" si="1"/>
        <v>#REF!</v>
      </c>
    </row>
    <row r="42" spans="1:12" x14ac:dyDescent="0.3">
      <c r="A42" s="87">
        <f t="shared" si="4"/>
        <v>21</v>
      </c>
      <c r="B42" s="98"/>
      <c r="C42" s="99"/>
      <c r="D42" s="89" t="s">
        <v>40</v>
      </c>
      <c r="E42" s="100"/>
      <c r="F42" s="91"/>
      <c r="G42" s="92"/>
      <c r="H42" s="101" t="e">
        <f>'5.1.3.1 BOQ - BREAKDOWN 1'!#REF!/'5.1.3.1 BOQ - BREAKDOWN 1'!#REF!</f>
        <v>#REF!</v>
      </c>
      <c r="I42" s="94">
        <v>15.5</v>
      </c>
      <c r="J42" s="95"/>
      <c r="K42" s="96">
        <f t="shared" si="0"/>
        <v>15.5</v>
      </c>
      <c r="L42" s="97" t="e">
        <f t="shared" si="1"/>
        <v>#REF!</v>
      </c>
    </row>
    <row r="43" spans="1:12" x14ac:dyDescent="0.3">
      <c r="A43" s="87">
        <f t="shared" si="4"/>
        <v>22</v>
      </c>
      <c r="B43" s="98"/>
      <c r="C43" s="99"/>
      <c r="D43" s="89" t="s">
        <v>40</v>
      </c>
      <c r="E43" s="100"/>
      <c r="F43" s="91"/>
      <c r="G43" s="92"/>
      <c r="H43" s="101" t="e">
        <f>'5.1.3.1 BOQ - BREAKDOWN 1'!#REF!/'5.1.3.1 BOQ - BREAKDOWN 1'!#REF!</f>
        <v>#REF!</v>
      </c>
      <c r="I43" s="94">
        <v>15.5</v>
      </c>
      <c r="J43" s="95"/>
      <c r="K43" s="96">
        <f t="shared" si="0"/>
        <v>15.5</v>
      </c>
      <c r="L43" s="97" t="e">
        <f t="shared" si="1"/>
        <v>#REF!</v>
      </c>
    </row>
    <row r="44" spans="1:12" x14ac:dyDescent="0.3">
      <c r="A44" s="87">
        <f t="shared" si="4"/>
        <v>23</v>
      </c>
      <c r="B44" s="98"/>
      <c r="C44" s="99"/>
      <c r="D44" s="89" t="s">
        <v>40</v>
      </c>
      <c r="E44" s="100"/>
      <c r="F44" s="91"/>
      <c r="G44" s="92"/>
      <c r="H44" s="101" t="e">
        <f>'5.1.3.1 BOQ - BREAKDOWN 1'!#REF!/'5.1.3.1 BOQ - BREAKDOWN 1'!#REF!</f>
        <v>#REF!</v>
      </c>
      <c r="I44" s="94">
        <v>15.5</v>
      </c>
      <c r="J44" s="95"/>
      <c r="K44" s="96">
        <f t="shared" si="0"/>
        <v>15.5</v>
      </c>
      <c r="L44" s="97" t="e">
        <f t="shared" si="1"/>
        <v>#REF!</v>
      </c>
    </row>
    <row r="45" spans="1:12" x14ac:dyDescent="0.3">
      <c r="A45" s="87">
        <f t="shared" si="4"/>
        <v>24</v>
      </c>
      <c r="B45" s="98"/>
      <c r="C45" s="99"/>
      <c r="D45" s="89" t="s">
        <v>40</v>
      </c>
      <c r="E45" s="100"/>
      <c r="F45" s="91"/>
      <c r="G45" s="92"/>
      <c r="H45" s="101" t="e">
        <f>'5.1.3.1 BOQ - BREAKDOWN 1'!#REF!/'5.1.3.1 BOQ - BREAKDOWN 1'!#REF!</f>
        <v>#REF!</v>
      </c>
      <c r="I45" s="94">
        <v>15.5</v>
      </c>
      <c r="J45" s="95"/>
      <c r="K45" s="96">
        <f t="shared" si="0"/>
        <v>15.5</v>
      </c>
      <c r="L45" s="97" t="e">
        <f t="shared" si="1"/>
        <v>#REF!</v>
      </c>
    </row>
    <row r="46" spans="1:12" x14ac:dyDescent="0.3">
      <c r="A46" s="87">
        <f t="shared" si="4"/>
        <v>25</v>
      </c>
      <c r="B46" s="98"/>
      <c r="C46" s="99"/>
      <c r="D46" s="89" t="s">
        <v>40</v>
      </c>
      <c r="E46" s="100"/>
      <c r="F46" s="91"/>
      <c r="G46" s="92"/>
      <c r="H46" s="101" t="e">
        <f>'5.1.3.1 BOQ - BREAKDOWN 1'!#REF!/'5.1.3.1 BOQ - BREAKDOWN 1'!#REF!</f>
        <v>#REF!</v>
      </c>
      <c r="I46" s="94">
        <v>15.5</v>
      </c>
      <c r="J46" s="95"/>
      <c r="K46" s="96">
        <f t="shared" si="0"/>
        <v>15.5</v>
      </c>
      <c r="L46" s="97" t="e">
        <f t="shared" si="1"/>
        <v>#REF!</v>
      </c>
    </row>
    <row r="47" spans="1:12" x14ac:dyDescent="0.3">
      <c r="A47" s="87">
        <f t="shared" si="4"/>
        <v>26</v>
      </c>
      <c r="B47" s="98"/>
      <c r="C47" s="99"/>
      <c r="D47" s="89" t="s">
        <v>40</v>
      </c>
      <c r="E47" s="100"/>
      <c r="F47" s="91"/>
      <c r="G47" s="92"/>
      <c r="H47" s="101" t="e">
        <f>'5.1.3.1 BOQ - BREAKDOWN 1'!#REF!/'5.1.3.1 BOQ - BREAKDOWN 1'!#REF!</f>
        <v>#REF!</v>
      </c>
      <c r="I47" s="94">
        <v>15.5</v>
      </c>
      <c r="J47" s="95"/>
      <c r="K47" s="96">
        <f t="shared" si="0"/>
        <v>15.5</v>
      </c>
      <c r="L47" s="97" t="e">
        <f t="shared" si="1"/>
        <v>#REF!</v>
      </c>
    </row>
    <row r="48" spans="1:12" x14ac:dyDescent="0.3">
      <c r="A48" s="87">
        <f t="shared" si="4"/>
        <v>27</v>
      </c>
      <c r="B48" s="98"/>
      <c r="C48" s="99"/>
      <c r="D48" s="89" t="s">
        <v>40</v>
      </c>
      <c r="E48" s="100"/>
      <c r="F48" s="91"/>
      <c r="G48" s="92"/>
      <c r="H48" s="101" t="e">
        <f>'5.1.3.1 BOQ - BREAKDOWN 1'!#REF!/'5.1.3.1 BOQ - BREAKDOWN 1'!#REF!</f>
        <v>#REF!</v>
      </c>
      <c r="I48" s="94">
        <v>15.5</v>
      </c>
      <c r="J48" s="95"/>
      <c r="K48" s="96">
        <f t="shared" si="0"/>
        <v>15.5</v>
      </c>
      <c r="L48" s="97" t="e">
        <f t="shared" si="1"/>
        <v>#REF!</v>
      </c>
    </row>
    <row r="49" spans="1:12" x14ac:dyDescent="0.3">
      <c r="A49" s="87">
        <f t="shared" si="4"/>
        <v>28</v>
      </c>
      <c r="B49" s="98"/>
      <c r="C49" s="99"/>
      <c r="D49" s="89" t="s">
        <v>40</v>
      </c>
      <c r="E49" s="100"/>
      <c r="F49" s="91"/>
      <c r="G49" s="92"/>
      <c r="H49" s="101" t="e">
        <f>'5.1.3.1 BOQ - BREAKDOWN 1'!#REF!/'5.1.3.1 BOQ - BREAKDOWN 1'!#REF!</f>
        <v>#REF!</v>
      </c>
      <c r="I49" s="94">
        <v>15.5</v>
      </c>
      <c r="J49" s="95"/>
      <c r="K49" s="96">
        <f t="shared" si="0"/>
        <v>15.5</v>
      </c>
      <c r="L49" s="97" t="e">
        <f t="shared" si="1"/>
        <v>#REF!</v>
      </c>
    </row>
    <row r="50" spans="1:12" x14ac:dyDescent="0.3">
      <c r="A50" s="87">
        <f t="shared" si="4"/>
        <v>29</v>
      </c>
      <c r="B50" s="98"/>
      <c r="C50" s="99"/>
      <c r="D50" s="89" t="s">
        <v>40</v>
      </c>
      <c r="E50" s="100"/>
      <c r="F50" s="91"/>
      <c r="G50" s="92"/>
      <c r="H50" s="101" t="e">
        <f>'5.1.3.1 BOQ - BREAKDOWN 1'!#REF!/'5.1.3.1 BOQ - BREAKDOWN 1'!#REF!</f>
        <v>#REF!</v>
      </c>
      <c r="I50" s="94">
        <v>15.5</v>
      </c>
      <c r="J50" s="95"/>
      <c r="K50" s="96">
        <f t="shared" si="0"/>
        <v>15.5</v>
      </c>
      <c r="L50" s="97" t="e">
        <f t="shared" si="1"/>
        <v>#REF!</v>
      </c>
    </row>
    <row r="51" spans="1:12" x14ac:dyDescent="0.3">
      <c r="A51" s="87">
        <f t="shared" si="4"/>
        <v>30</v>
      </c>
      <c r="B51" s="98"/>
      <c r="C51" s="99"/>
      <c r="D51" s="89" t="s">
        <v>40</v>
      </c>
      <c r="E51" s="100"/>
      <c r="F51" s="91"/>
      <c r="G51" s="92"/>
      <c r="H51" s="101" t="e">
        <f>'5.1.3.1 BOQ - BREAKDOWN 1'!#REF!/'5.1.3.1 BOQ - BREAKDOWN 1'!#REF!</f>
        <v>#REF!</v>
      </c>
      <c r="I51" s="94">
        <v>15.5</v>
      </c>
      <c r="J51" s="95"/>
      <c r="K51" s="96">
        <f t="shared" si="0"/>
        <v>15.5</v>
      </c>
      <c r="L51" s="97" t="e">
        <f t="shared" si="1"/>
        <v>#REF!</v>
      </c>
    </row>
    <row r="52" spans="1:12" x14ac:dyDescent="0.3">
      <c r="A52" s="87">
        <f t="shared" si="4"/>
        <v>31</v>
      </c>
      <c r="B52" s="98"/>
      <c r="C52" s="99"/>
      <c r="D52" s="89" t="s">
        <v>40</v>
      </c>
      <c r="E52" s="100"/>
      <c r="F52" s="91"/>
      <c r="G52" s="92"/>
      <c r="H52" s="101" t="e">
        <f>'5.1.3.1 BOQ - BREAKDOWN 1'!#REF!/'5.1.3.1 BOQ - BREAKDOWN 1'!#REF!</f>
        <v>#REF!</v>
      </c>
      <c r="I52" s="94">
        <v>15.5</v>
      </c>
      <c r="J52" s="95"/>
      <c r="K52" s="96">
        <f t="shared" si="0"/>
        <v>15.5</v>
      </c>
      <c r="L52" s="97" t="e">
        <f>H52*K52</f>
        <v>#REF!</v>
      </c>
    </row>
    <row r="53" spans="1:12" x14ac:dyDescent="0.3">
      <c r="A53" s="87">
        <f t="shared" si="4"/>
        <v>32</v>
      </c>
      <c r="B53" s="98"/>
      <c r="C53" s="99"/>
      <c r="D53" s="89" t="s">
        <v>40</v>
      </c>
      <c r="E53" s="100"/>
      <c r="F53" s="91"/>
      <c r="G53" s="92"/>
      <c r="H53" s="101" t="e">
        <f>'5.1.3.1 BOQ - BREAKDOWN 1'!#REF!/'5.1.3.1 BOQ - BREAKDOWN 1'!#REF!</f>
        <v>#REF!</v>
      </c>
      <c r="I53" s="94">
        <v>15.5</v>
      </c>
      <c r="J53" s="95"/>
      <c r="K53" s="96">
        <f t="shared" si="0"/>
        <v>15.5</v>
      </c>
      <c r="L53" s="97" t="e">
        <f t="shared" si="1"/>
        <v>#REF!</v>
      </c>
    </row>
    <row r="54" spans="1:12" x14ac:dyDescent="0.3">
      <c r="A54" s="87">
        <f t="shared" si="4"/>
        <v>33</v>
      </c>
      <c r="B54" s="98"/>
      <c r="C54" s="99"/>
      <c r="D54" s="89" t="s">
        <v>40</v>
      </c>
      <c r="E54" s="100"/>
      <c r="F54" s="91"/>
      <c r="G54" s="92"/>
      <c r="H54" s="101" t="e">
        <f>'5.1.3.1 BOQ - BREAKDOWN 1'!#REF!/'5.1.3.1 BOQ - BREAKDOWN 1'!#REF!</f>
        <v>#REF!</v>
      </c>
      <c r="I54" s="94">
        <v>15.5</v>
      </c>
      <c r="J54" s="95"/>
      <c r="K54" s="96">
        <f t="shared" ref="K54:K85" si="5">SUBTOTAL(9,I54:J54)</f>
        <v>15.5</v>
      </c>
      <c r="L54" s="97" t="e">
        <f t="shared" ref="L54:L85" si="6">H54*K54</f>
        <v>#REF!</v>
      </c>
    </row>
    <row r="55" spans="1:12" x14ac:dyDescent="0.3">
      <c r="A55" s="87">
        <f t="shared" si="4"/>
        <v>34</v>
      </c>
      <c r="B55" s="98"/>
      <c r="C55" s="99"/>
      <c r="D55" s="89" t="s">
        <v>40</v>
      </c>
      <c r="E55" s="100"/>
      <c r="F55" s="91"/>
      <c r="G55" s="92"/>
      <c r="H55" s="101" t="e">
        <f>'5.1.3.1 BOQ - BREAKDOWN 1'!#REF!/'5.1.3.1 BOQ - BREAKDOWN 1'!#REF!</f>
        <v>#REF!</v>
      </c>
      <c r="I55" s="94">
        <v>15.5</v>
      </c>
      <c r="J55" s="95"/>
      <c r="K55" s="96">
        <f t="shared" si="5"/>
        <v>15.5</v>
      </c>
      <c r="L55" s="97" t="e">
        <f t="shared" si="6"/>
        <v>#REF!</v>
      </c>
    </row>
    <row r="56" spans="1:12" x14ac:dyDescent="0.3">
      <c r="A56" s="87">
        <f t="shared" si="4"/>
        <v>35</v>
      </c>
      <c r="B56" s="98"/>
      <c r="C56" s="99"/>
      <c r="D56" s="89" t="s">
        <v>40</v>
      </c>
      <c r="E56" s="100"/>
      <c r="F56" s="91"/>
      <c r="G56" s="92"/>
      <c r="H56" s="101" t="e">
        <f>'5.1.3.1 BOQ - BREAKDOWN 1'!#REF!/'5.1.3.1 BOQ - BREAKDOWN 1'!#REF!</f>
        <v>#REF!</v>
      </c>
      <c r="I56" s="94">
        <v>15.5</v>
      </c>
      <c r="J56" s="95"/>
      <c r="K56" s="96">
        <f t="shared" si="5"/>
        <v>15.5</v>
      </c>
      <c r="L56" s="97" t="e">
        <f t="shared" si="6"/>
        <v>#REF!</v>
      </c>
    </row>
    <row r="57" spans="1:12" x14ac:dyDescent="0.3">
      <c r="A57" s="87">
        <f t="shared" si="4"/>
        <v>36</v>
      </c>
      <c r="B57" s="98"/>
      <c r="C57" s="99"/>
      <c r="D57" s="89" t="s">
        <v>40</v>
      </c>
      <c r="E57" s="100"/>
      <c r="F57" s="91"/>
      <c r="G57" s="92"/>
      <c r="H57" s="101" t="e">
        <f>'5.1.3.1 BOQ - BREAKDOWN 1'!#REF!/'5.1.3.1 BOQ - BREAKDOWN 1'!#REF!</f>
        <v>#REF!</v>
      </c>
      <c r="I57" s="94">
        <v>15.5</v>
      </c>
      <c r="J57" s="95"/>
      <c r="K57" s="96">
        <f t="shared" si="5"/>
        <v>15.5</v>
      </c>
      <c r="L57" s="97" t="e">
        <f t="shared" si="6"/>
        <v>#REF!</v>
      </c>
    </row>
    <row r="58" spans="1:12" x14ac:dyDescent="0.3">
      <c r="A58" s="87">
        <f t="shared" si="4"/>
        <v>37</v>
      </c>
      <c r="B58" s="98"/>
      <c r="C58" s="99"/>
      <c r="D58" s="89" t="s">
        <v>40</v>
      </c>
      <c r="E58" s="100"/>
      <c r="F58" s="91"/>
      <c r="G58" s="92"/>
      <c r="H58" s="101" t="e">
        <f>'5.1.3.1 BOQ - BREAKDOWN 1'!#REF!/'5.1.3.1 BOQ - BREAKDOWN 1'!#REF!</f>
        <v>#REF!</v>
      </c>
      <c r="I58" s="94">
        <v>15.5</v>
      </c>
      <c r="J58" s="95"/>
      <c r="K58" s="96">
        <f t="shared" si="5"/>
        <v>15.5</v>
      </c>
      <c r="L58" s="97" t="e">
        <f t="shared" si="6"/>
        <v>#REF!</v>
      </c>
    </row>
    <row r="59" spans="1:12" x14ac:dyDescent="0.3">
      <c r="A59" s="87">
        <f t="shared" si="4"/>
        <v>38</v>
      </c>
      <c r="B59" s="98"/>
      <c r="C59" s="99"/>
      <c r="D59" s="89" t="s">
        <v>40</v>
      </c>
      <c r="E59" s="100"/>
      <c r="F59" s="91"/>
      <c r="G59" s="92"/>
      <c r="H59" s="101" t="e">
        <f>'5.1.3.1 BOQ - BREAKDOWN 1'!#REF!/'5.1.3.1 BOQ - BREAKDOWN 1'!#REF!</f>
        <v>#REF!</v>
      </c>
      <c r="I59" s="94">
        <v>15.5</v>
      </c>
      <c r="J59" s="95"/>
      <c r="K59" s="96">
        <f t="shared" si="5"/>
        <v>15.5</v>
      </c>
      <c r="L59" s="97" t="e">
        <f t="shared" si="6"/>
        <v>#REF!</v>
      </c>
    </row>
    <row r="60" spans="1:12" x14ac:dyDescent="0.3">
      <c r="A60" s="87">
        <f t="shared" si="4"/>
        <v>39</v>
      </c>
      <c r="B60" s="98"/>
      <c r="C60" s="99"/>
      <c r="D60" s="89" t="s">
        <v>40</v>
      </c>
      <c r="E60" s="100"/>
      <c r="F60" s="91"/>
      <c r="G60" s="92"/>
      <c r="H60" s="101" t="e">
        <f>'5.1.3.1 BOQ - BREAKDOWN 1'!#REF!/'5.1.3.1 BOQ - BREAKDOWN 1'!#REF!</f>
        <v>#REF!</v>
      </c>
      <c r="I60" s="94">
        <v>15.5</v>
      </c>
      <c r="J60" s="95"/>
      <c r="K60" s="96">
        <f t="shared" si="5"/>
        <v>15.5</v>
      </c>
      <c r="L60" s="97" t="e">
        <f t="shared" si="6"/>
        <v>#REF!</v>
      </c>
    </row>
    <row r="61" spans="1:12" x14ac:dyDescent="0.3">
      <c r="A61" s="87">
        <f t="shared" si="4"/>
        <v>40</v>
      </c>
      <c r="B61" s="98"/>
      <c r="C61" s="99"/>
      <c r="D61" s="89" t="s">
        <v>40</v>
      </c>
      <c r="E61" s="100"/>
      <c r="F61" s="91"/>
      <c r="G61" s="92"/>
      <c r="H61" s="101" t="e">
        <f>'5.1.3.1 BOQ - BREAKDOWN 1'!#REF!/'5.1.3.1 BOQ - BREAKDOWN 1'!#REF!</f>
        <v>#REF!</v>
      </c>
      <c r="I61" s="94">
        <v>15.5</v>
      </c>
      <c r="J61" s="95"/>
      <c r="K61" s="96">
        <f t="shared" si="5"/>
        <v>15.5</v>
      </c>
      <c r="L61" s="97" t="e">
        <f t="shared" si="6"/>
        <v>#REF!</v>
      </c>
    </row>
    <row r="62" spans="1:12" x14ac:dyDescent="0.3">
      <c r="A62" s="87">
        <f t="shared" si="4"/>
        <v>41</v>
      </c>
      <c r="B62" s="98"/>
      <c r="C62" s="99"/>
      <c r="D62" s="89" t="s">
        <v>40</v>
      </c>
      <c r="E62" s="100"/>
      <c r="F62" s="91"/>
      <c r="G62" s="92"/>
      <c r="H62" s="101" t="e">
        <f>'5.1.3.1 BOQ - BREAKDOWN 1'!#REF!/'5.1.3.1 BOQ - BREAKDOWN 1'!#REF!</f>
        <v>#REF!</v>
      </c>
      <c r="I62" s="94">
        <v>15.5</v>
      </c>
      <c r="J62" s="95"/>
      <c r="K62" s="96">
        <f t="shared" si="5"/>
        <v>15.5</v>
      </c>
      <c r="L62" s="97" t="e">
        <f t="shared" si="6"/>
        <v>#REF!</v>
      </c>
    </row>
    <row r="63" spans="1:12" x14ac:dyDescent="0.3">
      <c r="A63" s="87">
        <f t="shared" si="4"/>
        <v>42</v>
      </c>
      <c r="B63" s="98"/>
      <c r="C63" s="99"/>
      <c r="D63" s="89" t="s">
        <v>40</v>
      </c>
      <c r="E63" s="100"/>
      <c r="F63" s="91"/>
      <c r="G63" s="92"/>
      <c r="H63" s="101" t="e">
        <f>'5.1.3.1 BOQ - BREAKDOWN 1'!#REF!/'5.1.3.1 BOQ - BREAKDOWN 1'!#REF!</f>
        <v>#REF!</v>
      </c>
      <c r="I63" s="94">
        <v>15.5</v>
      </c>
      <c r="J63" s="95"/>
      <c r="K63" s="96">
        <f t="shared" si="5"/>
        <v>15.5</v>
      </c>
      <c r="L63" s="97" t="e">
        <f t="shared" si="6"/>
        <v>#REF!</v>
      </c>
    </row>
    <row r="64" spans="1:12" x14ac:dyDescent="0.3">
      <c r="A64" s="87">
        <f t="shared" si="4"/>
        <v>43</v>
      </c>
      <c r="B64" s="98"/>
      <c r="C64" s="99"/>
      <c r="D64" s="89" t="s">
        <v>40</v>
      </c>
      <c r="E64" s="100"/>
      <c r="F64" s="91"/>
      <c r="G64" s="92"/>
      <c r="H64" s="101" t="e">
        <f>'5.1.3.1 BOQ - BREAKDOWN 1'!#REF!/'5.1.3.1 BOQ - BREAKDOWN 1'!#REF!</f>
        <v>#REF!</v>
      </c>
      <c r="I64" s="94">
        <v>15.5</v>
      </c>
      <c r="J64" s="95"/>
      <c r="K64" s="96">
        <f t="shared" si="5"/>
        <v>15.5</v>
      </c>
      <c r="L64" s="97" t="e">
        <f t="shared" si="6"/>
        <v>#REF!</v>
      </c>
    </row>
    <row r="65" spans="1:12" x14ac:dyDescent="0.3">
      <c r="A65" s="87">
        <f t="shared" si="4"/>
        <v>44</v>
      </c>
      <c r="B65" s="98"/>
      <c r="C65" s="99"/>
      <c r="D65" s="89" t="s">
        <v>40</v>
      </c>
      <c r="E65" s="100"/>
      <c r="F65" s="91"/>
      <c r="G65" s="92"/>
      <c r="H65" s="101" t="e">
        <f>'5.1.3.1 BOQ - BREAKDOWN 1'!#REF!/'5.1.3.1 BOQ - BREAKDOWN 1'!#REF!</f>
        <v>#REF!</v>
      </c>
      <c r="I65" s="94">
        <v>15.5</v>
      </c>
      <c r="J65" s="95"/>
      <c r="K65" s="96">
        <f t="shared" si="5"/>
        <v>15.5</v>
      </c>
      <c r="L65" s="97" t="e">
        <f t="shared" si="6"/>
        <v>#REF!</v>
      </c>
    </row>
    <row r="66" spans="1:12" x14ac:dyDescent="0.3">
      <c r="A66" s="87">
        <f t="shared" si="4"/>
        <v>45</v>
      </c>
      <c r="B66" s="98"/>
      <c r="C66" s="99"/>
      <c r="D66" s="89" t="s">
        <v>40</v>
      </c>
      <c r="E66" s="100"/>
      <c r="F66" s="91"/>
      <c r="G66" s="92"/>
      <c r="H66" s="101" t="e">
        <f>'5.1.3.1 BOQ - BREAKDOWN 1'!#REF!/'5.1.3.1 BOQ - BREAKDOWN 1'!#REF!</f>
        <v>#REF!</v>
      </c>
      <c r="I66" s="94">
        <v>15.5</v>
      </c>
      <c r="J66" s="95"/>
      <c r="K66" s="96">
        <f t="shared" si="5"/>
        <v>15.5</v>
      </c>
      <c r="L66" s="97" t="e">
        <f t="shared" si="6"/>
        <v>#REF!</v>
      </c>
    </row>
    <row r="67" spans="1:12" x14ac:dyDescent="0.3">
      <c r="A67" s="87">
        <f t="shared" si="4"/>
        <v>46</v>
      </c>
      <c r="B67" s="98"/>
      <c r="C67" s="99"/>
      <c r="D67" s="89" t="s">
        <v>40</v>
      </c>
      <c r="E67" s="100"/>
      <c r="F67" s="91"/>
      <c r="G67" s="92"/>
      <c r="H67" s="101" t="e">
        <f>'5.1.3.1 BOQ - BREAKDOWN 1'!#REF!/'5.1.3.1 BOQ - BREAKDOWN 1'!#REF!</f>
        <v>#REF!</v>
      </c>
      <c r="I67" s="94">
        <v>15.5</v>
      </c>
      <c r="J67" s="95"/>
      <c r="K67" s="96">
        <f t="shared" si="5"/>
        <v>15.5</v>
      </c>
      <c r="L67" s="97" t="e">
        <f t="shared" si="6"/>
        <v>#REF!</v>
      </c>
    </row>
    <row r="68" spans="1:12" x14ac:dyDescent="0.3">
      <c r="A68" s="87">
        <f t="shared" si="4"/>
        <v>47</v>
      </c>
      <c r="B68" s="98"/>
      <c r="C68" s="99"/>
      <c r="D68" s="89" t="s">
        <v>40</v>
      </c>
      <c r="E68" s="100"/>
      <c r="F68" s="91"/>
      <c r="G68" s="92"/>
      <c r="H68" s="101" t="e">
        <f>'5.1.3.1 BOQ - BREAKDOWN 1'!#REF!/'5.1.3.1 BOQ - BREAKDOWN 1'!#REF!</f>
        <v>#REF!</v>
      </c>
      <c r="I68" s="94">
        <v>15.5</v>
      </c>
      <c r="J68" s="95"/>
      <c r="K68" s="96">
        <f t="shared" si="5"/>
        <v>15.5</v>
      </c>
      <c r="L68" s="97" t="e">
        <f t="shared" si="6"/>
        <v>#REF!</v>
      </c>
    </row>
    <row r="69" spans="1:12" x14ac:dyDescent="0.3">
      <c r="A69" s="87">
        <f t="shared" si="4"/>
        <v>48</v>
      </c>
      <c r="B69" s="98"/>
      <c r="C69" s="99"/>
      <c r="D69" s="89" t="s">
        <v>40</v>
      </c>
      <c r="E69" s="100"/>
      <c r="F69" s="91"/>
      <c r="G69" s="92"/>
      <c r="H69" s="101" t="e">
        <f>'5.1.3.1 BOQ - BREAKDOWN 1'!#REF!/'5.1.3.1 BOQ - BREAKDOWN 1'!#REF!</f>
        <v>#REF!</v>
      </c>
      <c r="I69" s="94">
        <v>15.5</v>
      </c>
      <c r="J69" s="95"/>
      <c r="K69" s="96">
        <f t="shared" si="5"/>
        <v>15.5</v>
      </c>
      <c r="L69" s="97" t="e">
        <f t="shared" si="6"/>
        <v>#REF!</v>
      </c>
    </row>
    <row r="70" spans="1:12" x14ac:dyDescent="0.3">
      <c r="A70" s="87">
        <f t="shared" si="4"/>
        <v>49</v>
      </c>
      <c r="B70" s="98"/>
      <c r="C70" s="99"/>
      <c r="D70" s="89" t="s">
        <v>40</v>
      </c>
      <c r="E70" s="100"/>
      <c r="F70" s="91"/>
      <c r="G70" s="92"/>
      <c r="H70" s="101" t="e">
        <f>'5.1.3.1 BOQ - BREAKDOWN 1'!#REF!/'5.1.3.1 BOQ - BREAKDOWN 1'!#REF!</f>
        <v>#REF!</v>
      </c>
      <c r="I70" s="94">
        <v>15.5</v>
      </c>
      <c r="J70" s="95"/>
      <c r="K70" s="96">
        <f t="shared" si="5"/>
        <v>15.5</v>
      </c>
      <c r="L70" s="97" t="e">
        <f t="shared" si="6"/>
        <v>#REF!</v>
      </c>
    </row>
    <row r="71" spans="1:12" x14ac:dyDescent="0.3">
      <c r="A71" s="87">
        <f t="shared" si="4"/>
        <v>50</v>
      </c>
      <c r="B71" s="98"/>
      <c r="C71" s="99"/>
      <c r="D71" s="89" t="s">
        <v>40</v>
      </c>
      <c r="E71" s="100"/>
      <c r="F71" s="91"/>
      <c r="G71" s="92"/>
      <c r="H71" s="101" t="e">
        <f>'5.1.3.1 BOQ - BREAKDOWN 1'!#REF!/'5.1.3.1 BOQ - BREAKDOWN 1'!#REF!</f>
        <v>#REF!</v>
      </c>
      <c r="I71" s="94">
        <v>15.5</v>
      </c>
      <c r="J71" s="95"/>
      <c r="K71" s="96">
        <f t="shared" si="5"/>
        <v>15.5</v>
      </c>
      <c r="L71" s="97" t="e">
        <f t="shared" si="6"/>
        <v>#REF!</v>
      </c>
    </row>
    <row r="72" spans="1:12" x14ac:dyDescent="0.3">
      <c r="A72" s="87">
        <f t="shared" si="4"/>
        <v>51</v>
      </c>
      <c r="B72" s="98"/>
      <c r="C72" s="99"/>
      <c r="D72" s="89" t="s">
        <v>40</v>
      </c>
      <c r="E72" s="100"/>
      <c r="F72" s="91"/>
      <c r="G72" s="92"/>
      <c r="H72" s="101" t="e">
        <f>'5.1.3.1 BOQ - BREAKDOWN 1'!#REF!/'5.1.3.1 BOQ - BREAKDOWN 1'!#REF!</f>
        <v>#REF!</v>
      </c>
      <c r="I72" s="94">
        <v>15.5</v>
      </c>
      <c r="J72" s="95"/>
      <c r="K72" s="96">
        <f t="shared" si="5"/>
        <v>15.5</v>
      </c>
      <c r="L72" s="97" t="e">
        <f t="shared" si="6"/>
        <v>#REF!</v>
      </c>
    </row>
    <row r="73" spans="1:12" x14ac:dyDescent="0.3">
      <c r="A73" s="87">
        <f t="shared" si="4"/>
        <v>52</v>
      </c>
      <c r="B73" s="98"/>
      <c r="C73" s="99"/>
      <c r="D73" s="89" t="s">
        <v>40</v>
      </c>
      <c r="E73" s="100"/>
      <c r="F73" s="91"/>
      <c r="G73" s="92"/>
      <c r="H73" s="101" t="e">
        <f>'5.1.3.1 BOQ - BREAKDOWN 1'!#REF!/'5.1.3.1 BOQ - BREAKDOWN 1'!#REF!</f>
        <v>#REF!</v>
      </c>
      <c r="I73" s="94">
        <v>15.5</v>
      </c>
      <c r="J73" s="95"/>
      <c r="K73" s="96">
        <f t="shared" si="5"/>
        <v>15.5</v>
      </c>
      <c r="L73" s="97" t="e">
        <f t="shared" si="6"/>
        <v>#REF!</v>
      </c>
    </row>
    <row r="74" spans="1:12" x14ac:dyDescent="0.3">
      <c r="A74" s="87">
        <f t="shared" si="4"/>
        <v>53</v>
      </c>
      <c r="B74" s="98"/>
      <c r="C74" s="99"/>
      <c r="D74" s="89" t="s">
        <v>40</v>
      </c>
      <c r="E74" s="100"/>
      <c r="F74" s="91"/>
      <c r="G74" s="92"/>
      <c r="H74" s="101" t="e">
        <f>'5.1.3.1 BOQ - BREAKDOWN 1'!#REF!/'5.1.3.1 BOQ - BREAKDOWN 1'!#REF!</f>
        <v>#REF!</v>
      </c>
      <c r="I74" s="94">
        <v>15.5</v>
      </c>
      <c r="J74" s="95"/>
      <c r="K74" s="96">
        <f t="shared" si="5"/>
        <v>15.5</v>
      </c>
      <c r="L74" s="97" t="e">
        <f t="shared" si="6"/>
        <v>#REF!</v>
      </c>
    </row>
    <row r="75" spans="1:12" x14ac:dyDescent="0.3">
      <c r="A75" s="87">
        <f t="shared" si="4"/>
        <v>54</v>
      </c>
      <c r="B75" s="98"/>
      <c r="C75" s="99"/>
      <c r="D75" s="89" t="s">
        <v>40</v>
      </c>
      <c r="E75" s="100"/>
      <c r="F75" s="91"/>
      <c r="G75" s="92"/>
      <c r="H75" s="101" t="e">
        <f>'5.1.3.1 BOQ - BREAKDOWN 1'!#REF!/'5.1.3.1 BOQ - BREAKDOWN 1'!#REF!</f>
        <v>#REF!</v>
      </c>
      <c r="I75" s="94">
        <v>15.5</v>
      </c>
      <c r="J75" s="95"/>
      <c r="K75" s="96">
        <f t="shared" si="5"/>
        <v>15.5</v>
      </c>
      <c r="L75" s="97" t="e">
        <f t="shared" si="6"/>
        <v>#REF!</v>
      </c>
    </row>
    <row r="76" spans="1:12" x14ac:dyDescent="0.3">
      <c r="A76" s="87">
        <f t="shared" si="4"/>
        <v>55</v>
      </c>
      <c r="B76" s="98"/>
      <c r="C76" s="99"/>
      <c r="D76" s="89" t="s">
        <v>65</v>
      </c>
      <c r="E76" s="100"/>
      <c r="F76" s="91"/>
      <c r="G76" s="92"/>
      <c r="H76" s="101" t="e">
        <f>'5.1.3.1 BOQ - BREAKDOWN 1'!#REF!/195</f>
        <v>#REF!</v>
      </c>
      <c r="I76" s="94">
        <v>15.5</v>
      </c>
      <c r="J76" s="95"/>
      <c r="K76" s="96">
        <f t="shared" si="5"/>
        <v>15.5</v>
      </c>
      <c r="L76" s="97" t="e">
        <f t="shared" si="6"/>
        <v>#REF!</v>
      </c>
    </row>
    <row r="77" spans="1:12" x14ac:dyDescent="0.3">
      <c r="A77" s="87">
        <f t="shared" si="4"/>
        <v>56</v>
      </c>
      <c r="B77" s="98"/>
      <c r="C77" s="99"/>
      <c r="D77" s="89" t="s">
        <v>65</v>
      </c>
      <c r="E77" s="100"/>
      <c r="F77" s="91"/>
      <c r="G77" s="92"/>
      <c r="H77" s="101" t="e">
        <f>'5.1.3.1 BOQ - BREAKDOWN 1'!#REF!/195</f>
        <v>#REF!</v>
      </c>
      <c r="I77" s="94">
        <v>15.5</v>
      </c>
      <c r="J77" s="95"/>
      <c r="K77" s="96">
        <f t="shared" si="5"/>
        <v>15.5</v>
      </c>
      <c r="L77" s="97" t="e">
        <f t="shared" si="6"/>
        <v>#REF!</v>
      </c>
    </row>
    <row r="78" spans="1:12" x14ac:dyDescent="0.3">
      <c r="A78" s="87">
        <f t="shared" si="4"/>
        <v>57</v>
      </c>
      <c r="B78" s="98"/>
      <c r="C78" s="99"/>
      <c r="D78" s="89" t="s">
        <v>65</v>
      </c>
      <c r="E78" s="100"/>
      <c r="F78" s="91"/>
      <c r="G78" s="92"/>
      <c r="H78" s="101" t="e">
        <f>'5.1.3.1 BOQ - BREAKDOWN 1'!#REF!/195</f>
        <v>#REF!</v>
      </c>
      <c r="I78" s="94">
        <v>15.5</v>
      </c>
      <c r="J78" s="95"/>
      <c r="K78" s="96">
        <f t="shared" si="5"/>
        <v>15.5</v>
      </c>
      <c r="L78" s="97" t="e">
        <f t="shared" si="6"/>
        <v>#REF!</v>
      </c>
    </row>
    <row r="79" spans="1:12" x14ac:dyDescent="0.3">
      <c r="A79" s="87">
        <f t="shared" si="4"/>
        <v>58</v>
      </c>
      <c r="B79" s="98"/>
      <c r="C79" s="99"/>
      <c r="D79" s="89" t="s">
        <v>65</v>
      </c>
      <c r="E79" s="100"/>
      <c r="F79" s="91"/>
      <c r="G79" s="92"/>
      <c r="H79" s="101" t="e">
        <f>'5.1.3.1 BOQ - BREAKDOWN 1'!#REF!/195</f>
        <v>#REF!</v>
      </c>
      <c r="I79" s="94">
        <v>15.5</v>
      </c>
      <c r="J79" s="95"/>
      <c r="K79" s="96">
        <f t="shared" si="5"/>
        <v>15.5</v>
      </c>
      <c r="L79" s="97" t="e">
        <f t="shared" si="6"/>
        <v>#REF!</v>
      </c>
    </row>
    <row r="80" spans="1:12" x14ac:dyDescent="0.3">
      <c r="A80" s="87">
        <f t="shared" si="4"/>
        <v>59</v>
      </c>
      <c r="B80" s="98"/>
      <c r="C80" s="99"/>
      <c r="D80" s="89" t="s">
        <v>65</v>
      </c>
      <c r="E80" s="100"/>
      <c r="F80" s="91"/>
      <c r="G80" s="92"/>
      <c r="H80" s="101" t="e">
        <f>'5.1.3.1 BOQ - BREAKDOWN 1'!#REF!/195</f>
        <v>#REF!</v>
      </c>
      <c r="I80" s="94">
        <v>15.5</v>
      </c>
      <c r="J80" s="95"/>
      <c r="K80" s="96">
        <f t="shared" si="5"/>
        <v>15.5</v>
      </c>
      <c r="L80" s="97" t="e">
        <f t="shared" si="6"/>
        <v>#REF!</v>
      </c>
    </row>
    <row r="81" spans="1:12" x14ac:dyDescent="0.3">
      <c r="A81" s="87">
        <f t="shared" si="4"/>
        <v>60</v>
      </c>
      <c r="B81" s="98"/>
      <c r="C81" s="99"/>
      <c r="D81" s="89" t="s">
        <v>65</v>
      </c>
      <c r="E81" s="100"/>
      <c r="F81" s="91"/>
      <c r="G81" s="92"/>
      <c r="H81" s="101" t="e">
        <f>'5.1.3.1 BOQ - BREAKDOWN 1'!#REF!/195</f>
        <v>#REF!</v>
      </c>
      <c r="I81" s="94">
        <v>15.5</v>
      </c>
      <c r="J81" s="95"/>
      <c r="K81" s="96">
        <f t="shared" si="5"/>
        <v>15.5</v>
      </c>
      <c r="L81" s="97" t="e">
        <f t="shared" si="6"/>
        <v>#REF!</v>
      </c>
    </row>
    <row r="82" spans="1:12" x14ac:dyDescent="0.3">
      <c r="A82" s="87">
        <f t="shared" si="4"/>
        <v>61</v>
      </c>
      <c r="B82" s="98"/>
      <c r="C82" s="99"/>
      <c r="D82" s="89" t="s">
        <v>65</v>
      </c>
      <c r="E82" s="100"/>
      <c r="F82" s="91"/>
      <c r="G82" s="92"/>
      <c r="H82" s="101" t="e">
        <f>'5.1.3.1 BOQ - BREAKDOWN 1'!#REF!/195</f>
        <v>#REF!</v>
      </c>
      <c r="I82" s="94">
        <v>15.5</v>
      </c>
      <c r="J82" s="95"/>
      <c r="K82" s="96">
        <f t="shared" si="5"/>
        <v>15.5</v>
      </c>
      <c r="L82" s="97" t="e">
        <f t="shared" si="6"/>
        <v>#REF!</v>
      </c>
    </row>
    <row r="83" spans="1:12" x14ac:dyDescent="0.3">
      <c r="A83" s="87">
        <f t="shared" si="4"/>
        <v>62</v>
      </c>
      <c r="B83" s="98"/>
      <c r="C83" s="99"/>
      <c r="D83" s="89" t="s">
        <v>65</v>
      </c>
      <c r="E83" s="100"/>
      <c r="F83" s="91"/>
      <c r="G83" s="92"/>
      <c r="H83" s="101" t="e">
        <f>'5.1.3.1 BOQ - BREAKDOWN 1'!#REF!/195</f>
        <v>#REF!</v>
      </c>
      <c r="I83" s="94">
        <v>15.5</v>
      </c>
      <c r="J83" s="95"/>
      <c r="K83" s="96">
        <f t="shared" si="5"/>
        <v>15.5</v>
      </c>
      <c r="L83" s="97" t="e">
        <f t="shared" si="6"/>
        <v>#REF!</v>
      </c>
    </row>
    <row r="84" spans="1:12" x14ac:dyDescent="0.3">
      <c r="A84" s="87">
        <f t="shared" si="4"/>
        <v>63</v>
      </c>
      <c r="B84" s="98"/>
      <c r="C84" s="99"/>
      <c r="D84" s="89" t="s">
        <v>65</v>
      </c>
      <c r="E84" s="100"/>
      <c r="F84" s="91"/>
      <c r="G84" s="92"/>
      <c r="H84" s="101" t="e">
        <f>'5.1.3.1 BOQ - BREAKDOWN 1'!#REF!/195</f>
        <v>#REF!</v>
      </c>
      <c r="I84" s="94">
        <v>15.5</v>
      </c>
      <c r="J84" s="95"/>
      <c r="K84" s="96">
        <f t="shared" si="5"/>
        <v>15.5</v>
      </c>
      <c r="L84" s="97" t="e">
        <f t="shared" si="6"/>
        <v>#REF!</v>
      </c>
    </row>
    <row r="85" spans="1:12" x14ac:dyDescent="0.3">
      <c r="A85" s="87">
        <f t="shared" si="4"/>
        <v>64</v>
      </c>
      <c r="B85" s="98"/>
      <c r="C85" s="99"/>
      <c r="D85" s="89" t="s">
        <v>39</v>
      </c>
      <c r="E85" s="100"/>
      <c r="F85" s="91"/>
      <c r="G85" s="92"/>
      <c r="H85" s="101" t="e">
        <f>'5.1.3.1 BOQ - BREAKDOWN 1'!#REF!/195</f>
        <v>#REF!</v>
      </c>
      <c r="I85" s="94">
        <v>15.5</v>
      </c>
      <c r="J85" s="95"/>
      <c r="K85" s="96">
        <f t="shared" si="5"/>
        <v>15.5</v>
      </c>
      <c r="L85" s="97" t="e">
        <f t="shared" si="6"/>
        <v>#REF!</v>
      </c>
    </row>
    <row r="86" spans="1:12" x14ac:dyDescent="0.3">
      <c r="A86" s="87">
        <f t="shared" si="4"/>
        <v>65</v>
      </c>
      <c r="B86" s="98"/>
      <c r="C86" s="99"/>
      <c r="D86" s="89" t="s">
        <v>39</v>
      </c>
      <c r="E86" s="100"/>
      <c r="F86" s="91"/>
      <c r="G86" s="92"/>
      <c r="H86" s="101" t="e">
        <f>'5.1.3.1 BOQ - BREAKDOWN 1'!#REF!/195</f>
        <v>#REF!</v>
      </c>
      <c r="I86" s="94">
        <v>15.5</v>
      </c>
      <c r="J86" s="95"/>
      <c r="K86" s="96">
        <f t="shared" ref="K86:K108" si="7">SUBTOTAL(9,I86:J86)</f>
        <v>15.5</v>
      </c>
      <c r="L86" s="97" t="e">
        <f t="shared" ref="L86:L108" si="8">H86*K86</f>
        <v>#REF!</v>
      </c>
    </row>
    <row r="87" spans="1:12" x14ac:dyDescent="0.3">
      <c r="A87" s="87">
        <f t="shared" si="4"/>
        <v>66</v>
      </c>
      <c r="B87" s="98"/>
      <c r="C87" s="99"/>
      <c r="D87" s="89" t="s">
        <v>39</v>
      </c>
      <c r="E87" s="100"/>
      <c r="F87" s="91"/>
      <c r="G87" s="92"/>
      <c r="H87" s="101" t="e">
        <f>'5.1.3.1 BOQ - BREAKDOWN 1'!#REF!/195</f>
        <v>#REF!</v>
      </c>
      <c r="I87" s="94">
        <v>15.5</v>
      </c>
      <c r="J87" s="95"/>
      <c r="K87" s="96">
        <f t="shared" si="7"/>
        <v>15.5</v>
      </c>
      <c r="L87" s="97" t="e">
        <f t="shared" si="8"/>
        <v>#REF!</v>
      </c>
    </row>
    <row r="88" spans="1:12" x14ac:dyDescent="0.3">
      <c r="A88" s="87">
        <f t="shared" si="4"/>
        <v>67</v>
      </c>
      <c r="B88" s="98"/>
      <c r="C88" s="99"/>
      <c r="D88" s="89" t="s">
        <v>39</v>
      </c>
      <c r="E88" s="100"/>
      <c r="F88" s="91"/>
      <c r="G88" s="92"/>
      <c r="H88" s="101" t="e">
        <f>'5.1.3.1 BOQ - BREAKDOWN 1'!#REF!/195</f>
        <v>#REF!</v>
      </c>
      <c r="I88" s="94">
        <v>15.5</v>
      </c>
      <c r="J88" s="95"/>
      <c r="K88" s="96">
        <f t="shared" si="7"/>
        <v>15.5</v>
      </c>
      <c r="L88" s="97" t="e">
        <f t="shared" si="8"/>
        <v>#REF!</v>
      </c>
    </row>
    <row r="89" spans="1:12" x14ac:dyDescent="0.3">
      <c r="A89" s="87">
        <f t="shared" si="4"/>
        <v>68</v>
      </c>
      <c r="B89" s="98"/>
      <c r="C89" s="99"/>
      <c r="D89" s="89" t="s">
        <v>39</v>
      </c>
      <c r="E89" s="100"/>
      <c r="F89" s="91"/>
      <c r="G89" s="92"/>
      <c r="H89" s="101" t="e">
        <f>'5.1.3.1 BOQ - BREAKDOWN 1'!#REF!/195</f>
        <v>#REF!</v>
      </c>
      <c r="I89" s="94">
        <v>15.5</v>
      </c>
      <c r="J89" s="95"/>
      <c r="K89" s="96">
        <f t="shared" si="7"/>
        <v>15.5</v>
      </c>
      <c r="L89" s="97" t="e">
        <f t="shared" si="8"/>
        <v>#REF!</v>
      </c>
    </row>
    <row r="90" spans="1:12" x14ac:dyDescent="0.3">
      <c r="A90" s="87">
        <f>A89+1</f>
        <v>69</v>
      </c>
      <c r="B90" s="98"/>
      <c r="C90" s="99"/>
      <c r="D90" s="89" t="s">
        <v>38</v>
      </c>
      <c r="E90" s="100"/>
      <c r="F90" s="91"/>
      <c r="G90" s="92"/>
      <c r="H90" s="101" t="e">
        <f>'5.1.3.1 BOQ - BREAKDOWN 1'!#REF!/195</f>
        <v>#REF!</v>
      </c>
      <c r="I90" s="94">
        <v>15.5</v>
      </c>
      <c r="J90" s="95"/>
      <c r="K90" s="96">
        <f t="shared" si="7"/>
        <v>15.5</v>
      </c>
      <c r="L90" s="97" t="e">
        <f t="shared" si="8"/>
        <v>#REF!</v>
      </c>
    </row>
    <row r="91" spans="1:12" x14ac:dyDescent="0.3">
      <c r="A91" s="87">
        <f t="shared" si="4"/>
        <v>70</v>
      </c>
      <c r="B91" s="98"/>
      <c r="C91" s="99"/>
      <c r="D91" s="89" t="s">
        <v>38</v>
      </c>
      <c r="E91" s="100"/>
      <c r="F91" s="91"/>
      <c r="G91" s="92"/>
      <c r="H91" s="101" t="e">
        <f>'5.1.3.1 BOQ - BREAKDOWN 1'!#REF!/195</f>
        <v>#REF!</v>
      </c>
      <c r="I91" s="94">
        <v>15.5</v>
      </c>
      <c r="J91" s="95"/>
      <c r="K91" s="96">
        <f t="shared" si="7"/>
        <v>15.5</v>
      </c>
      <c r="L91" s="97" t="e">
        <f t="shared" si="8"/>
        <v>#REF!</v>
      </c>
    </row>
    <row r="92" spans="1:12" x14ac:dyDescent="0.3">
      <c r="A92" s="87">
        <f t="shared" si="4"/>
        <v>71</v>
      </c>
      <c r="B92" s="98"/>
      <c r="C92" s="99"/>
      <c r="D92" s="89" t="s">
        <v>38</v>
      </c>
      <c r="E92" s="100"/>
      <c r="F92" s="91"/>
      <c r="G92" s="92"/>
      <c r="H92" s="101" t="e">
        <f>'5.1.3.1 BOQ - BREAKDOWN 1'!#REF!/195</f>
        <v>#REF!</v>
      </c>
      <c r="I92" s="94">
        <v>15.5</v>
      </c>
      <c r="J92" s="95"/>
      <c r="K92" s="96">
        <f t="shared" si="7"/>
        <v>15.5</v>
      </c>
      <c r="L92" s="97" t="e">
        <f t="shared" si="8"/>
        <v>#REF!</v>
      </c>
    </row>
    <row r="93" spans="1:12" x14ac:dyDescent="0.3">
      <c r="A93" s="87">
        <f t="shared" si="4"/>
        <v>72</v>
      </c>
      <c r="B93" s="98"/>
      <c r="C93" s="99"/>
      <c r="D93" s="89" t="s">
        <v>38</v>
      </c>
      <c r="E93" s="100"/>
      <c r="F93" s="91"/>
      <c r="G93" s="92"/>
      <c r="H93" s="101" t="e">
        <f>'5.1.3.1 BOQ - BREAKDOWN 1'!#REF!/195</f>
        <v>#REF!</v>
      </c>
      <c r="I93" s="94">
        <v>15.5</v>
      </c>
      <c r="J93" s="95"/>
      <c r="K93" s="96">
        <f t="shared" si="7"/>
        <v>15.5</v>
      </c>
      <c r="L93" s="97" t="e">
        <f t="shared" si="8"/>
        <v>#REF!</v>
      </c>
    </row>
    <row r="94" spans="1:12" x14ac:dyDescent="0.3">
      <c r="A94" s="87">
        <f t="shared" si="4"/>
        <v>73</v>
      </c>
      <c r="B94" s="98"/>
      <c r="C94" s="99"/>
      <c r="D94" s="89" t="s">
        <v>68</v>
      </c>
      <c r="E94" s="100"/>
      <c r="F94" s="91"/>
      <c r="G94" s="92"/>
      <c r="H94" s="101" t="e">
        <f>'5.1.3.1 BOQ - BREAKDOWN 1'!#REF!/195</f>
        <v>#REF!</v>
      </c>
      <c r="I94" s="94">
        <v>15.5</v>
      </c>
      <c r="J94" s="95"/>
      <c r="K94" s="96">
        <f t="shared" si="7"/>
        <v>15.5</v>
      </c>
      <c r="L94" s="97" t="e">
        <f t="shared" si="8"/>
        <v>#REF!</v>
      </c>
    </row>
    <row r="95" spans="1:12" x14ac:dyDescent="0.3">
      <c r="A95" s="87">
        <f t="shared" si="4"/>
        <v>74</v>
      </c>
      <c r="B95" s="98"/>
      <c r="C95" s="99"/>
      <c r="D95" s="89" t="s">
        <v>69</v>
      </c>
      <c r="E95" s="100"/>
      <c r="F95" s="91"/>
      <c r="G95" s="92"/>
      <c r="H95" s="101" t="e">
        <f>'5.1.3.1 BOQ - BREAKDOWN 1'!#REF!/195</f>
        <v>#REF!</v>
      </c>
      <c r="I95" s="94">
        <v>15.5</v>
      </c>
      <c r="J95" s="95"/>
      <c r="K95" s="96">
        <f t="shared" si="7"/>
        <v>15.5</v>
      </c>
      <c r="L95" s="97" t="e">
        <f t="shared" si="8"/>
        <v>#REF!</v>
      </c>
    </row>
    <row r="96" spans="1:12" x14ac:dyDescent="0.3">
      <c r="A96" s="87">
        <f t="shared" si="4"/>
        <v>75</v>
      </c>
      <c r="B96" s="98"/>
      <c r="C96" s="99"/>
      <c r="D96" s="89" t="s">
        <v>69</v>
      </c>
      <c r="E96" s="100"/>
      <c r="F96" s="91"/>
      <c r="G96" s="92"/>
      <c r="H96" s="101" t="e">
        <f>'5.1.3.1 BOQ - BREAKDOWN 1'!#REF!/195</f>
        <v>#REF!</v>
      </c>
      <c r="I96" s="94">
        <v>15.5</v>
      </c>
      <c r="J96" s="95"/>
      <c r="K96" s="96">
        <f t="shared" si="7"/>
        <v>15.5</v>
      </c>
      <c r="L96" s="97" t="e">
        <f t="shared" si="8"/>
        <v>#REF!</v>
      </c>
    </row>
    <row r="97" spans="1:12" x14ac:dyDescent="0.3">
      <c r="A97" s="87">
        <f t="shared" ref="A97:A108" si="9">A96+1</f>
        <v>76</v>
      </c>
      <c r="B97" s="98"/>
      <c r="C97" s="99"/>
      <c r="D97" s="89" t="s">
        <v>69</v>
      </c>
      <c r="E97" s="100"/>
      <c r="F97" s="91"/>
      <c r="G97" s="92"/>
      <c r="H97" s="101" t="e">
        <f>'5.1.3.1 BOQ - BREAKDOWN 1'!#REF!/195</f>
        <v>#REF!</v>
      </c>
      <c r="I97" s="94">
        <v>15.5</v>
      </c>
      <c r="J97" s="95"/>
      <c r="K97" s="96">
        <f t="shared" si="7"/>
        <v>15.5</v>
      </c>
      <c r="L97" s="97" t="e">
        <f t="shared" si="8"/>
        <v>#REF!</v>
      </c>
    </row>
    <row r="98" spans="1:12" x14ac:dyDescent="0.3">
      <c r="A98" s="87">
        <f t="shared" si="9"/>
        <v>77</v>
      </c>
      <c r="B98" s="98"/>
      <c r="C98" s="99"/>
      <c r="D98" s="89" t="s">
        <v>70</v>
      </c>
      <c r="E98" s="100"/>
      <c r="F98" s="91"/>
      <c r="G98" s="92"/>
      <c r="H98" s="101" t="e">
        <f>'5.1.3.1 BOQ - BREAKDOWN 1'!#REF!/195</f>
        <v>#REF!</v>
      </c>
      <c r="I98" s="94">
        <v>15.5</v>
      </c>
      <c r="J98" s="95"/>
      <c r="K98" s="96">
        <f t="shared" si="7"/>
        <v>15.5</v>
      </c>
      <c r="L98" s="97" t="e">
        <f t="shared" si="8"/>
        <v>#REF!</v>
      </c>
    </row>
    <row r="99" spans="1:12" x14ac:dyDescent="0.3">
      <c r="A99" s="87">
        <f t="shared" si="9"/>
        <v>78</v>
      </c>
      <c r="B99" s="98"/>
      <c r="C99" s="99"/>
      <c r="D99" s="89" t="s">
        <v>70</v>
      </c>
      <c r="E99" s="100"/>
      <c r="F99" s="91"/>
      <c r="G99" s="92"/>
      <c r="H99" s="101" t="e">
        <f>'5.1.3.1 BOQ - BREAKDOWN 1'!#REF!/195</f>
        <v>#REF!</v>
      </c>
      <c r="I99" s="94">
        <v>15.5</v>
      </c>
      <c r="J99" s="95"/>
      <c r="K99" s="96">
        <f t="shared" si="7"/>
        <v>15.5</v>
      </c>
      <c r="L99" s="97" t="e">
        <f t="shared" si="8"/>
        <v>#REF!</v>
      </c>
    </row>
    <row r="100" spans="1:12" x14ac:dyDescent="0.3">
      <c r="A100" s="87">
        <f t="shared" si="9"/>
        <v>79</v>
      </c>
      <c r="B100" s="98"/>
      <c r="C100" s="99"/>
      <c r="D100" s="89" t="s">
        <v>70</v>
      </c>
      <c r="E100" s="100"/>
      <c r="F100" s="91"/>
      <c r="G100" s="92"/>
      <c r="H100" s="101" t="e">
        <f>'5.1.3.1 BOQ - BREAKDOWN 1'!#REF!/195</f>
        <v>#REF!</v>
      </c>
      <c r="I100" s="94">
        <v>15.5</v>
      </c>
      <c r="J100" s="95"/>
      <c r="K100" s="96">
        <f t="shared" si="7"/>
        <v>15.5</v>
      </c>
      <c r="L100" s="97" t="e">
        <f t="shared" si="8"/>
        <v>#REF!</v>
      </c>
    </row>
    <row r="101" spans="1:12" x14ac:dyDescent="0.3">
      <c r="A101" s="87">
        <f t="shared" si="9"/>
        <v>80</v>
      </c>
      <c r="B101" s="98"/>
      <c r="C101" s="99"/>
      <c r="D101" s="89" t="s">
        <v>70</v>
      </c>
      <c r="E101" s="100"/>
      <c r="F101" s="91"/>
      <c r="G101" s="92"/>
      <c r="H101" s="101" t="e">
        <f>'5.1.3.1 BOQ - BREAKDOWN 1'!#REF!/195</f>
        <v>#REF!</v>
      </c>
      <c r="I101" s="94">
        <v>15.5</v>
      </c>
      <c r="J101" s="95"/>
      <c r="K101" s="96">
        <f t="shared" si="7"/>
        <v>15.5</v>
      </c>
      <c r="L101" s="97" t="e">
        <f t="shared" si="8"/>
        <v>#REF!</v>
      </c>
    </row>
    <row r="102" spans="1:12" x14ac:dyDescent="0.3">
      <c r="A102" s="87">
        <f t="shared" si="9"/>
        <v>81</v>
      </c>
      <c r="B102" s="98"/>
      <c r="C102" s="99"/>
      <c r="D102" s="89" t="s">
        <v>70</v>
      </c>
      <c r="E102" s="100"/>
      <c r="F102" s="91"/>
      <c r="G102" s="92"/>
      <c r="H102" s="101" t="e">
        <f>'5.1.3.1 BOQ - BREAKDOWN 1'!#REF!/195</f>
        <v>#REF!</v>
      </c>
      <c r="I102" s="94">
        <v>15.5</v>
      </c>
      <c r="J102" s="95"/>
      <c r="K102" s="96">
        <f t="shared" si="7"/>
        <v>15.5</v>
      </c>
      <c r="L102" s="97" t="e">
        <f t="shared" si="8"/>
        <v>#REF!</v>
      </c>
    </row>
    <row r="103" spans="1:12" x14ac:dyDescent="0.3">
      <c r="A103" s="87">
        <f t="shared" si="9"/>
        <v>82</v>
      </c>
      <c r="B103" s="98"/>
      <c r="C103" s="99"/>
      <c r="D103" s="89" t="s">
        <v>70</v>
      </c>
      <c r="E103" s="100"/>
      <c r="F103" s="91"/>
      <c r="G103" s="92"/>
      <c r="H103" s="101" t="e">
        <f>'5.1.3.1 BOQ - BREAKDOWN 1'!#REF!/195</f>
        <v>#REF!</v>
      </c>
      <c r="I103" s="94">
        <v>15.5</v>
      </c>
      <c r="J103" s="95"/>
      <c r="K103" s="96">
        <f t="shared" si="7"/>
        <v>15.5</v>
      </c>
      <c r="L103" s="97" t="e">
        <f t="shared" si="8"/>
        <v>#REF!</v>
      </c>
    </row>
    <row r="104" spans="1:12" x14ac:dyDescent="0.3">
      <c r="A104" s="87">
        <f t="shared" si="9"/>
        <v>83</v>
      </c>
      <c r="B104" s="98"/>
      <c r="C104" s="99"/>
      <c r="D104" s="89" t="s">
        <v>70</v>
      </c>
      <c r="E104" s="100"/>
      <c r="F104" s="91"/>
      <c r="G104" s="92"/>
      <c r="H104" s="101" t="e">
        <f>'5.1.3.1 BOQ - BREAKDOWN 1'!#REF!/195</f>
        <v>#REF!</v>
      </c>
      <c r="I104" s="94">
        <v>15.5</v>
      </c>
      <c r="J104" s="95"/>
      <c r="K104" s="96">
        <f t="shared" si="7"/>
        <v>15.5</v>
      </c>
      <c r="L104" s="97" t="e">
        <f t="shared" si="8"/>
        <v>#REF!</v>
      </c>
    </row>
    <row r="105" spans="1:12" x14ac:dyDescent="0.3">
      <c r="A105" s="87">
        <f t="shared" si="9"/>
        <v>84</v>
      </c>
      <c r="B105" s="98"/>
      <c r="C105" s="99"/>
      <c r="D105" s="89" t="s">
        <v>70</v>
      </c>
      <c r="E105" s="100"/>
      <c r="F105" s="91"/>
      <c r="G105" s="92"/>
      <c r="H105" s="101" t="e">
        <f>'5.1.3.1 BOQ - BREAKDOWN 1'!#REF!/195</f>
        <v>#REF!</v>
      </c>
      <c r="I105" s="94">
        <v>15.5</v>
      </c>
      <c r="J105" s="95"/>
      <c r="K105" s="96">
        <f t="shared" si="7"/>
        <v>15.5</v>
      </c>
      <c r="L105" s="97" t="e">
        <f t="shared" si="8"/>
        <v>#REF!</v>
      </c>
    </row>
    <row r="106" spans="1:12" x14ac:dyDescent="0.3">
      <c r="A106" s="87">
        <f t="shared" si="9"/>
        <v>85</v>
      </c>
      <c r="B106" s="98"/>
      <c r="C106" s="99"/>
      <c r="D106" s="89" t="s">
        <v>71</v>
      </c>
      <c r="E106" s="100"/>
      <c r="F106" s="91"/>
      <c r="G106" s="92"/>
      <c r="H106" s="101" t="e">
        <f>'5.1.3.1 BOQ - BREAKDOWN 1'!#REF!/195</f>
        <v>#REF!</v>
      </c>
      <c r="I106" s="94">
        <v>15.5</v>
      </c>
      <c r="J106" s="95"/>
      <c r="K106" s="96">
        <f t="shared" si="7"/>
        <v>15.5</v>
      </c>
      <c r="L106" s="97" t="e">
        <f t="shared" si="8"/>
        <v>#REF!</v>
      </c>
    </row>
    <row r="107" spans="1:12" x14ac:dyDescent="0.3">
      <c r="A107" s="87">
        <f t="shared" si="9"/>
        <v>86</v>
      </c>
      <c r="B107" s="98"/>
      <c r="C107" s="99"/>
      <c r="D107" s="89" t="s">
        <v>71</v>
      </c>
      <c r="E107" s="100"/>
      <c r="F107" s="91"/>
      <c r="G107" s="92"/>
      <c r="H107" s="101" t="e">
        <f>'5.1.3.1 BOQ - BREAKDOWN 1'!#REF!/195</f>
        <v>#REF!</v>
      </c>
      <c r="I107" s="94">
        <v>15.5</v>
      </c>
      <c r="J107" s="95"/>
      <c r="K107" s="96">
        <f t="shared" si="7"/>
        <v>15.5</v>
      </c>
      <c r="L107" s="97" t="e">
        <f t="shared" si="8"/>
        <v>#REF!</v>
      </c>
    </row>
    <row r="108" spans="1:12" x14ac:dyDescent="0.3">
      <c r="A108" s="87">
        <f t="shared" si="9"/>
        <v>87</v>
      </c>
      <c r="B108" s="98"/>
      <c r="C108" s="99"/>
      <c r="D108" s="89" t="s">
        <v>71</v>
      </c>
      <c r="E108" s="100"/>
      <c r="F108" s="91"/>
      <c r="G108" s="92"/>
      <c r="H108" s="101" t="e">
        <f>'5.1.3.1 BOQ - BREAKDOWN 1'!#REF!/195</f>
        <v>#REF!</v>
      </c>
      <c r="I108" s="94">
        <v>15.5</v>
      </c>
      <c r="J108" s="95"/>
      <c r="K108" s="96">
        <f t="shared" si="7"/>
        <v>15.5</v>
      </c>
      <c r="L108" s="97" t="e">
        <f t="shared" si="8"/>
        <v>#REF!</v>
      </c>
    </row>
    <row r="109" spans="1:12" x14ac:dyDescent="0.3">
      <c r="A109" s="87"/>
      <c r="B109" s="102"/>
      <c r="C109" s="89"/>
      <c r="D109" s="89"/>
      <c r="E109" s="90"/>
      <c r="F109" s="91"/>
      <c r="G109" s="92"/>
      <c r="H109" s="93"/>
      <c r="I109" s="94"/>
      <c r="J109" s="95"/>
      <c r="K109" s="103"/>
      <c r="L109" s="104"/>
    </row>
    <row r="110" spans="1:12" ht="14.5" thickBot="1" x14ac:dyDescent="0.35">
      <c r="A110" s="132"/>
      <c r="B110" s="88"/>
      <c r="C110" s="89"/>
      <c r="D110" s="89"/>
      <c r="E110" s="90"/>
      <c r="F110" s="91"/>
      <c r="G110" s="92"/>
      <c r="H110" s="93"/>
      <c r="I110" s="94"/>
      <c r="J110" s="95"/>
      <c r="K110" s="103"/>
      <c r="L110" s="104"/>
    </row>
    <row r="111" spans="1:12" s="57" customFormat="1" x14ac:dyDescent="0.3">
      <c r="A111" s="137" t="s">
        <v>190</v>
      </c>
      <c r="B111" s="138"/>
      <c r="C111" s="139"/>
      <c r="D111" s="139"/>
      <c r="E111" s="138"/>
      <c r="F111" s="159"/>
      <c r="G111" s="156"/>
      <c r="H111" s="153"/>
      <c r="I111" s="150"/>
      <c r="J111" s="140"/>
      <c r="K111" s="139"/>
      <c r="L111" s="141" t="e">
        <f>SUM(L21:L110)</f>
        <v>#REF!</v>
      </c>
    </row>
    <row r="112" spans="1:12" x14ac:dyDescent="0.3">
      <c r="A112" s="142"/>
      <c r="B112" s="133"/>
      <c r="C112" s="134"/>
      <c r="D112" s="134"/>
      <c r="E112" s="135"/>
      <c r="F112" s="160"/>
      <c r="G112" s="157"/>
      <c r="H112" s="154"/>
      <c r="I112" s="151"/>
      <c r="J112" s="136"/>
      <c r="K112" s="133"/>
      <c r="L112" s="143"/>
    </row>
    <row r="113" spans="1:12" x14ac:dyDescent="0.3">
      <c r="A113" s="144" t="s">
        <v>191</v>
      </c>
      <c r="B113" s="133"/>
      <c r="C113" s="134"/>
      <c r="D113" s="134"/>
      <c r="E113" s="135"/>
      <c r="F113" s="160"/>
      <c r="G113" s="157"/>
      <c r="H113" s="154"/>
      <c r="I113" s="151"/>
      <c r="J113" s="136"/>
      <c r="K113" s="133"/>
      <c r="L113" s="145">
        <v>19</v>
      </c>
    </row>
    <row r="114" spans="1:12" x14ac:dyDescent="0.3">
      <c r="A114" s="142"/>
      <c r="B114" s="133"/>
      <c r="C114" s="134"/>
      <c r="D114" s="134"/>
      <c r="E114" s="135"/>
      <c r="F114" s="160"/>
      <c r="G114" s="157"/>
      <c r="H114" s="154"/>
      <c r="I114" s="151"/>
      <c r="J114" s="136"/>
      <c r="K114" s="133"/>
      <c r="L114" s="143"/>
    </row>
    <row r="115" spans="1:12" s="57" customFormat="1" ht="14.5" thickBot="1" x14ac:dyDescent="0.35">
      <c r="A115" s="146" t="s">
        <v>33</v>
      </c>
      <c r="B115" s="147"/>
      <c r="C115" s="147"/>
      <c r="D115" s="147"/>
      <c r="E115" s="147"/>
      <c r="F115" s="161"/>
      <c r="G115" s="158"/>
      <c r="H115" s="155"/>
      <c r="I115" s="152"/>
      <c r="J115" s="148"/>
      <c r="K115" s="147"/>
      <c r="L115" s="149" t="e">
        <f>L111*L113</f>
        <v>#REF!</v>
      </c>
    </row>
  </sheetData>
  <mergeCells count="2">
    <mergeCell ref="A11:K11"/>
    <mergeCell ref="H18:L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12</vt:i4>
      </vt:variant>
    </vt:vector>
  </HeadingPairs>
  <TitlesOfParts>
    <vt:vector size="26" baseType="lpstr">
      <vt:lpstr>READ ME FIRST</vt:lpstr>
      <vt:lpstr>5.1.1 COVER SHEET</vt:lpstr>
      <vt:lpstr>5.1.1.1 PREAMBLE</vt:lpstr>
      <vt:lpstr>5.1.2 SUMMARY</vt:lpstr>
      <vt:lpstr>5.1.3 BOQ</vt:lpstr>
      <vt:lpstr>5.1.3.1 BOQ - BREAKDOWN 1</vt:lpstr>
      <vt:lpstr>5.1.3.2 BOQ - BREAKDOWN 2</vt:lpstr>
      <vt:lpstr>5.1.3.3 GENERATOR - BREAKDOWN 3</vt:lpstr>
      <vt:lpstr>(1.4) SSA</vt:lpstr>
      <vt:lpstr>5.1.4 CPA FORMULA</vt:lpstr>
      <vt:lpstr>5.1.5 MENU SPEC.</vt:lpstr>
      <vt:lpstr>5.1.6 DAY MENU (16DAY MENU)</vt:lpstr>
      <vt:lpstr>5.1.7 PROJECT EVENTS</vt:lpstr>
      <vt:lpstr>Sheet2</vt:lpstr>
      <vt:lpstr>'5.1.1 COVER SHEET'!Print_Area</vt:lpstr>
      <vt:lpstr>'5.1.1.1 PREAMBLE'!Print_Area</vt:lpstr>
      <vt:lpstr>'5.1.2 SUMMARY'!Print_Area</vt:lpstr>
      <vt:lpstr>'5.1.3 BOQ'!Print_Area</vt:lpstr>
      <vt:lpstr>'5.1.3.1 BOQ - BREAKDOWN 1'!Print_Area</vt:lpstr>
      <vt:lpstr>'5.1.3.2 BOQ - BREAKDOWN 2'!Print_Area</vt:lpstr>
      <vt:lpstr>'5.1.3.3 GENERATOR - BREAKDOWN 3'!Print_Area</vt:lpstr>
      <vt:lpstr>'5.1.4 CPA FORMULA'!Print_Area</vt:lpstr>
      <vt:lpstr>'5.1.5 MENU SPEC.'!Print_Area</vt:lpstr>
      <vt:lpstr>'5.1.6 DAY MENU (16DAY MENU)'!Print_Area</vt:lpstr>
      <vt:lpstr>'5.1.7 PROJECT EVENTS'!Print_Area</vt:lpstr>
      <vt:lpstr>'READ ME FIRST'!Print_Area</vt:lpstr>
    </vt:vector>
  </TitlesOfParts>
  <Company>Go Rentals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Kayomb Muteb</cp:lastModifiedBy>
  <cp:lastPrinted>2026-07-28T11:59:37Z</cp:lastPrinted>
  <dcterms:created xsi:type="dcterms:W3CDTF">2022-05-17T06:47:51Z</dcterms:created>
  <dcterms:modified xsi:type="dcterms:W3CDTF">2026-08-19T12:19:07Z</dcterms:modified>
</cp:coreProperties>
</file>