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kwenar\Desktop\My Documents\Desktop\Business Cases\Modernization\Upgrade Projects\Beta Electrical Upgrades\RFB 3167-2025\"/>
    </mc:Choice>
  </mc:AlternateContent>
  <xr:revisionPtr revIDLastSave="0" documentId="8_{B1DE2857-8E49-47F8-9F7C-38402E2BE33A}" xr6:coauthVersionLast="47" xr6:coauthVersionMax="47" xr10:uidLastSave="{00000000-0000-0000-0000-000000000000}"/>
  <bookViews>
    <workbookView xWindow="-120" yWindow="-120" windowWidth="29040" windowHeight="15720" xr2:uid="{00000000-000D-0000-FFFF-FFFF00000000}"/>
  </bookViews>
  <sheets>
    <sheet name="PRICING SCHEDULE" sheetId="6" r:id="rId1"/>
  </sheets>
  <definedNames>
    <definedName name="_xlnm.Print_Area" localSheetId="0">'PRICING SCHEDULE'!$A$1:$H$269</definedName>
    <definedName name="_xlnm.Print_Titles" localSheetId="0">'PRICING SCHEDULE'!$1:$5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4" i="6" l="1"/>
  <c r="F147" i="6"/>
  <c r="F146" i="6"/>
  <c r="F91" i="6"/>
  <c r="F90" i="6"/>
  <c r="F88" i="6"/>
  <c r="F87" i="6"/>
  <c r="F123" i="6"/>
  <c r="F122" i="6"/>
  <c r="F86" i="6" l="1"/>
  <c r="F89" i="6"/>
  <c r="F239" i="6" l="1"/>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4" i="6"/>
  <c r="F52" i="6"/>
  <c r="F51" i="6"/>
  <c r="F50" i="6"/>
  <c r="F49" i="6"/>
  <c r="F48" i="6"/>
  <c r="F47" i="6"/>
  <c r="F46" i="6"/>
  <c r="F45" i="6"/>
  <c r="F44" i="6"/>
  <c r="F43" i="6"/>
  <c r="F42" i="6"/>
  <c r="F41" i="6"/>
  <c r="F40" i="6"/>
  <c r="F39" i="6"/>
  <c r="F38" i="6"/>
  <c r="F37" i="6"/>
  <c r="F36" i="6"/>
  <c r="F35" i="6"/>
  <c r="F34" i="6"/>
  <c r="F32" i="6"/>
  <c r="F28" i="6"/>
  <c r="F168" i="6"/>
  <c r="F167" i="6"/>
  <c r="F166" i="6"/>
  <c r="F165" i="6"/>
  <c r="F164" i="6"/>
  <c r="F163" i="6"/>
  <c r="F162" i="6"/>
  <c r="F161" i="6"/>
  <c r="F160" i="6"/>
  <c r="F159" i="6"/>
  <c r="F158" i="6"/>
  <c r="F157" i="6"/>
  <c r="F156" i="6"/>
  <c r="F155" i="6"/>
  <c r="F154" i="6"/>
  <c r="F153" i="6"/>
  <c r="F152" i="6"/>
  <c r="F151" i="6"/>
  <c r="F150" i="6"/>
  <c r="F149" i="6"/>
  <c r="F145" i="6"/>
  <c r="F144" i="6"/>
  <c r="F143" i="6"/>
  <c r="F142" i="6"/>
  <c r="F141" i="6"/>
  <c r="F140" i="6"/>
  <c r="F139" i="6"/>
  <c r="F138" i="6"/>
  <c r="F137" i="6"/>
  <c r="F136" i="6"/>
  <c r="F135" i="6"/>
  <c r="F134" i="6"/>
  <c r="F133" i="6"/>
  <c r="F132" i="6"/>
  <c r="F131" i="6"/>
  <c r="F130" i="6"/>
  <c r="F129" i="6"/>
  <c r="F128" i="6"/>
  <c r="F127" i="6"/>
  <c r="F126" i="6"/>
  <c r="F125" i="6"/>
  <c r="F121" i="6"/>
  <c r="F120" i="6"/>
  <c r="F119" i="6"/>
  <c r="F118" i="6"/>
  <c r="F117" i="6"/>
  <c r="F116" i="6"/>
  <c r="F115" i="6"/>
  <c r="F114" i="6"/>
  <c r="F113" i="6"/>
  <c r="F112" i="6"/>
  <c r="F111" i="6"/>
  <c r="F110" i="6"/>
  <c r="F109" i="6"/>
  <c r="F108" i="6"/>
  <c r="F107" i="6"/>
  <c r="F106" i="6"/>
  <c r="F105" i="6"/>
  <c r="F104" i="6"/>
  <c r="F103" i="6"/>
  <c r="F102" i="6"/>
  <c r="F101" i="6"/>
  <c r="F100" i="6" s="1"/>
  <c r="F53" i="6"/>
  <c r="F33" i="6"/>
  <c r="F31" i="6"/>
  <c r="F30" i="6"/>
  <c r="F29" i="6"/>
  <c r="F27" i="6"/>
  <c r="F26" i="6"/>
  <c r="F25" i="6"/>
  <c r="F260" i="6"/>
  <c r="F258" i="6"/>
  <c r="F256" i="6"/>
  <c r="F255" i="6"/>
  <c r="F254" i="6"/>
  <c r="F253" i="6"/>
  <c r="F252" i="6"/>
  <c r="F250" i="6"/>
  <c r="F249" i="6"/>
  <c r="F247" i="6"/>
  <c r="F246" i="6"/>
  <c r="F245" i="6"/>
  <c r="F243" i="6"/>
  <c r="F242" i="6"/>
  <c r="F240" i="6"/>
  <c r="F208" i="6"/>
  <c r="F206" i="6"/>
  <c r="F205" i="6"/>
  <c r="F204" i="6"/>
  <c r="F202" i="6"/>
  <c r="F201" i="6"/>
  <c r="F200" i="6"/>
  <c r="F198" i="6"/>
  <c r="F197" i="6"/>
  <c r="F196" i="6"/>
  <c r="F195" i="6"/>
  <c r="F194" i="6"/>
  <c r="F193" i="6"/>
  <c r="F192" i="6"/>
  <c r="F191" i="6"/>
  <c r="F190" i="6"/>
  <c r="F189" i="6"/>
  <c r="F188" i="6"/>
  <c r="F187" i="6"/>
  <c r="F185" i="6"/>
  <c r="F184" i="6"/>
  <c r="F183" i="6"/>
  <c r="F182" i="6"/>
  <c r="F181" i="6"/>
  <c r="F180" i="6"/>
  <c r="F179" i="6"/>
  <c r="F178" i="6"/>
  <c r="F177" i="6"/>
  <c r="F176" i="6"/>
  <c r="F175" i="6"/>
  <c r="F174" i="6"/>
  <c r="F172" i="6"/>
  <c r="F170" i="6"/>
  <c r="F99" i="6"/>
  <c r="F98" i="6"/>
  <c r="F97" i="6"/>
  <c r="F96" i="6"/>
  <c r="F95" i="6"/>
  <c r="F94" i="6"/>
  <c r="F93" i="6"/>
  <c r="F23" i="6"/>
  <c r="F22" i="6"/>
  <c r="F17" i="6"/>
  <c r="F18" i="6"/>
  <c r="F19" i="6"/>
  <c r="F20" i="6"/>
  <c r="F16" i="6"/>
  <c r="F24" i="6" l="1"/>
  <c r="F148" i="6"/>
  <c r="F92" i="6"/>
  <c r="F209" i="6"/>
  <c r="F55" i="6"/>
  <c r="F248" i="6" l="1"/>
  <c r="F207" i="6"/>
  <c r="F173" i="6" l="1"/>
  <c r="F186" i="6"/>
  <c r="F203" i="6"/>
  <c r="F169" i="6"/>
  <c r="F171" i="6"/>
  <c r="F244" i="6"/>
  <c r="F199" i="6"/>
  <c r="F241" i="6"/>
  <c r="F257" i="6"/>
  <c r="F251" i="6"/>
  <c r="F259" i="6"/>
  <c r="F21" i="6" l="1"/>
  <c r="F15" i="6" l="1"/>
  <c r="F261" i="6" l="1"/>
  <c r="F262" i="6" l="1"/>
  <c r="F263" i="6" s="1"/>
</calcChain>
</file>

<file path=xl/sharedStrings.xml><?xml version="1.0" encoding="utf-8"?>
<sst xmlns="http://schemas.openxmlformats.org/spreadsheetml/2006/main" count="715" uniqueCount="411">
  <si>
    <t>SUPPLY CHAIN MANAGEMENT</t>
  </si>
  <si>
    <t>Pricing schedule</t>
  </si>
  <si>
    <t xml:space="preserve">Bidder Name </t>
  </si>
  <si>
    <t>1. INSTRUCTION FOR COMPLETING THE PRICING SCHEDULE</t>
  </si>
  <si>
    <t>(b)  Unit and Line prices must be VAT EXCLUSIVE and in South African Rand (ZAR) currency.</t>
  </si>
  <si>
    <t>TOTAL</t>
  </si>
  <si>
    <t>Item No</t>
  </si>
  <si>
    <t>Goods/Service description</t>
  </si>
  <si>
    <t>Unit of measure</t>
  </si>
  <si>
    <t xml:space="preserve">Qty </t>
  </si>
  <si>
    <t>Unit Cost</t>
  </si>
  <si>
    <t>BRAND / MODEL</t>
  </si>
  <si>
    <t>Price clarification comment</t>
  </si>
  <si>
    <t>PRELIMINARY AND GENERAL</t>
  </si>
  <si>
    <t>1.1</t>
  </si>
  <si>
    <t>Lump Sum</t>
  </si>
  <si>
    <t>1.2</t>
  </si>
  <si>
    <t>1.4</t>
  </si>
  <si>
    <t>Documents and drawings</t>
  </si>
  <si>
    <t>1.5</t>
  </si>
  <si>
    <t>Provide "as-built" drawings</t>
  </si>
  <si>
    <t>Provide and maintain a quality system</t>
  </si>
  <si>
    <t>Fixed charges</t>
  </si>
  <si>
    <t>Each</t>
  </si>
  <si>
    <t>3.2</t>
  </si>
  <si>
    <t>3.3</t>
  </si>
  <si>
    <t>3.4</t>
  </si>
  <si>
    <t>4.1</t>
  </si>
  <si>
    <t>4.2</t>
  </si>
  <si>
    <t>4.3</t>
  </si>
  <si>
    <t>4.4</t>
  </si>
  <si>
    <t>7.1</t>
  </si>
  <si>
    <t>Sum</t>
  </si>
  <si>
    <t>7.2</t>
  </si>
  <si>
    <t>8.1</t>
  </si>
  <si>
    <t>8.2</t>
  </si>
  <si>
    <t>8.3</t>
  </si>
  <si>
    <t>8.4</t>
  </si>
  <si>
    <t>TOTAL BID PRICE  (EXCL VAT)</t>
  </si>
  <si>
    <t>VAT (@15%)</t>
  </si>
  <si>
    <t>TOTAL  BID PRICE (INCL VAT)</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</si>
  <si>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</si>
  <si>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Name</t>
  </si>
  <si>
    <t>Signature (above)</t>
  </si>
  <si>
    <t>(c) The price must include all cost to deliver the goods or render the service, including all applicable taxes, duty fees, logistics/delivery, storage, labour, overtime and subsistence and travel</t>
  </si>
  <si>
    <t>Line Price Term 
(Excel VAT)</t>
  </si>
  <si>
    <t>FAT attendance, measurement and other equipment required.</t>
  </si>
  <si>
    <t>3.5</t>
  </si>
  <si>
    <t>10.1</t>
  </si>
  <si>
    <t>metre</t>
  </si>
  <si>
    <t>8.5</t>
  </si>
  <si>
    <t xml:space="preserve">70mm2 LINE TAP 
</t>
  </si>
  <si>
    <t>11.1</t>
  </si>
  <si>
    <t>12.1</t>
  </si>
  <si>
    <t>400W - T Piece</t>
  </si>
  <si>
    <t>14.1</t>
  </si>
  <si>
    <t>15.1</t>
  </si>
  <si>
    <t>16.1</t>
  </si>
  <si>
    <t>18.1</t>
  </si>
  <si>
    <t>19.1</t>
  </si>
  <si>
    <t>20.1</t>
  </si>
  <si>
    <t xml:space="preserve">SUNDRIES
</t>
  </si>
  <si>
    <t xml:space="preserve">Vacuum cleaning the floor void after installation of services
</t>
  </si>
  <si>
    <t>Cabling and Busbar Trunking</t>
  </si>
  <si>
    <t>Unskilled labourers</t>
  </si>
  <si>
    <t>Semi - skilled labourers</t>
  </si>
  <si>
    <t>Artisans</t>
  </si>
  <si>
    <t xml:space="preserve">Foreman/supervision </t>
  </si>
  <si>
    <t>Plant</t>
  </si>
  <si>
    <t>Unit rate per day</t>
  </si>
  <si>
    <t>Transport - specify</t>
  </si>
  <si>
    <t>Unit rate per km</t>
  </si>
  <si>
    <t xml:space="preserve">All existing Low Voltage DB's inside existing LV Room
</t>
  </si>
  <si>
    <t>Provide commissioning data books</t>
  </si>
  <si>
    <t>1.3</t>
  </si>
  <si>
    <t>3.6</t>
  </si>
  <si>
    <t>18.2</t>
  </si>
  <si>
    <t>19.2</t>
  </si>
  <si>
    <t>21.1</t>
  </si>
  <si>
    <t>21.2</t>
  </si>
  <si>
    <t>22.1</t>
  </si>
  <si>
    <t>23.1</t>
  </si>
  <si>
    <t>RFB  No</t>
  </si>
  <si>
    <t>RFB Title</t>
  </si>
  <si>
    <t xml:space="preserve">70mm2 LV CABLES : Kwena Cable
</t>
  </si>
  <si>
    <t xml:space="preserve">CAT 6 Communication Cable
</t>
  </si>
  <si>
    <t xml:space="preserve">50mm2 LV CABLES : Kwena Cable
</t>
  </si>
  <si>
    <t xml:space="preserve">25mm2 LV CABLES : Kwena Cable
</t>
  </si>
  <si>
    <t xml:space="preserve">6mm2 LV Cu CABLES: Insulated E/W 
</t>
  </si>
  <si>
    <t xml:space="preserve">95mm2 LV CABLES : Kwena Cable
</t>
  </si>
  <si>
    <t>7.3</t>
  </si>
  <si>
    <t>7.4</t>
  </si>
  <si>
    <t>7.5</t>
  </si>
  <si>
    <t>7.6</t>
  </si>
  <si>
    <t>7.7</t>
  </si>
  <si>
    <t>4.5</t>
  </si>
  <si>
    <t>4.6</t>
  </si>
  <si>
    <t>(d) Bidders must complete and submit bid pricing in the provided Excel spreadsheet format, and any pricing schedule submitted in a different format will not be considered.</t>
  </si>
  <si>
    <t>3.1</t>
  </si>
  <si>
    <t>3.7</t>
  </si>
  <si>
    <t>3.8</t>
  </si>
  <si>
    <t>3.9</t>
  </si>
  <si>
    <t>3.10</t>
  </si>
  <si>
    <t>4.7</t>
  </si>
  <si>
    <t>4.8</t>
  </si>
  <si>
    <t>4.9</t>
  </si>
  <si>
    <t>4.10</t>
  </si>
  <si>
    <t xml:space="preserve">Brick, 400mm thick, 500mm x 300mm
</t>
  </si>
  <si>
    <t xml:space="preserve">Reinforced Concrete 40MPa, 400mm thick, 500m x 300m
</t>
  </si>
  <si>
    <t>DIAMOND CORE DRILLING CREATE OPENING IN EXISTING WALL AND FLOORS</t>
  </si>
  <si>
    <t xml:space="preserve">Reinforced Concrete 40MPa, 400mm Diameter Core Drilling on 250mm Reinforced Floor
</t>
  </si>
  <si>
    <t xml:space="preserve">PROVISION FOR FULL FIRE PROTECTION
</t>
  </si>
  <si>
    <t>m2</t>
  </si>
  <si>
    <t xml:space="preserve">Smoke and aspiration detection to space aroung new distribution boards. 
</t>
  </si>
  <si>
    <t>m3</t>
  </si>
  <si>
    <t xml:space="preserve">Novec Gas Fire Suppression System Complete with piping and Cylinders
</t>
  </si>
  <si>
    <t>5.1</t>
  </si>
  <si>
    <t>5.2</t>
  </si>
  <si>
    <t>6.1</t>
  </si>
  <si>
    <t>8.6</t>
  </si>
  <si>
    <t>8.7</t>
  </si>
  <si>
    <t>8.8</t>
  </si>
  <si>
    <t>8.9</t>
  </si>
  <si>
    <t>8.10</t>
  </si>
  <si>
    <t>8.11</t>
  </si>
  <si>
    <t>8.12</t>
  </si>
  <si>
    <t>8.13</t>
  </si>
  <si>
    <t>8.14</t>
  </si>
  <si>
    <t>8.15</t>
  </si>
  <si>
    <t>8.16</t>
  </si>
  <si>
    <t>8.17</t>
  </si>
  <si>
    <t>9.1</t>
  </si>
  <si>
    <t>9.2</t>
  </si>
  <si>
    <t>9.3</t>
  </si>
  <si>
    <t>9.4</t>
  </si>
  <si>
    <t>9.5</t>
  </si>
  <si>
    <t>9.6</t>
  </si>
  <si>
    <t>9.7</t>
  </si>
  <si>
    <t>9.8</t>
  </si>
  <si>
    <t>9.9</t>
  </si>
  <si>
    <t>9.10</t>
  </si>
  <si>
    <t>9.11</t>
  </si>
  <si>
    <t>9.12</t>
  </si>
  <si>
    <t>9.13</t>
  </si>
  <si>
    <t>9.14</t>
  </si>
  <si>
    <t>9.15</t>
  </si>
  <si>
    <t>9.16</t>
  </si>
  <si>
    <t>13.1</t>
  </si>
  <si>
    <t>13.2</t>
  </si>
  <si>
    <t>13.3</t>
  </si>
  <si>
    <t>13.4</t>
  </si>
  <si>
    <t>13.5</t>
  </si>
  <si>
    <t>13.6</t>
  </si>
  <si>
    <t>14.2</t>
  </si>
  <si>
    <t>14.3</t>
  </si>
  <si>
    <t>15.2</t>
  </si>
  <si>
    <t>15.3</t>
  </si>
  <si>
    <t>20.2</t>
  </si>
  <si>
    <t xml:space="preserve">600W - Straight
</t>
  </si>
  <si>
    <t xml:space="preserve">600W - Bend
</t>
  </si>
  <si>
    <t xml:space="preserve">500W - Straight
</t>
  </si>
  <si>
    <t xml:space="preserve">500W - Bend
</t>
  </si>
  <si>
    <t xml:space="preserve">900W - Straight
</t>
  </si>
  <si>
    <t xml:space="preserve">900W - Bend
</t>
  </si>
  <si>
    <t xml:space="preserve">900W - T Piece
</t>
  </si>
  <si>
    <t xml:space="preserve">600W - T Piece
</t>
  </si>
  <si>
    <t xml:space="preserve">500W - T Piece
</t>
  </si>
  <si>
    <t>400W - Straight</t>
  </si>
  <si>
    <t>400W - Bend</t>
  </si>
  <si>
    <t>13.7</t>
  </si>
  <si>
    <t>13.8</t>
  </si>
  <si>
    <t>13.9</t>
  </si>
  <si>
    <t>13.10</t>
  </si>
  <si>
    <t>13.11</t>
  </si>
  <si>
    <t>13.12</t>
  </si>
  <si>
    <t xml:space="preserve">500W - Bends
</t>
  </si>
  <si>
    <t>500W - T Piece</t>
  </si>
  <si>
    <t>Preliminary and General work, services meetings and inspections for which no specific items are listed in the price schedule.</t>
  </si>
  <si>
    <t>per hour</t>
  </si>
  <si>
    <r>
      <rPr>
        <b/>
        <sz val="14"/>
        <color theme="1"/>
        <rFont val="Calibri"/>
        <family val="2"/>
        <scheme val="minor"/>
      </rPr>
      <t xml:space="preserve"> SITE ESTABLISHMENT  </t>
    </r>
    <r>
      <rPr>
        <b/>
        <sz val="12"/>
        <color theme="1"/>
        <rFont val="Calibri"/>
        <family val="2"/>
        <scheme val="minor"/>
      </rPr>
      <t xml:space="preserve">                                                                                                                                                                                                                                                                                                                                                                                                                                                                                                           </t>
    </r>
    <r>
      <rPr>
        <sz val="12"/>
        <color theme="1"/>
        <rFont val="Calibri"/>
        <family val="2"/>
        <scheme val="minor"/>
      </rPr>
      <t>The supplier will allow for all equipment and cost related to FAT as well as support to the electrical contractor for installation and on site commissioning and documentation as specified and required.</t>
    </r>
  </si>
  <si>
    <r>
      <rPr>
        <b/>
        <sz val="14"/>
        <rFont val="Calibri"/>
        <family val="2"/>
        <scheme val="minor"/>
      </rPr>
      <t>LOW VOLTAGE SWITCHBOARDS - INSTALLATION</t>
    </r>
    <r>
      <rPr>
        <b/>
        <sz val="12"/>
        <rFont val="Calibri"/>
        <family val="2"/>
        <scheme val="minor"/>
      </rPr>
      <t xml:space="preserve">
</t>
    </r>
    <r>
      <rPr>
        <sz val="12"/>
        <rFont val="Calibri"/>
        <family val="2"/>
        <scheme val="minor"/>
      </rPr>
      <t>1. All cost for moving of the distribution boards from designated storage area into the room to be included. Removal of package materials, placing distribution boards in position, installation of busbars/cabling as well as bolting down to floor. this will include costs for equipment, labour and other expenses for the on-site testing and commissioning of equipment shall be included in the tendered rates for testing and commissioning as set out in the measurement and payment clauses of each pieces of equipment and in the schedule of quantities. Any additional tests specified in the standard and detail specifications shall also be included in the tendered rates.</t>
    </r>
  </si>
  <si>
    <r>
      <rPr>
        <b/>
        <sz val="14"/>
        <rFont val="Calibri"/>
        <family val="2"/>
        <scheme val="minor"/>
      </rPr>
      <t xml:space="preserve">LOW VOLTAGE  - SUPPLY, DELIVERY AND OFF-LOADING      </t>
    </r>
    <r>
      <rPr>
        <b/>
        <sz val="12"/>
        <rFont val="Calibri"/>
        <family val="2"/>
        <scheme val="minor"/>
      </rPr>
      <t xml:space="preserve">                                                                                                                                                                                                                                                                                                                                                                                                                             </t>
    </r>
    <r>
      <rPr>
        <sz val="12"/>
        <rFont val="Calibri"/>
        <family val="2"/>
        <scheme val="minor"/>
      </rPr>
      <t>All costs for preparing distribution boards for shipping loading at works, transportation from works to site. Cost for packing material, wrapping or crating of distribution boards to be included. Cost for off loading on site and placing distribution boards in designated laydown area including required barricading and protection on site.</t>
    </r>
  </si>
  <si>
    <r>
      <rPr>
        <b/>
        <sz val="14"/>
        <rFont val="Calibri"/>
        <family val="2"/>
        <scheme val="minor"/>
      </rPr>
      <t>DISCONNECTION AND RECONNECTION OF EXISTING CABLING AND BUSBARS</t>
    </r>
    <r>
      <rPr>
        <b/>
        <sz val="12"/>
        <rFont val="Calibri"/>
        <family val="2"/>
        <scheme val="minor"/>
      </rPr>
      <t xml:space="preserve">
</t>
    </r>
    <r>
      <rPr>
        <sz val="12"/>
        <rFont val="Calibri"/>
        <family val="2"/>
        <scheme val="minor"/>
      </rPr>
      <t>All costs for equipment, labour and other expenses shall be included in the tendered rates inclusive of terminations and modifications.</t>
    </r>
  </si>
  <si>
    <r>
      <rPr>
        <b/>
        <sz val="14"/>
        <rFont val="Calibri"/>
        <family val="2"/>
        <scheme val="minor"/>
      </rPr>
      <t>LOW VOLTAGE COPPER CABLING - SUPPLY, DELIVERY AND OFF-LOADING</t>
    </r>
    <r>
      <rPr>
        <b/>
        <sz val="12"/>
        <rFont val="Calibri"/>
        <family val="2"/>
        <scheme val="minor"/>
      </rPr>
      <t xml:space="preserve">
</t>
    </r>
    <r>
      <rPr>
        <sz val="12"/>
        <rFont val="Calibri"/>
        <family val="2"/>
        <scheme val="minor"/>
      </rPr>
      <t>All costs for preparing cables for shipping loading at works transportation from works to site. Cost for packing material, wrapping or crating of panels to be included. Cost for off loading on site and placing in designated laydown area including required barricading and protection on site.</t>
    </r>
    <r>
      <rPr>
        <b/>
        <sz val="12"/>
        <rFont val="Calibri"/>
        <family val="2"/>
        <scheme val="minor"/>
      </rPr>
      <t xml:space="preserve">                                                                      </t>
    </r>
    <r>
      <rPr>
        <sz val="12"/>
        <rFont val="Calibri"/>
        <family val="2"/>
        <scheme val="minor"/>
      </rPr>
      <t xml:space="preserve">                                                                                                                                                                                                                                                                                                                                                                                   </t>
    </r>
  </si>
  <si>
    <r>
      <rPr>
        <b/>
        <sz val="14"/>
        <rFont val="Calibri"/>
        <family val="2"/>
        <scheme val="minor"/>
      </rPr>
      <t>LOW VOLTAGE COPPER CABLING - INSTALL</t>
    </r>
    <r>
      <rPr>
        <b/>
        <sz val="12"/>
        <rFont val="Calibri"/>
        <family val="2"/>
        <scheme val="minor"/>
      </rPr>
      <t xml:space="preserve">
</t>
    </r>
    <r>
      <rPr>
        <sz val="12"/>
        <rFont val="Calibri"/>
        <family val="2"/>
        <scheme val="minor"/>
      </rPr>
      <t>All costs for equipment, labour, terminations and other expenses  shall be included in the tendered rates for installation as set out in the measurement and payment clauses of each piece of equipment and in the schedule of quantities.   All cost for moving of the equipmet from designated storage area into the room to be included.</t>
    </r>
    <r>
      <rPr>
        <b/>
        <sz val="12"/>
        <rFont val="Calibri"/>
        <family val="2"/>
        <scheme val="minor"/>
      </rPr>
      <t xml:space="preserve">                                                   </t>
    </r>
    <r>
      <rPr>
        <sz val="12"/>
        <rFont val="Calibri"/>
        <family val="2"/>
        <scheme val="minor"/>
      </rPr>
      <t xml:space="preserve">                                                                                                                                                                                                                                                                                                                                                                                   </t>
    </r>
  </si>
  <si>
    <r>
      <rPr>
        <b/>
        <sz val="14"/>
        <rFont val="Calibri"/>
        <family val="2"/>
        <scheme val="minor"/>
      </rPr>
      <t>LOW VOLTAGE COPPER CABLING - TERMINATIONS</t>
    </r>
    <r>
      <rPr>
        <b/>
        <sz val="12"/>
        <rFont val="Calibri"/>
        <family val="2"/>
        <scheme val="minor"/>
      </rPr>
      <t xml:space="preserve">
</t>
    </r>
    <r>
      <rPr>
        <sz val="12"/>
        <rFont val="Calibri"/>
        <family val="2"/>
        <scheme val="minor"/>
      </rPr>
      <t xml:space="preserve">All costs for material, equipment, labour and other expenses  shall be included in the tendered rates for testing and commissioning as set out in the measurement and payment clauses of each piece of equipment and in the schedule of quantities. Termination inclusive of: lugs for all cores, shrouds and cable glands (E1W VS - CCG or similar)
                    </t>
    </r>
    <r>
      <rPr>
        <b/>
        <sz val="12"/>
        <rFont val="Calibri"/>
        <family val="2"/>
        <scheme val="minor"/>
      </rPr>
      <t xml:space="preserve">                                                             </t>
    </r>
    <r>
      <rPr>
        <sz val="12"/>
        <rFont val="Calibri"/>
        <family val="2"/>
        <scheme val="minor"/>
      </rPr>
      <t xml:space="preserve">                                                                                                                                                                                                                                                                                                                                                                                   </t>
    </r>
  </si>
  <si>
    <r>
      <rPr>
        <b/>
        <sz val="14"/>
        <rFont val="Calibri"/>
        <family val="2"/>
        <scheme val="minor"/>
      </rPr>
      <t>LINE TAP - SUPPLY, DELIVERY, OFF-LOADING AND INSTALL</t>
    </r>
    <r>
      <rPr>
        <b/>
        <sz val="12"/>
        <rFont val="Calibri"/>
        <family val="2"/>
        <scheme val="minor"/>
      </rPr>
      <t xml:space="preserve">
</t>
    </r>
    <r>
      <rPr>
        <sz val="12"/>
        <rFont val="Calibri"/>
        <family val="2"/>
        <scheme val="minor"/>
      </rPr>
      <t xml:space="preserve">All costs for preparing for shipping loading at works transportation from works to site. Cost for packing material, wrapping or crating of panels to be included. Cost for off loading on site and placing in designated laydown area including required barricading and protection on site. </t>
    </r>
    <r>
      <rPr>
        <b/>
        <sz val="12"/>
        <rFont val="Calibri"/>
        <family val="2"/>
        <scheme val="minor"/>
      </rPr>
      <t xml:space="preserve">
</t>
    </r>
  </si>
  <si>
    <r>
      <rPr>
        <b/>
        <sz val="14"/>
        <rFont val="Calibri"/>
        <family val="2"/>
        <scheme val="minor"/>
      </rPr>
      <t>LINE TAP - INSTALL</t>
    </r>
    <r>
      <rPr>
        <b/>
        <sz val="12"/>
        <rFont val="Calibri"/>
        <family val="2"/>
        <scheme val="minor"/>
      </rPr>
      <t xml:space="preserve">
</t>
    </r>
    <r>
      <rPr>
        <sz val="12"/>
        <rFont val="Calibri"/>
        <family val="2"/>
        <scheme val="minor"/>
      </rPr>
      <t xml:space="preserve">All costs for equipment, labour and other expenses  shall be included in the tendered rates for installation as set out in the measurement and payment clauses of each piece of equipment and in the schedule of quantities.   All cost for moving of the equipmet from designated storage area into the room to be included. </t>
    </r>
    <r>
      <rPr>
        <b/>
        <sz val="12"/>
        <rFont val="Calibri"/>
        <family val="2"/>
        <scheme val="minor"/>
      </rPr>
      <t xml:space="preserve">                                                        </t>
    </r>
    <r>
      <rPr>
        <sz val="12"/>
        <rFont val="Calibri"/>
        <family val="2"/>
        <scheme val="minor"/>
      </rPr>
      <t xml:space="preserve">                                                                                                                                                                                                                                                                                                                                                                                   </t>
    </r>
  </si>
  <si>
    <r>
      <rPr>
        <b/>
        <sz val="14"/>
        <rFont val="Calibri"/>
        <family val="2"/>
        <scheme val="minor"/>
      </rPr>
      <t>MESH WIRE  TRAYS : HD - SUPPLY, DELIVERY AND OFF-LOADING</t>
    </r>
    <r>
      <rPr>
        <b/>
        <sz val="12"/>
        <rFont val="Calibri"/>
        <family val="2"/>
        <scheme val="minor"/>
      </rPr>
      <t xml:space="preserve">
</t>
    </r>
    <r>
      <rPr>
        <sz val="12"/>
        <rFont val="Calibri"/>
        <family val="2"/>
        <scheme val="minor"/>
      </rPr>
      <t xml:space="preserve">All costs for preparing for shipping loading at works transportation from works to site. Cost for packing material, wrapping or crating of panels to be included. Cost for off loading on site and placing in designated laydown area including required barricading and protection on site. </t>
    </r>
    <r>
      <rPr>
        <b/>
        <sz val="12"/>
        <rFont val="Calibri"/>
        <family val="2"/>
        <scheme val="minor"/>
      </rPr>
      <t xml:space="preserve">
</t>
    </r>
  </si>
  <si>
    <r>
      <rPr>
        <b/>
        <sz val="14"/>
        <rFont val="Calibri"/>
        <family val="2"/>
        <scheme val="minor"/>
      </rPr>
      <t>MESH WIRE  TRAYS : HD - SUPPLY, DELIVERY AND OFF-LOADING</t>
    </r>
    <r>
      <rPr>
        <b/>
        <sz val="12"/>
        <rFont val="Calibri"/>
        <family val="2"/>
        <scheme val="minor"/>
      </rPr>
      <t xml:space="preserve">
</t>
    </r>
    <r>
      <rPr>
        <sz val="12"/>
        <rFont val="Calibri"/>
        <family val="2"/>
        <scheme val="minor"/>
      </rPr>
      <t xml:space="preserve">All costs for HD bolts, hangers, flooor supports, equipment, labour and other expenses  shall be included in the tendered rates for installation as set out in the measurement and payment clauses of each piece of equipment and in the schedule of quantities.   All cost for moving of the equipmet from designated storage area into the room to be included.     </t>
    </r>
    <r>
      <rPr>
        <b/>
        <sz val="12"/>
        <rFont val="Calibri"/>
        <family val="2"/>
        <scheme val="minor"/>
      </rPr>
      <t xml:space="preserve">
</t>
    </r>
  </si>
  <si>
    <r>
      <rPr>
        <b/>
        <sz val="14"/>
        <rFont val="Calibri"/>
        <family val="2"/>
        <scheme val="minor"/>
      </rPr>
      <t>TESTING &amp; COMMISSIONING</t>
    </r>
    <r>
      <rPr>
        <b/>
        <sz val="12"/>
        <rFont val="Calibri"/>
        <family val="2"/>
        <scheme val="minor"/>
      </rPr>
      <t xml:space="preserve">
</t>
    </r>
    <r>
      <rPr>
        <sz val="12"/>
        <rFont val="Calibri"/>
        <family val="2"/>
        <scheme val="minor"/>
      </rPr>
      <t>All costs for equipment, labour and other expenses for the on-site testing and commissioning of equipment shall be included in the tendered rates for testing and commissioning as set out in the measurement and payment clauses of each pieces of equipment and in the schedule of quantities. Any additional tests specified in the standard and detail specifications shall also be included in the tendered rates.</t>
    </r>
    <r>
      <rPr>
        <b/>
        <sz val="12"/>
        <rFont val="Calibri"/>
        <family val="2"/>
        <scheme val="minor"/>
      </rPr>
      <t xml:space="preserve"> Including COC by Master Electrician for Each switchboard and installation.</t>
    </r>
  </si>
  <si>
    <r>
      <rPr>
        <b/>
        <sz val="14"/>
        <rFont val="Calibri"/>
        <family val="2"/>
        <scheme val="minor"/>
      </rPr>
      <t>REMOVAL EXISTING DISTRIBUTION BOARDS</t>
    </r>
    <r>
      <rPr>
        <b/>
        <sz val="12"/>
        <rFont val="Calibri"/>
        <family val="2"/>
        <scheme val="minor"/>
      </rPr>
      <t xml:space="preserve">
</t>
    </r>
    <r>
      <rPr>
        <sz val="12"/>
        <rFont val="Calibri"/>
        <family val="2"/>
        <scheme val="minor"/>
      </rPr>
      <t>All costs for preparing support frames for moving  from works to site to the dedicated storage area at Centurion Data Centre.</t>
    </r>
  </si>
  <si>
    <r>
      <rPr>
        <b/>
        <sz val="14"/>
        <rFont val="Calibri"/>
        <family val="2"/>
        <scheme val="minor"/>
      </rPr>
      <t>DAYWORK UNIT RATES: LABOUR</t>
    </r>
    <r>
      <rPr>
        <b/>
        <sz val="12"/>
        <rFont val="Calibri"/>
        <family val="2"/>
        <scheme val="minor"/>
      </rPr>
      <t xml:space="preserve">
</t>
    </r>
    <r>
      <rPr>
        <sz val="12"/>
        <rFont val="Calibri"/>
        <family val="2"/>
        <scheme val="minor"/>
      </rPr>
      <t>Note that the quantities indicated below are only for evaluation purposes and to determine the contract unit rates. The final quantities will be based on works orders.</t>
    </r>
  </si>
  <si>
    <r>
      <rPr>
        <b/>
        <sz val="14"/>
        <rFont val="Calibri"/>
        <family val="2"/>
        <scheme val="minor"/>
      </rPr>
      <t>PLANT UNIT RATES</t>
    </r>
    <r>
      <rPr>
        <b/>
        <sz val="12"/>
        <rFont val="Calibri"/>
        <family val="2"/>
        <scheme val="minor"/>
      </rPr>
      <t xml:space="preserve">
</t>
    </r>
    <r>
      <rPr>
        <sz val="12"/>
        <rFont val="Calibri"/>
        <family val="2"/>
        <scheme val="minor"/>
      </rPr>
      <t xml:space="preserve">Note that the quantities indicated below are only for evaluation purposes and to determine the contract unit rates. The final quantities will be based on works orders </t>
    </r>
  </si>
  <si>
    <r>
      <rPr>
        <b/>
        <sz val="14"/>
        <rFont val="Calibri"/>
        <family val="2"/>
        <scheme val="minor"/>
      </rPr>
      <t>TRANSPORT UNIT RATES: LABOUR</t>
    </r>
    <r>
      <rPr>
        <b/>
        <sz val="12"/>
        <rFont val="Calibri"/>
        <family val="2"/>
        <scheme val="minor"/>
      </rPr>
      <t xml:space="preserve">
</t>
    </r>
    <r>
      <rPr>
        <sz val="12"/>
        <rFont val="Calibri"/>
        <family val="2"/>
        <scheme val="minor"/>
      </rPr>
      <t>Note that the quantities indicated below are only for evaluation purposes and to determine the contract unit rates. The final quantities will be based on works orders</t>
    </r>
  </si>
  <si>
    <r>
      <t>m</t>
    </r>
    <r>
      <rPr>
        <vertAlign val="superscript"/>
        <sz val="14"/>
        <color theme="1"/>
        <rFont val="Calibri"/>
        <family val="2"/>
        <scheme val="minor"/>
      </rPr>
      <t>2</t>
    </r>
  </si>
  <si>
    <r>
      <rPr>
        <b/>
        <sz val="14"/>
        <color theme="1"/>
        <rFont val="Calibri"/>
        <family val="2"/>
        <scheme val="minor"/>
      </rPr>
      <t>300mm2: 4-Core With ECC</t>
    </r>
    <r>
      <rPr>
        <sz val="14"/>
        <color theme="1"/>
        <rFont val="Calibri"/>
        <family val="2"/>
        <scheme val="minor"/>
      </rPr>
      <t xml:space="preserve"> 600/1000V; XLPE Insulated/PVC Sheathed Armoured</t>
    </r>
  </si>
  <si>
    <r>
      <rPr>
        <b/>
        <sz val="14"/>
        <color theme="1"/>
        <rFont val="Calibri"/>
        <family val="2"/>
        <scheme val="minor"/>
      </rPr>
      <t>300mm2: 1-Core</t>
    </r>
    <r>
      <rPr>
        <sz val="14"/>
        <color theme="1"/>
        <rFont val="Calibri"/>
        <family val="2"/>
        <scheme val="minor"/>
      </rPr>
      <t xml:space="preserve"> 600/1000V; XLPE Insulated/PVC Sheathed Armoured 
</t>
    </r>
  </si>
  <si>
    <r>
      <rPr>
        <b/>
        <sz val="14"/>
        <color theme="1"/>
        <rFont val="Calibri"/>
        <family val="2"/>
        <scheme val="minor"/>
      </rPr>
      <t>240mm2: 4-Core With ECC</t>
    </r>
    <r>
      <rPr>
        <sz val="14"/>
        <color theme="1"/>
        <rFont val="Calibri"/>
        <family val="2"/>
        <scheme val="minor"/>
      </rPr>
      <t xml:space="preserve"> 600/1000V; XLPE Insulated/PVC Sheathed Armoured
</t>
    </r>
  </si>
  <si>
    <r>
      <rPr>
        <b/>
        <sz val="14"/>
        <color theme="1"/>
        <rFont val="Calibri"/>
        <family val="2"/>
        <scheme val="minor"/>
      </rPr>
      <t>240mm2: 1-Core</t>
    </r>
    <r>
      <rPr>
        <sz val="14"/>
        <color theme="1"/>
        <rFont val="Calibri"/>
        <family val="2"/>
        <scheme val="minor"/>
      </rPr>
      <t xml:space="preserve"> 600/1000V; XLPE Insulated/PVC Sheathed Armoured 
</t>
    </r>
  </si>
  <si>
    <r>
      <rPr>
        <b/>
        <sz val="14"/>
        <color theme="1"/>
        <rFont val="Calibri"/>
        <family val="2"/>
        <scheme val="minor"/>
      </rPr>
      <t>185mm2: 4-Core With ECC</t>
    </r>
    <r>
      <rPr>
        <sz val="14"/>
        <color theme="1"/>
        <rFont val="Calibri"/>
        <family val="2"/>
        <scheme val="minor"/>
      </rPr>
      <t xml:space="preserve"> 600/1000V; XLPE Insulated/PVC Sheathed ArmouredCore Armoured 
</t>
    </r>
  </si>
  <si>
    <r>
      <rPr>
        <b/>
        <sz val="14"/>
        <color theme="1"/>
        <rFont val="Calibri"/>
        <family val="2"/>
        <scheme val="minor"/>
      </rPr>
      <t>185mm2: 1-Core</t>
    </r>
    <r>
      <rPr>
        <sz val="14"/>
        <color theme="1"/>
        <rFont val="Calibri"/>
        <family val="2"/>
        <scheme val="minor"/>
      </rPr>
      <t xml:space="preserve"> 600/1000V; XLPE Insulated/PVC Sheathed Armoured  LV 
</t>
    </r>
  </si>
  <si>
    <r>
      <rPr>
        <b/>
        <sz val="14"/>
        <color theme="1"/>
        <rFont val="Calibri"/>
        <family val="2"/>
        <scheme val="minor"/>
      </rPr>
      <t>185mm2: 1-Core POLY BRAID</t>
    </r>
    <r>
      <rPr>
        <sz val="14"/>
        <color theme="1"/>
        <rFont val="Calibri"/>
        <family val="2"/>
        <scheme val="minor"/>
      </rPr>
      <t xml:space="preserve">
</t>
    </r>
  </si>
  <si>
    <r>
      <rPr>
        <b/>
        <sz val="14"/>
        <color theme="1"/>
        <rFont val="Calibri"/>
        <family val="2"/>
        <scheme val="minor"/>
      </rPr>
      <t>150mm2:  4-Core With ECC</t>
    </r>
    <r>
      <rPr>
        <sz val="14"/>
        <color theme="1"/>
        <rFont val="Calibri"/>
        <family val="2"/>
        <scheme val="minor"/>
      </rPr>
      <t xml:space="preserve"> 600/1000V; XLPE Insulated/PVC Sheathed ArmouredCore Armoured LV CU PVC SWA ECC CABLE
</t>
    </r>
  </si>
  <si>
    <r>
      <rPr>
        <b/>
        <sz val="14"/>
        <color theme="1"/>
        <rFont val="Calibri"/>
        <family val="2"/>
        <scheme val="minor"/>
      </rPr>
      <t>150mm2: 1-Core</t>
    </r>
    <r>
      <rPr>
        <sz val="14"/>
        <color theme="1"/>
        <rFont val="Calibri"/>
        <family val="2"/>
        <scheme val="minor"/>
      </rPr>
      <t xml:space="preserve"> 600/1000V; XLPE Insulated/PVC Sheathed Armoured  
</t>
    </r>
  </si>
  <si>
    <r>
      <rPr>
        <b/>
        <sz val="14"/>
        <color theme="1"/>
        <rFont val="Calibri"/>
        <family val="2"/>
        <scheme val="minor"/>
      </rPr>
      <t>10mm2: 4-Core With ECC</t>
    </r>
    <r>
      <rPr>
        <sz val="14"/>
        <color theme="1"/>
        <rFont val="Calibri"/>
        <family val="2"/>
        <scheme val="minor"/>
      </rPr>
      <t xml:space="preserve"> 600/1000V; XLPE Insulated/PVC Sheathed ArmouredCore Armoured LV CU PVC SWA ECC CABLE
</t>
    </r>
  </si>
  <si>
    <r>
      <t>Disconnect and Reconnect existing cables terminations 150mm</t>
    </r>
    <r>
      <rPr>
        <vertAlign val="superscript"/>
        <sz val="14"/>
        <color theme="1"/>
        <rFont val="Calibri"/>
        <family val="2"/>
        <scheme val="minor"/>
      </rPr>
      <t>2</t>
    </r>
    <r>
      <rPr>
        <sz val="14"/>
        <color theme="1"/>
        <rFont val="Calibri"/>
        <family val="2"/>
        <scheme val="minor"/>
      </rPr>
      <t xml:space="preserve"> 4C Cu
</t>
    </r>
  </si>
  <si>
    <r>
      <t>Disconnect and Reconnect existing cables terminations 95mm</t>
    </r>
    <r>
      <rPr>
        <vertAlign val="superscript"/>
        <sz val="14"/>
        <color theme="1"/>
        <rFont val="Calibri"/>
        <family val="2"/>
        <scheme val="minor"/>
      </rPr>
      <t>2</t>
    </r>
    <r>
      <rPr>
        <sz val="14"/>
        <color theme="1"/>
        <rFont val="Calibri"/>
        <family val="2"/>
        <scheme val="minor"/>
      </rPr>
      <t xml:space="preserve"> 4C Cu
</t>
    </r>
  </si>
  <si>
    <r>
      <t>Disconnect and Reconnect existing cables terminations 70mm</t>
    </r>
    <r>
      <rPr>
        <vertAlign val="superscript"/>
        <sz val="14"/>
        <color theme="1"/>
        <rFont val="Calibri"/>
        <family val="2"/>
        <scheme val="minor"/>
      </rPr>
      <t>2</t>
    </r>
    <r>
      <rPr>
        <sz val="14"/>
        <color theme="1"/>
        <rFont val="Calibri"/>
        <family val="2"/>
        <scheme val="minor"/>
      </rPr>
      <t xml:space="preserve"> 4C Cu
</t>
    </r>
  </si>
  <si>
    <r>
      <t>Disconnect and Reconnect existing cables terminations 50mm</t>
    </r>
    <r>
      <rPr>
        <vertAlign val="superscript"/>
        <sz val="14"/>
        <color theme="1"/>
        <rFont val="Calibri"/>
        <family val="2"/>
        <scheme val="minor"/>
      </rPr>
      <t>2</t>
    </r>
    <r>
      <rPr>
        <sz val="14"/>
        <color theme="1"/>
        <rFont val="Calibri"/>
        <family val="2"/>
        <scheme val="minor"/>
      </rPr>
      <t xml:space="preserve"> 4C Cu
</t>
    </r>
  </si>
  <si>
    <r>
      <t>Disconnect and Reconnect existing cables terminations 25mm</t>
    </r>
    <r>
      <rPr>
        <vertAlign val="superscript"/>
        <sz val="14"/>
        <color theme="1"/>
        <rFont val="Calibri"/>
        <family val="2"/>
        <scheme val="minor"/>
      </rPr>
      <t>2</t>
    </r>
    <r>
      <rPr>
        <sz val="14"/>
        <color theme="1"/>
        <rFont val="Calibri"/>
        <family val="2"/>
        <scheme val="minor"/>
      </rPr>
      <t xml:space="preserve"> 4C Cu
</t>
    </r>
  </si>
  <si>
    <r>
      <t>Disconnect and Reconnect existing cables terminations 95mm</t>
    </r>
    <r>
      <rPr>
        <vertAlign val="superscript"/>
        <sz val="14"/>
        <color theme="1"/>
        <rFont val="Calibri"/>
        <family val="2"/>
        <scheme val="minor"/>
      </rPr>
      <t>2</t>
    </r>
    <r>
      <rPr>
        <sz val="14"/>
        <color theme="1"/>
        <rFont val="Calibri"/>
        <family val="2"/>
        <scheme val="minor"/>
      </rPr>
      <t xml:space="preserve"> 1C Cu (Container Generator)
</t>
    </r>
  </si>
  <si>
    <r>
      <t xml:space="preserve">(a)  Bidder must complete/enter </t>
    </r>
    <r>
      <rPr>
        <b/>
        <sz val="14"/>
        <color theme="1"/>
        <rFont val="Calibri"/>
        <family val="2"/>
        <scheme val="minor"/>
      </rPr>
      <t xml:space="preserve">YELLOW </t>
    </r>
    <r>
      <rPr>
        <sz val="14"/>
        <color theme="1"/>
        <rFont val="Calibri"/>
        <family val="2"/>
        <scheme val="minor"/>
      </rPr>
      <t>cells only</t>
    </r>
  </si>
  <si>
    <r>
      <rPr>
        <b/>
        <sz val="14"/>
        <rFont val="Calibri"/>
        <family val="2"/>
        <scheme val="minor"/>
      </rPr>
      <t>CABLE LADDER :HD - INSTALL</t>
    </r>
    <r>
      <rPr>
        <b/>
        <sz val="12"/>
        <rFont val="Calibri"/>
        <family val="2"/>
        <scheme val="minor"/>
      </rPr>
      <t xml:space="preserve">
</t>
    </r>
    <r>
      <rPr>
        <sz val="12"/>
        <rFont val="Calibri"/>
        <family val="2"/>
        <scheme val="minor"/>
      </rPr>
      <t xml:space="preserve">All costs for HD bolts, hangers, flooor supports, equipment, labour and other expenses  shall be included in the tendered rates for installation as set out in the measurement and payment clauses of each piece of equipment and in the schedule of quantities.   All cost for moving of the equipmet from designated storage area into the room to be included. This will include supports for every 2000mm, Hold Down Bolts and associated fastening material and accesssories
</t>
    </r>
  </si>
  <si>
    <r>
      <rPr>
        <b/>
        <sz val="14"/>
        <rFont val="Calibri"/>
        <family val="2"/>
        <scheme val="minor"/>
      </rPr>
      <t>CABLE LADDER : SUPPLY, DELIVERY AND OFF-LOADING</t>
    </r>
    <r>
      <rPr>
        <b/>
        <sz val="12"/>
        <rFont val="Calibri"/>
        <family val="2"/>
        <scheme val="minor"/>
      </rPr>
      <t xml:space="preserve">
</t>
    </r>
    <r>
      <rPr>
        <sz val="12"/>
        <rFont val="Calibri"/>
        <family val="2"/>
        <scheme val="minor"/>
      </rPr>
      <t>All costs for preparing for shipping loading at works transportation from works to site. Cost for packing material, wrapping or crating of panels to be included. Cost for off loading on site and placing in designated laydown area including required barricading and protection on site. This will include supports for every 2000mm and minimum 350mm high, Hold Down Bolts and associated fastening material and accesssories.</t>
    </r>
    <r>
      <rPr>
        <b/>
        <sz val="12"/>
        <rFont val="Calibri"/>
        <family val="2"/>
        <scheme val="minor"/>
      </rPr>
      <t xml:space="preserve">
</t>
    </r>
  </si>
  <si>
    <t>3.11</t>
  </si>
  <si>
    <t>3.12</t>
  </si>
  <si>
    <t>4.11</t>
  </si>
  <si>
    <t>4.12</t>
  </si>
  <si>
    <t>8.18</t>
  </si>
  <si>
    <t>8.19</t>
  </si>
  <si>
    <t>8.20</t>
  </si>
  <si>
    <t>8.21</t>
  </si>
  <si>
    <t>9.17</t>
  </si>
  <si>
    <t>9.18</t>
  </si>
  <si>
    <t>9.19</t>
  </si>
  <si>
    <t>9.20</t>
  </si>
  <si>
    <r>
      <rPr>
        <b/>
        <sz val="14"/>
        <color theme="1"/>
        <rFont val="Calibri"/>
        <family val="2"/>
        <scheme val="minor"/>
      </rPr>
      <t>95mm2:  4-Core With ECC</t>
    </r>
    <r>
      <rPr>
        <sz val="14"/>
        <color theme="1"/>
        <rFont val="Calibri"/>
        <family val="2"/>
        <scheme val="minor"/>
      </rPr>
      <t xml:space="preserve"> 600/1000V; XLPE Insulated/PVC Sheathed ArmouredCore Armoured LV CU PVC SWA ECC CABLE
</t>
    </r>
  </si>
  <si>
    <r>
      <rPr>
        <b/>
        <sz val="14"/>
        <color theme="1"/>
        <rFont val="Calibri"/>
        <family val="2"/>
        <scheme val="minor"/>
      </rPr>
      <t>95mm2: 1-Core</t>
    </r>
    <r>
      <rPr>
        <sz val="14"/>
        <color theme="1"/>
        <rFont val="Calibri"/>
        <family val="2"/>
        <scheme val="minor"/>
      </rPr>
      <t xml:space="preserve"> 600/1000V; XLPE Insulated/PVC Sheathed Armoured  
</t>
    </r>
  </si>
  <si>
    <r>
      <rPr>
        <b/>
        <sz val="14"/>
        <color theme="1"/>
        <rFont val="Calibri"/>
        <family val="2"/>
        <scheme val="minor"/>
      </rPr>
      <t>70mm2:  4-Core With ECC</t>
    </r>
    <r>
      <rPr>
        <sz val="14"/>
        <color theme="1"/>
        <rFont val="Calibri"/>
        <family val="2"/>
        <scheme val="minor"/>
      </rPr>
      <t xml:space="preserve"> 600/1000V; XLPE Insulated/PVC Sheathed ArmouredCore Armoured LV CU PVC SWA ECC CABLE
</t>
    </r>
  </si>
  <si>
    <r>
      <rPr>
        <b/>
        <sz val="14"/>
        <color theme="1"/>
        <rFont val="Calibri"/>
        <family val="2"/>
        <scheme val="minor"/>
      </rPr>
      <t>70mm2: 1-Core</t>
    </r>
    <r>
      <rPr>
        <sz val="14"/>
        <color theme="1"/>
        <rFont val="Calibri"/>
        <family val="2"/>
        <scheme val="minor"/>
      </rPr>
      <t xml:space="preserve"> 600/1000V; XLPE Insulated/PVC Sheathed Armoured  
</t>
    </r>
  </si>
  <si>
    <r>
      <rPr>
        <b/>
        <sz val="14"/>
        <color theme="1"/>
        <rFont val="Calibri"/>
        <family val="2"/>
        <scheme val="minor"/>
      </rPr>
      <t xml:space="preserve">1.5mm2: 7-Core </t>
    </r>
    <r>
      <rPr>
        <sz val="14"/>
        <color theme="1"/>
        <rFont val="Calibri"/>
        <family val="2"/>
        <scheme val="minor"/>
      </rPr>
      <t>600/1000V; XLPE Insulated/PVC Sheathed Armoured</t>
    </r>
  </si>
  <si>
    <r>
      <t xml:space="preserve">LV-DB-A </t>
    </r>
    <r>
      <rPr>
        <sz val="14"/>
        <color theme="1"/>
        <rFont val="Calibri"/>
        <family val="2"/>
        <scheme val="minor"/>
      </rPr>
      <t xml:space="preserve">as per 1001668-0000-DRG-EL-100-LV DB-A and fully assebled with:
1.	 Change Over Controller
2.	DB Busbar End Connections 
3.	Support Frame
4.	K/U Clamp Mounting Brackets
5.	Doors and Covers
6.	Panel Server, IFM's and IFE's
7.	Network Switch for accumulation 
8.	24Vdc Power Supply
</t>
    </r>
  </si>
  <si>
    <r>
      <t xml:space="preserve">LV-DB-B </t>
    </r>
    <r>
      <rPr>
        <sz val="14"/>
        <color theme="1"/>
        <rFont val="Calibri"/>
        <family val="2"/>
        <scheme val="minor"/>
      </rPr>
      <t xml:space="preserve">as per 1001668-0000-DRG-EL-101-LV DB-B and fully assebled with:
1.	 Change Over Controller
2.	DB Busbar End Connections 
3.	Support Frame
4.	K/U Clamp Mounting Brackets
5.	Doors and Covers
6.	Panel Server, IFM's and IFE's
7.	Network Switch for accumulation 
8.	24Vdc Power Supply
</t>
    </r>
  </si>
  <si>
    <r>
      <t xml:space="preserve">LV-DB-C </t>
    </r>
    <r>
      <rPr>
        <sz val="14"/>
        <color theme="1"/>
        <rFont val="Calibri"/>
        <family val="2"/>
        <scheme val="minor"/>
      </rPr>
      <t xml:space="preserve">as per 1001668-0000-DRG-EL-102-LV DB-C and fully assebled with:
1.	 Change Over Controller
2.	DB Busbar End Connections 
3.	Support Frame
4.	K/U Clamp Mounting Brackets
5.	Doors and Covers
6.	Panel Server, IFM's and IFE's
7.	Network Switch for accumulation 
8.	24Vdc Power Supply
</t>
    </r>
  </si>
  <si>
    <r>
      <t xml:space="preserve">LV-DB-D </t>
    </r>
    <r>
      <rPr>
        <sz val="14"/>
        <color theme="1"/>
        <rFont val="Calibri"/>
        <family val="2"/>
        <scheme val="minor"/>
      </rPr>
      <t xml:space="preserve">as per 1001668-0000-DRG-EL-103-LV DB-D and fully assebled with:
1.	 Change Over Controller
2.	DB Busbar End Connections 
3.	Support Frame
4.	K/U Clamp Mounting Brackets
5.	Doors and Covers
6.	Panel Server, IFM's and IFE's
7.	Network Switch for accumulation 
8.	24Vdc Power Supply
</t>
    </r>
  </si>
  <si>
    <r>
      <t xml:space="preserve">DB-UPS-A </t>
    </r>
    <r>
      <rPr>
        <sz val="14"/>
        <color theme="1"/>
        <rFont val="Calibri"/>
        <family val="2"/>
        <scheme val="minor"/>
      </rPr>
      <t>as per 1001668-0000-DRG-EL-110-DB-UPS A and fully assebled with:
1.	DB Busbar End Connections 
2.	Support Frame
3.	Doors and Covers
4.	Panel Server, IFM's and IFE's
5.	Network Switch for accumulation 
6.	24Vdc Power Supply</t>
    </r>
  </si>
  <si>
    <r>
      <t xml:space="preserve">DB-UPS-B </t>
    </r>
    <r>
      <rPr>
        <sz val="14"/>
        <color theme="1"/>
        <rFont val="Calibri"/>
        <family val="2"/>
        <scheme val="minor"/>
      </rPr>
      <t>as per 1001668-0000-DRG-EL-111-DB-UPS B and fully assebled with:
1.	DB Busbar End Connections 
2.	Support Frame
3.	Doors and Covers
4.	Panel Server, IFM's and IFE's
5.	Network Switch for accumulation 
6.	24Vdc Power Supply</t>
    </r>
  </si>
  <si>
    <r>
      <t xml:space="preserve">DB-UPS-C </t>
    </r>
    <r>
      <rPr>
        <sz val="14"/>
        <color theme="1"/>
        <rFont val="Calibri"/>
        <family val="2"/>
        <scheme val="minor"/>
      </rPr>
      <t>as per 1001668-0000-DRG-EL-112-DB-UPS C and fully assebled with:
1.	DB Busbar End Connections 
2.	Support Frame
3.	Doors and Covers
4.	Panel Server, IFM's and IFE's
5.	Network Switch for accumulation 
6.	24Vdc Power Supply</t>
    </r>
  </si>
  <si>
    <r>
      <t xml:space="preserve">DB-UPS-D </t>
    </r>
    <r>
      <rPr>
        <sz val="14"/>
        <color theme="1"/>
        <rFont val="Calibri"/>
        <family val="2"/>
        <scheme val="minor"/>
      </rPr>
      <t>as per 1001668-0000-DRG-EL-113-DB-UPS D and fully assebled with:
1.	DB Busbar End Connections 
2.	Support Frame
3.	Doors and Covers
4.	Panel Server, IFM's and IFE's
5.	Network Switch for accumulation 
6.	24Vdc Power Supply</t>
    </r>
  </si>
  <si>
    <r>
      <t xml:space="preserve">PDP-A1.1 </t>
    </r>
    <r>
      <rPr>
        <sz val="14"/>
        <color theme="1"/>
        <rFont val="Calibri"/>
        <family val="2"/>
        <scheme val="minor"/>
      </rPr>
      <t>as per 1001668-0000-DRG-EL-130-PDP-A1.1 and fully assebled with:
1.	DB Busbar End Connections 
2.	Support Frame
3.	Doors and Covers
4.	Panel Server, IFM's and IFE's
5.	Network Switch for accumulation 
6.	24Vdc Power Supply</t>
    </r>
  </si>
  <si>
    <r>
      <t xml:space="preserve">PDP-A1.2 </t>
    </r>
    <r>
      <rPr>
        <sz val="14"/>
        <color theme="1"/>
        <rFont val="Calibri"/>
        <family val="2"/>
        <scheme val="minor"/>
      </rPr>
      <t>as per 1001668-0000-DRG-EL-131-PDP-A1.2 and fully assebled with:
1.	DB Busbar End Connections 
2.	Support Frame
3.	Doors and Covers
4.	Panel Server, IFM's and IFE's
5.	Network Switch for accumulation 
6.	24Vdc Power Supply</t>
    </r>
  </si>
  <si>
    <r>
      <t xml:space="preserve">PDP-A1.3 </t>
    </r>
    <r>
      <rPr>
        <sz val="14"/>
        <color theme="1"/>
        <rFont val="Calibri"/>
        <family val="2"/>
        <scheme val="minor"/>
      </rPr>
      <t>as per 1001668-0000-DRG-EL-132-PDP-A1.3 and fully assebled with:
1.	DB Busbar End Connections 
2.	Support Frame
3.	Doors and Covers
4.	Panel Server, IFM's and IFE's
5.	Network Switch for accumulation 
6.	24Vdc Power Supply</t>
    </r>
  </si>
  <si>
    <r>
      <t xml:space="preserve">PDP-A1.4 </t>
    </r>
    <r>
      <rPr>
        <sz val="14"/>
        <color theme="1"/>
        <rFont val="Calibri"/>
        <family val="2"/>
        <scheme val="minor"/>
      </rPr>
      <t>as per 1001668-0000-DRG-EL-133-PDP-A1.4 and fully assebled with:
1.	DB Busbar End Connections 
2.	Support Frame
3.	Doors and Covers
4.	Panel Server, IFM's and IFE's
5.	Network Switch for accumulation 
6.	24Vdc Power Supply</t>
    </r>
  </si>
  <si>
    <r>
      <t xml:space="preserve">PDP-A1.5 </t>
    </r>
    <r>
      <rPr>
        <sz val="14"/>
        <color theme="1"/>
        <rFont val="Calibri"/>
        <family val="2"/>
        <scheme val="minor"/>
      </rPr>
      <t>as per 1001668-0000-DRG-EL-134-PDP-A1.5 and fully assebled with:
1.	DB Busbar End Connections 
2.	Support Frame
3.	Doors and Covers
4.	Panel Server, IFM's and IFE's
5.	Network Switch for accumulation 
6.	24Vdc Power Supply</t>
    </r>
  </si>
  <si>
    <r>
      <t xml:space="preserve">PDP-B1.1 </t>
    </r>
    <r>
      <rPr>
        <sz val="14"/>
        <color theme="1"/>
        <rFont val="Calibri"/>
        <family val="2"/>
        <scheme val="minor"/>
      </rPr>
      <t>as per 1001668-0000-DRG-EL-135-PDP-B1.1 and fully assebled with:
1.	DB Busbar End Connections 
2.	Support Frame
3.	Doors and Covers
4.	Panel Server, IFM's and IFE's
5.	Network Switch for accumulation 
6.	24Vdc Power Supply</t>
    </r>
  </si>
  <si>
    <r>
      <t xml:space="preserve">PDP-B1.2 </t>
    </r>
    <r>
      <rPr>
        <sz val="14"/>
        <color theme="1"/>
        <rFont val="Calibri"/>
        <family val="2"/>
        <scheme val="minor"/>
      </rPr>
      <t>as per 1001668-0000-DRG-EL-136-PDP-B1.2 and fully assebled with:
1.	DB Busbar End Connections 
2.	Support Frame
3.	Doors and Covers
4.	Panel Server, IFM's and IFE's
5.	Network Switch for accumulation 
6.	24Vdc Power Supply</t>
    </r>
  </si>
  <si>
    <r>
      <t xml:space="preserve">PDP-B1.3 </t>
    </r>
    <r>
      <rPr>
        <sz val="14"/>
        <color theme="1"/>
        <rFont val="Calibri"/>
        <family val="2"/>
        <scheme val="minor"/>
      </rPr>
      <t>as per 1001668-0000-DRG-EL-136-PDP-B1.3 and fully assebled with:
1.	DB Busbar End Connections 
2.	Support Frame
3.	Doors and Covers
4.	Panel Server, IFM's and IFE's
5.	Network Switch for accumulation 
6.	24Vdc Power Supply</t>
    </r>
  </si>
  <si>
    <r>
      <t xml:space="preserve">PDP-B1.4 </t>
    </r>
    <r>
      <rPr>
        <sz val="14"/>
        <color theme="1"/>
        <rFont val="Calibri"/>
        <family val="2"/>
        <scheme val="minor"/>
      </rPr>
      <t>as per 1001668-0000-DRG-EL-138-PDP-B1.4 and fully assebled with:
1.	DB Busbar End Connections 
2.	Support Frame
3.	Doors and Covers
4.	Panel Server, IFM's and IFE's
5.	Network Switch for accumulation 
6.	24Vdc Power Supply</t>
    </r>
  </si>
  <si>
    <r>
      <t xml:space="preserve">PDP-B1.5 </t>
    </r>
    <r>
      <rPr>
        <sz val="14"/>
        <color theme="1"/>
        <rFont val="Calibri"/>
        <family val="2"/>
        <scheme val="minor"/>
      </rPr>
      <t>as per 1001668-0000-DRG-EL-139-PDP-B1.5 and fully assebled with:
1.	DB Busbar End Connections 
2.	Support Frame
3.	Doors and Covers
4.	Panel Server, IFM's and IFE's
5.	Network Switch for accumulation 
6.	24Vdc Power Supply</t>
    </r>
  </si>
  <si>
    <r>
      <t xml:space="preserve">PDP-C1.1 </t>
    </r>
    <r>
      <rPr>
        <sz val="14"/>
        <color theme="1"/>
        <rFont val="Calibri"/>
        <family val="2"/>
        <scheme val="minor"/>
      </rPr>
      <t>as per 1001668-0000-DRG-EL-140-PDP-C1.1 and fully assebled with:
1.	DB Busbar End Connections 
2.	Support Frame
3.	Doors and Covers
4.	Panel Server, IFM's and IFE's
5.	Network Switch for accumulation 
6.	24Vdc Power Supply</t>
    </r>
  </si>
  <si>
    <r>
      <t xml:space="preserve">PDP-C1.2 </t>
    </r>
    <r>
      <rPr>
        <sz val="14"/>
        <color theme="1"/>
        <rFont val="Calibri"/>
        <family val="2"/>
        <scheme val="minor"/>
      </rPr>
      <t>as per 1001668-0000-DRG-EL-141-PDP-C1.2 and fully assebled with:
1.	DB Busbar End Connections 
2.	Support Frame
3.	Doors and Covers
4.	Panel Server, IFM's and IFE's
5.	Network Switch for accumulation 
6.	24Vdc Power Supply</t>
    </r>
  </si>
  <si>
    <r>
      <t xml:space="preserve">PDP-C1.3 </t>
    </r>
    <r>
      <rPr>
        <sz val="14"/>
        <color theme="1"/>
        <rFont val="Calibri"/>
        <family val="2"/>
        <scheme val="minor"/>
      </rPr>
      <t>as per 1001668-0000-DRG-EL-142-PDP-C1.3 and fully assebled with:
1.	DB Busbar End Connections 
2.	Support Frame
3.	Doors and Covers
4.	Panel Server, IFM's and IFE's
5.	Network Switch for accumulation 
6.	24Vdc Power Supply</t>
    </r>
  </si>
  <si>
    <r>
      <t xml:space="preserve">PDP-C1.4 </t>
    </r>
    <r>
      <rPr>
        <sz val="14"/>
        <color theme="1"/>
        <rFont val="Calibri"/>
        <family val="2"/>
        <scheme val="minor"/>
      </rPr>
      <t>as per 1001668-0000-DRG-EL-143-PDP-C1.4 and fully assebled with:
1.	DB Busbar End Connections 
2.	Support Frame
3.	Doors and Covers
4.	Panel Server, IFM's and IFE's
5.	Network Switch for accumulation 
6.	24Vdc Power Supply</t>
    </r>
  </si>
  <si>
    <r>
      <t xml:space="preserve">PDP-C1.5 </t>
    </r>
    <r>
      <rPr>
        <sz val="14"/>
        <color theme="1"/>
        <rFont val="Calibri"/>
        <family val="2"/>
        <scheme val="minor"/>
      </rPr>
      <t>as per 1001668-0000-DRG-EL-144-PDP-C1.5 and fully assebled with:
1.	DB Busbar End Connections 
2.	Support Frame
3.	Doors and Covers
4.	Panel Server, IFM's and IFE's
5.	Network Switch for accumulation 
6.	24Vdc Power Supply</t>
    </r>
  </si>
  <si>
    <r>
      <t xml:space="preserve">PDP-D1.1 </t>
    </r>
    <r>
      <rPr>
        <sz val="14"/>
        <color theme="1"/>
        <rFont val="Calibri"/>
        <family val="2"/>
        <scheme val="minor"/>
      </rPr>
      <t>as per 1001668-0000-DRG-EL-145-PDP-D1.1 and fully assebled with:
1.	DB Busbar End Connections 
2.	Support Frame
3.	Doors and Covers
4.	Panel Server, IFM's and IFE's
5.	Network Switch for accumulation 
6.	24Vdc Power Supply</t>
    </r>
  </si>
  <si>
    <r>
      <t xml:space="preserve">PDP-D1.2 </t>
    </r>
    <r>
      <rPr>
        <sz val="14"/>
        <color theme="1"/>
        <rFont val="Calibri"/>
        <family val="2"/>
        <scheme val="minor"/>
      </rPr>
      <t>as per 1001668-0000-DRG-EL-146-PDP-D1.2 and fully assebled with:
1.	DB Busbar End Connections 
2.	Support Frame
3.	Doors and Covers
4.	Panel Server, IFM's and IFE's
5.	Network Switch for accumulation 
6.	24Vdc Power Supply</t>
    </r>
  </si>
  <si>
    <r>
      <t xml:space="preserve">PDP-D1.3 </t>
    </r>
    <r>
      <rPr>
        <sz val="14"/>
        <color theme="1"/>
        <rFont val="Calibri"/>
        <family val="2"/>
        <scheme val="minor"/>
      </rPr>
      <t>as per 1001668-0000-DRG-EL-147-PDP-D1.3 and fully assebled with:
1.	DB Busbar End Connections 
2.	Support Frame
3.	Doors and Covers
4.	Panel Server, IFM's and IFE's
5.	Network Switch for accumulation 
6.	24Vdc Power Supply</t>
    </r>
  </si>
  <si>
    <r>
      <t xml:space="preserve">PDP-D1.4 </t>
    </r>
    <r>
      <rPr>
        <sz val="14"/>
        <color theme="1"/>
        <rFont val="Calibri"/>
        <family val="2"/>
        <scheme val="minor"/>
      </rPr>
      <t>as per 1001668-0000-DRG-EL-148-PDP-D1.4 and fully assebled with:
1.	DB Busbar End Connections 
2.	Support Frame
3.	Doors and Covers
4.	Panel Server, IFM's and IFE's
5.	Network Switch for accumulation 
6.	24Vdc Power Supply</t>
    </r>
  </si>
  <si>
    <r>
      <t xml:space="preserve">PDP-D1.5 </t>
    </r>
    <r>
      <rPr>
        <sz val="14"/>
        <color theme="1"/>
        <rFont val="Calibri"/>
        <family val="2"/>
        <scheme val="minor"/>
      </rPr>
      <t>as per 1001668-0000-DRG-EL-149-PDP-D1.5 and fully assebled with:
1.	DB Busbar End Connections 
2.	Support Frame
3.	Doors and Covers
4.	Panel Server, IFM's and IFE's
5.	Network Switch for accumulation 
6.	24Vdc Power Supply</t>
    </r>
  </si>
  <si>
    <r>
      <t xml:space="preserve">PRINTER DB-1 </t>
    </r>
    <r>
      <rPr>
        <sz val="14"/>
        <color theme="1"/>
        <rFont val="Calibri"/>
        <family val="2"/>
        <scheme val="minor"/>
      </rPr>
      <t>as per 1001668-0000-DRG-EL-160-PRINTER DB-1 and fully assebled with:
1.	DB Busbar End Connections 
2.	Support Frame
3.	Doors and Covers
4.	Panel Server, IFM's and IFE's
5.	Network Switch for accumulation 
6.	24Vdc Power Supply</t>
    </r>
  </si>
  <si>
    <r>
      <t xml:space="preserve">PRINTER DB-2 </t>
    </r>
    <r>
      <rPr>
        <sz val="14"/>
        <color theme="1"/>
        <rFont val="Calibri"/>
        <family val="2"/>
        <scheme val="minor"/>
      </rPr>
      <t>as per 1001668-0000-DRG-EL-161-PRINTER DB-2 and fully assebled with:
1.	DB Busbar End Connections 
2.	Support Frame
3.	Doors and Covers
4.	Panel Server, IFM's and IFE's
5.	Network Switch for accumulation 
6.	24Vdc Power Supply</t>
    </r>
  </si>
  <si>
    <t>3.13</t>
  </si>
  <si>
    <t>3.14</t>
  </si>
  <si>
    <t>3.15</t>
  </si>
  <si>
    <t>3.16</t>
  </si>
  <si>
    <t>3.17</t>
  </si>
  <si>
    <t>3.18</t>
  </si>
  <si>
    <t>3.19</t>
  </si>
  <si>
    <t>3.20</t>
  </si>
  <si>
    <t>3.21</t>
  </si>
  <si>
    <t>3.22</t>
  </si>
  <si>
    <t>3.23</t>
  </si>
  <si>
    <t>3.24</t>
  </si>
  <si>
    <t>3.25</t>
  </si>
  <si>
    <t>3.26</t>
  </si>
  <si>
    <t>3.27</t>
  </si>
  <si>
    <t>3.28</t>
  </si>
  <si>
    <t>3.29</t>
  </si>
  <si>
    <t>3.30</t>
  </si>
  <si>
    <r>
      <t xml:space="preserve">LV-DB-A </t>
    </r>
    <r>
      <rPr>
        <sz val="14"/>
        <color theme="1"/>
        <rFont val="Calibri"/>
        <family val="2"/>
        <scheme val="minor"/>
      </rPr>
      <t xml:space="preserve">as per 1001668-0000-DRG-EL-100-LV DB-A and fully assebled </t>
    </r>
  </si>
  <si>
    <r>
      <t xml:space="preserve">LV-DB-B </t>
    </r>
    <r>
      <rPr>
        <sz val="14"/>
        <color theme="1"/>
        <rFont val="Calibri"/>
        <family val="2"/>
        <scheme val="minor"/>
      </rPr>
      <t xml:space="preserve">as per 1001668-0000-DRG-EL-101-LV DB-B and fully assebled </t>
    </r>
  </si>
  <si>
    <r>
      <t xml:space="preserve">LV-DB-C </t>
    </r>
    <r>
      <rPr>
        <sz val="14"/>
        <color theme="1"/>
        <rFont val="Calibri"/>
        <family val="2"/>
        <scheme val="minor"/>
      </rPr>
      <t xml:space="preserve">as per 1001668-0000-DRG-EL-102-LV DB-C and fully assebled </t>
    </r>
  </si>
  <si>
    <r>
      <t xml:space="preserve">LV-DB-D </t>
    </r>
    <r>
      <rPr>
        <sz val="14"/>
        <color theme="1"/>
        <rFont val="Calibri"/>
        <family val="2"/>
        <scheme val="minor"/>
      </rPr>
      <t xml:space="preserve">as per 1001668-0000-DRG-EL-103-LV DB-D and fully assebled </t>
    </r>
  </si>
  <si>
    <r>
      <t xml:space="preserve">DB-UPS-A </t>
    </r>
    <r>
      <rPr>
        <sz val="14"/>
        <color theme="1"/>
        <rFont val="Calibri"/>
        <family val="2"/>
        <scheme val="minor"/>
      </rPr>
      <t>as per 1001668-0000-DRG-EL-110-DB-UPS A and fully assebled</t>
    </r>
  </si>
  <si>
    <r>
      <t xml:space="preserve">DB-UPS-B </t>
    </r>
    <r>
      <rPr>
        <sz val="14"/>
        <color theme="1"/>
        <rFont val="Calibri"/>
        <family val="2"/>
        <scheme val="minor"/>
      </rPr>
      <t xml:space="preserve">as per 1001668-0000-DRG-EL-111-DB-UPS B and fully assebled </t>
    </r>
  </si>
  <si>
    <r>
      <t xml:space="preserve">DB-UPS-C </t>
    </r>
    <r>
      <rPr>
        <sz val="14"/>
        <color theme="1"/>
        <rFont val="Calibri"/>
        <family val="2"/>
        <scheme val="minor"/>
      </rPr>
      <t xml:space="preserve">as per 1001668-0000-DRG-EL-112-DB-UPS C and fully assebled </t>
    </r>
  </si>
  <si>
    <r>
      <t xml:space="preserve">DB-UPS-D </t>
    </r>
    <r>
      <rPr>
        <sz val="14"/>
        <color theme="1"/>
        <rFont val="Calibri"/>
        <family val="2"/>
        <scheme val="minor"/>
      </rPr>
      <t xml:space="preserve">as per 1001668-0000-DRG-EL-113-DB-UPS D and fully assebled </t>
    </r>
  </si>
  <si>
    <r>
      <t xml:space="preserve">PDP-A1.1 </t>
    </r>
    <r>
      <rPr>
        <sz val="14"/>
        <color theme="1"/>
        <rFont val="Calibri"/>
        <family val="2"/>
        <scheme val="minor"/>
      </rPr>
      <t xml:space="preserve">as per 1001668-0000-DRG-EL-130-PDP-A1.1 and fully assebled </t>
    </r>
  </si>
  <si>
    <r>
      <t xml:space="preserve">PDP-A1.2 </t>
    </r>
    <r>
      <rPr>
        <sz val="14"/>
        <color theme="1"/>
        <rFont val="Calibri"/>
        <family val="2"/>
        <scheme val="minor"/>
      </rPr>
      <t>as per 1001668-0000-DRG-EL-131-PDP-A1.2 and fully assebled</t>
    </r>
  </si>
  <si>
    <r>
      <t xml:space="preserve">PDP-A1.3 </t>
    </r>
    <r>
      <rPr>
        <sz val="14"/>
        <color theme="1"/>
        <rFont val="Calibri"/>
        <family val="2"/>
        <scheme val="minor"/>
      </rPr>
      <t xml:space="preserve">as per 1001668-0000-DRG-EL-132-PDP-A1.3 and fully assebled </t>
    </r>
  </si>
  <si>
    <r>
      <t xml:space="preserve">PDP-A1.4 </t>
    </r>
    <r>
      <rPr>
        <sz val="14"/>
        <color theme="1"/>
        <rFont val="Calibri"/>
        <family val="2"/>
        <scheme val="minor"/>
      </rPr>
      <t xml:space="preserve">as per 1001668-0000-DRG-EL-133-PDP-A1.4 and fully assebled </t>
    </r>
  </si>
  <si>
    <r>
      <t xml:space="preserve">PDP-A1.5 </t>
    </r>
    <r>
      <rPr>
        <sz val="14"/>
        <color theme="1"/>
        <rFont val="Calibri"/>
        <family val="2"/>
        <scheme val="minor"/>
      </rPr>
      <t xml:space="preserve">as per 1001668-0000-DRG-EL-134-PDP-A1.5 and fully assebled </t>
    </r>
  </si>
  <si>
    <r>
      <t xml:space="preserve">PDP-B1.1 </t>
    </r>
    <r>
      <rPr>
        <sz val="14"/>
        <color theme="1"/>
        <rFont val="Calibri"/>
        <family val="2"/>
        <scheme val="minor"/>
      </rPr>
      <t xml:space="preserve">as per 1001668-0000-DRG-EL-135-PDP-B1.1 and fully assebled </t>
    </r>
  </si>
  <si>
    <r>
      <t xml:space="preserve">PDP-B1.2 </t>
    </r>
    <r>
      <rPr>
        <sz val="14"/>
        <color theme="1"/>
        <rFont val="Calibri"/>
        <family val="2"/>
        <scheme val="minor"/>
      </rPr>
      <t xml:space="preserve">as per 1001668-0000-DRG-EL-136-PDP-B1.2 and fully assebled </t>
    </r>
  </si>
  <si>
    <r>
      <t xml:space="preserve">PDP-B1.3 </t>
    </r>
    <r>
      <rPr>
        <sz val="14"/>
        <color theme="1"/>
        <rFont val="Calibri"/>
        <family val="2"/>
        <scheme val="minor"/>
      </rPr>
      <t xml:space="preserve">as per 1001668-0000-DRG-EL-136-PDP-B1.3 and fully assebled </t>
    </r>
  </si>
  <si>
    <r>
      <t xml:space="preserve">PDP-B1.4 </t>
    </r>
    <r>
      <rPr>
        <sz val="14"/>
        <color theme="1"/>
        <rFont val="Calibri"/>
        <family val="2"/>
        <scheme val="minor"/>
      </rPr>
      <t xml:space="preserve">as per 1001668-0000-DRG-EL-138-PDP-B1.4 and fully assebled </t>
    </r>
  </si>
  <si>
    <r>
      <t xml:space="preserve">PDP-B1.5 </t>
    </r>
    <r>
      <rPr>
        <sz val="14"/>
        <color theme="1"/>
        <rFont val="Calibri"/>
        <family val="2"/>
        <scheme val="minor"/>
      </rPr>
      <t xml:space="preserve">as per 1001668-0000-DRG-EL-139-PDP-B1.5 and fully assebled </t>
    </r>
  </si>
  <si>
    <r>
      <t xml:space="preserve">PDP-C1.1 </t>
    </r>
    <r>
      <rPr>
        <sz val="14"/>
        <color theme="1"/>
        <rFont val="Calibri"/>
        <family val="2"/>
        <scheme val="minor"/>
      </rPr>
      <t xml:space="preserve">as per 1001668-0000-DRG-EL-140-PDP-C1.1 and fully assebled </t>
    </r>
  </si>
  <si>
    <r>
      <t xml:space="preserve">PDP-C1.2 </t>
    </r>
    <r>
      <rPr>
        <sz val="14"/>
        <color theme="1"/>
        <rFont val="Calibri"/>
        <family val="2"/>
        <scheme val="minor"/>
      </rPr>
      <t>as per 1001668-0000-DRG-EL-141-PDP-C1.2 and fully assebled</t>
    </r>
  </si>
  <si>
    <r>
      <t xml:space="preserve">PDP-C1.3 </t>
    </r>
    <r>
      <rPr>
        <sz val="14"/>
        <color theme="1"/>
        <rFont val="Calibri"/>
        <family val="2"/>
        <scheme val="minor"/>
      </rPr>
      <t>as per 1001668-0000-DRG-EL-142-PDP-C1.3 and fully assebled</t>
    </r>
  </si>
  <si>
    <r>
      <t xml:space="preserve">PDP-C1.4 </t>
    </r>
    <r>
      <rPr>
        <sz val="14"/>
        <color theme="1"/>
        <rFont val="Calibri"/>
        <family val="2"/>
        <scheme val="minor"/>
      </rPr>
      <t xml:space="preserve">as per 1001668-0000-DRG-EL-143-PDP-C1.4 and fully assebled </t>
    </r>
  </si>
  <si>
    <r>
      <t xml:space="preserve">PDP-C1.5 </t>
    </r>
    <r>
      <rPr>
        <sz val="14"/>
        <color theme="1"/>
        <rFont val="Calibri"/>
        <family val="2"/>
        <scheme val="minor"/>
      </rPr>
      <t xml:space="preserve">as per 1001668-0000-DRG-EL-144-PDP-C1.5 and fully assebled </t>
    </r>
  </si>
  <si>
    <r>
      <t xml:space="preserve">PDP-D1.1 </t>
    </r>
    <r>
      <rPr>
        <sz val="14"/>
        <color theme="1"/>
        <rFont val="Calibri"/>
        <family val="2"/>
        <scheme val="minor"/>
      </rPr>
      <t xml:space="preserve">as per 1001668-0000-DRG-EL-145-PDP-D1.1 and fully assebled </t>
    </r>
  </si>
  <si>
    <r>
      <t xml:space="preserve">PDP-D1.2 </t>
    </r>
    <r>
      <rPr>
        <sz val="14"/>
        <color theme="1"/>
        <rFont val="Calibri"/>
        <family val="2"/>
        <scheme val="minor"/>
      </rPr>
      <t>as per 1001668-0000-DRG-EL-146-PDP-D1.2 and fully assebled</t>
    </r>
  </si>
  <si>
    <r>
      <t xml:space="preserve">PDP-D1.3 </t>
    </r>
    <r>
      <rPr>
        <sz val="14"/>
        <color theme="1"/>
        <rFont val="Calibri"/>
        <family val="2"/>
        <scheme val="minor"/>
      </rPr>
      <t xml:space="preserve">as per 1001668-0000-DRG-EL-147-PDP-D1.3 and fully assebled </t>
    </r>
  </si>
  <si>
    <r>
      <t xml:space="preserve">PDP-D1.4 </t>
    </r>
    <r>
      <rPr>
        <sz val="14"/>
        <color theme="1"/>
        <rFont val="Calibri"/>
        <family val="2"/>
        <scheme val="minor"/>
      </rPr>
      <t xml:space="preserve">as per 1001668-0000-DRG-EL-148-PDP-D1.4 and fully assebled </t>
    </r>
  </si>
  <si>
    <r>
      <t xml:space="preserve">PDP-D1.5 </t>
    </r>
    <r>
      <rPr>
        <sz val="14"/>
        <color theme="1"/>
        <rFont val="Calibri"/>
        <family val="2"/>
        <scheme val="minor"/>
      </rPr>
      <t xml:space="preserve">as per 1001668-0000-DRG-EL-149-PDP-D1.5 and fully assebled </t>
    </r>
  </si>
  <si>
    <r>
      <t xml:space="preserve">PRINTER DB-1 </t>
    </r>
    <r>
      <rPr>
        <sz val="14"/>
        <color theme="1"/>
        <rFont val="Calibri"/>
        <family val="2"/>
        <scheme val="minor"/>
      </rPr>
      <t xml:space="preserve">as per 1001668-0000-DRG-EL-160-PRINTER DB-1 and fully assebled </t>
    </r>
  </si>
  <si>
    <r>
      <t xml:space="preserve">PRINTER DB-2 </t>
    </r>
    <r>
      <rPr>
        <sz val="14"/>
        <color theme="1"/>
        <rFont val="Calibri"/>
        <family val="2"/>
        <scheme val="minor"/>
      </rPr>
      <t>as per 1001668-0000-DRG-EL-161-PRINTER DB-2 and fully assebled</t>
    </r>
  </si>
  <si>
    <t>4.13</t>
  </si>
  <si>
    <t>4.14</t>
  </si>
  <si>
    <t>4.15</t>
  </si>
  <si>
    <t>4.16</t>
  </si>
  <si>
    <t>4.17</t>
  </si>
  <si>
    <t>4.18</t>
  </si>
  <si>
    <t>4.19</t>
  </si>
  <si>
    <t>4.20</t>
  </si>
  <si>
    <t>4.21</t>
  </si>
  <si>
    <t>4.22</t>
  </si>
  <si>
    <t>4.23</t>
  </si>
  <si>
    <t>4.24</t>
  </si>
  <si>
    <t>4.25</t>
  </si>
  <si>
    <t>4.26</t>
  </si>
  <si>
    <t>4.27</t>
  </si>
  <si>
    <t>4.28</t>
  </si>
  <si>
    <t>4.29</t>
  </si>
  <si>
    <t>4.30</t>
  </si>
  <si>
    <t>17.1</t>
  </si>
  <si>
    <t xml:space="preserve">Disconnect and Reconnect existing busbars terminations 2500A TP 3ph N+E (Cu) 
</t>
  </si>
  <si>
    <r>
      <t xml:space="preserve">IEC 60309 CEE ROUND SOCKETS WITH INTERGRAL SWITCH - INSTALL
</t>
    </r>
    <r>
      <rPr>
        <sz val="12"/>
        <rFont val="Calibri"/>
        <family val="2"/>
        <scheme val="minor"/>
      </rPr>
      <t xml:space="preserve">All costs for equipment, labour and other expenses  shall be included in the tendered rates for installation as set out in the measurement and payment clauses of each piece of equipment and in the schedule of quantities.   All cost for moving of the equipmet from designated storage area into the room to be included. </t>
    </r>
  </si>
  <si>
    <r>
      <t xml:space="preserve">IEC 60309 CEE ROUND SOCKETS WITH INTERGRAL SWITCH - SUPPLY, DELIVERY AND OFF-LOADING
</t>
    </r>
    <r>
      <rPr>
        <sz val="12"/>
        <rFont val="Calibri"/>
        <family val="2"/>
        <scheme val="minor"/>
      </rPr>
      <t xml:space="preserve">All costs for preparing for shipping loading at works transportation from works to site. Cost for packing material, wrapping or crating of panels to be included. Cost for off loading on site and placing in designated laydown area including required barricading and protection on site. </t>
    </r>
    <r>
      <rPr>
        <b/>
        <sz val="12"/>
        <rFont val="Calibri"/>
        <family val="2"/>
        <scheme val="minor"/>
      </rPr>
      <t xml:space="preserve">
</t>
    </r>
  </si>
  <si>
    <t>6mm2 LV Cable: HO7 RN-F Flexible Trailing Cable 5 Core</t>
  </si>
  <si>
    <t>6mm2 LV Cable: HO7 RN-F Flexible Trailing Cable 3 Core</t>
  </si>
  <si>
    <t>6.2</t>
  </si>
  <si>
    <t>8.22</t>
  </si>
  <si>
    <t>8.23</t>
  </si>
  <si>
    <t>9.21</t>
  </si>
  <si>
    <t>10.2</t>
  </si>
  <si>
    <t>10.3</t>
  </si>
  <si>
    <t>10.4</t>
  </si>
  <si>
    <t>10.5</t>
  </si>
  <si>
    <t>10.6</t>
  </si>
  <si>
    <t>10.7</t>
  </si>
  <si>
    <t>10.8</t>
  </si>
  <si>
    <t>10.9</t>
  </si>
  <si>
    <t>10.10</t>
  </si>
  <si>
    <t>10.11</t>
  </si>
  <si>
    <t>10.12</t>
  </si>
  <si>
    <t>10.13</t>
  </si>
  <si>
    <t>10.14</t>
  </si>
  <si>
    <t>10.15</t>
  </si>
  <si>
    <t>10.16</t>
  </si>
  <si>
    <t>10.17</t>
  </si>
  <si>
    <t>10.18</t>
  </si>
  <si>
    <t>10.19</t>
  </si>
  <si>
    <t>10.20</t>
  </si>
  <si>
    <t>14.4</t>
  </si>
  <si>
    <t>14.5</t>
  </si>
  <si>
    <t>14.6</t>
  </si>
  <si>
    <t>14.7</t>
  </si>
  <si>
    <t>14.8</t>
  </si>
  <si>
    <t>14.9</t>
  </si>
  <si>
    <t>14.10</t>
  </si>
  <si>
    <t>14.11</t>
  </si>
  <si>
    <t>14.12</t>
  </si>
  <si>
    <t>16.2</t>
  </si>
  <si>
    <t>16.3</t>
  </si>
  <si>
    <t>18.3</t>
  </si>
  <si>
    <t>18.4</t>
  </si>
  <si>
    <t>18.5</t>
  </si>
  <si>
    <t>18.6</t>
  </si>
  <si>
    <t>18.7</t>
  </si>
  <si>
    <t>18.8</t>
  </si>
  <si>
    <t>18.9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</si>
  <si>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</si>
  <si>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</si>
  <si>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</si>
  <si>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</si>
  <si>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</si>
  <si>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</si>
  <si>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</si>
  <si>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</si>
  <si>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</si>
  <si>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</si>
  <si>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</si>
  <si>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</si>
  <si>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</si>
  <si>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</si>
  <si>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</si>
  <si>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</si>
  <si>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</si>
  <si>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</si>
  <si>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</si>
  <si>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</si>
  <si>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</si>
  <si>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</si>
  <si>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r>
      <rPr>
        <b/>
        <sz val="14"/>
        <color theme="1"/>
        <rFont val="Calibri"/>
        <family val="2"/>
        <scheme val="minor"/>
      </rPr>
      <t>Electrical Certificates Of Compliance</t>
    </r>
    <r>
      <rPr>
        <sz val="14"/>
        <color theme="1"/>
        <rFont val="Calibri"/>
        <family val="2"/>
        <scheme val="minor"/>
      </rPr>
      <t xml:space="preserve">  by </t>
    </r>
    <r>
      <rPr>
        <b/>
        <sz val="14"/>
        <color theme="1"/>
        <rFont val="Calibri"/>
        <family val="2"/>
        <scheme val="minor"/>
      </rPr>
      <t>Master Installation Electrician</t>
    </r>
    <r>
      <rPr>
        <sz val="14"/>
        <color theme="1"/>
        <rFont val="Calibri"/>
        <family val="2"/>
        <scheme val="minor"/>
      </rPr>
      <t xml:space="preserve"> in Accordance with SANS 10142
</t>
    </r>
  </si>
  <si>
    <t>20.3</t>
  </si>
  <si>
    <t>22.2</t>
  </si>
  <si>
    <t>22.3</t>
  </si>
  <si>
    <t>22.4</t>
  </si>
  <si>
    <t>22.5</t>
  </si>
  <si>
    <t>24.1</t>
  </si>
  <si>
    <t>REQUEST FOR BID APPOINTMENT OF SERVICE PROVIDER TO SUPPLY AND INSTALLATION OF DISTRIBUTION BOARDS AND CABLING AT SITA BETA DATA CENTRE FOR A PERIOD OF 30 MONTHS.</t>
  </si>
  <si>
    <t>Skilled Labour</t>
  </si>
  <si>
    <t xml:space="preserve">32A Single Phase: 1ph
</t>
  </si>
  <si>
    <t xml:space="preserve">32A Three Phase: 3pH
</t>
  </si>
  <si>
    <t>9.22</t>
  </si>
  <si>
    <t>9.23</t>
  </si>
  <si>
    <t>RFB 3167/2025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</si>
</sst>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43" formatCode="_-* #,##0.00_-;\-* #,##0.00_-;_-* &quot;-&quot;??_-;_-@_-"/>
    <numFmt numFmtId="164" formatCode="_-[$R-1C09]* #,##0.00_-;\-[$R-1C09]* #,##0.00_-;_-[$R-1C09]* &quot;-&quot;??_-;_-@_-"/>
  </numFmts>
  <fonts count="34" x14ac:knownFonts="1">
    <font>
      <sz val="11"/>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sz val="11"/>
      <color theme="1"/>
      <name val="Calibri"/>
      <family val="2"/>
      <scheme val="minor"/>
    </font>
    <font>
      <sz val="8"/>
      <name val="Calibri"/>
      <family val="2"/>
      <scheme val="minor"/>
    </font>
    <font>
      <sz val="11"/>
      <name val="Calibri"/>
      <family val="2"/>
      <scheme val="minor"/>
    </font>
    <font>
      <b/>
      <sz val="11"/>
      <name val="Calibri"/>
      <family val="2"/>
      <scheme val="minor"/>
    </font>
    <font>
      <sz val="10"/>
      <name val="Arial"/>
      <family val="2"/>
    </font>
    <font>
      <sz val="10"/>
      <color theme="1"/>
      <name val="Calibri"/>
      <family val="2"/>
      <scheme val="minor"/>
    </font>
    <font>
      <sz val="10"/>
      <name val="Arial"/>
      <family val="2"/>
    </font>
    <font>
      <b/>
      <u/>
      <sz val="10"/>
      <name val="Times New Roman"/>
      <family val="1"/>
    </font>
    <font>
      <u/>
      <sz val="10"/>
      <name val="Times New Roman"/>
      <family val="1"/>
    </font>
    <font>
      <sz val="12"/>
      <name val="Courier"/>
      <family val="3"/>
    </font>
    <font>
      <i/>
      <sz val="10"/>
      <color rgb="FF7F7F7F"/>
      <name val="Calibri"/>
      <family val="2"/>
      <scheme val="minor"/>
    </font>
    <font>
      <sz val="10"/>
      <name val="Calibri"/>
      <family val="2"/>
      <scheme val="minor"/>
    </font>
    <font>
      <u/>
      <sz val="10"/>
      <color theme="10"/>
      <name val="Calibri"/>
      <family val="2"/>
      <scheme val="minor"/>
    </font>
    <font>
      <b/>
      <sz val="16"/>
      <name val="Calibri"/>
      <family val="2"/>
      <scheme val="minor"/>
    </font>
    <font>
      <b/>
      <sz val="14"/>
      <color theme="1"/>
      <name val="Calibri"/>
      <family val="2"/>
      <scheme val="minor"/>
    </font>
    <font>
      <sz val="14"/>
      <name val="Calibri"/>
      <family val="2"/>
      <scheme val="minor"/>
    </font>
    <font>
      <sz val="14"/>
      <color theme="1"/>
      <name val="Calibri"/>
      <family val="2"/>
      <scheme val="minor"/>
    </font>
    <font>
      <b/>
      <sz val="14"/>
      <name val="Calibri"/>
      <family val="2"/>
      <scheme val="minor"/>
    </font>
    <font>
      <b/>
      <sz val="12"/>
      <color rgb="FFFF0000"/>
      <name val="Calibri"/>
      <family val="2"/>
      <scheme val="minor"/>
    </font>
    <font>
      <vertAlign val="superscript"/>
      <sz val="14"/>
      <color theme="1"/>
      <name val="Calibri"/>
      <family val="2"/>
      <scheme val="minor"/>
    </font>
    <font>
      <b/>
      <sz val="14"/>
      <color theme="0"/>
      <name val="Calibri"/>
      <family val="2"/>
      <scheme val="minor"/>
    </font>
    <font>
      <b/>
      <sz val="14"/>
      <color rgb="FF000066"/>
      <name val="Calibri"/>
      <family val="2"/>
      <scheme val="minor"/>
    </font>
    <font>
      <sz val="14"/>
      <color rgb="FFFF0000"/>
      <name val="Calibri"/>
      <family val="2"/>
      <scheme val="minor"/>
    </font>
    <font>
      <b/>
      <sz val="12"/>
      <color theme="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s>
  <borders count="20">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right/>
      <top style="thin">
        <color theme="8"/>
      </top>
      <bottom style="thin">
        <color theme="8"/>
      </bottom>
      <diagonal/>
    </border>
    <border>
      <left/>
      <right/>
      <top style="thin">
        <color theme="8"/>
      </top>
      <bottom style="medium">
        <color theme="8"/>
      </bottom>
      <diagonal/>
    </border>
    <border>
      <left style="thin">
        <color theme="8"/>
      </left>
      <right style="thin">
        <color theme="8"/>
      </right>
      <top style="thin">
        <color theme="8"/>
      </top>
      <bottom/>
      <diagonal/>
    </border>
  </borders>
  <cellStyleXfs count="17">
    <xf numFmtId="0" fontId="0" fillId="0" borderId="0"/>
    <xf numFmtId="43" fontId="10" fillId="0" borderId="0" applyFont="0" applyFill="0" applyBorder="0" applyAlignment="0" applyProtection="0"/>
    <xf numFmtId="9" fontId="10" fillId="0" borderId="0" applyFont="0" applyFill="0" applyBorder="0" applyAlignment="0" applyProtection="0"/>
    <xf numFmtId="0" fontId="14" fillId="0" borderId="0"/>
    <xf numFmtId="43" fontId="16" fillId="0" borderId="0" applyFont="0" applyFill="0" applyBorder="0" applyAlignment="0" applyProtection="0"/>
    <xf numFmtId="3" fontId="16" fillId="0" borderId="0" applyFont="0" applyFill="0" applyBorder="0" applyAlignment="0" applyProtection="0"/>
    <xf numFmtId="0" fontId="17" fillId="0" borderId="0"/>
    <xf numFmtId="0" fontId="18" fillId="0" borderId="0"/>
    <xf numFmtId="0" fontId="16" fillId="0" borderId="0"/>
    <xf numFmtId="0" fontId="19" fillId="0" borderId="0"/>
    <xf numFmtId="43" fontId="16" fillId="0" borderId="0" applyFont="0" applyFill="0" applyBorder="0" applyAlignment="0" applyProtection="0"/>
    <xf numFmtId="0" fontId="16" fillId="0" borderId="0"/>
    <xf numFmtId="0" fontId="20" fillId="0" borderId="0" applyNumberFormat="0" applyFill="0" applyBorder="0" applyAlignment="0" applyProtection="0"/>
    <xf numFmtId="0" fontId="21" fillId="0" borderId="0"/>
    <xf numFmtId="0" fontId="15" fillId="0" borderId="0"/>
    <xf numFmtId="0" fontId="22" fillId="0" borderId="0" applyNumberFormat="0" applyFill="0" applyBorder="0" applyAlignment="0" applyProtection="0"/>
    <xf numFmtId="0" fontId="10" fillId="0" borderId="0"/>
  </cellStyleXfs>
  <cellXfs count="138">
    <xf numFmtId="0" fontId="0" fillId="0" borderId="0" xfId="0"/>
    <xf numFmtId="0" fontId="2" fillId="0" borderId="0" xfId="0" applyFont="1" applyAlignment="1">
      <alignment vertical="top"/>
    </xf>
    <xf numFmtId="0" fontId="8" fillId="2" borderId="0" xfId="0" applyFont="1" applyFill="1" applyAlignment="1">
      <alignment horizontal="left" vertical="top"/>
    </xf>
    <xf numFmtId="0" fontId="3" fillId="3" borderId="0" xfId="0" applyFont="1" applyFill="1"/>
    <xf numFmtId="0" fontId="5" fillId="2" borderId="1" xfId="0" applyFont="1" applyFill="1" applyBorder="1" applyAlignment="1">
      <alignment vertical="top" wrapText="1"/>
    </xf>
    <xf numFmtId="0" fontId="3" fillId="0" borderId="1" xfId="0" applyFont="1" applyBorder="1" applyAlignment="1">
      <alignment vertical="top" wrapText="1"/>
    </xf>
    <xf numFmtId="0" fontId="3" fillId="3" borderId="0" xfId="0" applyFont="1" applyFill="1" applyAlignment="1">
      <alignment horizontal="left" vertical="center" wrapText="1"/>
    </xf>
    <xf numFmtId="0" fontId="6" fillId="3" borderId="0" xfId="0" applyFont="1" applyFill="1"/>
    <xf numFmtId="0" fontId="9" fillId="2" borderId="0" xfId="0" applyFont="1" applyFill="1" applyAlignment="1">
      <alignment horizontal="left" vertical="top" wrapText="1"/>
    </xf>
    <xf numFmtId="0" fontId="7" fillId="0" borderId="0" xfId="0" applyFont="1"/>
    <xf numFmtId="0" fontId="0" fillId="3" borderId="0" xfId="0" applyFill="1"/>
    <xf numFmtId="0" fontId="0" fillId="0" borderId="0" xfId="0" applyAlignment="1">
      <alignment vertical="top"/>
    </xf>
    <xf numFmtId="0" fontId="5" fillId="0" borderId="0" xfId="0" applyFont="1" applyAlignment="1">
      <alignment wrapText="1"/>
    </xf>
    <xf numFmtId="0" fontId="0" fillId="3" borderId="0" xfId="0" applyFill="1" applyAlignment="1">
      <alignment horizontal="right" vertical="top"/>
    </xf>
    <xf numFmtId="0" fontId="0" fillId="3" borderId="0" xfId="0" applyFill="1" applyAlignment="1">
      <alignment vertical="top"/>
    </xf>
    <xf numFmtId="0" fontId="3" fillId="3" borderId="0" xfId="0" applyFont="1" applyFill="1" applyAlignment="1">
      <alignment horizontal="center" vertical="center" wrapText="1"/>
    </xf>
    <xf numFmtId="0" fontId="13" fillId="6" borderId="1"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4" fillId="4" borderId="3" xfId="0" applyFont="1" applyFill="1" applyBorder="1" applyAlignment="1">
      <alignment vertical="top" wrapText="1"/>
    </xf>
    <xf numFmtId="0" fontId="5" fillId="4" borderId="1" xfId="0" applyFont="1" applyFill="1" applyBorder="1" applyAlignment="1">
      <alignment vertical="top" wrapText="1"/>
    </xf>
    <xf numFmtId="0" fontId="12" fillId="0" borderId="0" xfId="0" applyFont="1" applyAlignment="1">
      <alignment vertical="top"/>
    </xf>
    <xf numFmtId="0" fontId="5" fillId="0" borderId="3" xfId="0" applyFont="1" applyBorder="1" applyAlignment="1">
      <alignment horizontal="left" vertical="top" wrapText="1"/>
    </xf>
    <xf numFmtId="0" fontId="23" fillId="6" borderId="5" xfId="0" applyFont="1" applyFill="1" applyBorder="1" applyAlignment="1">
      <alignment horizontal="left" vertical="top" wrapText="1"/>
    </xf>
    <xf numFmtId="0" fontId="1" fillId="0" borderId="1" xfId="0" applyFont="1" applyBorder="1" applyAlignment="1">
      <alignment vertical="top" wrapText="1"/>
    </xf>
    <xf numFmtId="0" fontId="1" fillId="3" borderId="0" xfId="0" applyFont="1" applyFill="1"/>
    <xf numFmtId="0" fontId="25" fillId="6" borderId="1" xfId="0" applyFont="1" applyFill="1" applyBorder="1" applyAlignment="1">
      <alignment horizontal="center" vertical="center" wrapText="1"/>
    </xf>
    <xf numFmtId="0" fontId="26" fillId="0" borderId="0" xfId="0" applyFont="1" applyAlignment="1">
      <alignment vertical="top"/>
    </xf>
    <xf numFmtId="0" fontId="28" fillId="0" borderId="3" xfId="0" applyFont="1" applyBorder="1" applyAlignment="1">
      <alignment horizontal="left" vertical="top" wrapText="1"/>
    </xf>
    <xf numFmtId="164" fontId="12" fillId="6" borderId="16" xfId="0" applyNumberFormat="1" applyFont="1" applyFill="1" applyBorder="1" applyAlignment="1">
      <alignment horizontal="center" vertical="center" wrapText="1"/>
    </xf>
    <xf numFmtId="0" fontId="7" fillId="2" borderId="0" xfId="0" applyFont="1" applyFill="1"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4" fontId="24" fillId="7" borderId="1" xfId="0" applyNumberFormat="1" applyFont="1" applyFill="1" applyBorder="1" applyAlignment="1">
      <alignment horizontal="center" vertical="center" wrapText="1"/>
    </xf>
    <xf numFmtId="164" fontId="27" fillId="7" borderId="1" xfId="0" applyNumberFormat="1" applyFont="1" applyFill="1" applyBorder="1" applyAlignment="1">
      <alignment horizontal="center" vertical="center" wrapText="1"/>
    </xf>
    <xf numFmtId="0" fontId="27" fillId="2" borderId="1" xfId="0" applyFont="1" applyFill="1" applyBorder="1" applyAlignment="1">
      <alignment horizontal="center" vertical="top" wrapText="1"/>
    </xf>
    <xf numFmtId="0" fontId="27" fillId="2" borderId="1" xfId="0" applyFont="1" applyFill="1" applyBorder="1" applyAlignment="1">
      <alignment vertical="top" wrapText="1"/>
    </xf>
    <xf numFmtId="0" fontId="27" fillId="2" borderId="1" xfId="0" applyFont="1" applyFill="1" applyBorder="1" applyAlignment="1">
      <alignment horizontal="center" vertical="center" wrapText="1"/>
    </xf>
    <xf numFmtId="164" fontId="27" fillId="2" borderId="1" xfId="0" applyNumberFormat="1" applyFont="1" applyFill="1" applyBorder="1" applyAlignment="1">
      <alignment horizontal="center" vertical="center" wrapText="1"/>
    </xf>
    <xf numFmtId="0" fontId="27" fillId="4" borderId="1" xfId="0" applyFont="1" applyFill="1" applyBorder="1" applyAlignment="1">
      <alignment vertical="top"/>
    </xf>
    <xf numFmtId="1" fontId="27" fillId="2" borderId="1" xfId="0" applyNumberFormat="1" applyFont="1" applyFill="1" applyBorder="1" applyAlignment="1">
      <alignment horizontal="center" vertical="center" wrapText="1"/>
    </xf>
    <xf numFmtId="0" fontId="27" fillId="4" borderId="1" xfId="0" applyFont="1" applyFill="1" applyBorder="1" applyAlignment="1">
      <alignment vertical="top" wrapText="1"/>
    </xf>
    <xf numFmtId="0" fontId="25" fillId="0" borderId="1" xfId="0" quotePrefix="1" applyFont="1" applyBorder="1" applyAlignment="1">
      <alignment horizontal="center" vertical="top" wrapText="1"/>
    </xf>
    <xf numFmtId="1" fontId="25" fillId="0" borderId="16" xfId="1" applyNumberFormat="1" applyFont="1" applyFill="1" applyBorder="1" applyAlignment="1">
      <alignment horizontal="center" vertical="center" wrapText="1"/>
    </xf>
    <xf numFmtId="164" fontId="25" fillId="6" borderId="16" xfId="0" applyNumberFormat="1"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0" borderId="0" xfId="0" applyFont="1" applyAlignment="1">
      <alignment vertical="top"/>
    </xf>
    <xf numFmtId="1" fontId="25" fillId="0" borderId="1" xfId="1" applyNumberFormat="1" applyFont="1" applyFill="1" applyBorder="1" applyAlignment="1">
      <alignment horizontal="center" vertical="center" wrapText="1"/>
    </xf>
    <xf numFmtId="164" fontId="25" fillId="6" borderId="1" xfId="0" applyNumberFormat="1" applyFont="1" applyFill="1" applyBorder="1" applyAlignment="1">
      <alignment horizontal="center" vertical="center" wrapText="1"/>
    </xf>
    <xf numFmtId="0" fontId="25" fillId="6" borderId="4" xfId="0" applyFont="1" applyFill="1" applyBorder="1" applyAlignment="1">
      <alignment horizontal="center" vertical="center" wrapText="1"/>
    </xf>
    <xf numFmtId="0" fontId="26" fillId="0" borderId="1" xfId="0" quotePrefix="1" applyFont="1" applyBorder="1" applyAlignment="1">
      <alignment horizontal="center" vertical="top" wrapText="1"/>
    </xf>
    <xf numFmtId="0" fontId="26" fillId="0" borderId="1" xfId="0" applyFont="1" applyBorder="1" applyAlignment="1">
      <alignment vertical="top" wrapText="1"/>
    </xf>
    <xf numFmtId="1" fontId="26" fillId="0" borderId="1" xfId="0" applyNumberFormat="1" applyFont="1" applyBorder="1" applyAlignment="1">
      <alignment horizontal="center" vertical="center" wrapText="1"/>
    </xf>
    <xf numFmtId="164" fontId="26" fillId="6" borderId="1" xfId="0" applyNumberFormat="1" applyFont="1" applyFill="1" applyBorder="1" applyAlignment="1">
      <alignment horizontal="center" vertical="center" wrapText="1"/>
    </xf>
    <xf numFmtId="0" fontId="26" fillId="0" borderId="1" xfId="0" applyFont="1" applyBorder="1" applyAlignment="1">
      <alignment horizontal="left" vertical="top" wrapText="1"/>
    </xf>
    <xf numFmtId="0" fontId="25" fillId="3" borderId="1" xfId="0" applyFont="1" applyFill="1" applyBorder="1" applyAlignment="1">
      <alignment vertical="top" wrapText="1"/>
    </xf>
    <xf numFmtId="0" fontId="26" fillId="3" borderId="1" xfId="0" quotePrefix="1" applyFont="1" applyFill="1" applyBorder="1" applyAlignment="1">
      <alignment horizontal="center" vertical="top" wrapText="1"/>
    </xf>
    <xf numFmtId="0" fontId="26" fillId="3" borderId="1" xfId="0" applyFont="1" applyFill="1" applyBorder="1" applyAlignment="1">
      <alignment vertical="top" wrapText="1"/>
    </xf>
    <xf numFmtId="1" fontId="26" fillId="3" borderId="1" xfId="0" applyNumberFormat="1" applyFont="1" applyFill="1" applyBorder="1" applyAlignment="1">
      <alignment horizontal="center" vertical="center" wrapText="1"/>
    </xf>
    <xf numFmtId="44" fontId="24" fillId="3" borderId="2" xfId="0" applyNumberFormat="1" applyFont="1" applyFill="1" applyBorder="1" applyAlignment="1">
      <alignment horizontal="center" vertical="center" wrapText="1"/>
    </xf>
    <xf numFmtId="0" fontId="26" fillId="3" borderId="0" xfId="0" applyFont="1" applyFill="1" applyAlignment="1">
      <alignment vertical="top"/>
    </xf>
    <xf numFmtId="0" fontId="26" fillId="2" borderId="0" xfId="0" applyFont="1" applyFill="1" applyAlignment="1">
      <alignment horizontal="center" vertical="center"/>
    </xf>
    <xf numFmtId="0" fontId="27" fillId="3" borderId="0" xfId="0" applyFont="1" applyFill="1" applyAlignment="1">
      <alignment horizontal="center" vertical="center"/>
    </xf>
    <xf numFmtId="0" fontId="26" fillId="3" borderId="0" xfId="0" applyFont="1" applyFill="1" applyAlignment="1">
      <alignment horizontal="center" vertical="center"/>
    </xf>
    <xf numFmtId="0" fontId="27" fillId="3" borderId="0" xfId="0" applyFont="1" applyFill="1" applyAlignment="1">
      <alignment horizontal="center" vertical="center" wrapText="1"/>
    </xf>
    <xf numFmtId="0" fontId="26" fillId="0" borderId="0" xfId="0" applyFont="1" applyAlignment="1">
      <alignment horizontal="center" vertical="center"/>
    </xf>
    <xf numFmtId="0" fontId="27" fillId="2" borderId="19" xfId="0" applyFont="1" applyFill="1" applyBorder="1" applyAlignment="1">
      <alignment horizontal="center" vertical="center" wrapText="1"/>
    </xf>
    <xf numFmtId="1" fontId="27" fillId="4" borderId="1" xfId="0" applyNumberFormat="1" applyFont="1" applyFill="1" applyBorder="1" applyAlignment="1">
      <alignment horizontal="center" vertical="center"/>
    </xf>
    <xf numFmtId="164" fontId="30" fillId="4" borderId="1" xfId="0" applyNumberFormat="1" applyFont="1" applyFill="1" applyBorder="1" applyAlignment="1">
      <alignment horizontal="center" vertical="center" wrapText="1"/>
    </xf>
    <xf numFmtId="164" fontId="27" fillId="4" borderId="1" xfId="0" applyNumberFormat="1" applyFont="1" applyFill="1" applyBorder="1" applyAlignment="1">
      <alignment horizontal="center" vertical="center" wrapText="1"/>
    </xf>
    <xf numFmtId="1" fontId="26" fillId="0" borderId="1" xfId="1" applyNumberFormat="1" applyFont="1" applyFill="1" applyBorder="1" applyAlignment="1">
      <alignment horizontal="center" vertical="center" wrapText="1"/>
    </xf>
    <xf numFmtId="1" fontId="30" fillId="4" borderId="1" xfId="0" applyNumberFormat="1" applyFont="1" applyFill="1" applyBorder="1" applyAlignment="1">
      <alignment horizontal="center" vertical="center" wrapText="1"/>
    </xf>
    <xf numFmtId="1" fontId="27" fillId="4" borderId="1" xfId="2" applyNumberFormat="1" applyFont="1" applyFill="1" applyBorder="1" applyAlignment="1">
      <alignment horizontal="center" vertical="center"/>
    </xf>
    <xf numFmtId="0" fontId="26" fillId="2" borderId="0" xfId="0" applyFont="1" applyFill="1" applyAlignment="1">
      <alignment horizontal="center" vertical="top"/>
    </xf>
    <xf numFmtId="0" fontId="25" fillId="5" borderId="1" xfId="0" applyFont="1" applyFill="1" applyBorder="1" applyAlignment="1">
      <alignment horizontal="center" vertical="top"/>
    </xf>
    <xf numFmtId="0" fontId="25" fillId="5" borderId="3" xfId="0" applyFont="1" applyFill="1" applyBorder="1" applyAlignment="1">
      <alignment horizontal="center" vertical="top"/>
    </xf>
    <xf numFmtId="0" fontId="25" fillId="5" borderId="5" xfId="0" applyFont="1" applyFill="1" applyBorder="1" applyAlignment="1">
      <alignment horizontal="center" vertical="top" wrapText="1"/>
    </xf>
    <xf numFmtId="0" fontId="25" fillId="0" borderId="0" xfId="0" applyFont="1" applyAlignment="1">
      <alignment horizontal="left" vertical="top"/>
    </xf>
    <xf numFmtId="0" fontId="31" fillId="3" borderId="0" xfId="0" applyFont="1" applyFill="1" applyAlignment="1">
      <alignment horizontal="left" vertical="center"/>
    </xf>
    <xf numFmtId="0" fontId="26" fillId="3" borderId="0" xfId="0" applyFont="1" applyFill="1" applyAlignment="1">
      <alignment horizontal="left" vertical="top"/>
    </xf>
    <xf numFmtId="0" fontId="26" fillId="3" borderId="0" xfId="0" applyFont="1" applyFill="1" applyAlignment="1">
      <alignment horizontal="left" vertical="center"/>
    </xf>
    <xf numFmtId="0" fontId="32" fillId="3" borderId="0" xfId="0" applyFont="1" applyFill="1" applyAlignment="1">
      <alignment horizontal="left" vertical="center"/>
    </xf>
    <xf numFmtId="0" fontId="27" fillId="4" borderId="1" xfId="0" applyFont="1" applyFill="1" applyBorder="1" applyAlignment="1">
      <alignment horizontal="center" vertical="top" wrapText="1"/>
    </xf>
    <xf numFmtId="0" fontId="24" fillId="4" borderId="1" xfId="0" applyFont="1" applyFill="1" applyBorder="1" applyAlignment="1">
      <alignment horizontal="center" vertical="top" wrapText="1"/>
    </xf>
    <xf numFmtId="0" fontId="26" fillId="0" borderId="2" xfId="0" quotePrefix="1" applyFont="1" applyBorder="1" applyAlignment="1">
      <alignment horizontal="center" vertical="top" wrapText="1"/>
    </xf>
    <xf numFmtId="0" fontId="27" fillId="4" borderId="1" xfId="0" applyFont="1" applyFill="1" applyBorder="1" applyAlignment="1">
      <alignment horizontal="center" vertical="top"/>
    </xf>
    <xf numFmtId="0" fontId="26" fillId="3" borderId="0" xfId="0" applyFont="1" applyFill="1" applyAlignment="1">
      <alignment horizontal="center" vertical="top"/>
    </xf>
    <xf numFmtId="0" fontId="26" fillId="0" borderId="0" xfId="0" applyFont="1" applyAlignment="1">
      <alignment horizontal="center" vertical="top"/>
    </xf>
    <xf numFmtId="1" fontId="26" fillId="2" borderId="0" xfId="0" applyNumberFormat="1" applyFont="1" applyFill="1" applyAlignment="1">
      <alignment horizontal="center" vertical="center"/>
    </xf>
    <xf numFmtId="1" fontId="27" fillId="3" borderId="0" xfId="0" applyNumberFormat="1" applyFont="1" applyFill="1" applyAlignment="1">
      <alignment horizontal="center" vertical="center"/>
    </xf>
    <xf numFmtId="1" fontId="27" fillId="3" borderId="0" xfId="0" applyNumberFormat="1" applyFont="1" applyFill="1" applyAlignment="1">
      <alignment horizontal="center" vertical="center" wrapText="1"/>
    </xf>
    <xf numFmtId="1" fontId="26" fillId="3" borderId="0" xfId="0" applyNumberFormat="1" applyFont="1" applyFill="1" applyAlignment="1">
      <alignment horizontal="center" vertical="center"/>
    </xf>
    <xf numFmtId="1" fontId="26" fillId="0" borderId="0" xfId="0" applyNumberFormat="1" applyFont="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5" fillId="3" borderId="0" xfId="0" applyFont="1" applyFill="1" applyAlignment="1">
      <alignment horizontal="center" vertical="center" wrapText="1"/>
    </xf>
    <xf numFmtId="0" fontId="6" fillId="3" borderId="0" xfId="0" applyFont="1" applyFill="1" applyAlignment="1">
      <alignment horizontal="center" vertical="center"/>
    </xf>
    <xf numFmtId="0" fontId="3" fillId="3" borderId="0" xfId="0" applyFont="1" applyFill="1" applyAlignment="1">
      <alignment horizontal="center" vertical="center"/>
    </xf>
    <xf numFmtId="0" fontId="0" fillId="3" borderId="0" xfId="0" applyFill="1" applyAlignment="1">
      <alignment vertical="center"/>
    </xf>
    <xf numFmtId="0" fontId="5" fillId="2" borderId="1" xfId="0" applyFont="1" applyFill="1" applyBorder="1" applyAlignment="1">
      <alignment horizontal="center" vertical="center" wrapText="1"/>
    </xf>
    <xf numFmtId="9" fontId="5" fillId="4" borderId="1" xfId="2" applyFont="1" applyFill="1" applyBorder="1" applyAlignment="1">
      <alignment horizontal="center" vertical="center"/>
    </xf>
    <xf numFmtId="0" fontId="3" fillId="0" borderId="1" xfId="0" applyFont="1" applyBorder="1" applyAlignment="1">
      <alignment horizontal="center" vertical="center" wrapText="1"/>
    </xf>
    <xf numFmtId="9" fontId="5" fillId="4" borderId="3" xfId="2" applyFont="1" applyFill="1" applyBorder="1" applyAlignment="1">
      <alignment horizontal="center" vertical="center"/>
    </xf>
    <xf numFmtId="0" fontId="5" fillId="4" borderId="1" xfId="0" applyFont="1" applyFill="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5" fillId="0" borderId="1" xfId="0" applyFont="1" applyBorder="1" applyAlignment="1">
      <alignment horizontal="center" vertical="center"/>
    </xf>
    <xf numFmtId="0" fontId="24" fillId="0" borderId="1" xfId="0" applyFont="1" applyBorder="1" applyAlignment="1">
      <alignment horizontal="left" vertical="top" wrapText="1"/>
    </xf>
    <xf numFmtId="44" fontId="24" fillId="0" borderId="2" xfId="0" applyNumberFormat="1" applyFont="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1" fontId="33" fillId="4" borderId="1" xfId="0" applyNumberFormat="1"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1" fillId="0" borderId="1" xfId="0" quotePrefix="1" applyFont="1" applyBorder="1" applyAlignment="1">
      <alignment horizontal="center" vertical="top" wrapText="1"/>
    </xf>
    <xf numFmtId="0" fontId="1" fillId="0" borderId="1" xfId="0" applyFont="1" applyBorder="1" applyAlignment="1">
      <alignment horizontal="left" vertical="top" wrapText="1"/>
    </xf>
    <xf numFmtId="0" fontId="0" fillId="0" borderId="1" xfId="0" applyBorder="1" applyAlignment="1">
      <alignment horizontal="center" vertical="top"/>
    </xf>
    <xf numFmtId="1" fontId="1" fillId="0" borderId="1" xfId="0" applyNumberFormat="1" applyFont="1" applyBorder="1" applyAlignment="1">
      <alignment horizontal="center" vertical="top" wrapText="1"/>
    </xf>
    <xf numFmtId="44" fontId="4" fillId="3" borderId="2" xfId="0" applyNumberFormat="1" applyFont="1" applyFill="1" applyBorder="1" applyAlignment="1">
      <alignment horizontal="center" vertical="top" wrapText="1"/>
    </xf>
    <xf numFmtId="1" fontId="33" fillId="4" borderId="1" xfId="0" applyNumberFormat="1" applyFont="1" applyFill="1" applyBorder="1" applyAlignment="1">
      <alignment horizontal="center" vertical="center" wrapText="1"/>
    </xf>
    <xf numFmtId="0" fontId="26" fillId="3" borderId="1" xfId="0" applyFont="1" applyFill="1" applyBorder="1" applyAlignment="1">
      <alignment horizontal="center" vertical="top"/>
    </xf>
    <xf numFmtId="1" fontId="26" fillId="3" borderId="1" xfId="0" applyNumberFormat="1" applyFont="1" applyFill="1" applyBorder="1" applyAlignment="1">
      <alignment horizontal="center" vertical="top" wrapText="1"/>
    </xf>
    <xf numFmtId="44" fontId="24" fillId="3" borderId="2" xfId="0" applyNumberFormat="1" applyFont="1" applyFill="1" applyBorder="1" applyAlignment="1">
      <alignment horizontal="center" vertical="top" wrapText="1"/>
    </xf>
    <xf numFmtId="44" fontId="26" fillId="6" borderId="1" xfId="2" applyNumberFormat="1" applyFont="1" applyFill="1" applyBorder="1" applyAlignment="1">
      <alignment horizontal="center" vertical="center" wrapText="1"/>
    </xf>
    <xf numFmtId="0" fontId="25" fillId="0" borderId="1" xfId="0" applyFont="1" applyBorder="1" applyAlignment="1">
      <alignment vertical="top"/>
    </xf>
    <xf numFmtId="0" fontId="24" fillId="7" borderId="1" xfId="0" applyFont="1" applyFill="1" applyBorder="1" applyAlignment="1">
      <alignment horizontal="center" vertical="top" wrapText="1"/>
    </xf>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6" xfId="0" applyFont="1" applyFill="1" applyBorder="1" applyAlignment="1">
      <alignment horizontal="center" vertical="top"/>
    </xf>
    <xf numFmtId="0" fontId="2" fillId="3" borderId="17" xfId="0" applyFont="1" applyFill="1" applyBorder="1" applyAlignment="1">
      <alignment horizontal="center" vertical="top"/>
    </xf>
    <xf numFmtId="0" fontId="2" fillId="3" borderId="11" xfId="0" applyFont="1" applyFill="1" applyBorder="1" applyAlignment="1">
      <alignment horizontal="center" vertical="top"/>
    </xf>
    <xf numFmtId="0" fontId="2" fillId="3" borderId="10" xfId="0" applyFont="1" applyFill="1" applyBorder="1" applyAlignment="1">
      <alignment horizontal="center" vertical="top"/>
    </xf>
    <xf numFmtId="0" fontId="2" fillId="3" borderId="18" xfId="0" applyFont="1" applyFill="1" applyBorder="1" applyAlignment="1">
      <alignment horizontal="center" vertical="top"/>
    </xf>
    <xf numFmtId="0" fontId="2" fillId="3" borderId="7" xfId="0" applyFont="1" applyFill="1" applyBorder="1" applyAlignment="1">
      <alignment horizontal="center" vertical="top"/>
    </xf>
  </cellXfs>
  <cellStyles count="17">
    <cellStyle name="Comma" xfId="1" builtinId="3"/>
    <cellStyle name="Comma 2" xfId="10" xr:uid="{00000000-0005-0000-0000-000001000000}"/>
    <cellStyle name="Comma 3" xfId="4" xr:uid="{00000000-0005-0000-0000-000002000000}"/>
    <cellStyle name="Comma0" xfId="5" xr:uid="{00000000-0005-0000-0000-000003000000}"/>
    <cellStyle name="Explanatory Text 2" xfId="12" xr:uid="{00000000-0005-0000-0000-000004000000}"/>
    <cellStyle name="Hyperlink 2" xfId="15" xr:uid="{00000000-0005-0000-0000-000005000000}"/>
    <cellStyle name="Normal" xfId="0" builtinId="0"/>
    <cellStyle name="Normal 2" xfId="9" xr:uid="{00000000-0005-0000-0000-000007000000}"/>
    <cellStyle name="Normal 2 2" xfId="13" xr:uid="{00000000-0005-0000-0000-000008000000}"/>
    <cellStyle name="Normal 3" xfId="8" xr:uid="{00000000-0005-0000-0000-000009000000}"/>
    <cellStyle name="Normal 4" xfId="11" xr:uid="{00000000-0005-0000-0000-00000A000000}"/>
    <cellStyle name="Normal 5" xfId="14" xr:uid="{00000000-0005-0000-0000-00000B000000}"/>
    <cellStyle name="Normal 6" xfId="3" xr:uid="{00000000-0005-0000-0000-00000C000000}"/>
    <cellStyle name="Normal 7 10" xfId="16" xr:uid="{00000000-0005-0000-0000-00000D000000}"/>
    <cellStyle name="OPSKRIF" xfId="6" xr:uid="{00000000-0005-0000-0000-00000E000000}"/>
    <cellStyle name="OPSKRIFTE" xfId="7" xr:uid="{00000000-0005-0000-0000-00000F00000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689298</xdr:colOff>
      <xdr:row>1</xdr:row>
      <xdr:rowOff>282562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1"/>
  <sheetViews>
    <sheetView showGridLines="0" tabSelected="1" zoomScale="60" zoomScaleNormal="60" workbookViewId="0">
      <selection activeCell="E5" sqref="E5"/>
    </sheetView>
  </sheetViews>
  <sheetFormatPr defaultColWidth="9.140625" defaultRowHeight="18.75" x14ac:dyDescent="0.25"/>
  <cols>
    <col min="1" max="1" width="13.42578125" style="88" customWidth="1"/>
    <col min="2" max="2" width="88.140625" style="11" customWidth="1"/>
    <col min="3" max="3" width="18.28515625" style="33" customWidth="1"/>
    <col min="4" max="4" width="8.28515625" style="93" bestFit="1" customWidth="1"/>
    <col min="5" max="6" width="40.7109375" style="66" customWidth="1"/>
    <col min="7" max="7" width="52" style="33" customWidth="1"/>
    <col min="8" max="8" width="50.5703125" style="33" customWidth="1"/>
    <col min="9" max="9" width="16.140625" style="11" bestFit="1" customWidth="1"/>
    <col min="10" max="16384" width="9.140625" style="11"/>
  </cols>
  <sheetData>
    <row r="1" spans="1:12" s="9" customFormat="1" ht="31.5" x14ac:dyDescent="0.5">
      <c r="A1" s="74"/>
      <c r="B1" s="2" t="s">
        <v>0</v>
      </c>
      <c r="C1" s="94"/>
      <c r="D1" s="89"/>
      <c r="E1" s="62"/>
      <c r="F1" s="62"/>
      <c r="G1" s="30"/>
      <c r="H1" s="30"/>
    </row>
    <row r="2" spans="1:12" customFormat="1" ht="28.9" customHeight="1" x14ac:dyDescent="0.25">
      <c r="A2" s="74"/>
      <c r="B2" s="8" t="s">
        <v>1</v>
      </c>
      <c r="C2" s="95"/>
      <c r="D2" s="89"/>
      <c r="E2" s="62"/>
      <c r="F2" s="62"/>
      <c r="G2" s="31"/>
      <c r="H2" s="31"/>
    </row>
    <row r="3" spans="1:12" customFormat="1" x14ac:dyDescent="0.25">
      <c r="A3" s="75" t="s">
        <v>82</v>
      </c>
      <c r="B3" s="28" t="s">
        <v>410</v>
      </c>
      <c r="C3" s="96"/>
      <c r="D3" s="90"/>
      <c r="E3" s="63"/>
      <c r="F3" s="64"/>
      <c r="G3" s="32"/>
      <c r="H3" s="32"/>
      <c r="I3" s="10"/>
      <c r="J3" s="10"/>
      <c r="K3" s="10"/>
      <c r="L3" s="10"/>
    </row>
    <row r="4" spans="1:12" customFormat="1" ht="66" customHeight="1" x14ac:dyDescent="0.25">
      <c r="A4" s="76" t="s">
        <v>83</v>
      </c>
      <c r="B4" s="22" t="s">
        <v>404</v>
      </c>
      <c r="C4" s="96"/>
      <c r="D4" s="91"/>
      <c r="E4" s="65"/>
      <c r="F4" s="64"/>
      <c r="G4" s="32"/>
      <c r="H4" s="32"/>
      <c r="I4" s="10"/>
      <c r="J4" s="10"/>
      <c r="K4" s="10"/>
      <c r="L4" s="10"/>
    </row>
    <row r="5" spans="1:12" customFormat="1" ht="37.5" x14ac:dyDescent="0.25">
      <c r="A5" s="77" t="s">
        <v>2</v>
      </c>
      <c r="B5" s="23"/>
      <c r="C5" s="96"/>
      <c r="D5" s="90"/>
      <c r="E5" s="63"/>
      <c r="F5" s="64"/>
      <c r="G5" s="32"/>
      <c r="H5" s="32"/>
      <c r="I5" s="10"/>
      <c r="J5" s="10"/>
      <c r="K5" s="10"/>
      <c r="L5" s="10"/>
    </row>
    <row r="6" spans="1:12" customFormat="1" x14ac:dyDescent="0.25">
      <c r="A6" s="78"/>
      <c r="B6" s="12"/>
      <c r="C6" s="96"/>
      <c r="D6" s="90"/>
      <c r="E6" s="63"/>
      <c r="F6" s="64"/>
      <c r="G6" s="32"/>
      <c r="H6" s="32"/>
      <c r="I6" s="10"/>
      <c r="J6" s="10"/>
      <c r="K6" s="10"/>
      <c r="L6" s="10"/>
    </row>
    <row r="7" spans="1:12" s="10" customFormat="1" x14ac:dyDescent="0.25">
      <c r="A7" s="79" t="s">
        <v>3</v>
      </c>
      <c r="B7" s="6"/>
      <c r="C7" s="15"/>
      <c r="D7" s="90"/>
      <c r="E7" s="63"/>
      <c r="F7" s="64"/>
      <c r="G7" s="32"/>
      <c r="H7" s="32"/>
    </row>
    <row r="8" spans="1:12" s="10" customFormat="1" x14ac:dyDescent="0.25">
      <c r="A8" s="80" t="s">
        <v>212</v>
      </c>
      <c r="B8" s="7"/>
      <c r="C8" s="97"/>
      <c r="D8" s="90"/>
      <c r="E8" s="63"/>
      <c r="F8" s="64"/>
      <c r="G8" s="32"/>
      <c r="H8" s="32"/>
    </row>
    <row r="9" spans="1:12" s="10" customFormat="1" x14ac:dyDescent="0.25">
      <c r="A9" s="81" t="s">
        <v>4</v>
      </c>
      <c r="B9" s="3"/>
      <c r="C9" s="98"/>
      <c r="D9" s="90"/>
      <c r="E9" s="63"/>
      <c r="F9" s="64"/>
      <c r="G9" s="32"/>
      <c r="H9" s="32"/>
    </row>
    <row r="10" spans="1:12" s="10" customFormat="1" x14ac:dyDescent="0.25">
      <c r="A10" s="81" t="s">
        <v>44</v>
      </c>
      <c r="B10" s="3"/>
      <c r="C10" s="98"/>
      <c r="D10" s="90"/>
      <c r="E10" s="63"/>
      <c r="F10" s="64"/>
      <c r="G10" s="32"/>
      <c r="H10" s="32"/>
    </row>
    <row r="11" spans="1:12" s="10" customFormat="1" x14ac:dyDescent="0.25">
      <c r="A11" s="82" t="s">
        <v>97</v>
      </c>
      <c r="B11" s="25"/>
      <c r="C11" s="99"/>
      <c r="D11" s="64"/>
      <c r="E11" s="64"/>
      <c r="F11" s="64"/>
      <c r="G11" s="32"/>
      <c r="H11" s="32"/>
    </row>
    <row r="12" spans="1:12" s="10" customFormat="1" x14ac:dyDescent="0.25">
      <c r="A12" s="81"/>
      <c r="B12" s="3"/>
      <c r="C12" s="98"/>
      <c r="D12" s="90"/>
      <c r="E12" s="63"/>
      <c r="F12" s="64"/>
      <c r="G12" s="32"/>
      <c r="H12" s="32"/>
    </row>
    <row r="13" spans="1:12" customFormat="1" x14ac:dyDescent="0.25">
      <c r="A13" s="36"/>
      <c r="B13" s="4"/>
      <c r="C13" s="100"/>
      <c r="D13" s="66"/>
      <c r="E13" s="66"/>
      <c r="F13" s="67" t="s">
        <v>5</v>
      </c>
      <c r="G13" s="32"/>
      <c r="H13" s="33"/>
    </row>
    <row r="14" spans="1:12" s="27" customFormat="1" ht="37.5" x14ac:dyDescent="0.25">
      <c r="A14" s="36" t="s">
        <v>6</v>
      </c>
      <c r="B14" s="37" t="s">
        <v>7</v>
      </c>
      <c r="C14" s="38" t="s">
        <v>8</v>
      </c>
      <c r="D14" s="41" t="s">
        <v>9</v>
      </c>
      <c r="E14" s="38" t="s">
        <v>10</v>
      </c>
      <c r="F14" s="39" t="s">
        <v>45</v>
      </c>
      <c r="G14" s="39" t="s">
        <v>11</v>
      </c>
      <c r="H14" s="39" t="s">
        <v>12</v>
      </c>
    </row>
    <row r="15" spans="1:12" s="1" customFormat="1" ht="35.65" customHeight="1" x14ac:dyDescent="0.25">
      <c r="A15" s="83">
        <v>1</v>
      </c>
      <c r="B15" s="40" t="s">
        <v>13</v>
      </c>
      <c r="C15" s="101"/>
      <c r="D15" s="68"/>
      <c r="E15" s="69"/>
      <c r="F15" s="70">
        <f>SUBTOTAL(9, F16:F20)</f>
        <v>0</v>
      </c>
      <c r="G15" s="16"/>
      <c r="H15" s="17"/>
    </row>
    <row r="16" spans="1:12" s="1" customFormat="1" ht="32.1" customHeight="1" x14ac:dyDescent="0.25">
      <c r="A16" s="51" t="s">
        <v>14</v>
      </c>
      <c r="B16" s="24" t="s">
        <v>177</v>
      </c>
      <c r="C16" s="102" t="s">
        <v>15</v>
      </c>
      <c r="D16" s="53">
        <v>1</v>
      </c>
      <c r="E16" s="54">
        <v>0</v>
      </c>
      <c r="F16" s="60">
        <f>ROUND(E16*D16,2)</f>
        <v>0</v>
      </c>
      <c r="G16" s="16"/>
      <c r="H16" s="17"/>
    </row>
    <row r="17" spans="1:8" s="1" customFormat="1" ht="32.1" customHeight="1" x14ac:dyDescent="0.25">
      <c r="A17" s="51" t="s">
        <v>16</v>
      </c>
      <c r="B17" s="5" t="s">
        <v>18</v>
      </c>
      <c r="C17" s="102" t="s">
        <v>15</v>
      </c>
      <c r="D17" s="53">
        <v>1</v>
      </c>
      <c r="E17" s="54">
        <v>0</v>
      </c>
      <c r="F17" s="60">
        <f t="shared" ref="F17:F20" si="0">ROUND(E17*D17,2)</f>
        <v>0</v>
      </c>
      <c r="G17" s="16"/>
      <c r="H17" s="17"/>
    </row>
    <row r="18" spans="1:8" s="1" customFormat="1" ht="32.1" customHeight="1" x14ac:dyDescent="0.25">
      <c r="A18" s="51" t="s">
        <v>74</v>
      </c>
      <c r="B18" s="5" t="s">
        <v>20</v>
      </c>
      <c r="C18" s="102" t="s">
        <v>15</v>
      </c>
      <c r="D18" s="53">
        <v>1</v>
      </c>
      <c r="E18" s="54">
        <v>0</v>
      </c>
      <c r="F18" s="60">
        <f t="shared" si="0"/>
        <v>0</v>
      </c>
      <c r="G18" s="16"/>
      <c r="H18" s="17"/>
    </row>
    <row r="19" spans="1:8" s="1" customFormat="1" ht="32.1" customHeight="1" x14ac:dyDescent="0.25">
      <c r="A19" s="51" t="s">
        <v>17</v>
      </c>
      <c r="B19" s="5" t="s">
        <v>73</v>
      </c>
      <c r="C19" s="102" t="s">
        <v>15</v>
      </c>
      <c r="D19" s="53">
        <v>1</v>
      </c>
      <c r="E19" s="54">
        <v>0</v>
      </c>
      <c r="F19" s="60">
        <f t="shared" si="0"/>
        <v>0</v>
      </c>
      <c r="G19" s="16"/>
      <c r="H19" s="17"/>
    </row>
    <row r="20" spans="1:8" s="1" customFormat="1" ht="32.1" customHeight="1" x14ac:dyDescent="0.25">
      <c r="A20" s="51" t="s">
        <v>19</v>
      </c>
      <c r="B20" s="5" t="s">
        <v>21</v>
      </c>
      <c r="C20" s="102" t="s">
        <v>15</v>
      </c>
      <c r="D20" s="53">
        <v>1</v>
      </c>
      <c r="E20" s="54">
        <v>0</v>
      </c>
      <c r="F20" s="60">
        <f t="shared" si="0"/>
        <v>0</v>
      </c>
      <c r="G20" s="16"/>
      <c r="H20" s="17"/>
    </row>
    <row r="21" spans="1:8" ht="89.65" customHeight="1" x14ac:dyDescent="0.25">
      <c r="A21" s="84">
        <v>2</v>
      </c>
      <c r="B21" s="19" t="s">
        <v>179</v>
      </c>
      <c r="C21" s="103"/>
      <c r="D21" s="68"/>
      <c r="E21" s="68"/>
      <c r="F21" s="70">
        <f>SUBTOTAL(9, F22:F23)</f>
        <v>0</v>
      </c>
      <c r="G21" s="18"/>
      <c r="H21" s="17"/>
    </row>
    <row r="22" spans="1:8" s="1" customFormat="1" ht="32.1" customHeight="1" x14ac:dyDescent="0.25">
      <c r="A22" s="85">
        <v>2.1</v>
      </c>
      <c r="B22" s="5" t="s">
        <v>46</v>
      </c>
      <c r="C22" s="102" t="s">
        <v>15</v>
      </c>
      <c r="D22" s="71">
        <v>1</v>
      </c>
      <c r="E22" s="54">
        <v>0</v>
      </c>
      <c r="F22" s="60">
        <f t="shared" ref="F22:F23" si="1">ROUND(E22*D22,2)</f>
        <v>0</v>
      </c>
      <c r="G22" s="18"/>
      <c r="H22" s="17"/>
    </row>
    <row r="23" spans="1:8" ht="32.1" customHeight="1" x14ac:dyDescent="0.25">
      <c r="A23" s="85">
        <v>2.2000000000000002</v>
      </c>
      <c r="B23" s="5" t="s">
        <v>22</v>
      </c>
      <c r="C23" s="102" t="s">
        <v>15</v>
      </c>
      <c r="D23" s="71">
        <v>1</v>
      </c>
      <c r="E23" s="54">
        <v>0</v>
      </c>
      <c r="F23" s="60">
        <f t="shared" si="1"/>
        <v>0</v>
      </c>
      <c r="G23" s="18"/>
      <c r="H23" s="17"/>
    </row>
    <row r="24" spans="1:8" ht="99" customHeight="1" x14ac:dyDescent="0.25">
      <c r="A24" s="83">
        <v>3</v>
      </c>
      <c r="B24" s="20" t="s">
        <v>181</v>
      </c>
      <c r="C24" s="104"/>
      <c r="D24" s="72"/>
      <c r="E24" s="72"/>
      <c r="F24" s="70">
        <f>SUBTOTAL(9,F25:F54)</f>
        <v>0</v>
      </c>
      <c r="G24" s="17"/>
      <c r="H24" s="17"/>
    </row>
    <row r="25" spans="1:8" s="27" customFormat="1" ht="165" customHeight="1" x14ac:dyDescent="0.25">
      <c r="A25" s="51" t="s">
        <v>98</v>
      </c>
      <c r="B25" s="108" t="s">
        <v>232</v>
      </c>
      <c r="C25" s="105" t="s">
        <v>23</v>
      </c>
      <c r="D25" s="53">
        <v>1</v>
      </c>
      <c r="E25" s="54">
        <v>0</v>
      </c>
      <c r="F25" s="109">
        <f t="shared" ref="F25:F53" si="2">ROUND(E25*D25,2)</f>
        <v>0</v>
      </c>
      <c r="G25" s="26"/>
      <c r="H25" s="46"/>
    </row>
    <row r="26" spans="1:8" s="27" customFormat="1" ht="165" customHeight="1" x14ac:dyDescent="0.25">
      <c r="A26" s="51" t="s">
        <v>24</v>
      </c>
      <c r="B26" s="108" t="s">
        <v>233</v>
      </c>
      <c r="C26" s="105" t="s">
        <v>23</v>
      </c>
      <c r="D26" s="53">
        <v>1</v>
      </c>
      <c r="E26" s="54">
        <v>0</v>
      </c>
      <c r="F26" s="109">
        <f t="shared" si="2"/>
        <v>0</v>
      </c>
      <c r="G26" s="26"/>
      <c r="H26" s="46"/>
    </row>
    <row r="27" spans="1:8" s="27" customFormat="1" ht="165" customHeight="1" x14ac:dyDescent="0.25">
      <c r="A27" s="51" t="s">
        <v>25</v>
      </c>
      <c r="B27" s="108" t="s">
        <v>234</v>
      </c>
      <c r="C27" s="105" t="s">
        <v>23</v>
      </c>
      <c r="D27" s="53">
        <v>1</v>
      </c>
      <c r="E27" s="54">
        <v>0</v>
      </c>
      <c r="F27" s="109">
        <f t="shared" si="2"/>
        <v>0</v>
      </c>
      <c r="G27" s="26"/>
      <c r="H27" s="46"/>
    </row>
    <row r="28" spans="1:8" s="27" customFormat="1" ht="165" customHeight="1" x14ac:dyDescent="0.25">
      <c r="A28" s="51" t="s">
        <v>26</v>
      </c>
      <c r="B28" s="108" t="s">
        <v>235</v>
      </c>
      <c r="C28" s="105" t="s">
        <v>23</v>
      </c>
      <c r="D28" s="53">
        <v>1</v>
      </c>
      <c r="E28" s="54">
        <v>0</v>
      </c>
      <c r="F28" s="109">
        <f t="shared" ref="F28" si="3">ROUND(E28*D28,2)</f>
        <v>0</v>
      </c>
      <c r="G28" s="26"/>
      <c r="H28" s="46"/>
    </row>
    <row r="29" spans="1:8" s="27" customFormat="1" ht="165" customHeight="1" x14ac:dyDescent="0.25">
      <c r="A29" s="51" t="s">
        <v>47</v>
      </c>
      <c r="B29" s="108" t="s">
        <v>236</v>
      </c>
      <c r="C29" s="105" t="s">
        <v>23</v>
      </c>
      <c r="D29" s="53">
        <v>1</v>
      </c>
      <c r="E29" s="54">
        <v>0</v>
      </c>
      <c r="F29" s="109">
        <f t="shared" si="2"/>
        <v>0</v>
      </c>
      <c r="G29" s="26"/>
      <c r="H29" s="26"/>
    </row>
    <row r="30" spans="1:8" s="27" customFormat="1" ht="165" customHeight="1" x14ac:dyDescent="0.25">
      <c r="A30" s="51" t="s">
        <v>75</v>
      </c>
      <c r="B30" s="108" t="s">
        <v>237</v>
      </c>
      <c r="C30" s="105" t="s">
        <v>23</v>
      </c>
      <c r="D30" s="53">
        <v>1</v>
      </c>
      <c r="E30" s="54">
        <v>0</v>
      </c>
      <c r="F30" s="109">
        <f t="shared" si="2"/>
        <v>0</v>
      </c>
      <c r="G30" s="26"/>
      <c r="H30" s="26"/>
    </row>
    <row r="31" spans="1:8" s="27" customFormat="1" ht="165" customHeight="1" x14ac:dyDescent="0.25">
      <c r="A31" s="51" t="s">
        <v>99</v>
      </c>
      <c r="B31" s="108" t="s">
        <v>238</v>
      </c>
      <c r="C31" s="105" t="s">
        <v>23</v>
      </c>
      <c r="D31" s="53">
        <v>1</v>
      </c>
      <c r="E31" s="54">
        <v>0</v>
      </c>
      <c r="F31" s="109">
        <f t="shared" si="2"/>
        <v>0</v>
      </c>
      <c r="G31" s="26"/>
      <c r="H31" s="26"/>
    </row>
    <row r="32" spans="1:8" s="27" customFormat="1" ht="165" customHeight="1" x14ac:dyDescent="0.25">
      <c r="A32" s="51" t="s">
        <v>100</v>
      </c>
      <c r="B32" s="108" t="s">
        <v>239</v>
      </c>
      <c r="C32" s="105" t="s">
        <v>23</v>
      </c>
      <c r="D32" s="53">
        <v>1</v>
      </c>
      <c r="E32" s="54">
        <v>0</v>
      </c>
      <c r="F32" s="109">
        <f t="shared" ref="F32" si="4">ROUND(E32*D32,2)</f>
        <v>0</v>
      </c>
      <c r="G32" s="26"/>
      <c r="H32" s="26"/>
    </row>
    <row r="33" spans="1:8" s="27" customFormat="1" ht="165" customHeight="1" x14ac:dyDescent="0.25">
      <c r="A33" s="51" t="s">
        <v>101</v>
      </c>
      <c r="B33" s="108" t="s">
        <v>240</v>
      </c>
      <c r="C33" s="105" t="s">
        <v>23</v>
      </c>
      <c r="D33" s="53">
        <v>1</v>
      </c>
      <c r="E33" s="54">
        <v>0</v>
      </c>
      <c r="F33" s="109">
        <f t="shared" si="2"/>
        <v>0</v>
      </c>
      <c r="G33" s="26"/>
      <c r="H33" s="26"/>
    </row>
    <row r="34" spans="1:8" s="27" customFormat="1" ht="165" customHeight="1" x14ac:dyDescent="0.25">
      <c r="A34" s="51" t="s">
        <v>102</v>
      </c>
      <c r="B34" s="108" t="s">
        <v>241</v>
      </c>
      <c r="C34" s="105" t="s">
        <v>23</v>
      </c>
      <c r="D34" s="53">
        <v>1</v>
      </c>
      <c r="E34" s="54">
        <v>0</v>
      </c>
      <c r="F34" s="109">
        <f t="shared" ref="F34:F38" si="5">ROUND(E34*D34,2)</f>
        <v>0</v>
      </c>
      <c r="G34" s="26"/>
      <c r="H34" s="26"/>
    </row>
    <row r="35" spans="1:8" s="27" customFormat="1" ht="165" customHeight="1" x14ac:dyDescent="0.25">
      <c r="A35" s="51" t="s">
        <v>215</v>
      </c>
      <c r="B35" s="108" t="s">
        <v>242</v>
      </c>
      <c r="C35" s="105" t="s">
        <v>23</v>
      </c>
      <c r="D35" s="53">
        <v>1</v>
      </c>
      <c r="E35" s="54">
        <v>0</v>
      </c>
      <c r="F35" s="109">
        <f t="shared" si="5"/>
        <v>0</v>
      </c>
      <c r="G35" s="26"/>
      <c r="H35" s="26"/>
    </row>
    <row r="36" spans="1:8" s="27" customFormat="1" ht="165" customHeight="1" x14ac:dyDescent="0.25">
      <c r="A36" s="51" t="s">
        <v>216</v>
      </c>
      <c r="B36" s="108" t="s">
        <v>243</v>
      </c>
      <c r="C36" s="105" t="s">
        <v>23</v>
      </c>
      <c r="D36" s="53">
        <v>1</v>
      </c>
      <c r="E36" s="54">
        <v>0</v>
      </c>
      <c r="F36" s="109">
        <f t="shared" si="5"/>
        <v>0</v>
      </c>
      <c r="G36" s="26"/>
      <c r="H36" s="26"/>
    </row>
    <row r="37" spans="1:8" s="27" customFormat="1" ht="165" customHeight="1" x14ac:dyDescent="0.25">
      <c r="A37" s="51" t="s">
        <v>262</v>
      </c>
      <c r="B37" s="108" t="s">
        <v>244</v>
      </c>
      <c r="C37" s="105" t="s">
        <v>23</v>
      </c>
      <c r="D37" s="53">
        <v>1</v>
      </c>
      <c r="E37" s="54">
        <v>0</v>
      </c>
      <c r="F37" s="109">
        <f t="shared" si="5"/>
        <v>0</v>
      </c>
      <c r="G37" s="26"/>
      <c r="H37" s="26"/>
    </row>
    <row r="38" spans="1:8" s="27" customFormat="1" ht="165" customHeight="1" x14ac:dyDescent="0.25">
      <c r="A38" s="51" t="s">
        <v>263</v>
      </c>
      <c r="B38" s="108" t="s">
        <v>245</v>
      </c>
      <c r="C38" s="105" t="s">
        <v>23</v>
      </c>
      <c r="D38" s="53">
        <v>1</v>
      </c>
      <c r="E38" s="54">
        <v>0</v>
      </c>
      <c r="F38" s="109">
        <f t="shared" si="5"/>
        <v>0</v>
      </c>
      <c r="G38" s="26"/>
      <c r="H38" s="26"/>
    </row>
    <row r="39" spans="1:8" s="27" customFormat="1" ht="165" customHeight="1" x14ac:dyDescent="0.25">
      <c r="A39" s="51" t="s">
        <v>264</v>
      </c>
      <c r="B39" s="108" t="s">
        <v>246</v>
      </c>
      <c r="C39" s="105" t="s">
        <v>23</v>
      </c>
      <c r="D39" s="53">
        <v>1</v>
      </c>
      <c r="E39" s="54">
        <v>0</v>
      </c>
      <c r="F39" s="109">
        <f t="shared" ref="F39:F43" si="6">ROUND(E39*D39,2)</f>
        <v>0</v>
      </c>
      <c r="G39" s="26"/>
      <c r="H39" s="26"/>
    </row>
    <row r="40" spans="1:8" s="27" customFormat="1" ht="165" customHeight="1" x14ac:dyDescent="0.25">
      <c r="A40" s="51" t="s">
        <v>265</v>
      </c>
      <c r="B40" s="108" t="s">
        <v>247</v>
      </c>
      <c r="C40" s="105" t="s">
        <v>23</v>
      </c>
      <c r="D40" s="53">
        <v>1</v>
      </c>
      <c r="E40" s="54">
        <v>0</v>
      </c>
      <c r="F40" s="109">
        <f t="shared" si="6"/>
        <v>0</v>
      </c>
      <c r="G40" s="26"/>
      <c r="H40" s="26"/>
    </row>
    <row r="41" spans="1:8" s="27" customFormat="1" ht="165" customHeight="1" x14ac:dyDescent="0.25">
      <c r="A41" s="51" t="s">
        <v>266</v>
      </c>
      <c r="B41" s="108" t="s">
        <v>248</v>
      </c>
      <c r="C41" s="105" t="s">
        <v>23</v>
      </c>
      <c r="D41" s="53">
        <v>1</v>
      </c>
      <c r="E41" s="54">
        <v>0</v>
      </c>
      <c r="F41" s="109">
        <f t="shared" si="6"/>
        <v>0</v>
      </c>
      <c r="G41" s="26"/>
      <c r="H41" s="26"/>
    </row>
    <row r="42" spans="1:8" s="27" customFormat="1" ht="165" customHeight="1" x14ac:dyDescent="0.25">
      <c r="A42" s="51" t="s">
        <v>267</v>
      </c>
      <c r="B42" s="108" t="s">
        <v>249</v>
      </c>
      <c r="C42" s="105" t="s">
        <v>23</v>
      </c>
      <c r="D42" s="53">
        <v>1</v>
      </c>
      <c r="E42" s="54">
        <v>0</v>
      </c>
      <c r="F42" s="109">
        <f t="shared" si="6"/>
        <v>0</v>
      </c>
      <c r="G42" s="26"/>
      <c r="H42" s="26"/>
    </row>
    <row r="43" spans="1:8" s="27" customFormat="1" ht="165" customHeight="1" x14ac:dyDescent="0.25">
      <c r="A43" s="51" t="s">
        <v>268</v>
      </c>
      <c r="B43" s="108" t="s">
        <v>250</v>
      </c>
      <c r="C43" s="105" t="s">
        <v>23</v>
      </c>
      <c r="D43" s="53">
        <v>1</v>
      </c>
      <c r="E43" s="54">
        <v>0</v>
      </c>
      <c r="F43" s="109">
        <f t="shared" si="6"/>
        <v>0</v>
      </c>
      <c r="G43" s="26"/>
      <c r="H43" s="26"/>
    </row>
    <row r="44" spans="1:8" s="27" customFormat="1" ht="165" customHeight="1" x14ac:dyDescent="0.25">
      <c r="A44" s="51" t="s">
        <v>269</v>
      </c>
      <c r="B44" s="108" t="s">
        <v>251</v>
      </c>
      <c r="C44" s="105" t="s">
        <v>23</v>
      </c>
      <c r="D44" s="53">
        <v>1</v>
      </c>
      <c r="E44" s="54">
        <v>0</v>
      </c>
      <c r="F44" s="109">
        <f t="shared" ref="F44:F48" si="7">ROUND(E44*D44,2)</f>
        <v>0</v>
      </c>
      <c r="G44" s="26"/>
      <c r="H44" s="26"/>
    </row>
    <row r="45" spans="1:8" s="27" customFormat="1" ht="165" customHeight="1" x14ac:dyDescent="0.25">
      <c r="A45" s="51" t="s">
        <v>270</v>
      </c>
      <c r="B45" s="108" t="s">
        <v>252</v>
      </c>
      <c r="C45" s="105" t="s">
        <v>23</v>
      </c>
      <c r="D45" s="53">
        <v>1</v>
      </c>
      <c r="E45" s="54">
        <v>0</v>
      </c>
      <c r="F45" s="109">
        <f t="shared" si="7"/>
        <v>0</v>
      </c>
      <c r="G45" s="26"/>
      <c r="H45" s="26"/>
    </row>
    <row r="46" spans="1:8" s="27" customFormat="1" ht="165" customHeight="1" x14ac:dyDescent="0.25">
      <c r="A46" s="51" t="s">
        <v>271</v>
      </c>
      <c r="B46" s="108" t="s">
        <v>253</v>
      </c>
      <c r="C46" s="105" t="s">
        <v>23</v>
      </c>
      <c r="D46" s="53">
        <v>1</v>
      </c>
      <c r="E46" s="54">
        <v>0</v>
      </c>
      <c r="F46" s="109">
        <f t="shared" si="7"/>
        <v>0</v>
      </c>
      <c r="G46" s="26"/>
      <c r="H46" s="26"/>
    </row>
    <row r="47" spans="1:8" s="27" customFormat="1" ht="165" customHeight="1" x14ac:dyDescent="0.25">
      <c r="A47" s="51" t="s">
        <v>272</v>
      </c>
      <c r="B47" s="108" t="s">
        <v>254</v>
      </c>
      <c r="C47" s="105" t="s">
        <v>23</v>
      </c>
      <c r="D47" s="53">
        <v>1</v>
      </c>
      <c r="E47" s="54">
        <v>0</v>
      </c>
      <c r="F47" s="109">
        <f t="shared" si="7"/>
        <v>0</v>
      </c>
      <c r="G47" s="26"/>
      <c r="H47" s="26"/>
    </row>
    <row r="48" spans="1:8" s="27" customFormat="1" ht="165" customHeight="1" x14ac:dyDescent="0.25">
      <c r="A48" s="51" t="s">
        <v>273</v>
      </c>
      <c r="B48" s="108" t="s">
        <v>255</v>
      </c>
      <c r="C48" s="105" t="s">
        <v>23</v>
      </c>
      <c r="D48" s="53">
        <v>1</v>
      </c>
      <c r="E48" s="54">
        <v>0</v>
      </c>
      <c r="F48" s="109">
        <f t="shared" si="7"/>
        <v>0</v>
      </c>
      <c r="G48" s="26"/>
      <c r="H48" s="26"/>
    </row>
    <row r="49" spans="1:8" s="27" customFormat="1" ht="165" customHeight="1" x14ac:dyDescent="0.25">
      <c r="A49" s="51" t="s">
        <v>274</v>
      </c>
      <c r="B49" s="108" t="s">
        <v>256</v>
      </c>
      <c r="C49" s="105" t="s">
        <v>23</v>
      </c>
      <c r="D49" s="53">
        <v>1</v>
      </c>
      <c r="E49" s="54">
        <v>0</v>
      </c>
      <c r="F49" s="109">
        <f t="shared" ref="F49:F52" si="8">ROUND(E49*D49,2)</f>
        <v>0</v>
      </c>
      <c r="G49" s="26"/>
      <c r="H49" s="26"/>
    </row>
    <row r="50" spans="1:8" s="27" customFormat="1" ht="165" customHeight="1" x14ac:dyDescent="0.25">
      <c r="A50" s="51" t="s">
        <v>275</v>
      </c>
      <c r="B50" s="108" t="s">
        <v>257</v>
      </c>
      <c r="C50" s="105" t="s">
        <v>23</v>
      </c>
      <c r="D50" s="53">
        <v>1</v>
      </c>
      <c r="E50" s="54">
        <v>0</v>
      </c>
      <c r="F50" s="109">
        <f t="shared" si="8"/>
        <v>0</v>
      </c>
      <c r="G50" s="26"/>
      <c r="H50" s="26"/>
    </row>
    <row r="51" spans="1:8" s="27" customFormat="1" ht="165" customHeight="1" x14ac:dyDescent="0.25">
      <c r="A51" s="51" t="s">
        <v>276</v>
      </c>
      <c r="B51" s="108" t="s">
        <v>258</v>
      </c>
      <c r="C51" s="105" t="s">
        <v>23</v>
      </c>
      <c r="D51" s="53">
        <v>1</v>
      </c>
      <c r="E51" s="54">
        <v>0</v>
      </c>
      <c r="F51" s="109">
        <f t="shared" si="8"/>
        <v>0</v>
      </c>
      <c r="G51" s="26"/>
      <c r="H51" s="26"/>
    </row>
    <row r="52" spans="1:8" s="27" customFormat="1" ht="165" customHeight="1" x14ac:dyDescent="0.25">
      <c r="A52" s="51" t="s">
        <v>277</v>
      </c>
      <c r="B52" s="108" t="s">
        <v>259</v>
      </c>
      <c r="C52" s="105" t="s">
        <v>23</v>
      </c>
      <c r="D52" s="53">
        <v>1</v>
      </c>
      <c r="E52" s="54">
        <v>0</v>
      </c>
      <c r="F52" s="109">
        <f t="shared" si="8"/>
        <v>0</v>
      </c>
      <c r="G52" s="26"/>
      <c r="H52" s="26"/>
    </row>
    <row r="53" spans="1:8" s="27" customFormat="1" ht="165" customHeight="1" x14ac:dyDescent="0.25">
      <c r="A53" s="51" t="s">
        <v>278</v>
      </c>
      <c r="B53" s="108" t="s">
        <v>260</v>
      </c>
      <c r="C53" s="105" t="s">
        <v>23</v>
      </c>
      <c r="D53" s="53">
        <v>1</v>
      </c>
      <c r="E53" s="54">
        <v>0</v>
      </c>
      <c r="F53" s="109">
        <f t="shared" si="2"/>
        <v>0</v>
      </c>
      <c r="G53" s="26"/>
      <c r="H53" s="26"/>
    </row>
    <row r="54" spans="1:8" s="27" customFormat="1" ht="165" customHeight="1" x14ac:dyDescent="0.25">
      <c r="A54" s="51" t="s">
        <v>279</v>
      </c>
      <c r="B54" s="108" t="s">
        <v>261</v>
      </c>
      <c r="C54" s="105" t="s">
        <v>23</v>
      </c>
      <c r="D54" s="53">
        <v>1</v>
      </c>
      <c r="E54" s="54">
        <v>0</v>
      </c>
      <c r="F54" s="109">
        <f t="shared" ref="F54" si="9">ROUND(E54*D54,2)</f>
        <v>0</v>
      </c>
      <c r="G54" s="26"/>
      <c r="H54" s="26"/>
    </row>
    <row r="55" spans="1:8" ht="180" customHeight="1" x14ac:dyDescent="0.25">
      <c r="A55" s="83">
        <v>4</v>
      </c>
      <c r="B55" s="20" t="s">
        <v>180</v>
      </c>
      <c r="C55" s="104"/>
      <c r="D55" s="72"/>
      <c r="E55" s="72"/>
      <c r="F55" s="70">
        <f>SUBTOTAL(9,F56:F85)</f>
        <v>0</v>
      </c>
      <c r="G55" s="17"/>
      <c r="H55" s="17"/>
    </row>
    <row r="56" spans="1:8" s="27" customFormat="1" ht="39.950000000000003" customHeight="1" x14ac:dyDescent="0.25">
      <c r="A56" s="51" t="s">
        <v>27</v>
      </c>
      <c r="B56" s="108" t="s">
        <v>280</v>
      </c>
      <c r="C56" s="105" t="s">
        <v>23</v>
      </c>
      <c r="D56" s="53">
        <v>1</v>
      </c>
      <c r="E56" s="54">
        <v>0</v>
      </c>
      <c r="F56" s="109">
        <f t="shared" ref="F56:F91" si="10">ROUND(E56*D56,2)</f>
        <v>0</v>
      </c>
      <c r="G56" s="26"/>
      <c r="H56" s="46"/>
    </row>
    <row r="57" spans="1:8" s="27" customFormat="1" ht="39.950000000000003" customHeight="1" x14ac:dyDescent="0.25">
      <c r="A57" s="51" t="s">
        <v>28</v>
      </c>
      <c r="B57" s="108" t="s">
        <v>281</v>
      </c>
      <c r="C57" s="105" t="s">
        <v>23</v>
      </c>
      <c r="D57" s="53">
        <v>1</v>
      </c>
      <c r="E57" s="54">
        <v>0</v>
      </c>
      <c r="F57" s="109">
        <f t="shared" si="10"/>
        <v>0</v>
      </c>
      <c r="G57" s="26"/>
      <c r="H57" s="46"/>
    </row>
    <row r="58" spans="1:8" s="27" customFormat="1" ht="39.950000000000003" customHeight="1" x14ac:dyDescent="0.25">
      <c r="A58" s="51" t="s">
        <v>29</v>
      </c>
      <c r="B58" s="108" t="s">
        <v>282</v>
      </c>
      <c r="C58" s="105" t="s">
        <v>23</v>
      </c>
      <c r="D58" s="53">
        <v>1</v>
      </c>
      <c r="E58" s="54">
        <v>0</v>
      </c>
      <c r="F58" s="109">
        <f t="shared" si="10"/>
        <v>0</v>
      </c>
      <c r="G58" s="26"/>
      <c r="H58" s="46"/>
    </row>
    <row r="59" spans="1:8" s="27" customFormat="1" ht="39.950000000000003" customHeight="1" x14ac:dyDescent="0.25">
      <c r="A59" s="51" t="s">
        <v>30</v>
      </c>
      <c r="B59" s="108" t="s">
        <v>283</v>
      </c>
      <c r="C59" s="105" t="s">
        <v>23</v>
      </c>
      <c r="D59" s="53">
        <v>1</v>
      </c>
      <c r="E59" s="54">
        <v>0</v>
      </c>
      <c r="F59" s="109">
        <f t="shared" si="10"/>
        <v>0</v>
      </c>
      <c r="G59" s="26"/>
      <c r="H59" s="46"/>
    </row>
    <row r="60" spans="1:8" s="27" customFormat="1" ht="39.950000000000003" customHeight="1" x14ac:dyDescent="0.25">
      <c r="A60" s="51" t="s">
        <v>95</v>
      </c>
      <c r="B60" s="108" t="s">
        <v>284</v>
      </c>
      <c r="C60" s="105" t="s">
        <v>23</v>
      </c>
      <c r="D60" s="53">
        <v>1</v>
      </c>
      <c r="E60" s="54">
        <v>0</v>
      </c>
      <c r="F60" s="109">
        <f t="shared" si="10"/>
        <v>0</v>
      </c>
      <c r="G60" s="26"/>
      <c r="H60" s="26"/>
    </row>
    <row r="61" spans="1:8" s="27" customFormat="1" ht="39.950000000000003" customHeight="1" x14ac:dyDescent="0.25">
      <c r="A61" s="51" t="s">
        <v>96</v>
      </c>
      <c r="B61" s="108" t="s">
        <v>285</v>
      </c>
      <c r="C61" s="105" t="s">
        <v>23</v>
      </c>
      <c r="D61" s="53">
        <v>1</v>
      </c>
      <c r="E61" s="54">
        <v>0</v>
      </c>
      <c r="F61" s="109">
        <f t="shared" si="10"/>
        <v>0</v>
      </c>
      <c r="G61" s="26"/>
      <c r="H61" s="26"/>
    </row>
    <row r="62" spans="1:8" s="27" customFormat="1" ht="39.950000000000003" customHeight="1" x14ac:dyDescent="0.25">
      <c r="A62" s="51" t="s">
        <v>103</v>
      </c>
      <c r="B62" s="108" t="s">
        <v>286</v>
      </c>
      <c r="C62" s="105" t="s">
        <v>23</v>
      </c>
      <c r="D62" s="53">
        <v>1</v>
      </c>
      <c r="E62" s="54">
        <v>0</v>
      </c>
      <c r="F62" s="109">
        <f t="shared" si="10"/>
        <v>0</v>
      </c>
      <c r="G62" s="26"/>
      <c r="H62" s="26"/>
    </row>
    <row r="63" spans="1:8" s="27" customFormat="1" ht="39.950000000000003" customHeight="1" x14ac:dyDescent="0.25">
      <c r="A63" s="51" t="s">
        <v>104</v>
      </c>
      <c r="B63" s="108" t="s">
        <v>287</v>
      </c>
      <c r="C63" s="105" t="s">
        <v>23</v>
      </c>
      <c r="D63" s="53">
        <v>1</v>
      </c>
      <c r="E63" s="54">
        <v>0</v>
      </c>
      <c r="F63" s="109">
        <f t="shared" si="10"/>
        <v>0</v>
      </c>
      <c r="G63" s="26"/>
      <c r="H63" s="26"/>
    </row>
    <row r="64" spans="1:8" s="27" customFormat="1" ht="39.950000000000003" customHeight="1" x14ac:dyDescent="0.25">
      <c r="A64" s="51" t="s">
        <v>105</v>
      </c>
      <c r="B64" s="108" t="s">
        <v>288</v>
      </c>
      <c r="C64" s="105" t="s">
        <v>23</v>
      </c>
      <c r="D64" s="53">
        <v>1</v>
      </c>
      <c r="E64" s="54">
        <v>0</v>
      </c>
      <c r="F64" s="109">
        <f t="shared" si="10"/>
        <v>0</v>
      </c>
      <c r="G64" s="26"/>
      <c r="H64" s="26"/>
    </row>
    <row r="65" spans="1:8" s="27" customFormat="1" ht="39.950000000000003" customHeight="1" x14ac:dyDescent="0.25">
      <c r="A65" s="51" t="s">
        <v>106</v>
      </c>
      <c r="B65" s="108" t="s">
        <v>289</v>
      </c>
      <c r="C65" s="105" t="s">
        <v>23</v>
      </c>
      <c r="D65" s="53">
        <v>1</v>
      </c>
      <c r="E65" s="54">
        <v>0</v>
      </c>
      <c r="F65" s="109">
        <f t="shared" si="10"/>
        <v>0</v>
      </c>
      <c r="G65" s="26"/>
      <c r="H65" s="26"/>
    </row>
    <row r="66" spans="1:8" s="27" customFormat="1" ht="39.950000000000003" customHeight="1" x14ac:dyDescent="0.25">
      <c r="A66" s="51" t="s">
        <v>217</v>
      </c>
      <c r="B66" s="108" t="s">
        <v>290</v>
      </c>
      <c r="C66" s="105" t="s">
        <v>23</v>
      </c>
      <c r="D66" s="53">
        <v>1</v>
      </c>
      <c r="E66" s="54">
        <v>0</v>
      </c>
      <c r="F66" s="109">
        <f t="shared" si="10"/>
        <v>0</v>
      </c>
      <c r="G66" s="26"/>
      <c r="H66" s="26"/>
    </row>
    <row r="67" spans="1:8" s="27" customFormat="1" ht="39.950000000000003" customHeight="1" x14ac:dyDescent="0.25">
      <c r="A67" s="51" t="s">
        <v>218</v>
      </c>
      <c r="B67" s="108" t="s">
        <v>291</v>
      </c>
      <c r="C67" s="105" t="s">
        <v>23</v>
      </c>
      <c r="D67" s="53">
        <v>1</v>
      </c>
      <c r="E67" s="54">
        <v>0</v>
      </c>
      <c r="F67" s="109">
        <f t="shared" si="10"/>
        <v>0</v>
      </c>
      <c r="G67" s="26"/>
      <c r="H67" s="26"/>
    </row>
    <row r="68" spans="1:8" s="27" customFormat="1" ht="39.950000000000003" customHeight="1" x14ac:dyDescent="0.25">
      <c r="A68" s="51" t="s">
        <v>310</v>
      </c>
      <c r="B68" s="108" t="s">
        <v>292</v>
      </c>
      <c r="C68" s="105" t="s">
        <v>23</v>
      </c>
      <c r="D68" s="53">
        <v>1</v>
      </c>
      <c r="E68" s="54">
        <v>0</v>
      </c>
      <c r="F68" s="109">
        <f t="shared" si="10"/>
        <v>0</v>
      </c>
      <c r="G68" s="26"/>
      <c r="H68" s="26"/>
    </row>
    <row r="69" spans="1:8" s="27" customFormat="1" ht="39.950000000000003" customHeight="1" x14ac:dyDescent="0.25">
      <c r="A69" s="51" t="s">
        <v>311</v>
      </c>
      <c r="B69" s="108" t="s">
        <v>293</v>
      </c>
      <c r="C69" s="105" t="s">
        <v>23</v>
      </c>
      <c r="D69" s="53">
        <v>1</v>
      </c>
      <c r="E69" s="54">
        <v>0</v>
      </c>
      <c r="F69" s="109">
        <f t="shared" si="10"/>
        <v>0</v>
      </c>
      <c r="G69" s="26"/>
      <c r="H69" s="26"/>
    </row>
    <row r="70" spans="1:8" s="27" customFormat="1" ht="39.950000000000003" customHeight="1" x14ac:dyDescent="0.25">
      <c r="A70" s="51" t="s">
        <v>312</v>
      </c>
      <c r="B70" s="108" t="s">
        <v>294</v>
      </c>
      <c r="C70" s="105" t="s">
        <v>23</v>
      </c>
      <c r="D70" s="53">
        <v>1</v>
      </c>
      <c r="E70" s="54">
        <v>0</v>
      </c>
      <c r="F70" s="109">
        <f t="shared" si="10"/>
        <v>0</v>
      </c>
      <c r="G70" s="26"/>
      <c r="H70" s="26"/>
    </row>
    <row r="71" spans="1:8" s="27" customFormat="1" ht="39.950000000000003" customHeight="1" x14ac:dyDescent="0.25">
      <c r="A71" s="51" t="s">
        <v>313</v>
      </c>
      <c r="B71" s="108" t="s">
        <v>295</v>
      </c>
      <c r="C71" s="105" t="s">
        <v>23</v>
      </c>
      <c r="D71" s="53">
        <v>1</v>
      </c>
      <c r="E71" s="54">
        <v>0</v>
      </c>
      <c r="F71" s="109">
        <f t="shared" si="10"/>
        <v>0</v>
      </c>
      <c r="G71" s="26"/>
      <c r="H71" s="26"/>
    </row>
    <row r="72" spans="1:8" s="27" customFormat="1" ht="39.950000000000003" customHeight="1" x14ac:dyDescent="0.25">
      <c r="A72" s="51" t="s">
        <v>314</v>
      </c>
      <c r="B72" s="108" t="s">
        <v>296</v>
      </c>
      <c r="C72" s="105" t="s">
        <v>23</v>
      </c>
      <c r="D72" s="53">
        <v>1</v>
      </c>
      <c r="E72" s="54">
        <v>0</v>
      </c>
      <c r="F72" s="109">
        <f t="shared" si="10"/>
        <v>0</v>
      </c>
      <c r="G72" s="26"/>
      <c r="H72" s="26"/>
    </row>
    <row r="73" spans="1:8" s="27" customFormat="1" ht="39.950000000000003" customHeight="1" x14ac:dyDescent="0.25">
      <c r="A73" s="51" t="s">
        <v>315</v>
      </c>
      <c r="B73" s="108" t="s">
        <v>297</v>
      </c>
      <c r="C73" s="105" t="s">
        <v>23</v>
      </c>
      <c r="D73" s="53">
        <v>1</v>
      </c>
      <c r="E73" s="54">
        <v>0</v>
      </c>
      <c r="F73" s="109">
        <f t="shared" si="10"/>
        <v>0</v>
      </c>
      <c r="G73" s="26"/>
      <c r="H73" s="26"/>
    </row>
    <row r="74" spans="1:8" s="27" customFormat="1" ht="39.950000000000003" customHeight="1" x14ac:dyDescent="0.25">
      <c r="A74" s="51" t="s">
        <v>316</v>
      </c>
      <c r="B74" s="108" t="s">
        <v>298</v>
      </c>
      <c r="C74" s="105" t="s">
        <v>23</v>
      </c>
      <c r="D74" s="53">
        <v>1</v>
      </c>
      <c r="E74" s="54">
        <v>0</v>
      </c>
      <c r="F74" s="109">
        <f t="shared" si="10"/>
        <v>0</v>
      </c>
      <c r="G74" s="26"/>
      <c r="H74" s="26"/>
    </row>
    <row r="75" spans="1:8" s="27" customFormat="1" ht="39.950000000000003" customHeight="1" x14ac:dyDescent="0.25">
      <c r="A75" s="51" t="s">
        <v>317</v>
      </c>
      <c r="B75" s="108" t="s">
        <v>299</v>
      </c>
      <c r="C75" s="105" t="s">
        <v>23</v>
      </c>
      <c r="D75" s="53">
        <v>1</v>
      </c>
      <c r="E75" s="54">
        <v>0</v>
      </c>
      <c r="F75" s="109">
        <f t="shared" si="10"/>
        <v>0</v>
      </c>
      <c r="G75" s="26"/>
      <c r="H75" s="26"/>
    </row>
    <row r="76" spans="1:8" s="27" customFormat="1" ht="39.950000000000003" customHeight="1" x14ac:dyDescent="0.25">
      <c r="A76" s="51" t="s">
        <v>318</v>
      </c>
      <c r="B76" s="108" t="s">
        <v>300</v>
      </c>
      <c r="C76" s="105" t="s">
        <v>23</v>
      </c>
      <c r="D76" s="53">
        <v>1</v>
      </c>
      <c r="E76" s="54">
        <v>0</v>
      </c>
      <c r="F76" s="109">
        <f t="shared" si="10"/>
        <v>0</v>
      </c>
      <c r="G76" s="26"/>
      <c r="H76" s="26"/>
    </row>
    <row r="77" spans="1:8" s="27" customFormat="1" ht="39.950000000000003" customHeight="1" x14ac:dyDescent="0.25">
      <c r="A77" s="51" t="s">
        <v>319</v>
      </c>
      <c r="B77" s="108" t="s">
        <v>301</v>
      </c>
      <c r="C77" s="105" t="s">
        <v>23</v>
      </c>
      <c r="D77" s="53">
        <v>1</v>
      </c>
      <c r="E77" s="54">
        <v>0</v>
      </c>
      <c r="F77" s="109">
        <f t="shared" si="10"/>
        <v>0</v>
      </c>
      <c r="G77" s="26"/>
      <c r="H77" s="26"/>
    </row>
    <row r="78" spans="1:8" s="27" customFormat="1" ht="39.950000000000003" customHeight="1" x14ac:dyDescent="0.25">
      <c r="A78" s="51" t="s">
        <v>320</v>
      </c>
      <c r="B78" s="108" t="s">
        <v>302</v>
      </c>
      <c r="C78" s="105" t="s">
        <v>23</v>
      </c>
      <c r="D78" s="53">
        <v>1</v>
      </c>
      <c r="E78" s="54">
        <v>0</v>
      </c>
      <c r="F78" s="109">
        <f t="shared" si="10"/>
        <v>0</v>
      </c>
      <c r="G78" s="26"/>
      <c r="H78" s="26"/>
    </row>
    <row r="79" spans="1:8" s="27" customFormat="1" ht="39.950000000000003" customHeight="1" x14ac:dyDescent="0.25">
      <c r="A79" s="51" t="s">
        <v>321</v>
      </c>
      <c r="B79" s="108" t="s">
        <v>303</v>
      </c>
      <c r="C79" s="105" t="s">
        <v>23</v>
      </c>
      <c r="D79" s="53">
        <v>1</v>
      </c>
      <c r="E79" s="54">
        <v>0</v>
      </c>
      <c r="F79" s="109">
        <f t="shared" si="10"/>
        <v>0</v>
      </c>
      <c r="G79" s="26"/>
      <c r="H79" s="26"/>
    </row>
    <row r="80" spans="1:8" s="27" customFormat="1" ht="39.950000000000003" customHeight="1" x14ac:dyDescent="0.25">
      <c r="A80" s="51" t="s">
        <v>322</v>
      </c>
      <c r="B80" s="108" t="s">
        <v>304</v>
      </c>
      <c r="C80" s="105" t="s">
        <v>23</v>
      </c>
      <c r="D80" s="53">
        <v>1</v>
      </c>
      <c r="E80" s="54">
        <v>0</v>
      </c>
      <c r="F80" s="109">
        <f t="shared" si="10"/>
        <v>0</v>
      </c>
      <c r="G80" s="26"/>
      <c r="H80" s="26"/>
    </row>
    <row r="81" spans="1:8" s="27" customFormat="1" ht="39.950000000000003" customHeight="1" x14ac:dyDescent="0.25">
      <c r="A81" s="51" t="s">
        <v>323</v>
      </c>
      <c r="B81" s="108" t="s">
        <v>305</v>
      </c>
      <c r="C81" s="105" t="s">
        <v>23</v>
      </c>
      <c r="D81" s="53">
        <v>1</v>
      </c>
      <c r="E81" s="54">
        <v>0</v>
      </c>
      <c r="F81" s="109">
        <f t="shared" si="10"/>
        <v>0</v>
      </c>
      <c r="G81" s="26"/>
      <c r="H81" s="26"/>
    </row>
    <row r="82" spans="1:8" s="27" customFormat="1" ht="39.950000000000003" customHeight="1" x14ac:dyDescent="0.25">
      <c r="A82" s="51" t="s">
        <v>324</v>
      </c>
      <c r="B82" s="108" t="s">
        <v>306</v>
      </c>
      <c r="C82" s="105" t="s">
        <v>23</v>
      </c>
      <c r="D82" s="53">
        <v>1</v>
      </c>
      <c r="E82" s="54">
        <v>0</v>
      </c>
      <c r="F82" s="109">
        <f t="shared" si="10"/>
        <v>0</v>
      </c>
      <c r="G82" s="26"/>
      <c r="H82" s="26"/>
    </row>
    <row r="83" spans="1:8" s="27" customFormat="1" ht="39.950000000000003" customHeight="1" x14ac:dyDescent="0.25">
      <c r="A83" s="51" t="s">
        <v>325</v>
      </c>
      <c r="B83" s="108" t="s">
        <v>307</v>
      </c>
      <c r="C83" s="105" t="s">
        <v>23</v>
      </c>
      <c r="D83" s="53">
        <v>1</v>
      </c>
      <c r="E83" s="54">
        <v>0</v>
      </c>
      <c r="F83" s="109">
        <f t="shared" si="10"/>
        <v>0</v>
      </c>
      <c r="G83" s="26"/>
      <c r="H83" s="26"/>
    </row>
    <row r="84" spans="1:8" s="27" customFormat="1" ht="39.950000000000003" customHeight="1" x14ac:dyDescent="0.25">
      <c r="A84" s="51" t="s">
        <v>326</v>
      </c>
      <c r="B84" s="108" t="s">
        <v>308</v>
      </c>
      <c r="C84" s="105" t="s">
        <v>23</v>
      </c>
      <c r="D84" s="53">
        <v>1</v>
      </c>
      <c r="E84" s="54">
        <v>0</v>
      </c>
      <c r="F84" s="109">
        <f t="shared" si="10"/>
        <v>0</v>
      </c>
      <c r="G84" s="26"/>
      <c r="H84" s="26"/>
    </row>
    <row r="85" spans="1:8" s="27" customFormat="1" ht="39.950000000000003" customHeight="1" x14ac:dyDescent="0.25">
      <c r="A85" s="51" t="s">
        <v>327</v>
      </c>
      <c r="B85" s="108" t="s">
        <v>309</v>
      </c>
      <c r="C85" s="105" t="s">
        <v>23</v>
      </c>
      <c r="D85" s="53">
        <v>1</v>
      </c>
      <c r="E85" s="54">
        <v>0</v>
      </c>
      <c r="F85" s="109">
        <f t="shared" si="10"/>
        <v>0</v>
      </c>
      <c r="G85" s="26"/>
      <c r="H85" s="26"/>
    </row>
    <row r="86" spans="1:8" ht="117" customHeight="1" x14ac:dyDescent="0.25">
      <c r="A86" s="110">
        <v>5</v>
      </c>
      <c r="B86" s="20" t="s">
        <v>331</v>
      </c>
      <c r="C86" s="111"/>
      <c r="D86" s="112"/>
      <c r="E86" s="119"/>
      <c r="F86" s="113">
        <f>SUBTOTAL(9, F87:F88)</f>
        <v>0</v>
      </c>
      <c r="G86" s="17"/>
      <c r="H86" s="17"/>
    </row>
    <row r="87" spans="1:8" ht="31.5" x14ac:dyDescent="0.25">
      <c r="A87" s="114" t="s">
        <v>116</v>
      </c>
      <c r="B87" s="115" t="s">
        <v>406</v>
      </c>
      <c r="C87" s="116" t="s">
        <v>23</v>
      </c>
      <c r="D87" s="117">
        <v>480</v>
      </c>
      <c r="E87" s="54">
        <v>0</v>
      </c>
      <c r="F87" s="118">
        <f t="shared" si="10"/>
        <v>0</v>
      </c>
      <c r="G87" s="18"/>
      <c r="H87" s="17"/>
    </row>
    <row r="88" spans="1:8" ht="31.5" x14ac:dyDescent="0.25">
      <c r="A88" s="114" t="s">
        <v>117</v>
      </c>
      <c r="B88" s="115" t="s">
        <v>407</v>
      </c>
      <c r="C88" s="116" t="s">
        <v>23</v>
      </c>
      <c r="D88" s="117">
        <v>48</v>
      </c>
      <c r="E88" s="54">
        <v>0</v>
      </c>
      <c r="F88" s="118">
        <f t="shared" si="10"/>
        <v>0</v>
      </c>
      <c r="G88" s="18"/>
      <c r="H88" s="17"/>
    </row>
    <row r="89" spans="1:8" ht="101.45" customHeight="1" x14ac:dyDescent="0.25">
      <c r="A89" s="110">
        <v>6</v>
      </c>
      <c r="B89" s="20" t="s">
        <v>330</v>
      </c>
      <c r="C89" s="111"/>
      <c r="D89" s="112"/>
      <c r="E89" s="119"/>
      <c r="F89" s="113">
        <f>SUBTOTAL(9, F90:F91)</f>
        <v>0</v>
      </c>
      <c r="G89" s="17"/>
      <c r="H89" s="17"/>
    </row>
    <row r="90" spans="1:8" ht="31.5" x14ac:dyDescent="0.25">
      <c r="A90" s="114" t="s">
        <v>118</v>
      </c>
      <c r="B90" s="115" t="s">
        <v>406</v>
      </c>
      <c r="C90" s="116" t="s">
        <v>23</v>
      </c>
      <c r="D90" s="117">
        <v>480</v>
      </c>
      <c r="E90" s="54">
        <v>0</v>
      </c>
      <c r="F90" s="118">
        <f t="shared" si="10"/>
        <v>0</v>
      </c>
      <c r="G90" s="18"/>
      <c r="H90" s="17"/>
    </row>
    <row r="91" spans="1:8" ht="31.5" x14ac:dyDescent="0.25">
      <c r="A91" s="114" t="s">
        <v>334</v>
      </c>
      <c r="B91" s="115" t="s">
        <v>407</v>
      </c>
      <c r="C91" s="116" t="s">
        <v>23</v>
      </c>
      <c r="D91" s="117">
        <v>24</v>
      </c>
      <c r="E91" s="54">
        <v>0</v>
      </c>
      <c r="F91" s="118">
        <f t="shared" si="10"/>
        <v>0</v>
      </c>
      <c r="G91" s="18"/>
      <c r="H91" s="17"/>
    </row>
    <row r="92" spans="1:8" ht="99.95" customHeight="1" x14ac:dyDescent="0.25">
      <c r="A92" s="83">
        <v>7</v>
      </c>
      <c r="B92" s="20" t="s">
        <v>182</v>
      </c>
      <c r="C92" s="104"/>
      <c r="D92" s="72"/>
      <c r="E92" s="72"/>
      <c r="F92" s="70">
        <f>SUBTOTAL(9,F93:F99)</f>
        <v>0</v>
      </c>
      <c r="G92" s="17"/>
      <c r="H92" s="17"/>
    </row>
    <row r="93" spans="1:8" s="27" customFormat="1" ht="39.950000000000003" customHeight="1" x14ac:dyDescent="0.25">
      <c r="A93" s="51" t="s">
        <v>31</v>
      </c>
      <c r="B93" s="55" t="s">
        <v>206</v>
      </c>
      <c r="C93" s="105" t="s">
        <v>23</v>
      </c>
      <c r="D93" s="53">
        <v>25</v>
      </c>
      <c r="E93" s="54">
        <v>0</v>
      </c>
      <c r="F93" s="60">
        <f t="shared" ref="F93:F99" si="11">ROUND(E93*D93,2)</f>
        <v>0</v>
      </c>
      <c r="G93" s="26"/>
      <c r="H93" s="46"/>
    </row>
    <row r="94" spans="1:8" s="27" customFormat="1" ht="39.950000000000003" customHeight="1" x14ac:dyDescent="0.25">
      <c r="A94" s="51" t="s">
        <v>33</v>
      </c>
      <c r="B94" s="55" t="s">
        <v>207</v>
      </c>
      <c r="C94" s="105" t="s">
        <v>23</v>
      </c>
      <c r="D94" s="53">
        <v>25</v>
      </c>
      <c r="E94" s="54">
        <v>0</v>
      </c>
      <c r="F94" s="60">
        <f t="shared" si="11"/>
        <v>0</v>
      </c>
      <c r="G94" s="26"/>
      <c r="H94" s="46"/>
    </row>
    <row r="95" spans="1:8" s="27" customFormat="1" ht="39.950000000000003" customHeight="1" x14ac:dyDescent="0.25">
      <c r="A95" s="51" t="s">
        <v>90</v>
      </c>
      <c r="B95" s="55" t="s">
        <v>208</v>
      </c>
      <c r="C95" s="105" t="s">
        <v>23</v>
      </c>
      <c r="D95" s="53">
        <v>45</v>
      </c>
      <c r="E95" s="54">
        <v>0</v>
      </c>
      <c r="F95" s="60">
        <f t="shared" si="11"/>
        <v>0</v>
      </c>
      <c r="G95" s="26"/>
      <c r="H95" s="46"/>
    </row>
    <row r="96" spans="1:8" s="27" customFormat="1" ht="39.950000000000003" customHeight="1" x14ac:dyDescent="0.25">
      <c r="A96" s="51" t="s">
        <v>91</v>
      </c>
      <c r="B96" s="55" t="s">
        <v>209</v>
      </c>
      <c r="C96" s="105" t="s">
        <v>23</v>
      </c>
      <c r="D96" s="53">
        <v>32</v>
      </c>
      <c r="E96" s="54">
        <v>0</v>
      </c>
      <c r="F96" s="60">
        <f t="shared" si="11"/>
        <v>0</v>
      </c>
      <c r="G96" s="26"/>
      <c r="H96" s="46"/>
    </row>
    <row r="97" spans="1:8" s="27" customFormat="1" ht="39.950000000000003" customHeight="1" x14ac:dyDescent="0.25">
      <c r="A97" s="51" t="s">
        <v>92</v>
      </c>
      <c r="B97" s="55" t="s">
        <v>210</v>
      </c>
      <c r="C97" s="105" t="s">
        <v>23</v>
      </c>
      <c r="D97" s="53">
        <v>32</v>
      </c>
      <c r="E97" s="54">
        <v>0</v>
      </c>
      <c r="F97" s="60">
        <f t="shared" si="11"/>
        <v>0</v>
      </c>
      <c r="G97" s="26"/>
      <c r="H97" s="46"/>
    </row>
    <row r="98" spans="1:8" s="27" customFormat="1" ht="39.950000000000003" customHeight="1" x14ac:dyDescent="0.25">
      <c r="A98" s="51" t="s">
        <v>93</v>
      </c>
      <c r="B98" s="55" t="s">
        <v>211</v>
      </c>
      <c r="C98" s="105" t="s">
        <v>23</v>
      </c>
      <c r="D98" s="53">
        <v>80</v>
      </c>
      <c r="E98" s="54">
        <v>0</v>
      </c>
      <c r="F98" s="60">
        <f t="shared" si="11"/>
        <v>0</v>
      </c>
      <c r="G98" s="26"/>
      <c r="H98" s="46"/>
    </row>
    <row r="99" spans="1:8" s="27" customFormat="1" ht="39.950000000000003" customHeight="1" x14ac:dyDescent="0.25">
      <c r="A99" s="51" t="s">
        <v>94</v>
      </c>
      <c r="B99" s="55" t="s">
        <v>329</v>
      </c>
      <c r="C99" s="105" t="s">
        <v>23</v>
      </c>
      <c r="D99" s="53">
        <v>12</v>
      </c>
      <c r="E99" s="54">
        <v>0</v>
      </c>
      <c r="F99" s="60">
        <f t="shared" si="11"/>
        <v>0</v>
      </c>
      <c r="G99" s="26"/>
      <c r="H99" s="46"/>
    </row>
    <row r="100" spans="1:8" ht="124.5" customHeight="1" x14ac:dyDescent="0.25">
      <c r="A100" s="83">
        <v>8</v>
      </c>
      <c r="B100" s="20" t="s">
        <v>183</v>
      </c>
      <c r="C100" s="104"/>
      <c r="D100" s="72"/>
      <c r="E100" s="72"/>
      <c r="F100" s="70">
        <f>SUBTOTAL(9,F101:F123)</f>
        <v>0</v>
      </c>
      <c r="G100" s="17"/>
      <c r="H100" s="17"/>
    </row>
    <row r="101" spans="1:8" s="61" customFormat="1" ht="39.950000000000003" customHeight="1" x14ac:dyDescent="0.25">
      <c r="A101" s="51" t="s">
        <v>34</v>
      </c>
      <c r="B101" s="58" t="s">
        <v>196</v>
      </c>
      <c r="C101" s="106" t="s">
        <v>49</v>
      </c>
      <c r="D101" s="59">
        <v>1500</v>
      </c>
      <c r="E101" s="54">
        <v>0</v>
      </c>
      <c r="F101" s="60">
        <f t="shared" ref="F101:F121" si="12">ROUND(E101*D101,2)</f>
        <v>0</v>
      </c>
      <c r="G101" s="46"/>
      <c r="H101" s="46"/>
    </row>
    <row r="102" spans="1:8" s="61" customFormat="1" ht="39.950000000000003" customHeight="1" x14ac:dyDescent="0.25">
      <c r="A102" s="51" t="s">
        <v>35</v>
      </c>
      <c r="B102" s="58" t="s">
        <v>197</v>
      </c>
      <c r="C102" s="106" t="s">
        <v>49</v>
      </c>
      <c r="D102" s="59">
        <v>1500</v>
      </c>
      <c r="E102" s="54">
        <v>0</v>
      </c>
      <c r="F102" s="60">
        <f t="shared" si="12"/>
        <v>0</v>
      </c>
      <c r="G102" s="46"/>
      <c r="H102" s="46"/>
    </row>
    <row r="103" spans="1:8" s="61" customFormat="1" ht="39.950000000000003" customHeight="1" x14ac:dyDescent="0.25">
      <c r="A103" s="51" t="s">
        <v>36</v>
      </c>
      <c r="B103" s="58" t="s">
        <v>198</v>
      </c>
      <c r="C103" s="106" t="s">
        <v>49</v>
      </c>
      <c r="D103" s="59">
        <v>1500</v>
      </c>
      <c r="E103" s="54">
        <v>0</v>
      </c>
      <c r="F103" s="60">
        <f t="shared" si="12"/>
        <v>0</v>
      </c>
      <c r="G103" s="46"/>
      <c r="H103" s="46"/>
    </row>
    <row r="104" spans="1:8" s="61" customFormat="1" ht="39.950000000000003" customHeight="1" x14ac:dyDescent="0.25">
      <c r="A104" s="51" t="s">
        <v>37</v>
      </c>
      <c r="B104" s="58" t="s">
        <v>199</v>
      </c>
      <c r="C104" s="106" t="s">
        <v>49</v>
      </c>
      <c r="D104" s="59">
        <v>1500</v>
      </c>
      <c r="E104" s="54">
        <v>0</v>
      </c>
      <c r="F104" s="60">
        <f t="shared" si="12"/>
        <v>0</v>
      </c>
      <c r="G104" s="46"/>
      <c r="H104" s="46"/>
    </row>
    <row r="105" spans="1:8" s="61" customFormat="1" ht="39.950000000000003" customHeight="1" x14ac:dyDescent="0.25">
      <c r="A105" s="51" t="s">
        <v>50</v>
      </c>
      <c r="B105" s="58" t="s">
        <v>200</v>
      </c>
      <c r="C105" s="106" t="s">
        <v>49</v>
      </c>
      <c r="D105" s="59">
        <v>1000</v>
      </c>
      <c r="E105" s="54">
        <v>0</v>
      </c>
      <c r="F105" s="60">
        <f t="shared" si="12"/>
        <v>0</v>
      </c>
      <c r="G105" s="46"/>
      <c r="H105" s="46"/>
    </row>
    <row r="106" spans="1:8" s="61" customFormat="1" ht="39.950000000000003" customHeight="1" x14ac:dyDescent="0.25">
      <c r="A106" s="51" t="s">
        <v>119</v>
      </c>
      <c r="B106" s="58" t="s">
        <v>201</v>
      </c>
      <c r="C106" s="106" t="s">
        <v>49</v>
      </c>
      <c r="D106" s="59">
        <v>1000</v>
      </c>
      <c r="E106" s="54">
        <v>0</v>
      </c>
      <c r="F106" s="60">
        <f t="shared" si="12"/>
        <v>0</v>
      </c>
      <c r="G106" s="46"/>
      <c r="H106" s="46"/>
    </row>
    <row r="107" spans="1:8" s="61" customFormat="1" ht="39.950000000000003" customHeight="1" x14ac:dyDescent="0.25">
      <c r="A107" s="51" t="s">
        <v>120</v>
      </c>
      <c r="B107" s="58" t="s">
        <v>202</v>
      </c>
      <c r="C107" s="106" t="s">
        <v>49</v>
      </c>
      <c r="D107" s="59">
        <v>1500</v>
      </c>
      <c r="E107" s="54">
        <v>0</v>
      </c>
      <c r="F107" s="60">
        <f t="shared" si="12"/>
        <v>0</v>
      </c>
      <c r="G107" s="46"/>
      <c r="H107" s="46"/>
    </row>
    <row r="108" spans="1:8" s="61" customFormat="1" ht="39.950000000000003" customHeight="1" x14ac:dyDescent="0.25">
      <c r="A108" s="51" t="s">
        <v>121</v>
      </c>
      <c r="B108" s="58" t="s">
        <v>203</v>
      </c>
      <c r="C108" s="106" t="s">
        <v>49</v>
      </c>
      <c r="D108" s="59">
        <v>1500</v>
      </c>
      <c r="E108" s="54">
        <v>0</v>
      </c>
      <c r="F108" s="60">
        <f t="shared" si="12"/>
        <v>0</v>
      </c>
      <c r="G108" s="46"/>
      <c r="H108" s="46"/>
    </row>
    <row r="109" spans="1:8" s="61" customFormat="1" ht="39.950000000000003" customHeight="1" x14ac:dyDescent="0.25">
      <c r="A109" s="51" t="s">
        <v>122</v>
      </c>
      <c r="B109" s="58" t="s">
        <v>204</v>
      </c>
      <c r="C109" s="106" t="s">
        <v>49</v>
      </c>
      <c r="D109" s="59">
        <v>1500</v>
      </c>
      <c r="E109" s="54">
        <v>0</v>
      </c>
      <c r="F109" s="60">
        <f t="shared" si="12"/>
        <v>0</v>
      </c>
      <c r="G109" s="46"/>
      <c r="H109" s="46"/>
    </row>
    <row r="110" spans="1:8" s="61" customFormat="1" ht="39.950000000000003" customHeight="1" x14ac:dyDescent="0.25">
      <c r="A110" s="51" t="s">
        <v>123</v>
      </c>
      <c r="B110" s="58" t="s">
        <v>227</v>
      </c>
      <c r="C110" s="106" t="s">
        <v>49</v>
      </c>
      <c r="D110" s="59">
        <v>1000</v>
      </c>
      <c r="E110" s="54">
        <v>0</v>
      </c>
      <c r="F110" s="60">
        <f t="shared" si="12"/>
        <v>0</v>
      </c>
      <c r="G110" s="46"/>
      <c r="H110" s="46"/>
    </row>
    <row r="111" spans="1:8" s="61" customFormat="1" ht="39.950000000000003" customHeight="1" x14ac:dyDescent="0.25">
      <c r="A111" s="51" t="s">
        <v>124</v>
      </c>
      <c r="B111" s="58" t="s">
        <v>228</v>
      </c>
      <c r="C111" s="106" t="s">
        <v>49</v>
      </c>
      <c r="D111" s="59">
        <v>1000</v>
      </c>
      <c r="E111" s="54">
        <v>0</v>
      </c>
      <c r="F111" s="60">
        <f t="shared" si="12"/>
        <v>0</v>
      </c>
      <c r="G111" s="46"/>
      <c r="H111" s="46"/>
    </row>
    <row r="112" spans="1:8" s="61" customFormat="1" ht="39.950000000000003" customHeight="1" x14ac:dyDescent="0.25">
      <c r="A112" s="51" t="s">
        <v>125</v>
      </c>
      <c r="B112" s="58" t="s">
        <v>229</v>
      </c>
      <c r="C112" s="106" t="s">
        <v>49</v>
      </c>
      <c r="D112" s="59">
        <v>1000</v>
      </c>
      <c r="E112" s="54">
        <v>0</v>
      </c>
      <c r="F112" s="60">
        <f t="shared" si="12"/>
        <v>0</v>
      </c>
      <c r="G112" s="46"/>
      <c r="H112" s="46"/>
    </row>
    <row r="113" spans="1:8" s="61" customFormat="1" ht="39.950000000000003" customHeight="1" x14ac:dyDescent="0.25">
      <c r="A113" s="51" t="s">
        <v>126</v>
      </c>
      <c r="B113" s="58" t="s">
        <v>230</v>
      </c>
      <c r="C113" s="106" t="s">
        <v>49</v>
      </c>
      <c r="D113" s="59">
        <v>1000</v>
      </c>
      <c r="E113" s="54">
        <v>0</v>
      </c>
      <c r="F113" s="60">
        <f t="shared" si="12"/>
        <v>0</v>
      </c>
      <c r="G113" s="46"/>
      <c r="H113" s="46"/>
    </row>
    <row r="114" spans="1:8" s="61" customFormat="1" ht="39.950000000000003" customHeight="1" x14ac:dyDescent="0.25">
      <c r="A114" s="51" t="s">
        <v>127</v>
      </c>
      <c r="B114" s="58" t="s">
        <v>205</v>
      </c>
      <c r="C114" s="106" t="s">
        <v>49</v>
      </c>
      <c r="D114" s="59">
        <v>1000</v>
      </c>
      <c r="E114" s="54">
        <v>0</v>
      </c>
      <c r="F114" s="60">
        <f t="shared" si="12"/>
        <v>0</v>
      </c>
      <c r="G114" s="46"/>
      <c r="H114" s="46"/>
    </row>
    <row r="115" spans="1:8" s="61" customFormat="1" ht="39.950000000000003" customHeight="1" x14ac:dyDescent="0.25">
      <c r="A115" s="51" t="s">
        <v>128</v>
      </c>
      <c r="B115" s="55" t="s">
        <v>231</v>
      </c>
      <c r="C115" s="106" t="s">
        <v>49</v>
      </c>
      <c r="D115" s="59">
        <v>1000</v>
      </c>
      <c r="E115" s="54">
        <v>0</v>
      </c>
      <c r="F115" s="60">
        <f t="shared" si="12"/>
        <v>0</v>
      </c>
      <c r="G115" s="46"/>
      <c r="H115" s="46"/>
    </row>
    <row r="116" spans="1:8" s="61" customFormat="1" ht="39.950000000000003" customHeight="1" x14ac:dyDescent="0.25">
      <c r="A116" s="51" t="s">
        <v>129</v>
      </c>
      <c r="B116" s="55" t="s">
        <v>85</v>
      </c>
      <c r="C116" s="106" t="s">
        <v>49</v>
      </c>
      <c r="D116" s="59">
        <v>1500</v>
      </c>
      <c r="E116" s="54">
        <v>0</v>
      </c>
      <c r="F116" s="60">
        <f t="shared" si="12"/>
        <v>0</v>
      </c>
      <c r="G116" s="46"/>
      <c r="H116" s="46"/>
    </row>
    <row r="117" spans="1:8" s="61" customFormat="1" ht="39.950000000000003" customHeight="1" x14ac:dyDescent="0.25">
      <c r="A117" s="51" t="s">
        <v>130</v>
      </c>
      <c r="B117" s="58" t="s">
        <v>89</v>
      </c>
      <c r="C117" s="106" t="s">
        <v>49</v>
      </c>
      <c r="D117" s="59">
        <v>1000</v>
      </c>
      <c r="E117" s="54">
        <v>0</v>
      </c>
      <c r="F117" s="60">
        <f t="shared" si="12"/>
        <v>0</v>
      </c>
      <c r="G117" s="46"/>
      <c r="H117" s="46"/>
    </row>
    <row r="118" spans="1:8" s="61" customFormat="1" ht="39.950000000000003" customHeight="1" x14ac:dyDescent="0.25">
      <c r="A118" s="51" t="s">
        <v>219</v>
      </c>
      <c r="B118" s="58" t="s">
        <v>84</v>
      </c>
      <c r="C118" s="106" t="s">
        <v>49</v>
      </c>
      <c r="D118" s="59">
        <v>1000</v>
      </c>
      <c r="E118" s="54">
        <v>0</v>
      </c>
      <c r="F118" s="60">
        <f t="shared" si="12"/>
        <v>0</v>
      </c>
      <c r="G118" s="46"/>
      <c r="H118" s="46"/>
    </row>
    <row r="119" spans="1:8" s="61" customFormat="1" ht="39.950000000000003" customHeight="1" x14ac:dyDescent="0.25">
      <c r="A119" s="51" t="s">
        <v>220</v>
      </c>
      <c r="B119" s="58" t="s">
        <v>86</v>
      </c>
      <c r="C119" s="106" t="s">
        <v>49</v>
      </c>
      <c r="D119" s="59">
        <v>1000</v>
      </c>
      <c r="E119" s="54">
        <v>0</v>
      </c>
      <c r="F119" s="60">
        <f t="shared" si="12"/>
        <v>0</v>
      </c>
      <c r="G119" s="46"/>
      <c r="H119" s="46"/>
    </row>
    <row r="120" spans="1:8" s="61" customFormat="1" ht="39.950000000000003" customHeight="1" x14ac:dyDescent="0.25">
      <c r="A120" s="51" t="s">
        <v>221</v>
      </c>
      <c r="B120" s="58" t="s">
        <v>87</v>
      </c>
      <c r="C120" s="106" t="s">
        <v>49</v>
      </c>
      <c r="D120" s="59">
        <v>1000</v>
      </c>
      <c r="E120" s="54">
        <v>0</v>
      </c>
      <c r="F120" s="60">
        <f t="shared" si="12"/>
        <v>0</v>
      </c>
      <c r="G120" s="46"/>
      <c r="H120" s="46"/>
    </row>
    <row r="121" spans="1:8" s="61" customFormat="1" ht="39.950000000000003" customHeight="1" x14ac:dyDescent="0.25">
      <c r="A121" s="51" t="s">
        <v>222</v>
      </c>
      <c r="B121" s="58" t="s">
        <v>88</v>
      </c>
      <c r="C121" s="106" t="s">
        <v>49</v>
      </c>
      <c r="D121" s="53">
        <v>2000</v>
      </c>
      <c r="E121" s="54">
        <v>0</v>
      </c>
      <c r="F121" s="60">
        <f t="shared" si="12"/>
        <v>0</v>
      </c>
      <c r="G121" s="46"/>
      <c r="H121" s="46"/>
    </row>
    <row r="122" spans="1:8" s="61" customFormat="1" ht="39.950000000000003" customHeight="1" x14ac:dyDescent="0.25">
      <c r="A122" s="51" t="s">
        <v>335</v>
      </c>
      <c r="B122" s="58" t="s">
        <v>332</v>
      </c>
      <c r="C122" s="120" t="s">
        <v>49</v>
      </c>
      <c r="D122" s="121">
        <v>500</v>
      </c>
      <c r="E122" s="54">
        <v>0</v>
      </c>
      <c r="F122" s="122">
        <f t="shared" ref="F122:F123" si="13">E122*D122</f>
        <v>0</v>
      </c>
      <c r="G122" s="26"/>
      <c r="H122" s="46"/>
    </row>
    <row r="123" spans="1:8" s="61" customFormat="1" ht="39.950000000000003" customHeight="1" x14ac:dyDescent="0.25">
      <c r="A123" s="51" t="s">
        <v>336</v>
      </c>
      <c r="B123" s="58" t="s">
        <v>333</v>
      </c>
      <c r="C123" s="120" t="s">
        <v>49</v>
      </c>
      <c r="D123" s="121">
        <v>5000</v>
      </c>
      <c r="E123" s="54">
        <v>0</v>
      </c>
      <c r="F123" s="122">
        <f t="shared" si="13"/>
        <v>0</v>
      </c>
      <c r="G123" s="26"/>
      <c r="H123" s="46"/>
    </row>
    <row r="124" spans="1:8" ht="125.1" customHeight="1" x14ac:dyDescent="0.25">
      <c r="A124" s="83">
        <v>9</v>
      </c>
      <c r="B124" s="20" t="s">
        <v>184</v>
      </c>
      <c r="C124" s="104"/>
      <c r="D124" s="72"/>
      <c r="E124" s="72"/>
      <c r="F124" s="70">
        <f>SUBTOTAL(9,F125:F147)</f>
        <v>0</v>
      </c>
      <c r="G124" s="17"/>
      <c r="H124" s="17"/>
    </row>
    <row r="125" spans="1:8" s="61" customFormat="1" ht="45" customHeight="1" x14ac:dyDescent="0.25">
      <c r="A125" s="51" t="s">
        <v>131</v>
      </c>
      <c r="B125" s="58" t="s">
        <v>196</v>
      </c>
      <c r="C125" s="106" t="s">
        <v>49</v>
      </c>
      <c r="D125" s="59">
        <v>2000</v>
      </c>
      <c r="E125" s="54">
        <v>0</v>
      </c>
      <c r="F125" s="60">
        <f t="shared" ref="F125:F145" si="14">ROUND(E125*D125,2)</f>
        <v>0</v>
      </c>
      <c r="G125" s="46"/>
      <c r="H125" s="46"/>
    </row>
    <row r="126" spans="1:8" s="61" customFormat="1" ht="45" customHeight="1" x14ac:dyDescent="0.25">
      <c r="A126" s="51" t="s">
        <v>132</v>
      </c>
      <c r="B126" s="58" t="s">
        <v>197</v>
      </c>
      <c r="C126" s="106" t="s">
        <v>49</v>
      </c>
      <c r="D126" s="59">
        <v>2000</v>
      </c>
      <c r="E126" s="54">
        <v>0</v>
      </c>
      <c r="F126" s="60">
        <f t="shared" si="14"/>
        <v>0</v>
      </c>
      <c r="G126" s="46"/>
      <c r="H126" s="46"/>
    </row>
    <row r="127" spans="1:8" s="61" customFormat="1" ht="45" customHeight="1" x14ac:dyDescent="0.25">
      <c r="A127" s="51" t="s">
        <v>133</v>
      </c>
      <c r="B127" s="58" t="s">
        <v>198</v>
      </c>
      <c r="C127" s="106" t="s">
        <v>49</v>
      </c>
      <c r="D127" s="59">
        <v>2000</v>
      </c>
      <c r="E127" s="54">
        <v>0</v>
      </c>
      <c r="F127" s="60">
        <f t="shared" si="14"/>
        <v>0</v>
      </c>
      <c r="G127" s="46"/>
      <c r="H127" s="46"/>
    </row>
    <row r="128" spans="1:8" s="61" customFormat="1" ht="45" customHeight="1" x14ac:dyDescent="0.25">
      <c r="A128" s="51" t="s">
        <v>134</v>
      </c>
      <c r="B128" s="58" t="s">
        <v>199</v>
      </c>
      <c r="C128" s="106" t="s">
        <v>49</v>
      </c>
      <c r="D128" s="59">
        <v>2000</v>
      </c>
      <c r="E128" s="54">
        <v>0</v>
      </c>
      <c r="F128" s="60">
        <f t="shared" si="14"/>
        <v>0</v>
      </c>
      <c r="G128" s="46"/>
      <c r="H128" s="46"/>
    </row>
    <row r="129" spans="1:8" s="61" customFormat="1" ht="45" customHeight="1" x14ac:dyDescent="0.25">
      <c r="A129" s="51" t="s">
        <v>135</v>
      </c>
      <c r="B129" s="58" t="s">
        <v>200</v>
      </c>
      <c r="C129" s="106" t="s">
        <v>49</v>
      </c>
      <c r="D129" s="59">
        <v>2000</v>
      </c>
      <c r="E129" s="54">
        <v>0</v>
      </c>
      <c r="F129" s="60">
        <f t="shared" si="14"/>
        <v>0</v>
      </c>
      <c r="G129" s="46"/>
      <c r="H129" s="46"/>
    </row>
    <row r="130" spans="1:8" s="61" customFormat="1" ht="45" customHeight="1" x14ac:dyDescent="0.25">
      <c r="A130" s="51" t="s">
        <v>136</v>
      </c>
      <c r="B130" s="58" t="s">
        <v>201</v>
      </c>
      <c r="C130" s="106" t="s">
        <v>49</v>
      </c>
      <c r="D130" s="59">
        <v>2000</v>
      </c>
      <c r="E130" s="54">
        <v>0</v>
      </c>
      <c r="F130" s="60">
        <f t="shared" si="14"/>
        <v>0</v>
      </c>
      <c r="G130" s="46"/>
      <c r="H130" s="46"/>
    </row>
    <row r="131" spans="1:8" s="61" customFormat="1" ht="45" customHeight="1" x14ac:dyDescent="0.25">
      <c r="A131" s="51" t="s">
        <v>137</v>
      </c>
      <c r="B131" s="58" t="s">
        <v>202</v>
      </c>
      <c r="C131" s="106" t="s">
        <v>49</v>
      </c>
      <c r="D131" s="59">
        <v>2000</v>
      </c>
      <c r="E131" s="54">
        <v>0</v>
      </c>
      <c r="F131" s="60">
        <f t="shared" si="14"/>
        <v>0</v>
      </c>
      <c r="G131" s="46"/>
      <c r="H131" s="46"/>
    </row>
    <row r="132" spans="1:8" s="61" customFormat="1" ht="45" customHeight="1" x14ac:dyDescent="0.25">
      <c r="A132" s="51" t="s">
        <v>138</v>
      </c>
      <c r="B132" s="58" t="s">
        <v>203</v>
      </c>
      <c r="C132" s="106" t="s">
        <v>49</v>
      </c>
      <c r="D132" s="59">
        <v>2000</v>
      </c>
      <c r="E132" s="54">
        <v>0</v>
      </c>
      <c r="F132" s="60">
        <f t="shared" si="14"/>
        <v>0</v>
      </c>
      <c r="G132" s="46"/>
      <c r="H132" s="46"/>
    </row>
    <row r="133" spans="1:8" s="61" customFormat="1" ht="45" customHeight="1" x14ac:dyDescent="0.25">
      <c r="A133" s="51" t="s">
        <v>139</v>
      </c>
      <c r="B133" s="58" t="s">
        <v>204</v>
      </c>
      <c r="C133" s="106" t="s">
        <v>49</v>
      </c>
      <c r="D133" s="59">
        <v>2000</v>
      </c>
      <c r="E133" s="54">
        <v>0</v>
      </c>
      <c r="F133" s="60">
        <f t="shared" si="14"/>
        <v>0</v>
      </c>
      <c r="G133" s="46"/>
      <c r="H133" s="46"/>
    </row>
    <row r="134" spans="1:8" s="61" customFormat="1" ht="45" customHeight="1" x14ac:dyDescent="0.25">
      <c r="A134" s="51" t="s">
        <v>140</v>
      </c>
      <c r="B134" s="58" t="s">
        <v>227</v>
      </c>
      <c r="C134" s="106" t="s">
        <v>49</v>
      </c>
      <c r="D134" s="59">
        <v>1000</v>
      </c>
      <c r="E134" s="54">
        <v>0</v>
      </c>
      <c r="F134" s="60">
        <f t="shared" si="14"/>
        <v>0</v>
      </c>
      <c r="G134" s="46"/>
      <c r="H134" s="46"/>
    </row>
    <row r="135" spans="1:8" s="61" customFormat="1" ht="45" customHeight="1" x14ac:dyDescent="0.25">
      <c r="A135" s="51" t="s">
        <v>141</v>
      </c>
      <c r="B135" s="58" t="s">
        <v>228</v>
      </c>
      <c r="C135" s="106" t="s">
        <v>49</v>
      </c>
      <c r="D135" s="59">
        <v>1000</v>
      </c>
      <c r="E135" s="54">
        <v>0</v>
      </c>
      <c r="F135" s="60">
        <f t="shared" si="14"/>
        <v>0</v>
      </c>
      <c r="G135" s="46"/>
      <c r="H135" s="46"/>
    </row>
    <row r="136" spans="1:8" s="61" customFormat="1" ht="45" customHeight="1" x14ac:dyDescent="0.25">
      <c r="A136" s="51" t="s">
        <v>142</v>
      </c>
      <c r="B136" s="58" t="s">
        <v>229</v>
      </c>
      <c r="C136" s="106" t="s">
        <v>49</v>
      </c>
      <c r="D136" s="59">
        <v>1000</v>
      </c>
      <c r="E136" s="54">
        <v>0</v>
      </c>
      <c r="F136" s="60">
        <f t="shared" si="14"/>
        <v>0</v>
      </c>
      <c r="G136" s="46"/>
      <c r="H136" s="46"/>
    </row>
    <row r="137" spans="1:8" s="61" customFormat="1" ht="45" customHeight="1" x14ac:dyDescent="0.25">
      <c r="A137" s="51" t="s">
        <v>143</v>
      </c>
      <c r="B137" s="58" t="s">
        <v>230</v>
      </c>
      <c r="C137" s="106" t="s">
        <v>49</v>
      </c>
      <c r="D137" s="59">
        <v>1000</v>
      </c>
      <c r="E137" s="54">
        <v>0</v>
      </c>
      <c r="F137" s="60">
        <f t="shared" si="14"/>
        <v>0</v>
      </c>
      <c r="G137" s="46"/>
      <c r="H137" s="46"/>
    </row>
    <row r="138" spans="1:8" s="61" customFormat="1" ht="45" customHeight="1" x14ac:dyDescent="0.25">
      <c r="A138" s="51" t="s">
        <v>144</v>
      </c>
      <c r="B138" s="58" t="s">
        <v>205</v>
      </c>
      <c r="C138" s="106" t="s">
        <v>49</v>
      </c>
      <c r="D138" s="59">
        <v>1000</v>
      </c>
      <c r="E138" s="54">
        <v>0</v>
      </c>
      <c r="F138" s="60">
        <f t="shared" si="14"/>
        <v>0</v>
      </c>
      <c r="G138" s="46"/>
      <c r="H138" s="46"/>
    </row>
    <row r="139" spans="1:8" s="61" customFormat="1" ht="45" customHeight="1" x14ac:dyDescent="0.25">
      <c r="A139" s="51" t="s">
        <v>145</v>
      </c>
      <c r="B139" s="55" t="s">
        <v>231</v>
      </c>
      <c r="C139" s="106" t="s">
        <v>49</v>
      </c>
      <c r="D139" s="59">
        <v>1000</v>
      </c>
      <c r="E139" s="54">
        <v>0</v>
      </c>
      <c r="F139" s="60">
        <f t="shared" si="14"/>
        <v>0</v>
      </c>
      <c r="G139" s="46"/>
      <c r="H139" s="46"/>
    </row>
    <row r="140" spans="1:8" s="61" customFormat="1" ht="45" customHeight="1" x14ac:dyDescent="0.25">
      <c r="A140" s="51" t="s">
        <v>146</v>
      </c>
      <c r="B140" s="55" t="s">
        <v>85</v>
      </c>
      <c r="C140" s="106" t="s">
        <v>49</v>
      </c>
      <c r="D140" s="59">
        <v>1500</v>
      </c>
      <c r="E140" s="54">
        <v>0</v>
      </c>
      <c r="F140" s="60">
        <f t="shared" si="14"/>
        <v>0</v>
      </c>
      <c r="G140" s="46"/>
      <c r="H140" s="46"/>
    </row>
    <row r="141" spans="1:8" s="61" customFormat="1" ht="45" customHeight="1" x14ac:dyDescent="0.25">
      <c r="A141" s="51" t="s">
        <v>223</v>
      </c>
      <c r="B141" s="58" t="s">
        <v>89</v>
      </c>
      <c r="C141" s="106" t="s">
        <v>49</v>
      </c>
      <c r="D141" s="59">
        <v>1500</v>
      </c>
      <c r="E141" s="54">
        <v>0</v>
      </c>
      <c r="F141" s="60">
        <f t="shared" si="14"/>
        <v>0</v>
      </c>
      <c r="G141" s="46"/>
      <c r="H141" s="46"/>
    </row>
    <row r="142" spans="1:8" s="61" customFormat="1" ht="45" customHeight="1" x14ac:dyDescent="0.25">
      <c r="A142" s="51" t="s">
        <v>224</v>
      </c>
      <c r="B142" s="58" t="s">
        <v>84</v>
      </c>
      <c r="C142" s="106" t="s">
        <v>49</v>
      </c>
      <c r="D142" s="59">
        <v>2000</v>
      </c>
      <c r="E142" s="54">
        <v>0</v>
      </c>
      <c r="F142" s="60">
        <f t="shared" si="14"/>
        <v>0</v>
      </c>
      <c r="G142" s="46"/>
      <c r="H142" s="46"/>
    </row>
    <row r="143" spans="1:8" s="61" customFormat="1" ht="45" customHeight="1" x14ac:dyDescent="0.25">
      <c r="A143" s="51" t="s">
        <v>225</v>
      </c>
      <c r="B143" s="58" t="s">
        <v>86</v>
      </c>
      <c r="C143" s="106" t="s">
        <v>49</v>
      </c>
      <c r="D143" s="59">
        <v>1000</v>
      </c>
      <c r="E143" s="54">
        <v>0</v>
      </c>
      <c r="F143" s="60">
        <f t="shared" si="14"/>
        <v>0</v>
      </c>
      <c r="G143" s="46"/>
      <c r="H143" s="46"/>
    </row>
    <row r="144" spans="1:8" s="61" customFormat="1" ht="45" customHeight="1" x14ac:dyDescent="0.25">
      <c r="A144" s="51" t="s">
        <v>226</v>
      </c>
      <c r="B144" s="58" t="s">
        <v>87</v>
      </c>
      <c r="C144" s="106" t="s">
        <v>49</v>
      </c>
      <c r="D144" s="59">
        <v>1000</v>
      </c>
      <c r="E144" s="54">
        <v>0</v>
      </c>
      <c r="F144" s="60">
        <f t="shared" si="14"/>
        <v>0</v>
      </c>
      <c r="G144" s="46"/>
      <c r="H144" s="46"/>
    </row>
    <row r="145" spans="1:8" s="61" customFormat="1" ht="45" customHeight="1" x14ac:dyDescent="0.25">
      <c r="A145" s="51" t="s">
        <v>337</v>
      </c>
      <c r="B145" s="58" t="s">
        <v>88</v>
      </c>
      <c r="C145" s="106" t="s">
        <v>49</v>
      </c>
      <c r="D145" s="53">
        <v>2000</v>
      </c>
      <c r="E145" s="54">
        <v>0</v>
      </c>
      <c r="F145" s="60">
        <f t="shared" si="14"/>
        <v>0</v>
      </c>
      <c r="G145" s="46"/>
      <c r="H145" s="46"/>
    </row>
    <row r="146" spans="1:8" s="61" customFormat="1" ht="39.950000000000003" customHeight="1" x14ac:dyDescent="0.25">
      <c r="A146" s="51" t="s">
        <v>408</v>
      </c>
      <c r="B146" s="58" t="s">
        <v>332</v>
      </c>
      <c r="C146" s="120" t="s">
        <v>49</v>
      </c>
      <c r="D146" s="121">
        <v>500</v>
      </c>
      <c r="E146" s="54">
        <v>0</v>
      </c>
      <c r="F146" s="122">
        <f t="shared" ref="F146:F147" si="15">E146*D146</f>
        <v>0</v>
      </c>
      <c r="G146" s="26"/>
      <c r="H146" s="46"/>
    </row>
    <row r="147" spans="1:8" s="61" customFormat="1" ht="39.950000000000003" customHeight="1" x14ac:dyDescent="0.25">
      <c r="A147" s="51" t="s">
        <v>409</v>
      </c>
      <c r="B147" s="58" t="s">
        <v>333</v>
      </c>
      <c r="C147" s="120" t="s">
        <v>49</v>
      </c>
      <c r="D147" s="121">
        <v>5000</v>
      </c>
      <c r="E147" s="54">
        <v>0</v>
      </c>
      <c r="F147" s="122">
        <f t="shared" si="15"/>
        <v>0</v>
      </c>
      <c r="G147" s="26"/>
      <c r="H147" s="46"/>
    </row>
    <row r="148" spans="1:8" ht="125.1" customHeight="1" x14ac:dyDescent="0.25">
      <c r="A148" s="83">
        <v>10</v>
      </c>
      <c r="B148" s="20" t="s">
        <v>185</v>
      </c>
      <c r="C148" s="104"/>
      <c r="D148" s="72"/>
      <c r="E148" s="104"/>
      <c r="F148" s="70">
        <f>SUBTOTAL(9,F149:F168)</f>
        <v>0</v>
      </c>
      <c r="G148" s="29"/>
      <c r="H148" s="17"/>
    </row>
    <row r="149" spans="1:8" s="61" customFormat="1" ht="45" customHeight="1" x14ac:dyDescent="0.25">
      <c r="A149" s="51" t="s">
        <v>48</v>
      </c>
      <c r="B149" s="58" t="s">
        <v>196</v>
      </c>
      <c r="C149" s="106" t="s">
        <v>23</v>
      </c>
      <c r="D149" s="59">
        <v>150</v>
      </c>
      <c r="E149" s="54">
        <v>0</v>
      </c>
      <c r="F149" s="60">
        <f t="shared" ref="F149:F168" si="16">ROUND(E149*D149,2)</f>
        <v>0</v>
      </c>
      <c r="G149" s="46"/>
      <c r="H149" s="46"/>
    </row>
    <row r="150" spans="1:8" s="61" customFormat="1" ht="45" customHeight="1" x14ac:dyDescent="0.25">
      <c r="A150" s="51" t="s">
        <v>338</v>
      </c>
      <c r="B150" s="58" t="s">
        <v>197</v>
      </c>
      <c r="C150" s="106" t="s">
        <v>23</v>
      </c>
      <c r="D150" s="59">
        <v>150</v>
      </c>
      <c r="E150" s="54">
        <v>0</v>
      </c>
      <c r="F150" s="60">
        <f t="shared" si="16"/>
        <v>0</v>
      </c>
      <c r="G150" s="46"/>
      <c r="H150" s="46"/>
    </row>
    <row r="151" spans="1:8" s="61" customFormat="1" ht="45" customHeight="1" x14ac:dyDescent="0.25">
      <c r="A151" s="51" t="s">
        <v>339</v>
      </c>
      <c r="B151" s="58" t="s">
        <v>198</v>
      </c>
      <c r="C151" s="106" t="s">
        <v>23</v>
      </c>
      <c r="D151" s="59">
        <v>150</v>
      </c>
      <c r="E151" s="54">
        <v>0</v>
      </c>
      <c r="F151" s="60">
        <f t="shared" si="16"/>
        <v>0</v>
      </c>
      <c r="G151" s="46"/>
      <c r="H151" s="46"/>
    </row>
    <row r="152" spans="1:8" s="61" customFormat="1" ht="45" customHeight="1" x14ac:dyDescent="0.25">
      <c r="A152" s="51" t="s">
        <v>340</v>
      </c>
      <c r="B152" s="58" t="s">
        <v>199</v>
      </c>
      <c r="C152" s="106" t="s">
        <v>23</v>
      </c>
      <c r="D152" s="59">
        <v>150</v>
      </c>
      <c r="E152" s="54">
        <v>0</v>
      </c>
      <c r="F152" s="60">
        <f t="shared" si="16"/>
        <v>0</v>
      </c>
      <c r="G152" s="46"/>
      <c r="H152" s="46"/>
    </row>
    <row r="153" spans="1:8" s="61" customFormat="1" ht="45" customHeight="1" x14ac:dyDescent="0.25">
      <c r="A153" s="51" t="s">
        <v>341</v>
      </c>
      <c r="B153" s="58" t="s">
        <v>200</v>
      </c>
      <c r="C153" s="106" t="s">
        <v>23</v>
      </c>
      <c r="D153" s="59">
        <v>150</v>
      </c>
      <c r="E153" s="54">
        <v>0</v>
      </c>
      <c r="F153" s="60">
        <f t="shared" si="16"/>
        <v>0</v>
      </c>
      <c r="G153" s="46"/>
      <c r="H153" s="46"/>
    </row>
    <row r="154" spans="1:8" s="61" customFormat="1" ht="45" customHeight="1" x14ac:dyDescent="0.25">
      <c r="A154" s="51" t="s">
        <v>342</v>
      </c>
      <c r="B154" s="58" t="s">
        <v>201</v>
      </c>
      <c r="C154" s="106" t="s">
        <v>23</v>
      </c>
      <c r="D154" s="59">
        <v>150</v>
      </c>
      <c r="E154" s="54">
        <v>0</v>
      </c>
      <c r="F154" s="60">
        <f t="shared" si="16"/>
        <v>0</v>
      </c>
      <c r="G154" s="46"/>
      <c r="H154" s="46"/>
    </row>
    <row r="155" spans="1:8" s="61" customFormat="1" ht="45" customHeight="1" x14ac:dyDescent="0.25">
      <c r="A155" s="51" t="s">
        <v>343</v>
      </c>
      <c r="B155" s="58" t="s">
        <v>202</v>
      </c>
      <c r="C155" s="106" t="s">
        <v>23</v>
      </c>
      <c r="D155" s="59">
        <v>150</v>
      </c>
      <c r="E155" s="54">
        <v>0</v>
      </c>
      <c r="F155" s="60">
        <f t="shared" si="16"/>
        <v>0</v>
      </c>
      <c r="G155" s="46"/>
      <c r="H155" s="46"/>
    </row>
    <row r="156" spans="1:8" s="61" customFormat="1" ht="45" customHeight="1" x14ac:dyDescent="0.25">
      <c r="A156" s="51" t="s">
        <v>344</v>
      </c>
      <c r="B156" s="58" t="s">
        <v>203</v>
      </c>
      <c r="C156" s="106" t="s">
        <v>23</v>
      </c>
      <c r="D156" s="59">
        <v>150</v>
      </c>
      <c r="E156" s="54">
        <v>0</v>
      </c>
      <c r="F156" s="60">
        <f t="shared" si="16"/>
        <v>0</v>
      </c>
      <c r="G156" s="46"/>
      <c r="H156" s="46"/>
    </row>
    <row r="157" spans="1:8" s="61" customFormat="1" ht="45" customHeight="1" x14ac:dyDescent="0.25">
      <c r="A157" s="51" t="s">
        <v>345</v>
      </c>
      <c r="B157" s="58" t="s">
        <v>204</v>
      </c>
      <c r="C157" s="106" t="s">
        <v>23</v>
      </c>
      <c r="D157" s="59">
        <v>150</v>
      </c>
      <c r="E157" s="54">
        <v>0</v>
      </c>
      <c r="F157" s="60">
        <f t="shared" si="16"/>
        <v>0</v>
      </c>
      <c r="G157" s="46"/>
      <c r="H157" s="46"/>
    </row>
    <row r="158" spans="1:8" s="61" customFormat="1" ht="45" customHeight="1" x14ac:dyDescent="0.25">
      <c r="A158" s="51" t="s">
        <v>346</v>
      </c>
      <c r="B158" s="58" t="s">
        <v>227</v>
      </c>
      <c r="C158" s="106" t="s">
        <v>23</v>
      </c>
      <c r="D158" s="59">
        <v>150</v>
      </c>
      <c r="E158" s="54">
        <v>0</v>
      </c>
      <c r="F158" s="60">
        <f t="shared" si="16"/>
        <v>0</v>
      </c>
      <c r="G158" s="46"/>
      <c r="H158" s="46"/>
    </row>
    <row r="159" spans="1:8" s="61" customFormat="1" ht="45" customHeight="1" x14ac:dyDescent="0.25">
      <c r="A159" s="51" t="s">
        <v>347</v>
      </c>
      <c r="B159" s="58" t="s">
        <v>228</v>
      </c>
      <c r="C159" s="106" t="s">
        <v>23</v>
      </c>
      <c r="D159" s="59">
        <v>150</v>
      </c>
      <c r="E159" s="54">
        <v>0</v>
      </c>
      <c r="F159" s="60">
        <f t="shared" si="16"/>
        <v>0</v>
      </c>
      <c r="G159" s="46"/>
      <c r="H159" s="46"/>
    </row>
    <row r="160" spans="1:8" s="61" customFormat="1" ht="45" customHeight="1" x14ac:dyDescent="0.25">
      <c r="A160" s="51" t="s">
        <v>348</v>
      </c>
      <c r="B160" s="58" t="s">
        <v>229</v>
      </c>
      <c r="C160" s="106" t="s">
        <v>23</v>
      </c>
      <c r="D160" s="59">
        <v>150</v>
      </c>
      <c r="E160" s="54">
        <v>0</v>
      </c>
      <c r="F160" s="60">
        <f t="shared" si="16"/>
        <v>0</v>
      </c>
      <c r="G160" s="46"/>
      <c r="H160" s="46"/>
    </row>
    <row r="161" spans="1:8" s="61" customFormat="1" ht="45" customHeight="1" x14ac:dyDescent="0.25">
      <c r="A161" s="51" t="s">
        <v>349</v>
      </c>
      <c r="B161" s="58" t="s">
        <v>230</v>
      </c>
      <c r="C161" s="106" t="s">
        <v>23</v>
      </c>
      <c r="D161" s="59">
        <v>150</v>
      </c>
      <c r="E161" s="54">
        <v>0</v>
      </c>
      <c r="F161" s="60">
        <f t="shared" si="16"/>
        <v>0</v>
      </c>
      <c r="G161" s="46"/>
      <c r="H161" s="46"/>
    </row>
    <row r="162" spans="1:8" s="61" customFormat="1" ht="45" customHeight="1" x14ac:dyDescent="0.25">
      <c r="A162" s="51" t="s">
        <v>350</v>
      </c>
      <c r="B162" s="58" t="s">
        <v>205</v>
      </c>
      <c r="C162" s="106" t="s">
        <v>23</v>
      </c>
      <c r="D162" s="59">
        <v>150</v>
      </c>
      <c r="E162" s="54">
        <v>0</v>
      </c>
      <c r="F162" s="60">
        <f t="shared" si="16"/>
        <v>0</v>
      </c>
      <c r="G162" s="46"/>
      <c r="H162" s="46"/>
    </row>
    <row r="163" spans="1:8" s="61" customFormat="1" ht="45" customHeight="1" x14ac:dyDescent="0.25">
      <c r="A163" s="51" t="s">
        <v>351</v>
      </c>
      <c r="B163" s="55" t="s">
        <v>231</v>
      </c>
      <c r="C163" s="106" t="s">
        <v>23</v>
      </c>
      <c r="D163" s="59">
        <v>150</v>
      </c>
      <c r="E163" s="54">
        <v>0</v>
      </c>
      <c r="F163" s="60">
        <f t="shared" si="16"/>
        <v>0</v>
      </c>
      <c r="G163" s="46"/>
      <c r="H163" s="46"/>
    </row>
    <row r="164" spans="1:8" s="61" customFormat="1" ht="45" customHeight="1" x14ac:dyDescent="0.25">
      <c r="A164" s="51" t="s">
        <v>352</v>
      </c>
      <c r="B164" s="58" t="s">
        <v>89</v>
      </c>
      <c r="C164" s="106" t="s">
        <v>23</v>
      </c>
      <c r="D164" s="59">
        <v>150</v>
      </c>
      <c r="E164" s="54">
        <v>0</v>
      </c>
      <c r="F164" s="60">
        <f t="shared" si="16"/>
        <v>0</v>
      </c>
      <c r="G164" s="46"/>
      <c r="H164" s="46"/>
    </row>
    <row r="165" spans="1:8" s="61" customFormat="1" ht="45" customHeight="1" x14ac:dyDescent="0.25">
      <c r="A165" s="51" t="s">
        <v>353</v>
      </c>
      <c r="B165" s="58" t="s">
        <v>84</v>
      </c>
      <c r="C165" s="106" t="s">
        <v>23</v>
      </c>
      <c r="D165" s="59">
        <v>150</v>
      </c>
      <c r="E165" s="54">
        <v>0</v>
      </c>
      <c r="F165" s="60">
        <f t="shared" si="16"/>
        <v>0</v>
      </c>
      <c r="G165" s="46"/>
      <c r="H165" s="46"/>
    </row>
    <row r="166" spans="1:8" s="61" customFormat="1" ht="45" customHeight="1" x14ac:dyDescent="0.25">
      <c r="A166" s="51" t="s">
        <v>354</v>
      </c>
      <c r="B166" s="58" t="s">
        <v>86</v>
      </c>
      <c r="C166" s="106" t="s">
        <v>23</v>
      </c>
      <c r="D166" s="59">
        <v>150</v>
      </c>
      <c r="E166" s="54">
        <v>0</v>
      </c>
      <c r="F166" s="60">
        <f t="shared" si="16"/>
        <v>0</v>
      </c>
      <c r="G166" s="46"/>
      <c r="H166" s="46"/>
    </row>
    <row r="167" spans="1:8" s="61" customFormat="1" ht="45" customHeight="1" x14ac:dyDescent="0.25">
      <c r="A167" s="51" t="s">
        <v>355</v>
      </c>
      <c r="B167" s="58" t="s">
        <v>87</v>
      </c>
      <c r="C167" s="106" t="s">
        <v>23</v>
      </c>
      <c r="D167" s="59">
        <v>150</v>
      </c>
      <c r="E167" s="54">
        <v>0</v>
      </c>
      <c r="F167" s="60">
        <f t="shared" si="16"/>
        <v>0</v>
      </c>
      <c r="G167" s="46"/>
      <c r="H167" s="46"/>
    </row>
    <row r="168" spans="1:8" s="61" customFormat="1" ht="45" customHeight="1" x14ac:dyDescent="0.25">
      <c r="A168" s="51" t="s">
        <v>356</v>
      </c>
      <c r="B168" s="58" t="s">
        <v>88</v>
      </c>
      <c r="C168" s="106" t="s">
        <v>23</v>
      </c>
      <c r="D168" s="59">
        <v>150</v>
      </c>
      <c r="E168" s="54">
        <v>0</v>
      </c>
      <c r="F168" s="60">
        <f t="shared" si="16"/>
        <v>0</v>
      </c>
      <c r="G168" s="46"/>
      <c r="H168" s="46"/>
    </row>
    <row r="169" spans="1:8" ht="99.95" customHeight="1" x14ac:dyDescent="0.25">
      <c r="A169" s="83">
        <v>11</v>
      </c>
      <c r="B169" s="20" t="s">
        <v>186</v>
      </c>
      <c r="C169" s="104"/>
      <c r="D169" s="72"/>
      <c r="E169" s="72"/>
      <c r="F169" s="70">
        <f>SUBTOTAL(9,F170)</f>
        <v>0</v>
      </c>
      <c r="G169" s="17"/>
      <c r="H169" s="17"/>
    </row>
    <row r="170" spans="1:8" s="27" customFormat="1" ht="32.1" customHeight="1" x14ac:dyDescent="0.25">
      <c r="A170" s="51" t="s">
        <v>52</v>
      </c>
      <c r="B170" s="52" t="s">
        <v>51</v>
      </c>
      <c r="C170" s="105" t="s">
        <v>49</v>
      </c>
      <c r="D170" s="53">
        <v>1200</v>
      </c>
      <c r="E170" s="54">
        <v>0</v>
      </c>
      <c r="F170" s="60">
        <f>ROUND(E170*D170,2)</f>
        <v>0</v>
      </c>
      <c r="G170" s="26"/>
      <c r="H170" s="46"/>
    </row>
    <row r="171" spans="1:8" ht="99.95" customHeight="1" x14ac:dyDescent="0.25">
      <c r="A171" s="83">
        <v>12</v>
      </c>
      <c r="B171" s="20" t="s">
        <v>187</v>
      </c>
      <c r="C171" s="104"/>
      <c r="D171" s="72"/>
      <c r="E171" s="72"/>
      <c r="F171" s="70">
        <f>SUBTOTAL(9,F172)</f>
        <v>0</v>
      </c>
      <c r="G171" s="17"/>
      <c r="H171" s="17"/>
    </row>
    <row r="172" spans="1:8" s="61" customFormat="1" ht="32.1" customHeight="1" x14ac:dyDescent="0.25">
      <c r="A172" s="57" t="s">
        <v>53</v>
      </c>
      <c r="B172" s="58" t="s">
        <v>51</v>
      </c>
      <c r="C172" s="106" t="s">
        <v>49</v>
      </c>
      <c r="D172" s="59">
        <v>1200</v>
      </c>
      <c r="E172" s="123">
        <v>0</v>
      </c>
      <c r="F172" s="60">
        <f>ROUND(E172*D172,2)</f>
        <v>0</v>
      </c>
      <c r="G172" s="46"/>
      <c r="H172" s="46"/>
    </row>
    <row r="173" spans="1:8" ht="120" customHeight="1" x14ac:dyDescent="0.25">
      <c r="A173" s="83">
        <v>13</v>
      </c>
      <c r="B173" s="20" t="s">
        <v>214</v>
      </c>
      <c r="C173" s="104"/>
      <c r="D173" s="72"/>
      <c r="E173" s="72"/>
      <c r="F173" s="70">
        <f>SUBTOTAL(9,F174:F185)</f>
        <v>0</v>
      </c>
      <c r="G173" s="17"/>
      <c r="H173" s="17"/>
    </row>
    <row r="174" spans="1:8" s="27" customFormat="1" ht="32.1" customHeight="1" x14ac:dyDescent="0.25">
      <c r="A174" s="51" t="s">
        <v>147</v>
      </c>
      <c r="B174" s="56" t="s">
        <v>162</v>
      </c>
      <c r="C174" s="105" t="s">
        <v>49</v>
      </c>
      <c r="D174" s="53">
        <v>600</v>
      </c>
      <c r="E174" s="54">
        <v>0</v>
      </c>
      <c r="F174" s="60">
        <f t="shared" ref="F174:F185" si="17">ROUND(E174*D174,2)</f>
        <v>0</v>
      </c>
      <c r="G174" s="26"/>
      <c r="H174" s="46"/>
    </row>
    <row r="175" spans="1:8" s="27" customFormat="1" ht="32.1" customHeight="1" x14ac:dyDescent="0.25">
      <c r="A175" s="51" t="s">
        <v>148</v>
      </c>
      <c r="B175" s="55" t="s">
        <v>163</v>
      </c>
      <c r="C175" s="105" t="s">
        <v>23</v>
      </c>
      <c r="D175" s="53">
        <v>60</v>
      </c>
      <c r="E175" s="54">
        <v>0</v>
      </c>
      <c r="F175" s="60">
        <f t="shared" si="17"/>
        <v>0</v>
      </c>
      <c r="G175" s="26"/>
      <c r="H175" s="46"/>
    </row>
    <row r="176" spans="1:8" s="27" customFormat="1" ht="32.1" customHeight="1" x14ac:dyDescent="0.25">
      <c r="A176" s="51" t="s">
        <v>149</v>
      </c>
      <c r="B176" s="55" t="s">
        <v>164</v>
      </c>
      <c r="C176" s="105" t="s">
        <v>23</v>
      </c>
      <c r="D176" s="53">
        <v>60</v>
      </c>
      <c r="E176" s="54">
        <v>0</v>
      </c>
      <c r="F176" s="60">
        <f t="shared" si="17"/>
        <v>0</v>
      </c>
      <c r="G176" s="26"/>
      <c r="H176" s="46"/>
    </row>
    <row r="177" spans="1:8" s="27" customFormat="1" ht="32.1" customHeight="1" x14ac:dyDescent="0.25">
      <c r="A177" s="51" t="s">
        <v>150</v>
      </c>
      <c r="B177" s="56" t="s">
        <v>158</v>
      </c>
      <c r="C177" s="105" t="s">
        <v>49</v>
      </c>
      <c r="D177" s="53">
        <v>600</v>
      </c>
      <c r="E177" s="54">
        <v>0</v>
      </c>
      <c r="F177" s="60">
        <f t="shared" si="17"/>
        <v>0</v>
      </c>
      <c r="G177" s="26"/>
      <c r="H177" s="46"/>
    </row>
    <row r="178" spans="1:8" s="27" customFormat="1" ht="32.1" customHeight="1" x14ac:dyDescent="0.25">
      <c r="A178" s="51" t="s">
        <v>151</v>
      </c>
      <c r="B178" s="55" t="s">
        <v>159</v>
      </c>
      <c r="C178" s="105" t="s">
        <v>23</v>
      </c>
      <c r="D178" s="53">
        <v>60</v>
      </c>
      <c r="E178" s="54">
        <v>0</v>
      </c>
      <c r="F178" s="60">
        <f t="shared" si="17"/>
        <v>0</v>
      </c>
      <c r="G178" s="26"/>
      <c r="H178" s="46"/>
    </row>
    <row r="179" spans="1:8" s="27" customFormat="1" ht="32.1" customHeight="1" x14ac:dyDescent="0.25">
      <c r="A179" s="51" t="s">
        <v>152</v>
      </c>
      <c r="B179" s="55" t="s">
        <v>165</v>
      </c>
      <c r="C179" s="105" t="s">
        <v>23</v>
      </c>
      <c r="D179" s="53">
        <v>60</v>
      </c>
      <c r="E179" s="54">
        <v>0</v>
      </c>
      <c r="F179" s="60">
        <f t="shared" si="17"/>
        <v>0</v>
      </c>
      <c r="G179" s="26"/>
      <c r="H179" s="46"/>
    </row>
    <row r="180" spans="1:8" s="27" customFormat="1" ht="32.1" customHeight="1" x14ac:dyDescent="0.25">
      <c r="A180" s="51" t="s">
        <v>169</v>
      </c>
      <c r="B180" s="52" t="s">
        <v>160</v>
      </c>
      <c r="C180" s="105" t="s">
        <v>49</v>
      </c>
      <c r="D180" s="53">
        <v>300</v>
      </c>
      <c r="E180" s="54">
        <v>0</v>
      </c>
      <c r="F180" s="60">
        <f t="shared" si="17"/>
        <v>0</v>
      </c>
      <c r="G180" s="26"/>
      <c r="H180" s="46"/>
    </row>
    <row r="181" spans="1:8" s="27" customFormat="1" ht="32.1" customHeight="1" x14ac:dyDescent="0.25">
      <c r="A181" s="51" t="s">
        <v>170</v>
      </c>
      <c r="B181" s="52" t="s">
        <v>161</v>
      </c>
      <c r="C181" s="105" t="s">
        <v>23</v>
      </c>
      <c r="D181" s="53">
        <v>30</v>
      </c>
      <c r="E181" s="54">
        <v>0</v>
      </c>
      <c r="F181" s="60">
        <f t="shared" si="17"/>
        <v>0</v>
      </c>
      <c r="G181" s="26"/>
      <c r="H181" s="46"/>
    </row>
    <row r="182" spans="1:8" s="27" customFormat="1" ht="32.1" customHeight="1" x14ac:dyDescent="0.25">
      <c r="A182" s="51" t="s">
        <v>171</v>
      </c>
      <c r="B182" s="52" t="s">
        <v>166</v>
      </c>
      <c r="C182" s="105" t="s">
        <v>23</v>
      </c>
      <c r="D182" s="53">
        <v>30</v>
      </c>
      <c r="E182" s="54">
        <v>0</v>
      </c>
      <c r="F182" s="60">
        <f t="shared" si="17"/>
        <v>0</v>
      </c>
      <c r="G182" s="26"/>
      <c r="H182" s="46"/>
    </row>
    <row r="183" spans="1:8" s="27" customFormat="1" ht="32.1" customHeight="1" x14ac:dyDescent="0.25">
      <c r="A183" s="51" t="s">
        <v>172</v>
      </c>
      <c r="B183" s="52" t="s">
        <v>167</v>
      </c>
      <c r="C183" s="105" t="s">
        <v>23</v>
      </c>
      <c r="D183" s="53">
        <v>300</v>
      </c>
      <c r="E183" s="54">
        <v>0</v>
      </c>
      <c r="F183" s="60">
        <f t="shared" si="17"/>
        <v>0</v>
      </c>
      <c r="G183" s="46"/>
      <c r="H183" s="46"/>
    </row>
    <row r="184" spans="1:8" s="27" customFormat="1" ht="32.1" customHeight="1" x14ac:dyDescent="0.25">
      <c r="A184" s="51" t="s">
        <v>173</v>
      </c>
      <c r="B184" s="52" t="s">
        <v>168</v>
      </c>
      <c r="C184" s="105" t="s">
        <v>23</v>
      </c>
      <c r="D184" s="53">
        <v>30</v>
      </c>
      <c r="E184" s="54">
        <v>0</v>
      </c>
      <c r="F184" s="60">
        <f t="shared" si="17"/>
        <v>0</v>
      </c>
      <c r="G184" s="46"/>
      <c r="H184" s="46"/>
    </row>
    <row r="185" spans="1:8" s="27" customFormat="1" ht="32.1" customHeight="1" x14ac:dyDescent="0.25">
      <c r="A185" s="51" t="s">
        <v>174</v>
      </c>
      <c r="B185" s="52" t="s">
        <v>54</v>
      </c>
      <c r="C185" s="105" t="s">
        <v>23</v>
      </c>
      <c r="D185" s="53">
        <v>30</v>
      </c>
      <c r="E185" s="54">
        <v>0</v>
      </c>
      <c r="F185" s="60">
        <f t="shared" si="17"/>
        <v>0</v>
      </c>
      <c r="G185" s="46"/>
      <c r="H185" s="46"/>
    </row>
    <row r="186" spans="1:8" ht="99.95" customHeight="1" x14ac:dyDescent="0.25">
      <c r="A186" s="83">
        <v>14</v>
      </c>
      <c r="B186" s="20" t="s">
        <v>213</v>
      </c>
      <c r="C186" s="104"/>
      <c r="D186" s="72"/>
      <c r="E186" s="72"/>
      <c r="F186" s="70">
        <f>SUBTOTAL(9,F187:F198)</f>
        <v>0</v>
      </c>
      <c r="G186" s="17"/>
      <c r="H186" s="17"/>
    </row>
    <row r="187" spans="1:8" s="27" customFormat="1" ht="32.1" customHeight="1" x14ac:dyDescent="0.25">
      <c r="A187" s="51" t="s">
        <v>55</v>
      </c>
      <c r="B187" s="56" t="s">
        <v>162</v>
      </c>
      <c r="C187" s="105" t="s">
        <v>49</v>
      </c>
      <c r="D187" s="53">
        <v>600</v>
      </c>
      <c r="E187" s="54">
        <v>0</v>
      </c>
      <c r="F187" s="60">
        <f t="shared" ref="F187:F198" si="18">ROUND(E187*D187,2)</f>
        <v>0</v>
      </c>
      <c r="G187" s="26"/>
      <c r="H187" s="46"/>
    </row>
    <row r="188" spans="1:8" s="27" customFormat="1" ht="32.1" customHeight="1" x14ac:dyDescent="0.25">
      <c r="A188" s="51" t="s">
        <v>153</v>
      </c>
      <c r="B188" s="55" t="s">
        <v>163</v>
      </c>
      <c r="C188" s="105" t="s">
        <v>23</v>
      </c>
      <c r="D188" s="53">
        <v>60</v>
      </c>
      <c r="E188" s="54">
        <v>0</v>
      </c>
      <c r="F188" s="60">
        <f t="shared" si="18"/>
        <v>0</v>
      </c>
      <c r="G188" s="26"/>
      <c r="H188" s="46"/>
    </row>
    <row r="189" spans="1:8" s="27" customFormat="1" ht="32.1" customHeight="1" x14ac:dyDescent="0.25">
      <c r="A189" s="51" t="s">
        <v>154</v>
      </c>
      <c r="B189" s="55" t="s">
        <v>164</v>
      </c>
      <c r="C189" s="105" t="s">
        <v>23</v>
      </c>
      <c r="D189" s="53">
        <v>60</v>
      </c>
      <c r="E189" s="54">
        <v>0</v>
      </c>
      <c r="F189" s="60">
        <f t="shared" si="18"/>
        <v>0</v>
      </c>
      <c r="G189" s="26"/>
      <c r="H189" s="46"/>
    </row>
    <row r="190" spans="1:8" s="27" customFormat="1" ht="32.1" customHeight="1" x14ac:dyDescent="0.25">
      <c r="A190" s="51" t="s">
        <v>357</v>
      </c>
      <c r="B190" s="56" t="s">
        <v>158</v>
      </c>
      <c r="C190" s="105" t="s">
        <v>49</v>
      </c>
      <c r="D190" s="53">
        <v>600</v>
      </c>
      <c r="E190" s="54">
        <v>0</v>
      </c>
      <c r="F190" s="60">
        <f t="shared" si="18"/>
        <v>0</v>
      </c>
      <c r="G190" s="26"/>
      <c r="H190" s="46"/>
    </row>
    <row r="191" spans="1:8" s="27" customFormat="1" ht="32.1" customHeight="1" x14ac:dyDescent="0.25">
      <c r="A191" s="51" t="s">
        <v>358</v>
      </c>
      <c r="B191" s="55" t="s">
        <v>159</v>
      </c>
      <c r="C191" s="105" t="s">
        <v>23</v>
      </c>
      <c r="D191" s="53">
        <v>60</v>
      </c>
      <c r="E191" s="54">
        <v>0</v>
      </c>
      <c r="F191" s="60">
        <f t="shared" si="18"/>
        <v>0</v>
      </c>
      <c r="G191" s="26"/>
      <c r="H191" s="46"/>
    </row>
    <row r="192" spans="1:8" s="27" customFormat="1" ht="32.1" customHeight="1" x14ac:dyDescent="0.25">
      <c r="A192" s="51" t="s">
        <v>359</v>
      </c>
      <c r="B192" s="55" t="s">
        <v>165</v>
      </c>
      <c r="C192" s="105" t="s">
        <v>23</v>
      </c>
      <c r="D192" s="53">
        <v>60</v>
      </c>
      <c r="E192" s="54">
        <v>0</v>
      </c>
      <c r="F192" s="60">
        <f t="shared" si="18"/>
        <v>0</v>
      </c>
      <c r="G192" s="26"/>
      <c r="H192" s="46"/>
    </row>
    <row r="193" spans="1:8" s="27" customFormat="1" ht="32.1" customHeight="1" x14ac:dyDescent="0.25">
      <c r="A193" s="51" t="s">
        <v>360</v>
      </c>
      <c r="B193" s="52" t="s">
        <v>160</v>
      </c>
      <c r="C193" s="105" t="s">
        <v>49</v>
      </c>
      <c r="D193" s="53">
        <v>300</v>
      </c>
      <c r="E193" s="54">
        <v>0</v>
      </c>
      <c r="F193" s="60">
        <f t="shared" si="18"/>
        <v>0</v>
      </c>
      <c r="G193" s="26"/>
      <c r="H193" s="46"/>
    </row>
    <row r="194" spans="1:8" s="27" customFormat="1" ht="32.1" customHeight="1" x14ac:dyDescent="0.25">
      <c r="A194" s="51" t="s">
        <v>361</v>
      </c>
      <c r="B194" s="52" t="s">
        <v>161</v>
      </c>
      <c r="C194" s="105" t="s">
        <v>23</v>
      </c>
      <c r="D194" s="53">
        <v>30</v>
      </c>
      <c r="E194" s="54">
        <v>0</v>
      </c>
      <c r="F194" s="60">
        <f t="shared" si="18"/>
        <v>0</v>
      </c>
      <c r="G194" s="26"/>
      <c r="H194" s="46"/>
    </row>
    <row r="195" spans="1:8" s="27" customFormat="1" ht="32.1" customHeight="1" x14ac:dyDescent="0.25">
      <c r="A195" s="51" t="s">
        <v>362</v>
      </c>
      <c r="B195" s="52" t="s">
        <v>166</v>
      </c>
      <c r="C195" s="105" t="s">
        <v>23</v>
      </c>
      <c r="D195" s="53">
        <v>30</v>
      </c>
      <c r="E195" s="54">
        <v>0</v>
      </c>
      <c r="F195" s="60">
        <f t="shared" si="18"/>
        <v>0</v>
      </c>
      <c r="G195" s="26"/>
      <c r="H195" s="46"/>
    </row>
    <row r="196" spans="1:8" s="27" customFormat="1" ht="32.1" customHeight="1" x14ac:dyDescent="0.25">
      <c r="A196" s="51" t="s">
        <v>363</v>
      </c>
      <c r="B196" s="52" t="s">
        <v>167</v>
      </c>
      <c r="C196" s="105" t="s">
        <v>23</v>
      </c>
      <c r="D196" s="53">
        <v>300</v>
      </c>
      <c r="E196" s="54">
        <v>0</v>
      </c>
      <c r="F196" s="60">
        <f t="shared" si="18"/>
        <v>0</v>
      </c>
      <c r="G196" s="46"/>
      <c r="H196" s="46"/>
    </row>
    <row r="197" spans="1:8" s="27" customFormat="1" ht="32.1" customHeight="1" x14ac:dyDescent="0.25">
      <c r="A197" s="51" t="s">
        <v>364</v>
      </c>
      <c r="B197" s="52" t="s">
        <v>168</v>
      </c>
      <c r="C197" s="105" t="s">
        <v>23</v>
      </c>
      <c r="D197" s="53">
        <v>30</v>
      </c>
      <c r="E197" s="54">
        <v>0</v>
      </c>
      <c r="F197" s="60">
        <f t="shared" si="18"/>
        <v>0</v>
      </c>
      <c r="G197" s="46"/>
      <c r="H197" s="46"/>
    </row>
    <row r="198" spans="1:8" s="27" customFormat="1" ht="32.1" customHeight="1" x14ac:dyDescent="0.25">
      <c r="A198" s="51" t="s">
        <v>365</v>
      </c>
      <c r="B198" s="52" t="s">
        <v>54</v>
      </c>
      <c r="C198" s="105" t="s">
        <v>23</v>
      </c>
      <c r="D198" s="53">
        <v>30</v>
      </c>
      <c r="E198" s="54">
        <v>0</v>
      </c>
      <c r="F198" s="60">
        <f t="shared" si="18"/>
        <v>0</v>
      </c>
      <c r="G198" s="46"/>
      <c r="H198" s="46"/>
    </row>
    <row r="199" spans="1:8" ht="97.5" x14ac:dyDescent="0.25">
      <c r="A199" s="83">
        <v>15</v>
      </c>
      <c r="B199" s="20" t="s">
        <v>188</v>
      </c>
      <c r="C199" s="104"/>
      <c r="D199" s="72"/>
      <c r="E199" s="72"/>
      <c r="F199" s="70">
        <f>SUBTOTAL(9,F200:F202)</f>
        <v>0</v>
      </c>
      <c r="G199" s="17"/>
      <c r="H199" s="17"/>
    </row>
    <row r="200" spans="1:8" s="27" customFormat="1" ht="32.1" customHeight="1" x14ac:dyDescent="0.25">
      <c r="A200" s="51" t="s">
        <v>56</v>
      </c>
      <c r="B200" s="55" t="s">
        <v>160</v>
      </c>
      <c r="C200" s="105" t="s">
        <v>49</v>
      </c>
      <c r="D200" s="53">
        <v>300</v>
      </c>
      <c r="E200" s="54">
        <v>0</v>
      </c>
      <c r="F200" s="60">
        <f t="shared" ref="F200:F202" si="19">ROUND(E200*D200,2)</f>
        <v>0</v>
      </c>
      <c r="G200" s="26"/>
      <c r="H200" s="46"/>
    </row>
    <row r="201" spans="1:8" s="27" customFormat="1" ht="32.1" customHeight="1" x14ac:dyDescent="0.25">
      <c r="A201" s="51" t="s">
        <v>155</v>
      </c>
      <c r="B201" s="55" t="s">
        <v>175</v>
      </c>
      <c r="C201" s="105" t="s">
        <v>23</v>
      </c>
      <c r="D201" s="53">
        <v>40</v>
      </c>
      <c r="E201" s="54">
        <v>0</v>
      </c>
      <c r="F201" s="60">
        <f t="shared" si="19"/>
        <v>0</v>
      </c>
      <c r="G201" s="26"/>
      <c r="H201" s="46"/>
    </row>
    <row r="202" spans="1:8" s="27" customFormat="1" ht="32.1" customHeight="1" x14ac:dyDescent="0.25">
      <c r="A202" s="51" t="s">
        <v>156</v>
      </c>
      <c r="B202" s="55" t="s">
        <v>176</v>
      </c>
      <c r="C202" s="105" t="s">
        <v>23</v>
      </c>
      <c r="D202" s="53">
        <v>40</v>
      </c>
      <c r="E202" s="54">
        <v>0</v>
      </c>
      <c r="F202" s="60">
        <f t="shared" si="19"/>
        <v>0</v>
      </c>
      <c r="G202" s="46"/>
      <c r="H202" s="46"/>
    </row>
    <row r="203" spans="1:8" ht="119.65" customHeight="1" x14ac:dyDescent="0.25">
      <c r="A203" s="83">
        <v>16</v>
      </c>
      <c r="B203" s="20" t="s">
        <v>189</v>
      </c>
      <c r="C203" s="104"/>
      <c r="D203" s="72"/>
      <c r="E203" s="72"/>
      <c r="F203" s="70">
        <f>SUBTOTAL(9,F204:F206)</f>
        <v>0</v>
      </c>
      <c r="G203" s="17"/>
      <c r="H203" s="17"/>
    </row>
    <row r="204" spans="1:8" s="27" customFormat="1" ht="32.1" customHeight="1" x14ac:dyDescent="0.25">
      <c r="A204" s="51" t="s">
        <v>57</v>
      </c>
      <c r="B204" s="55" t="s">
        <v>160</v>
      </c>
      <c r="C204" s="105" t="s">
        <v>49</v>
      </c>
      <c r="D204" s="53">
        <v>300</v>
      </c>
      <c r="E204" s="54">
        <v>0</v>
      </c>
      <c r="F204" s="60">
        <f t="shared" ref="F204:F206" si="20">ROUND(E204*D204,2)</f>
        <v>0</v>
      </c>
      <c r="G204" s="26"/>
      <c r="H204" s="46"/>
    </row>
    <row r="205" spans="1:8" s="27" customFormat="1" ht="32.1" customHeight="1" x14ac:dyDescent="0.25">
      <c r="A205" s="51" t="s">
        <v>366</v>
      </c>
      <c r="B205" s="55" t="s">
        <v>175</v>
      </c>
      <c r="C205" s="105" t="s">
        <v>23</v>
      </c>
      <c r="D205" s="53">
        <v>40</v>
      </c>
      <c r="E205" s="54">
        <v>0</v>
      </c>
      <c r="F205" s="60">
        <f t="shared" si="20"/>
        <v>0</v>
      </c>
      <c r="G205" s="26"/>
      <c r="H205" s="46"/>
    </row>
    <row r="206" spans="1:8" s="27" customFormat="1" ht="32.1" customHeight="1" x14ac:dyDescent="0.25">
      <c r="A206" s="51" t="s">
        <v>367</v>
      </c>
      <c r="B206" s="55" t="s">
        <v>176</v>
      </c>
      <c r="C206" s="105" t="s">
        <v>23</v>
      </c>
      <c r="D206" s="53">
        <v>40</v>
      </c>
      <c r="E206" s="54">
        <v>0</v>
      </c>
      <c r="F206" s="60">
        <f t="shared" si="20"/>
        <v>0</v>
      </c>
      <c r="G206" s="46"/>
      <c r="H206" s="46"/>
    </row>
    <row r="207" spans="1:8" ht="37.5" x14ac:dyDescent="0.25">
      <c r="A207" s="83">
        <v>17</v>
      </c>
      <c r="B207" s="42" t="s">
        <v>61</v>
      </c>
      <c r="C207" s="104"/>
      <c r="D207" s="72"/>
      <c r="E207" s="72"/>
      <c r="F207" s="70">
        <f>SUBTOTAL(9,F208)</f>
        <v>0</v>
      </c>
      <c r="G207" s="18"/>
      <c r="H207" s="17"/>
    </row>
    <row r="208" spans="1:8" s="27" customFormat="1" ht="32.1" customHeight="1" x14ac:dyDescent="0.25">
      <c r="A208" s="51" t="s">
        <v>328</v>
      </c>
      <c r="B208" s="52" t="s">
        <v>62</v>
      </c>
      <c r="C208" s="105" t="s">
        <v>195</v>
      </c>
      <c r="D208" s="53">
        <v>2000</v>
      </c>
      <c r="E208" s="54">
        <v>0</v>
      </c>
      <c r="F208" s="60">
        <f>ROUND(E208*D208,2)</f>
        <v>0</v>
      </c>
      <c r="G208" s="50"/>
      <c r="H208" s="46"/>
    </row>
    <row r="209" spans="1:8" ht="170.1" customHeight="1" x14ac:dyDescent="0.25">
      <c r="A209" s="83">
        <v>18</v>
      </c>
      <c r="B209" s="20" t="s">
        <v>190</v>
      </c>
      <c r="C209" s="104"/>
      <c r="D209" s="72"/>
      <c r="E209" s="72"/>
      <c r="F209" s="70">
        <f>SUBTOTAL(9,F210:F240)</f>
        <v>0</v>
      </c>
      <c r="G209" s="17"/>
      <c r="H209" s="17"/>
    </row>
    <row r="210" spans="1:8" s="27" customFormat="1" ht="39.950000000000003" customHeight="1" x14ac:dyDescent="0.25">
      <c r="A210" s="51" t="s">
        <v>58</v>
      </c>
      <c r="B210" s="108" t="s">
        <v>280</v>
      </c>
      <c r="C210" s="105" t="s">
        <v>23</v>
      </c>
      <c r="D210" s="53">
        <v>1</v>
      </c>
      <c r="E210" s="54">
        <v>0</v>
      </c>
      <c r="F210" s="109">
        <f t="shared" ref="F210:F240" si="21">ROUND(E210*D210,2)</f>
        <v>0</v>
      </c>
      <c r="G210" s="26"/>
      <c r="H210" s="46"/>
    </row>
    <row r="211" spans="1:8" s="27" customFormat="1" ht="39.950000000000003" customHeight="1" x14ac:dyDescent="0.25">
      <c r="A211" s="51" t="s">
        <v>76</v>
      </c>
      <c r="B211" s="108" t="s">
        <v>281</v>
      </c>
      <c r="C211" s="105" t="s">
        <v>23</v>
      </c>
      <c r="D211" s="53">
        <v>1</v>
      </c>
      <c r="E211" s="54">
        <v>0</v>
      </c>
      <c r="F211" s="109">
        <f t="shared" si="21"/>
        <v>0</v>
      </c>
      <c r="G211" s="26"/>
      <c r="H211" s="46"/>
    </row>
    <row r="212" spans="1:8" s="27" customFormat="1" ht="39.950000000000003" customHeight="1" x14ac:dyDescent="0.25">
      <c r="A212" s="51" t="s">
        <v>368</v>
      </c>
      <c r="B212" s="108" t="s">
        <v>282</v>
      </c>
      <c r="C212" s="105" t="s">
        <v>23</v>
      </c>
      <c r="D212" s="53">
        <v>1</v>
      </c>
      <c r="E212" s="54">
        <v>0</v>
      </c>
      <c r="F212" s="109">
        <f t="shared" si="21"/>
        <v>0</v>
      </c>
      <c r="G212" s="26"/>
      <c r="H212" s="46"/>
    </row>
    <row r="213" spans="1:8" s="27" customFormat="1" ht="39.950000000000003" customHeight="1" x14ac:dyDescent="0.25">
      <c r="A213" s="51" t="s">
        <v>369</v>
      </c>
      <c r="B213" s="108" t="s">
        <v>283</v>
      </c>
      <c r="C213" s="105" t="s">
        <v>23</v>
      </c>
      <c r="D213" s="53">
        <v>1</v>
      </c>
      <c r="E213" s="54">
        <v>0</v>
      </c>
      <c r="F213" s="109">
        <f t="shared" si="21"/>
        <v>0</v>
      </c>
      <c r="G213" s="26"/>
      <c r="H213" s="46"/>
    </row>
    <row r="214" spans="1:8" s="27" customFormat="1" ht="39.950000000000003" customHeight="1" x14ac:dyDescent="0.25">
      <c r="A214" s="51" t="s">
        <v>370</v>
      </c>
      <c r="B214" s="108" t="s">
        <v>284</v>
      </c>
      <c r="C214" s="105" t="s">
        <v>23</v>
      </c>
      <c r="D214" s="53">
        <v>1</v>
      </c>
      <c r="E214" s="54">
        <v>0</v>
      </c>
      <c r="F214" s="109">
        <f t="shared" si="21"/>
        <v>0</v>
      </c>
      <c r="G214" s="26"/>
      <c r="H214" s="26"/>
    </row>
    <row r="215" spans="1:8" s="27" customFormat="1" ht="39.950000000000003" customHeight="1" x14ac:dyDescent="0.25">
      <c r="A215" s="51" t="s">
        <v>371</v>
      </c>
      <c r="B215" s="108" t="s">
        <v>285</v>
      </c>
      <c r="C215" s="105" t="s">
        <v>23</v>
      </c>
      <c r="D215" s="53">
        <v>1</v>
      </c>
      <c r="E215" s="54">
        <v>0</v>
      </c>
      <c r="F215" s="109">
        <f t="shared" si="21"/>
        <v>0</v>
      </c>
      <c r="G215" s="26"/>
      <c r="H215" s="26"/>
    </row>
    <row r="216" spans="1:8" s="27" customFormat="1" ht="39.950000000000003" customHeight="1" x14ac:dyDescent="0.25">
      <c r="A216" s="51" t="s">
        <v>372</v>
      </c>
      <c r="B216" s="108" t="s">
        <v>286</v>
      </c>
      <c r="C216" s="105" t="s">
        <v>23</v>
      </c>
      <c r="D216" s="53">
        <v>1</v>
      </c>
      <c r="E216" s="54">
        <v>0</v>
      </c>
      <c r="F216" s="109">
        <f t="shared" si="21"/>
        <v>0</v>
      </c>
      <c r="G216" s="26"/>
      <c r="H216" s="26"/>
    </row>
    <row r="217" spans="1:8" s="27" customFormat="1" ht="39.950000000000003" customHeight="1" x14ac:dyDescent="0.25">
      <c r="A217" s="51" t="s">
        <v>373</v>
      </c>
      <c r="B217" s="108" t="s">
        <v>287</v>
      </c>
      <c r="C217" s="105" t="s">
        <v>23</v>
      </c>
      <c r="D217" s="53">
        <v>1</v>
      </c>
      <c r="E217" s="54">
        <v>0</v>
      </c>
      <c r="F217" s="109">
        <f t="shared" si="21"/>
        <v>0</v>
      </c>
      <c r="G217" s="26"/>
      <c r="H217" s="26"/>
    </row>
    <row r="218" spans="1:8" s="27" customFormat="1" ht="39.950000000000003" customHeight="1" x14ac:dyDescent="0.25">
      <c r="A218" s="51" t="s">
        <v>374</v>
      </c>
      <c r="B218" s="108" t="s">
        <v>288</v>
      </c>
      <c r="C218" s="105" t="s">
        <v>23</v>
      </c>
      <c r="D218" s="53">
        <v>1</v>
      </c>
      <c r="E218" s="54">
        <v>0</v>
      </c>
      <c r="F218" s="109">
        <f t="shared" si="21"/>
        <v>0</v>
      </c>
      <c r="G218" s="26"/>
      <c r="H218" s="26"/>
    </row>
    <row r="219" spans="1:8" s="27" customFormat="1" ht="39.950000000000003" customHeight="1" x14ac:dyDescent="0.25">
      <c r="A219" s="51" t="s">
        <v>375</v>
      </c>
      <c r="B219" s="108" t="s">
        <v>289</v>
      </c>
      <c r="C219" s="105" t="s">
        <v>23</v>
      </c>
      <c r="D219" s="53">
        <v>1</v>
      </c>
      <c r="E219" s="54">
        <v>0</v>
      </c>
      <c r="F219" s="109">
        <f t="shared" si="21"/>
        <v>0</v>
      </c>
      <c r="G219" s="26"/>
      <c r="H219" s="26"/>
    </row>
    <row r="220" spans="1:8" s="27" customFormat="1" ht="39.950000000000003" customHeight="1" x14ac:dyDescent="0.25">
      <c r="A220" s="51" t="s">
        <v>376</v>
      </c>
      <c r="B220" s="108" t="s">
        <v>290</v>
      </c>
      <c r="C220" s="105" t="s">
        <v>23</v>
      </c>
      <c r="D220" s="53">
        <v>1</v>
      </c>
      <c r="E220" s="54">
        <v>0</v>
      </c>
      <c r="F220" s="109">
        <f t="shared" si="21"/>
        <v>0</v>
      </c>
      <c r="G220" s="26"/>
      <c r="H220" s="26"/>
    </row>
    <row r="221" spans="1:8" s="27" customFormat="1" ht="39.950000000000003" customHeight="1" x14ac:dyDescent="0.25">
      <c r="A221" s="51" t="s">
        <v>377</v>
      </c>
      <c r="B221" s="108" t="s">
        <v>291</v>
      </c>
      <c r="C221" s="105" t="s">
        <v>23</v>
      </c>
      <c r="D221" s="53">
        <v>1</v>
      </c>
      <c r="E221" s="54">
        <v>0</v>
      </c>
      <c r="F221" s="109">
        <f t="shared" si="21"/>
        <v>0</v>
      </c>
      <c r="G221" s="26"/>
      <c r="H221" s="26"/>
    </row>
    <row r="222" spans="1:8" s="27" customFormat="1" ht="39.950000000000003" customHeight="1" x14ac:dyDescent="0.25">
      <c r="A222" s="51" t="s">
        <v>378</v>
      </c>
      <c r="B222" s="108" t="s">
        <v>292</v>
      </c>
      <c r="C222" s="105" t="s">
        <v>23</v>
      </c>
      <c r="D222" s="53">
        <v>1</v>
      </c>
      <c r="E222" s="54">
        <v>0</v>
      </c>
      <c r="F222" s="109">
        <f t="shared" si="21"/>
        <v>0</v>
      </c>
      <c r="G222" s="26"/>
      <c r="H222" s="26"/>
    </row>
    <row r="223" spans="1:8" s="27" customFormat="1" ht="39.950000000000003" customHeight="1" x14ac:dyDescent="0.25">
      <c r="A223" s="51" t="s">
        <v>379</v>
      </c>
      <c r="B223" s="108" t="s">
        <v>293</v>
      </c>
      <c r="C223" s="105" t="s">
        <v>23</v>
      </c>
      <c r="D223" s="53">
        <v>1</v>
      </c>
      <c r="E223" s="54">
        <v>0</v>
      </c>
      <c r="F223" s="109">
        <f t="shared" si="21"/>
        <v>0</v>
      </c>
      <c r="G223" s="26"/>
      <c r="H223" s="26"/>
    </row>
    <row r="224" spans="1:8" s="27" customFormat="1" ht="39.950000000000003" customHeight="1" x14ac:dyDescent="0.25">
      <c r="A224" s="51" t="s">
        <v>380</v>
      </c>
      <c r="B224" s="108" t="s">
        <v>294</v>
      </c>
      <c r="C224" s="105" t="s">
        <v>23</v>
      </c>
      <c r="D224" s="53">
        <v>1</v>
      </c>
      <c r="E224" s="54">
        <v>0</v>
      </c>
      <c r="F224" s="109">
        <f t="shared" si="21"/>
        <v>0</v>
      </c>
      <c r="G224" s="26"/>
      <c r="H224" s="26"/>
    </row>
    <row r="225" spans="1:8" s="27" customFormat="1" ht="39.950000000000003" customHeight="1" x14ac:dyDescent="0.25">
      <c r="A225" s="51" t="s">
        <v>381</v>
      </c>
      <c r="B225" s="108" t="s">
        <v>295</v>
      </c>
      <c r="C225" s="105" t="s">
        <v>23</v>
      </c>
      <c r="D225" s="53">
        <v>1</v>
      </c>
      <c r="E225" s="54">
        <v>0</v>
      </c>
      <c r="F225" s="109">
        <f t="shared" si="21"/>
        <v>0</v>
      </c>
      <c r="G225" s="26"/>
      <c r="H225" s="26"/>
    </row>
    <row r="226" spans="1:8" s="27" customFormat="1" ht="39.950000000000003" customHeight="1" x14ac:dyDescent="0.25">
      <c r="A226" s="51" t="s">
        <v>382</v>
      </c>
      <c r="B226" s="108" t="s">
        <v>296</v>
      </c>
      <c r="C226" s="105" t="s">
        <v>23</v>
      </c>
      <c r="D226" s="53">
        <v>1</v>
      </c>
      <c r="E226" s="54">
        <v>0</v>
      </c>
      <c r="F226" s="109">
        <f t="shared" si="21"/>
        <v>0</v>
      </c>
      <c r="G226" s="26"/>
      <c r="H226" s="26"/>
    </row>
    <row r="227" spans="1:8" s="27" customFormat="1" ht="39.950000000000003" customHeight="1" x14ac:dyDescent="0.25">
      <c r="A227" s="51" t="s">
        <v>383</v>
      </c>
      <c r="B227" s="108" t="s">
        <v>297</v>
      </c>
      <c r="C227" s="105" t="s">
        <v>23</v>
      </c>
      <c r="D227" s="53">
        <v>1</v>
      </c>
      <c r="E227" s="54">
        <v>0</v>
      </c>
      <c r="F227" s="109">
        <f t="shared" si="21"/>
        <v>0</v>
      </c>
      <c r="G227" s="26"/>
      <c r="H227" s="26"/>
    </row>
    <row r="228" spans="1:8" s="27" customFormat="1" ht="39.950000000000003" customHeight="1" x14ac:dyDescent="0.25">
      <c r="A228" s="51" t="s">
        <v>384</v>
      </c>
      <c r="B228" s="108" t="s">
        <v>298</v>
      </c>
      <c r="C228" s="105" t="s">
        <v>23</v>
      </c>
      <c r="D228" s="53">
        <v>1</v>
      </c>
      <c r="E228" s="54">
        <v>0</v>
      </c>
      <c r="F228" s="109">
        <f t="shared" si="21"/>
        <v>0</v>
      </c>
      <c r="G228" s="26"/>
      <c r="H228" s="26"/>
    </row>
    <row r="229" spans="1:8" s="27" customFormat="1" ht="39.950000000000003" customHeight="1" x14ac:dyDescent="0.25">
      <c r="A229" s="51" t="s">
        <v>385</v>
      </c>
      <c r="B229" s="108" t="s">
        <v>299</v>
      </c>
      <c r="C229" s="105" t="s">
        <v>23</v>
      </c>
      <c r="D229" s="53">
        <v>1</v>
      </c>
      <c r="E229" s="54">
        <v>0</v>
      </c>
      <c r="F229" s="109">
        <f t="shared" si="21"/>
        <v>0</v>
      </c>
      <c r="G229" s="26"/>
      <c r="H229" s="26"/>
    </row>
    <row r="230" spans="1:8" s="27" customFormat="1" ht="39.950000000000003" customHeight="1" x14ac:dyDescent="0.25">
      <c r="A230" s="51" t="s">
        <v>386</v>
      </c>
      <c r="B230" s="108" t="s">
        <v>300</v>
      </c>
      <c r="C230" s="105" t="s">
        <v>23</v>
      </c>
      <c r="D230" s="53">
        <v>1</v>
      </c>
      <c r="E230" s="54">
        <v>0</v>
      </c>
      <c r="F230" s="109">
        <f t="shared" si="21"/>
        <v>0</v>
      </c>
      <c r="G230" s="26"/>
      <c r="H230" s="26"/>
    </row>
    <row r="231" spans="1:8" s="27" customFormat="1" ht="39.950000000000003" customHeight="1" x14ac:dyDescent="0.25">
      <c r="A231" s="51" t="s">
        <v>387</v>
      </c>
      <c r="B231" s="108" t="s">
        <v>301</v>
      </c>
      <c r="C231" s="105" t="s">
        <v>23</v>
      </c>
      <c r="D231" s="53">
        <v>1</v>
      </c>
      <c r="E231" s="54">
        <v>0</v>
      </c>
      <c r="F231" s="109">
        <f t="shared" si="21"/>
        <v>0</v>
      </c>
      <c r="G231" s="26"/>
      <c r="H231" s="26"/>
    </row>
    <row r="232" spans="1:8" s="27" customFormat="1" ht="39.950000000000003" customHeight="1" x14ac:dyDescent="0.25">
      <c r="A232" s="51" t="s">
        <v>388</v>
      </c>
      <c r="B232" s="108" t="s">
        <v>302</v>
      </c>
      <c r="C232" s="105" t="s">
        <v>23</v>
      </c>
      <c r="D232" s="53">
        <v>1</v>
      </c>
      <c r="E232" s="54">
        <v>0</v>
      </c>
      <c r="F232" s="109">
        <f t="shared" si="21"/>
        <v>0</v>
      </c>
      <c r="G232" s="26"/>
      <c r="H232" s="26"/>
    </row>
    <row r="233" spans="1:8" s="27" customFormat="1" ht="39.950000000000003" customHeight="1" x14ac:dyDescent="0.25">
      <c r="A233" s="51" t="s">
        <v>389</v>
      </c>
      <c r="B233" s="108" t="s">
        <v>303</v>
      </c>
      <c r="C233" s="105" t="s">
        <v>23</v>
      </c>
      <c r="D233" s="53">
        <v>1</v>
      </c>
      <c r="E233" s="54">
        <v>0</v>
      </c>
      <c r="F233" s="109">
        <f t="shared" si="21"/>
        <v>0</v>
      </c>
      <c r="G233" s="26"/>
      <c r="H233" s="26"/>
    </row>
    <row r="234" spans="1:8" s="27" customFormat="1" ht="39.950000000000003" customHeight="1" x14ac:dyDescent="0.25">
      <c r="A234" s="51" t="s">
        <v>390</v>
      </c>
      <c r="B234" s="108" t="s">
        <v>304</v>
      </c>
      <c r="C234" s="105" t="s">
        <v>23</v>
      </c>
      <c r="D234" s="53">
        <v>1</v>
      </c>
      <c r="E234" s="54">
        <v>0</v>
      </c>
      <c r="F234" s="109">
        <f t="shared" si="21"/>
        <v>0</v>
      </c>
      <c r="G234" s="26"/>
      <c r="H234" s="26"/>
    </row>
    <row r="235" spans="1:8" s="27" customFormat="1" ht="39.950000000000003" customHeight="1" x14ac:dyDescent="0.25">
      <c r="A235" s="51" t="s">
        <v>391</v>
      </c>
      <c r="B235" s="108" t="s">
        <v>305</v>
      </c>
      <c r="C235" s="105" t="s">
        <v>23</v>
      </c>
      <c r="D235" s="53">
        <v>1</v>
      </c>
      <c r="E235" s="54">
        <v>0</v>
      </c>
      <c r="F235" s="109">
        <f t="shared" si="21"/>
        <v>0</v>
      </c>
      <c r="G235" s="26"/>
      <c r="H235" s="26"/>
    </row>
    <row r="236" spans="1:8" s="27" customFormat="1" ht="39.950000000000003" customHeight="1" x14ac:dyDescent="0.25">
      <c r="A236" s="51" t="s">
        <v>392</v>
      </c>
      <c r="B236" s="108" t="s">
        <v>306</v>
      </c>
      <c r="C236" s="105" t="s">
        <v>23</v>
      </c>
      <c r="D236" s="53">
        <v>1</v>
      </c>
      <c r="E236" s="54">
        <v>0</v>
      </c>
      <c r="F236" s="109">
        <f t="shared" si="21"/>
        <v>0</v>
      </c>
      <c r="G236" s="26"/>
      <c r="H236" s="26"/>
    </row>
    <row r="237" spans="1:8" s="27" customFormat="1" ht="39.950000000000003" customHeight="1" x14ac:dyDescent="0.25">
      <c r="A237" s="51" t="s">
        <v>393</v>
      </c>
      <c r="B237" s="108" t="s">
        <v>307</v>
      </c>
      <c r="C237" s="105" t="s">
        <v>23</v>
      </c>
      <c r="D237" s="53">
        <v>1</v>
      </c>
      <c r="E237" s="54">
        <v>0</v>
      </c>
      <c r="F237" s="109">
        <f t="shared" si="21"/>
        <v>0</v>
      </c>
      <c r="G237" s="26"/>
      <c r="H237" s="26"/>
    </row>
    <row r="238" spans="1:8" s="27" customFormat="1" ht="39.950000000000003" customHeight="1" x14ac:dyDescent="0.25">
      <c r="A238" s="51" t="s">
        <v>394</v>
      </c>
      <c r="B238" s="108" t="s">
        <v>308</v>
      </c>
      <c r="C238" s="105" t="s">
        <v>23</v>
      </c>
      <c r="D238" s="53">
        <v>1</v>
      </c>
      <c r="E238" s="54">
        <v>0</v>
      </c>
      <c r="F238" s="109">
        <f t="shared" si="21"/>
        <v>0</v>
      </c>
      <c r="G238" s="26"/>
      <c r="H238" s="26"/>
    </row>
    <row r="239" spans="1:8" s="27" customFormat="1" ht="39.950000000000003" customHeight="1" x14ac:dyDescent="0.25">
      <c r="A239" s="51" t="s">
        <v>395</v>
      </c>
      <c r="B239" s="108" t="s">
        <v>309</v>
      </c>
      <c r="C239" s="105" t="s">
        <v>23</v>
      </c>
      <c r="D239" s="53">
        <v>1</v>
      </c>
      <c r="E239" s="54">
        <v>0</v>
      </c>
      <c r="F239" s="109">
        <f t="shared" si="21"/>
        <v>0</v>
      </c>
      <c r="G239" s="26"/>
      <c r="H239" s="26"/>
    </row>
    <row r="240" spans="1:8" s="27" customFormat="1" ht="39.950000000000003" customHeight="1" x14ac:dyDescent="0.25">
      <c r="A240" s="51" t="s">
        <v>396</v>
      </c>
      <c r="B240" s="52" t="s">
        <v>397</v>
      </c>
      <c r="C240" s="105" t="s">
        <v>23</v>
      </c>
      <c r="D240" s="53">
        <v>30</v>
      </c>
      <c r="E240" s="54">
        <v>0</v>
      </c>
      <c r="F240" s="60">
        <f t="shared" si="21"/>
        <v>0</v>
      </c>
      <c r="G240" s="50"/>
      <c r="H240" s="46"/>
    </row>
    <row r="241" spans="1:8" s="21" customFormat="1" ht="60" customHeight="1" x14ac:dyDescent="0.25">
      <c r="A241" s="86">
        <v>19</v>
      </c>
      <c r="B241" s="20" t="s">
        <v>191</v>
      </c>
      <c r="C241" s="101"/>
      <c r="D241" s="73"/>
      <c r="E241" s="73"/>
      <c r="F241" s="70">
        <f>SUBTOTAL(9,F242:F243)</f>
        <v>0</v>
      </c>
      <c r="G241" s="18"/>
      <c r="H241" s="18"/>
    </row>
    <row r="242" spans="1:8" s="47" customFormat="1" ht="32.1" customHeight="1" x14ac:dyDescent="0.25">
      <c r="A242" s="51" t="s">
        <v>59</v>
      </c>
      <c r="B242" s="52" t="s">
        <v>72</v>
      </c>
      <c r="C242" s="105" t="s">
        <v>32</v>
      </c>
      <c r="D242" s="53">
        <v>1</v>
      </c>
      <c r="E242" s="54">
        <v>0</v>
      </c>
      <c r="F242" s="60">
        <f t="shared" ref="F242:F243" si="22">ROUND(E242*D242,2)</f>
        <v>0</v>
      </c>
      <c r="G242" s="26"/>
      <c r="H242" s="46"/>
    </row>
    <row r="243" spans="1:8" s="47" customFormat="1" ht="32.1" customHeight="1" x14ac:dyDescent="0.25">
      <c r="A243" s="51" t="s">
        <v>77</v>
      </c>
      <c r="B243" s="52" t="s">
        <v>63</v>
      </c>
      <c r="C243" s="105" t="s">
        <v>32</v>
      </c>
      <c r="D243" s="53">
        <v>1</v>
      </c>
      <c r="E243" s="54">
        <v>0</v>
      </c>
      <c r="F243" s="60">
        <f t="shared" si="22"/>
        <v>0</v>
      </c>
      <c r="G243" s="26"/>
      <c r="H243" s="46"/>
    </row>
    <row r="244" spans="1:8" ht="37.5" x14ac:dyDescent="0.25">
      <c r="A244" s="83">
        <v>20</v>
      </c>
      <c r="B244" s="42" t="s">
        <v>109</v>
      </c>
      <c r="C244" s="104"/>
      <c r="D244" s="72"/>
      <c r="E244" s="72"/>
      <c r="F244" s="70">
        <f>SUBTOTAL(9,F245:F247)</f>
        <v>0</v>
      </c>
      <c r="G244" s="18"/>
      <c r="H244" s="17"/>
    </row>
    <row r="245" spans="1:8" s="27" customFormat="1" ht="32.1" customHeight="1" x14ac:dyDescent="0.25">
      <c r="A245" s="51" t="s">
        <v>60</v>
      </c>
      <c r="B245" s="52" t="s">
        <v>107</v>
      </c>
      <c r="C245" s="105" t="s">
        <v>23</v>
      </c>
      <c r="D245" s="53">
        <v>32</v>
      </c>
      <c r="E245" s="54">
        <v>0</v>
      </c>
      <c r="F245" s="60">
        <f t="shared" ref="F245:F247" si="23">ROUND(E245*D245,2)</f>
        <v>0</v>
      </c>
      <c r="G245" s="50"/>
      <c r="H245" s="46"/>
    </row>
    <row r="246" spans="1:8" s="27" customFormat="1" ht="32.1" customHeight="1" x14ac:dyDescent="0.25">
      <c r="A246" s="51" t="s">
        <v>157</v>
      </c>
      <c r="B246" s="52" t="s">
        <v>108</v>
      </c>
      <c r="C246" s="105" t="s">
        <v>23</v>
      </c>
      <c r="D246" s="53">
        <v>32</v>
      </c>
      <c r="E246" s="54">
        <v>0</v>
      </c>
      <c r="F246" s="60">
        <f t="shared" si="23"/>
        <v>0</v>
      </c>
      <c r="G246" s="50"/>
      <c r="H246" s="46"/>
    </row>
    <row r="247" spans="1:8" s="27" customFormat="1" ht="32.1" customHeight="1" x14ac:dyDescent="0.25">
      <c r="A247" s="51" t="s">
        <v>398</v>
      </c>
      <c r="B247" s="52" t="s">
        <v>110</v>
      </c>
      <c r="C247" s="105" t="s">
        <v>23</v>
      </c>
      <c r="D247" s="53">
        <v>120</v>
      </c>
      <c r="E247" s="54">
        <v>0</v>
      </c>
      <c r="F247" s="60">
        <f t="shared" si="23"/>
        <v>0</v>
      </c>
      <c r="G247" s="50"/>
      <c r="H247" s="46"/>
    </row>
    <row r="248" spans="1:8" ht="37.5" x14ac:dyDescent="0.25">
      <c r="A248" s="83">
        <v>21</v>
      </c>
      <c r="B248" s="42" t="s">
        <v>111</v>
      </c>
      <c r="C248" s="104"/>
      <c r="D248" s="72"/>
      <c r="E248" s="72"/>
      <c r="F248" s="70">
        <f>SUBTOTAL(9,F249:F250)</f>
        <v>0</v>
      </c>
      <c r="G248" s="18"/>
      <c r="H248" s="17"/>
    </row>
    <row r="249" spans="1:8" s="27" customFormat="1" ht="32.1" customHeight="1" x14ac:dyDescent="0.25">
      <c r="A249" s="51" t="s">
        <v>78</v>
      </c>
      <c r="B249" s="52" t="s">
        <v>113</v>
      </c>
      <c r="C249" s="105" t="s">
        <v>112</v>
      </c>
      <c r="D249" s="53">
        <v>200</v>
      </c>
      <c r="E249" s="54">
        <v>0</v>
      </c>
      <c r="F249" s="60">
        <f t="shared" ref="F249:F250" si="24">ROUND(E249*D249,2)</f>
        <v>0</v>
      </c>
      <c r="G249" s="50"/>
      <c r="H249" s="46"/>
    </row>
    <row r="250" spans="1:8" s="27" customFormat="1" ht="32.1" customHeight="1" x14ac:dyDescent="0.25">
      <c r="A250" s="51" t="s">
        <v>79</v>
      </c>
      <c r="B250" s="52" t="s">
        <v>115</v>
      </c>
      <c r="C250" s="105" t="s">
        <v>114</v>
      </c>
      <c r="D250" s="53">
        <v>600</v>
      </c>
      <c r="E250" s="54">
        <v>0</v>
      </c>
      <c r="F250" s="60">
        <f t="shared" si="24"/>
        <v>0</v>
      </c>
      <c r="G250" s="50"/>
      <c r="H250" s="46"/>
    </row>
    <row r="251" spans="1:8" s="21" customFormat="1" ht="50.25" x14ac:dyDescent="0.25">
      <c r="A251" s="86">
        <v>22</v>
      </c>
      <c r="B251" s="20" t="s">
        <v>192</v>
      </c>
      <c r="C251" s="101"/>
      <c r="D251" s="73"/>
      <c r="E251" s="73"/>
      <c r="F251" s="70">
        <f>SUBTOTAL(9, F252:F256)</f>
        <v>0</v>
      </c>
      <c r="G251" s="18"/>
      <c r="H251" s="17"/>
    </row>
    <row r="252" spans="1:8" s="47" customFormat="1" ht="32.1" customHeight="1" x14ac:dyDescent="0.25">
      <c r="A252" s="43" t="s">
        <v>80</v>
      </c>
      <c r="B252" s="124" t="s">
        <v>405</v>
      </c>
      <c r="C252" s="107" t="s">
        <v>178</v>
      </c>
      <c r="D252" s="44">
        <v>800</v>
      </c>
      <c r="E252" s="45">
        <v>0</v>
      </c>
      <c r="F252" s="60">
        <f t="shared" ref="F252:F256" si="25">ROUND(E252*D252,2)</f>
        <v>0</v>
      </c>
      <c r="G252" s="26"/>
      <c r="H252" s="46"/>
    </row>
    <row r="253" spans="1:8" s="47" customFormat="1" ht="32.1" customHeight="1" x14ac:dyDescent="0.25">
      <c r="A253" s="43" t="s">
        <v>399</v>
      </c>
      <c r="B253" s="124" t="s">
        <v>64</v>
      </c>
      <c r="C253" s="107" t="s">
        <v>178</v>
      </c>
      <c r="D253" s="44">
        <v>800</v>
      </c>
      <c r="E253" s="45">
        <v>0</v>
      </c>
      <c r="F253" s="60">
        <f t="shared" si="25"/>
        <v>0</v>
      </c>
      <c r="G253" s="26"/>
      <c r="H253" s="46"/>
    </row>
    <row r="254" spans="1:8" s="47" customFormat="1" ht="32.1" customHeight="1" x14ac:dyDescent="0.25">
      <c r="A254" s="43" t="s">
        <v>400</v>
      </c>
      <c r="B254" s="124" t="s">
        <v>65</v>
      </c>
      <c r="C254" s="107" t="s">
        <v>178</v>
      </c>
      <c r="D254" s="44">
        <v>800</v>
      </c>
      <c r="E254" s="45">
        <v>0</v>
      </c>
      <c r="F254" s="60">
        <f t="shared" si="25"/>
        <v>0</v>
      </c>
      <c r="G254" s="26"/>
      <c r="H254" s="46"/>
    </row>
    <row r="255" spans="1:8" s="47" customFormat="1" ht="32.1" customHeight="1" x14ac:dyDescent="0.25">
      <c r="A255" s="43" t="s">
        <v>401</v>
      </c>
      <c r="B255" s="124" t="s">
        <v>66</v>
      </c>
      <c r="C255" s="107" t="s">
        <v>178</v>
      </c>
      <c r="D255" s="44">
        <v>800</v>
      </c>
      <c r="E255" s="45">
        <v>0</v>
      </c>
      <c r="F255" s="60">
        <f t="shared" si="25"/>
        <v>0</v>
      </c>
      <c r="G255" s="26"/>
      <c r="H255" s="46"/>
    </row>
    <row r="256" spans="1:8" s="47" customFormat="1" ht="32.1" customHeight="1" x14ac:dyDescent="0.25">
      <c r="A256" s="43" t="s">
        <v>402</v>
      </c>
      <c r="B256" s="124" t="s">
        <v>67</v>
      </c>
      <c r="C256" s="107" t="s">
        <v>178</v>
      </c>
      <c r="D256" s="44">
        <v>800</v>
      </c>
      <c r="E256" s="45">
        <v>0</v>
      </c>
      <c r="F256" s="60">
        <f t="shared" si="25"/>
        <v>0</v>
      </c>
      <c r="G256" s="26"/>
      <c r="H256" s="46"/>
    </row>
    <row r="257" spans="1:8" s="21" customFormat="1" ht="66.75" customHeight="1" x14ac:dyDescent="0.25">
      <c r="A257" s="86">
        <v>23</v>
      </c>
      <c r="B257" s="20" t="s">
        <v>193</v>
      </c>
      <c r="C257" s="101"/>
      <c r="D257" s="73"/>
      <c r="E257" s="73"/>
      <c r="F257" s="70">
        <f>SUBTOTAL(9, F258)</f>
        <v>0</v>
      </c>
      <c r="G257" s="18"/>
      <c r="H257" s="17"/>
    </row>
    <row r="258" spans="1:8" s="47" customFormat="1" ht="32.1" customHeight="1" x14ac:dyDescent="0.25">
      <c r="A258" s="43" t="s">
        <v>81</v>
      </c>
      <c r="B258" s="124" t="s">
        <v>68</v>
      </c>
      <c r="C258" s="107" t="s">
        <v>69</v>
      </c>
      <c r="D258" s="44">
        <v>30</v>
      </c>
      <c r="E258" s="45">
        <v>0</v>
      </c>
      <c r="F258" s="60">
        <f>ROUND(E258*D258,2)</f>
        <v>0</v>
      </c>
      <c r="G258" s="26"/>
      <c r="H258" s="46"/>
    </row>
    <row r="259" spans="1:8" s="21" customFormat="1" ht="50.25" x14ac:dyDescent="0.25">
      <c r="A259" s="86">
        <v>24</v>
      </c>
      <c r="B259" s="20" t="s">
        <v>194</v>
      </c>
      <c r="C259" s="101"/>
      <c r="D259" s="73"/>
      <c r="E259" s="73"/>
      <c r="F259" s="70">
        <f>SUBTOTAL(9, F260)</f>
        <v>0</v>
      </c>
      <c r="G259" s="18"/>
      <c r="H259" s="17"/>
    </row>
    <row r="260" spans="1:8" s="47" customFormat="1" ht="32.1" customHeight="1" x14ac:dyDescent="0.25">
      <c r="A260" s="43" t="s">
        <v>403</v>
      </c>
      <c r="B260" s="124" t="s">
        <v>70</v>
      </c>
      <c r="C260" s="107" t="s">
        <v>71</v>
      </c>
      <c r="D260" s="48">
        <v>4000</v>
      </c>
      <c r="E260" s="49">
        <v>0</v>
      </c>
      <c r="F260" s="60">
        <f>ROUND(E260*D260,2)</f>
        <v>0</v>
      </c>
      <c r="G260" s="50"/>
      <c r="H260" s="46"/>
    </row>
    <row r="261" spans="1:8" s="27" customFormat="1" ht="30" customHeight="1" x14ac:dyDescent="0.25">
      <c r="A261" s="125" t="s">
        <v>38</v>
      </c>
      <c r="B261" s="125"/>
      <c r="C261" s="125"/>
      <c r="D261" s="125"/>
      <c r="E261" s="125"/>
      <c r="F261" s="34">
        <f>+SUBTOTAL(9,F15:F260)</f>
        <v>0</v>
      </c>
      <c r="G261" s="26"/>
      <c r="H261" s="26"/>
    </row>
    <row r="262" spans="1:8" s="27" customFormat="1" ht="30" customHeight="1" x14ac:dyDescent="0.25">
      <c r="A262" s="125" t="s">
        <v>39</v>
      </c>
      <c r="B262" s="125"/>
      <c r="C262" s="125"/>
      <c r="D262" s="125"/>
      <c r="E262" s="125"/>
      <c r="F262" s="35">
        <f>ROUND(F261*15%,2)</f>
        <v>0</v>
      </c>
      <c r="G262" s="26"/>
      <c r="H262" s="26"/>
    </row>
    <row r="263" spans="1:8" s="27" customFormat="1" ht="30" customHeight="1" x14ac:dyDescent="0.25">
      <c r="A263" s="125" t="s">
        <v>40</v>
      </c>
      <c r="B263" s="125"/>
      <c r="C263" s="125"/>
      <c r="D263" s="125"/>
      <c r="E263" s="125"/>
      <c r="F263" s="35">
        <f>ROUND((F261+F262),2)</f>
        <v>0</v>
      </c>
      <c r="G263" s="26"/>
      <c r="H263" s="26"/>
    </row>
    <row r="264" spans="1:8" x14ac:dyDescent="0.25">
      <c r="A264" s="87"/>
      <c r="B264" s="13"/>
      <c r="C264" s="32"/>
      <c r="D264" s="92"/>
      <c r="E264" s="64"/>
      <c r="F264" s="64"/>
      <c r="G264" s="32"/>
      <c r="H264" s="32"/>
    </row>
    <row r="265" spans="1:8" ht="19.5" thickBot="1" x14ac:dyDescent="0.3">
      <c r="A265" s="87"/>
      <c r="B265" s="14"/>
      <c r="C265" s="32"/>
      <c r="D265" s="92"/>
      <c r="E265" s="64"/>
      <c r="F265" s="64"/>
      <c r="G265" s="32"/>
      <c r="H265" s="32"/>
    </row>
    <row r="266" spans="1:8" ht="36.4" customHeight="1" x14ac:dyDescent="0.25">
      <c r="A266" s="87"/>
      <c r="B266" s="126" t="s">
        <v>41</v>
      </c>
      <c r="C266" s="129"/>
      <c r="D266" s="130"/>
      <c r="E266" s="131"/>
      <c r="F266" s="64"/>
      <c r="G266" s="32"/>
      <c r="H266" s="32"/>
    </row>
    <row r="267" spans="1:8" ht="27.4" customHeight="1" x14ac:dyDescent="0.25">
      <c r="A267" s="87"/>
      <c r="B267" s="127"/>
      <c r="C267" s="132" t="s">
        <v>42</v>
      </c>
      <c r="D267" s="133"/>
      <c r="E267" s="134"/>
      <c r="F267" s="64"/>
      <c r="G267" s="32"/>
      <c r="H267" s="32"/>
    </row>
    <row r="268" spans="1:8" ht="34.9" customHeight="1" x14ac:dyDescent="0.25">
      <c r="A268" s="87"/>
      <c r="B268" s="127"/>
      <c r="C268" s="132"/>
      <c r="D268" s="133"/>
      <c r="E268" s="134"/>
      <c r="F268" s="64"/>
      <c r="G268" s="32"/>
      <c r="H268" s="32"/>
    </row>
    <row r="269" spans="1:8" ht="36" customHeight="1" thickBot="1" x14ac:dyDescent="0.3">
      <c r="A269" s="87"/>
      <c r="B269" s="128"/>
      <c r="C269" s="135" t="s">
        <v>43</v>
      </c>
      <c r="D269" s="136"/>
      <c r="E269" s="137"/>
      <c r="F269" s="64"/>
      <c r="G269" s="32"/>
      <c r="H269" s="32"/>
    </row>
    <row r="270" spans="1:8" x14ac:dyDescent="0.25">
      <c r="A270" s="87"/>
      <c r="B270" s="14"/>
      <c r="C270" s="32"/>
      <c r="D270" s="92"/>
      <c r="E270" s="64"/>
      <c r="F270" s="64"/>
      <c r="G270" s="32"/>
      <c r="H270" s="32"/>
    </row>
    <row r="271" spans="1:8" x14ac:dyDescent="0.25">
      <c r="A271" s="87"/>
      <c r="B271" s="14"/>
      <c r="C271" s="32"/>
      <c r="D271" s="92"/>
      <c r="E271" s="64"/>
      <c r="F271" s="64"/>
      <c r="G271" s="32"/>
      <c r="H271" s="32"/>
    </row>
  </sheetData>
  <sheetProtection formatCells="0" formatColumns="0" formatRows="0" insertRows="0" deleteRows="0"/>
  <protectedRanges>
    <protectedRange sqref="C266:E268" name="Range7"/>
    <protectedRange sqref="G261:H263 G92:H99 G15:H24 G55:H55" name="Range6"/>
    <protectedRange sqref="C92:E92 A21:E21 A22:B24 A16:B20 A15:E15 A55:E55 C24:E24 A92:B99 D16:E20 D22:E23 D93:E99" name="Range3"/>
    <protectedRange sqref="B5" name="Range1"/>
    <protectedRange sqref="G209:H209 G241:H243" name="Range6_3"/>
    <protectedRange sqref="A241:E241 A209:E209 A242:B243 D242:E243" name="Range3_3"/>
    <protectedRange sqref="G148:H148 G169:H206 G124:H124 G100:H100" name="Range6_1_1"/>
    <protectedRange sqref="D170:E170 D172:E172 A169:B170 A171:E171 A124:E124 A100:E100 C203:E203 C186:E186 C169:E169 C199:E199 C173:E173 A148:D148 A172:B206 D174:E185 D187:E198 D200:E202 D204:E206" name="Range3_1_1"/>
    <protectedRange sqref="G207:H208" name="Range6_2_1"/>
    <protectedRange sqref="D208:E208 A208:B208 A207:E207" name="Range3_2_1"/>
    <protectedRange sqref="G244:H247" name="Range6_4"/>
    <protectedRange sqref="A244:E244 A245:B247 D245:E247" name="Range3_4"/>
    <protectedRange sqref="G248:H250" name="Range6_5"/>
    <protectedRange sqref="A248:E248 D249:E250 A249:B250" name="Range3_5"/>
    <protectedRange sqref="G251:H260" name="Range6_1_1_1"/>
    <protectedRange sqref="D258:E258 A258:B258 A260:B260 D260:E260 A259:E259 A257:E257 A251:E251 A252:B256 D252:E256" name="Range3_1_1_1"/>
    <protectedRange sqref="G240:H240" name="Range6_6"/>
    <protectedRange sqref="D240 B240" name="Range3_6"/>
    <protectedRange sqref="B3:B4" name="Range1_2"/>
    <protectedRange sqref="G25:H28 G56:H59 G210:H213" name="Range6_2"/>
    <protectedRange sqref="A25:B26 B27:B28 A27:A54 A56:B56 B57:B59 A57:A85 A210:B210 D210:E210 B211:B213 A211:A240 D25:E54 D56:E85 D211:D239 E211:E240" name="Range3_7"/>
    <protectedRange sqref="H29:H54 H60:H85 H214:H239" name="Range6_1_2"/>
    <protectedRange sqref="B29:B54 B60:B85 B214:B239" name="Range3_1_3"/>
    <protectedRange sqref="A101:A123 A149:A168 A125:A147" name="Range3_3_1"/>
    <protectedRange sqref="G117:H121 G101:H114 G141:H145 G125:H138 G164:H168 G149:H162" name="Range6_1_1_3"/>
    <protectedRange sqref="B117:B121 D101:E101 B101:B114 B141:B145 B125:B138 B164:B168 B149:B162 D149:D168 D125:E125 D126:D138 D102:D114 E102:E123 E126:E168" name="Range3_1_1_4"/>
    <protectedRange sqref="G115:H116 G139:H140 G163:H163" name="Range6_1_1_2_1"/>
    <protectedRange sqref="D115:D116 D139:D140" name="Range3_1_1_2_1"/>
    <protectedRange sqref="B115:B116 B139:B140 B163" name="Range3_11_1"/>
    <protectedRange sqref="D117:D120 D141:D144" name="Range3_1_1_3_1"/>
    <protectedRange sqref="D121 D145" name="Range3_1_2_1"/>
    <protectedRange sqref="G86:H91" name="Range6_1_3"/>
    <protectedRange sqref="C86:E86 C89:E89 A86:B91 D87:E88 D90:E91" name="Range3_1_2"/>
    <protectedRange sqref="G122:H123 G146:H147" name="Range6_1_4"/>
    <protectedRange sqref="B122:B123 D122:D123 B146:B147 D146:D147" name="Range3_1_4"/>
  </protectedRanges>
  <mergeCells count="8">
    <mergeCell ref="A261:E261"/>
    <mergeCell ref="A262:E262"/>
    <mergeCell ref="A263:E263"/>
    <mergeCell ref="B266:B269"/>
    <mergeCell ref="C266:E266"/>
    <mergeCell ref="C267:E267"/>
    <mergeCell ref="C269:E269"/>
    <mergeCell ref="C268:E268"/>
  </mergeCells>
  <phoneticPr fontId="11" type="noConversion"/>
  <dataValidations disablePrompts="1" count="1">
    <dataValidation type="decimal" operator="greaterThanOrEqual" allowBlank="1" showInputMessage="1" showErrorMessage="1" sqref="D208 D170 D172 D200:D202 D93:D99 D245:D247 D174:D185 D187:D198 D204:D206 D149:D168 D25:D54 D249:D260 D56:D85 D87:D88 D90:D91 D101:D123 D15:D23 D125:D147 D210:D243 E15:E260" xr:uid="{00000000-0002-0000-0000-000000000000}">
      <formula1>0</formula1>
    </dataValidation>
  </dataValidations>
  <pageMargins left="0.70866141732283472" right="0.70866141732283472" top="0.74803149606299213" bottom="0.74803149606299213" header="0.31496062992125984" footer="0.31496062992125984"/>
  <pageSetup paperSize="8" scale="61" fitToHeight="0" orientation="landscape" r:id="rId1"/>
  <ignoredErrors>
    <ignoredError sqref="F258 F17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olicyDirtyBag xmlns="microsoft.office.server.policy.changes">
  <Microsoft.Office.RecordsManagement.PolicyFeatures.PolicyAudit op="Change"/>
</PolicyDirtyBag>
</file>

<file path=customXml/item2.xml><?xml version="1.0" encoding="utf-8"?>
<?mso-contentType ?>
<SharedContentType xmlns="Microsoft.SharePoint.Taxonomy.ContentTypeSync" SourceId="c02efd5e-dc8e-4eb5-87c0-19f852f5e258" ContentTypeId="0x010100D15AA5D796C2E24885854C77671F6804" PreviousValue="false" LastSyncTimeStamp="2021-05-20T07:37:02.753Z"/>
</file>

<file path=customXml/item3.xml><?xml version="1.0" encoding="utf-8"?>
<p:properties xmlns:p="http://schemas.microsoft.com/office/2006/metadata/properties" xmlns:xsi="http://www.w3.org/2001/XMLSchema-instance" xmlns:pc="http://schemas.microsoft.com/office/infopath/2007/PartnerControls">
  <documentManagement>
    <AreaAssetZone xmlns="b587f270-5343-468f-874f-e7b5a707415b" xsi:nil="true"/>
    <TransmittalPurpose xmlns="b587f270-5343-468f-874f-e7b5a707415b" xsi:nil="true"/>
    <lad1fd3da6e341e2a8ac56c4f85583e3 xmlns="b587f270-5343-468f-874f-e7b5a707415b">
      <Terms xmlns="http://schemas.microsoft.com/office/infopath/2007/PartnerControls"/>
    </lad1fd3da6e341e2a8ac56c4f85583e3>
    <ped0d251ea0f491c884d8282acce22c2 xmlns="b587f270-5343-468f-874f-e7b5a707415b">
      <Terms xmlns="http://schemas.microsoft.com/office/infopath/2007/PartnerControls"/>
    </ped0d251ea0f491c884d8282acce22c2>
    <ProjectNumber xmlns="b587f270-5343-468f-874f-e7b5a707415b">1001547</ProjectNumber>
    <_Revision xmlns="http://schemas.microsoft.com/sharepoint/v3/fields" xsi:nil="true"/>
    <PageSize xmlns="b587f270-5343-468f-874f-e7b5a707415b">A0</PageSize>
    <TransmittalNumber xmlns="b587f270-5343-468f-874f-e7b5a707415b" xsi:nil="true"/>
    <SheetNumber xmlns="b587f270-5343-468f-874f-e7b5a707415b" xsi:nil="true"/>
    <TaxCatchAll xmlns="b587f270-5343-468f-874f-e7b5a707415b" xsi:nil="true"/>
    <SequentialNumber xmlns="b587f270-5343-468f-874f-e7b5a707415b" xsi:nil="true"/>
    <PolicyOwner xmlns="b587f270-5343-468f-874f-e7b5a707415b">
      <UserInfo>
        <DisplayName/>
        <AccountId xsi:nil="true"/>
        <AccountType/>
      </UserInfo>
    </PolicyOwner>
    <EngineeringWorkPackage xmlns="b587f270-5343-468f-874f-e7b5a707415b" xsi:nil="true"/>
    <TransmittalDate xmlns="b587f270-5343-468f-874f-e7b5a707415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Project Document" ma:contentTypeID="0x010100D15AA5D796C2E24885854C77671F680400E9F305B105747F4380309369DB696ED5" ma:contentTypeVersion="5" ma:contentTypeDescription="Base content type for Project Documents" ma:contentTypeScope="" ma:versionID="7d118e7c2a2af90b1d2403ad0503b327">
  <xsd:schema xmlns:xsd="http://www.w3.org/2001/XMLSchema" xmlns:xs="http://www.w3.org/2001/XMLSchema" xmlns:p="http://schemas.microsoft.com/office/2006/metadata/properties" xmlns:ns1="http://schemas.microsoft.com/sharepoint/v3" xmlns:ns2="b587f270-5343-468f-874f-e7b5a707415b" xmlns:ns3="http://schemas.microsoft.com/sharepoint/v3/fields" targetNamespace="http://schemas.microsoft.com/office/2006/metadata/properties" ma:root="true" ma:fieldsID="22f4e72a1b557c69721947378a8d33a7" ns1:_="" ns2:_="" ns3:_="">
    <xsd:import namespace="http://schemas.microsoft.com/sharepoint/v3"/>
    <xsd:import namespace="b587f270-5343-468f-874f-e7b5a707415b"/>
    <xsd:import namespace="http://schemas.microsoft.com/sharepoint/v3/fields"/>
    <xsd:element name="properties">
      <xsd:complexType>
        <xsd:sequence>
          <xsd:element name="documentManagement">
            <xsd:complexType>
              <xsd:all>
                <xsd:element ref="ns2:ProjectNumber" minOccurs="0"/>
                <xsd:element ref="ns2:AreaAssetZone" minOccurs="0"/>
                <xsd:element ref="ns2:SequentialNumber" minOccurs="0"/>
                <xsd:element ref="ns2:SheetNumber" minOccurs="0"/>
                <xsd:element ref="ns3:_Revision" minOccurs="0"/>
                <xsd:element ref="ns2:PolicyOwner" minOccurs="0"/>
                <xsd:element ref="ns2:EngineeringWorkPackage" minOccurs="0"/>
                <xsd:element ref="ns2:PageSize" minOccurs="0"/>
                <xsd:element ref="ns2:TransmittalNumber" minOccurs="0"/>
                <xsd:element ref="ns2:TransmittalDate" minOccurs="0"/>
                <xsd:element ref="ns2:TransmittalPurpose" minOccurs="0"/>
                <xsd:element ref="ns2:lad1fd3da6e341e2a8ac56c4f85583e3" minOccurs="0"/>
                <xsd:element ref="ns2:TaxCatchAll" minOccurs="0"/>
                <xsd:element ref="ns2:TaxCatchAllLabel" minOccurs="0"/>
                <xsd:element ref="ns2:ped0d251ea0f491c884d8282acce22c2"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5"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87f270-5343-468f-874f-e7b5a707415b" elementFormDefault="qualified">
    <xsd:import namespace="http://schemas.microsoft.com/office/2006/documentManagement/types"/>
    <xsd:import namespace="http://schemas.microsoft.com/office/infopath/2007/PartnerControls"/>
    <xsd:element name="ProjectNumber" ma:index="2" nillable="true" ma:displayName="Project number" ma:internalName="ProjectNumber" ma:readOnly="false">
      <xsd:simpleType>
        <xsd:restriction base="dms:Text">
          <xsd:maxLength value="255"/>
        </xsd:restriction>
      </xsd:simpleType>
    </xsd:element>
    <xsd:element name="AreaAssetZone" ma:index="5" nillable="true" ma:displayName="Area_Asset or Zone" ma:internalName="AreaAssetZone" ma:readOnly="false">
      <xsd:simpleType>
        <xsd:restriction base="dms:Text">
          <xsd:maxLength value="4"/>
        </xsd:restriction>
      </xsd:simpleType>
    </xsd:element>
    <xsd:element name="SequentialNumber" ma:index="6" nillable="true" ma:displayName="Sequential number" ma:internalName="SequentialNumber" ma:readOnly="false">
      <xsd:simpleType>
        <xsd:restriction base="dms:Text">
          <xsd:maxLength value="5"/>
        </xsd:restriction>
      </xsd:simpleType>
    </xsd:element>
    <xsd:element name="SheetNumber" ma:index="7" nillable="true" ma:displayName="Sheet number" ma:internalName="SheetNumber" ma:readOnly="false">
      <xsd:simpleType>
        <xsd:restriction base="dms:Text">
          <xsd:maxLength value="3"/>
        </xsd:restriction>
      </xsd:simpleType>
    </xsd:element>
    <xsd:element name="PolicyOwner" ma:index="9" nillable="true" ma:displayName="Content Owner" ma:description="The owner of the content, responsible for its publication, revision and maintenance." ma:list="UserInfo" ma:SharePointGroup="0" ma:internalName="Policy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gineeringWorkPackage" ma:index="10" nillable="true" ma:displayName="Engineering work package" ma:internalName="EngineeringWorkPackage" ma:readOnly="false">
      <xsd:simpleType>
        <xsd:restriction base="dms:Text">
          <xsd:maxLength value="255"/>
        </xsd:restriction>
      </xsd:simpleType>
    </xsd:element>
    <xsd:element name="PageSize" ma:index="11" nillable="true" ma:displayName="PageSize" ma:default="A0" ma:format="Dropdown" ma:internalName="PageSize">
      <xsd:simpleType>
        <xsd:restriction base="dms:Choice">
          <xsd:enumeration value="A0"/>
          <xsd:enumeration value="A1"/>
          <xsd:enumeration value="A2"/>
          <xsd:enumeration value="A3"/>
          <xsd:enumeration value="A4"/>
        </xsd:restriction>
      </xsd:simpleType>
    </xsd:element>
    <xsd:element name="TransmittalNumber" ma:index="12" nillable="true" ma:displayName="Transmittal number" ma:internalName="TransmittalNumber" ma:readOnly="false">
      <xsd:simpleType>
        <xsd:restriction base="dms:Text">
          <xsd:maxLength value="255"/>
        </xsd:restriction>
      </xsd:simpleType>
    </xsd:element>
    <xsd:element name="TransmittalDate" ma:index="13" nillable="true" ma:displayName="Transmittal date" ma:format="DateOnly" ma:internalName="TransmittalDate" ma:readOnly="false">
      <xsd:simpleType>
        <xsd:restriction base="dms:DateTime"/>
      </xsd:simpleType>
    </xsd:element>
    <xsd:element name="TransmittalPurpose" ma:index="14" nillable="true" ma:displayName="Transmittal purpose" ma:internalName="TransmittalPurpose" ma:readOnly="false">
      <xsd:simpleType>
        <xsd:restriction base="dms:Text">
          <xsd:maxLength value="255"/>
        </xsd:restriction>
      </xsd:simpleType>
    </xsd:element>
    <xsd:element name="lad1fd3da6e341e2a8ac56c4f85583e3" ma:index="19" nillable="true" ma:taxonomy="true" ma:internalName="lad1fd3da6e341e2a8ac56c4f85583e3" ma:taxonomyFieldName="ZutariDocumentType" ma:displayName="Document Type" ma:readOnly="false" ma:default="" ma:fieldId="{5ad1fd3d-a6e3-41e2-a8ac-56c4f85583e3}" ma:sspId="c02efd5e-dc8e-4eb5-87c0-19f852f5e258" ma:termSetId="2d2c22f9-e412-4e5f-8485-ba36c21506e5"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010e606d-fe88-46aa-a9c2-80f74f81831c}" ma:internalName="TaxCatchAll" ma:showField="CatchAllData" ma:web="264f6ece-f0dd-448e-b24a-6255706a2974">
      <xsd:complexType>
        <xsd:complexContent>
          <xsd:extension base="dms:MultiChoiceLookup">
            <xsd:sequence>
              <xsd:element name="Value" type="dms:Lookup" maxOccurs="unbounded" minOccurs="0" nillable="true"/>
            </xsd:sequence>
          </xsd:extension>
        </xsd:complexContent>
      </xsd:complexType>
    </xsd:element>
    <xsd:element name="TaxCatchAllLabel" ma:index="21" nillable="true" ma:displayName="Taxonomy Catch All Column1" ma:hidden="true" ma:list="{010e606d-fe88-46aa-a9c2-80f74f81831c}" ma:internalName="TaxCatchAllLabel" ma:readOnly="true" ma:showField="CatchAllDataLabel" ma:web="264f6ece-f0dd-448e-b24a-6255706a2974">
      <xsd:complexType>
        <xsd:complexContent>
          <xsd:extension base="dms:MultiChoiceLookup">
            <xsd:sequence>
              <xsd:element name="Value" type="dms:Lookup" maxOccurs="unbounded" minOccurs="0" nillable="true"/>
            </xsd:sequence>
          </xsd:extension>
        </xsd:complexContent>
      </xsd:complexType>
    </xsd:element>
    <xsd:element name="ped0d251ea0f491c884d8282acce22c2" ma:index="23" nillable="true" ma:taxonomy="true" ma:internalName="ped0d251ea0f491c884d8282acce22c2" ma:taxonomyFieldName="ZutariDiscipline" ma:displayName="Discipline" ma:readOnly="false" ma:default="" ma:fieldId="{9ed0d251-ea0f-491c-884d-8282acce22c2}" ma:taxonomyMulti="true" ma:sspId="c02efd5e-dc8e-4eb5-87c0-19f852f5e258" ma:termSetId="6371e852-3ee0-48e5-b000-019ef7583ed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8" nillable="true" ma:displayName="Revision" ma:internalName="_Revi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Project Document</p:Name>
  <p:Description>Policy to track changes on the document for reporting and auditing purposes</p:Description>
  <p:Statement>All changes on this document is recorded for auditing purposes</p:Statement>
  <p:PolicyItems>
    <p:PolicyItem featureId="Microsoft.Office.RecordsManagement.PolicyFeatures.PolicyAudit" staticId="0x010100D15AA5D796C2E24885854C77671F6804|-421390505" UniqueId="2417dfdc-5a3a-4a8f-a7fd-97258f20da09">
      <p:Name>Auditing</p:Name>
      <p:Description>Audits user actions on documents and list items to the Audit Log.</p:Description>
      <p:CustomData>
        <Audit>
          <Update/>
          <DeleteRestore/>
        </Audit>
      </p:CustomData>
    </p:PolicyItem>
  </p:PolicyItems>
</p:Policy>
</file>

<file path=customXml/item7.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Props1.xml><?xml version="1.0" encoding="utf-8"?>
<ds:datastoreItem xmlns:ds="http://schemas.openxmlformats.org/officeDocument/2006/customXml" ds:itemID="{4087AF63-21B5-42AF-9FC6-5D3009CC9C5C}">
  <ds:schemaRefs>
    <ds:schemaRef ds:uri="microsoft.office.server.policy.changes"/>
  </ds:schemaRefs>
</ds:datastoreItem>
</file>

<file path=customXml/itemProps2.xml><?xml version="1.0" encoding="utf-8"?>
<ds:datastoreItem xmlns:ds="http://schemas.openxmlformats.org/officeDocument/2006/customXml" ds:itemID="{E3A1BDCE-E5D1-4AD8-848E-D54A9AF47EE0}">
  <ds:schemaRefs>
    <ds:schemaRef ds:uri="Microsoft.SharePoint.Taxonomy.ContentTypeSync"/>
  </ds:schemaRefs>
</ds:datastoreItem>
</file>

<file path=customXml/itemProps3.xml><?xml version="1.0" encoding="utf-8"?>
<ds:datastoreItem xmlns:ds="http://schemas.openxmlformats.org/officeDocument/2006/customXml" ds:itemID="{82B578D1-3E35-489E-AEC2-5ADC6C8B1A6A}">
  <ds:schemaRefs>
    <ds:schemaRef ds:uri="http://schemas.microsoft.com/office/2006/metadata/properties"/>
    <ds:schemaRef ds:uri="http://purl.org/dc/terms/"/>
    <ds:schemaRef ds:uri="b587f270-5343-468f-874f-e7b5a707415b"/>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sharepoint/v3/fields"/>
    <ds:schemaRef ds:uri="http://www.w3.org/XML/1998/namespace"/>
    <ds:schemaRef ds:uri="http://purl.org/dc/dcmitype/"/>
  </ds:schemaRefs>
</ds:datastoreItem>
</file>

<file path=customXml/itemProps4.xml><?xml version="1.0" encoding="utf-8"?>
<ds:datastoreItem xmlns:ds="http://schemas.openxmlformats.org/officeDocument/2006/customXml" ds:itemID="{1FB95932-B095-4B6A-B449-FA3B435ED427}">
  <ds:schemaRefs>
    <ds:schemaRef ds:uri="http://schemas.microsoft.com/sharepoint/v3/contenttype/forms"/>
  </ds:schemaRefs>
</ds:datastoreItem>
</file>

<file path=customXml/itemProps5.xml><?xml version="1.0" encoding="utf-8"?>
<ds:datastoreItem xmlns:ds="http://schemas.openxmlformats.org/officeDocument/2006/customXml" ds:itemID="{E7BA234F-8BF9-418B-8368-ADD24AFE7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587f270-5343-468f-874f-e7b5a707415b"/>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7117C978-B1CC-4BD4-AED0-6C5DC18EFD89}">
  <ds:schemaRefs>
    <ds:schemaRef ds:uri="office.server.policy"/>
  </ds:schemaRefs>
</ds:datastoreItem>
</file>

<file path=customXml/itemProps7.xml><?xml version="1.0" encoding="utf-8"?>
<ds:datastoreItem xmlns:ds="http://schemas.openxmlformats.org/officeDocument/2006/customXml" ds:itemID="{38F72EC0-9E14-42A0-BA3C-F65E4951EB4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Willie Needham</dc:creator>
  <cp:keywords/>
  <dc:description/>
  <cp:lastModifiedBy>Kwena Ramasenya</cp:lastModifiedBy>
  <cp:revision/>
  <cp:lastPrinted>2025-10-31T11:31:51Z</cp:lastPrinted>
  <dcterms:created xsi:type="dcterms:W3CDTF">2017-06-15T23:28:53Z</dcterms:created>
  <dcterms:modified xsi:type="dcterms:W3CDTF">2025-10-31T11:43:36Z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0x010100D15AA5D796C2E24885854C77671F680400E9F305B105747F4380309369DB696ED5</vt:lpwstr>
  </property>
  <property fmtid="{D5CDD505-2E9C-101B-9397-08002B2CF9AE}" pid="3" name="ZutariDocumentType">
    <vt:lpwstr/>
  </property>
  <property fmtid="{D5CDD505-2E9C-101B-9397-08002B2CF9AE}" pid="4" name="ZutariDiscipline">
    <vt:lpwstr/>
  </property>
</Properties>
</file>