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sebotho\Documents\"/>
    </mc:Choice>
  </mc:AlternateContent>
  <bookViews>
    <workbookView xWindow="0" yWindow="0" windowWidth="19344" windowHeight="9336"/>
  </bookViews>
  <sheets>
    <sheet name="Pricing Annexure"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98" i="1" l="1"/>
  <c r="G198" i="1" s="1"/>
  <c r="D197" i="1"/>
  <c r="G197" i="1" s="1"/>
  <c r="D196" i="1"/>
  <c r="G196" i="1" s="1"/>
  <c r="D194" i="1"/>
  <c r="G194" i="1" s="1"/>
  <c r="D193" i="1"/>
  <c r="G193" i="1" s="1"/>
  <c r="D192" i="1"/>
  <c r="G192" i="1" s="1"/>
  <c r="D190" i="1"/>
  <c r="G190" i="1" s="1"/>
  <c r="D189" i="1"/>
  <c r="G189" i="1" s="1"/>
  <c r="D188" i="1"/>
  <c r="G188" i="1" s="1"/>
  <c r="D186" i="1"/>
  <c r="G186" i="1" s="1"/>
  <c r="D185" i="1"/>
  <c r="G185" i="1" s="1"/>
  <c r="D183" i="1"/>
  <c r="G183" i="1" s="1"/>
  <c r="D182" i="1"/>
  <c r="G182" i="1" s="1"/>
  <c r="D181" i="1"/>
  <c r="D179" i="1"/>
  <c r="G179" i="1" s="1"/>
  <c r="D178" i="1"/>
  <c r="G178" i="1" s="1"/>
  <c r="D175" i="1"/>
  <c r="G175" i="1" s="1"/>
  <c r="D173" i="1"/>
  <c r="G173" i="1" s="1"/>
  <c r="D172" i="1"/>
  <c r="G172" i="1" s="1"/>
  <c r="D170" i="1"/>
  <c r="G170" i="1" s="1"/>
  <c r="D169" i="1"/>
  <c r="G169" i="1" s="1"/>
  <c r="D167" i="1"/>
  <c r="G167" i="1" s="1"/>
  <c r="D166" i="1"/>
  <c r="G166" i="1" s="1"/>
  <c r="D165" i="1"/>
  <c r="G165" i="1" s="1"/>
  <c r="D164" i="1"/>
  <c r="G164" i="1" s="1"/>
  <c r="D163" i="1"/>
  <c r="G163" i="1" s="1"/>
  <c r="D162" i="1"/>
  <c r="G162" i="1" s="1"/>
  <c r="D161" i="1"/>
  <c r="G161" i="1" s="1"/>
  <c r="D160" i="1"/>
  <c r="G160" i="1" s="1"/>
  <c r="D159" i="1"/>
  <c r="G159" i="1" s="1"/>
  <c r="D158" i="1"/>
  <c r="G158" i="1" s="1"/>
  <c r="D156" i="1"/>
  <c r="G156" i="1" s="1"/>
  <c r="D155" i="1"/>
  <c r="G155" i="1" s="1"/>
  <c r="D154" i="1"/>
  <c r="G154" i="1" s="1"/>
  <c r="D153" i="1"/>
  <c r="G153" i="1" s="1"/>
  <c r="D152" i="1"/>
  <c r="G152" i="1" s="1"/>
  <c r="D151" i="1"/>
  <c r="G151" i="1" s="1"/>
  <c r="D149" i="1"/>
  <c r="G149" i="1" s="1"/>
  <c r="D148" i="1"/>
  <c r="G148" i="1" s="1"/>
  <c r="D147" i="1"/>
  <c r="G147" i="1" s="1"/>
  <c r="D146" i="1"/>
  <c r="G146" i="1" s="1"/>
  <c r="D144" i="1"/>
  <c r="G144" i="1" s="1"/>
  <c r="D143" i="1"/>
  <c r="G143" i="1" s="1"/>
  <c r="D141" i="1"/>
  <c r="G141" i="1" s="1"/>
  <c r="D140" i="1"/>
  <c r="G140" i="1" s="1"/>
  <c r="D139" i="1"/>
  <c r="G139" i="1" s="1"/>
  <c r="D138" i="1"/>
  <c r="G138" i="1" s="1"/>
  <c r="D136" i="1"/>
  <c r="G136" i="1" s="1"/>
  <c r="D134" i="1"/>
  <c r="G134" i="1" s="1"/>
  <c r="D132" i="1"/>
  <c r="G132" i="1" s="1"/>
  <c r="D131" i="1"/>
  <c r="G131" i="1" s="1"/>
  <c r="D130" i="1"/>
  <c r="G130" i="1" s="1"/>
  <c r="D129" i="1"/>
  <c r="G129" i="1" s="1"/>
  <c r="D128" i="1"/>
  <c r="G128" i="1" s="1"/>
  <c r="D126" i="1"/>
  <c r="G126" i="1" s="1"/>
  <c r="D125" i="1"/>
  <c r="G125" i="1" s="1"/>
  <c r="D124" i="1"/>
  <c r="G124" i="1" s="1"/>
  <c r="D122" i="1"/>
  <c r="G122" i="1" s="1"/>
  <c r="D121" i="1"/>
  <c r="G121" i="1" s="1"/>
  <c r="D119" i="1"/>
  <c r="G119" i="1" s="1"/>
  <c r="D117" i="1"/>
  <c r="G117" i="1" s="1"/>
  <c r="D115" i="1"/>
  <c r="D113" i="1"/>
  <c r="G113" i="1" s="1"/>
  <c r="D111" i="1"/>
  <c r="G111" i="1" s="1"/>
  <c r="D110" i="1"/>
  <c r="G110" i="1" s="1"/>
  <c r="D108" i="1"/>
  <c r="G108" i="1" s="1"/>
  <c r="D107" i="1"/>
  <c r="G107" i="1" s="1"/>
  <c r="D106" i="1"/>
  <c r="G106" i="1" s="1"/>
  <c r="D105" i="1"/>
  <c r="G105" i="1" s="1"/>
  <c r="D104" i="1"/>
  <c r="G104" i="1" s="1"/>
  <c r="D103" i="1"/>
  <c r="G103" i="1" s="1"/>
  <c r="D101" i="1"/>
  <c r="G101" i="1" s="1"/>
  <c r="D100" i="1"/>
  <c r="G100" i="1" s="1"/>
  <c r="D99" i="1"/>
  <c r="G99" i="1" s="1"/>
  <c r="D98" i="1"/>
  <c r="G98" i="1" s="1"/>
  <c r="D97" i="1"/>
  <c r="G97" i="1" s="1"/>
  <c r="D96" i="1"/>
  <c r="G96" i="1" s="1"/>
  <c r="D95" i="1"/>
  <c r="G95" i="1" s="1"/>
  <c r="D94" i="1"/>
  <c r="G94" i="1" s="1"/>
  <c r="D93" i="1"/>
  <c r="G93" i="1" s="1"/>
  <c r="D92" i="1"/>
  <c r="G92" i="1" s="1"/>
  <c r="D91" i="1"/>
  <c r="G91" i="1" s="1"/>
  <c r="D89" i="1"/>
  <c r="G89" i="1" s="1"/>
  <c r="D88" i="1"/>
  <c r="G88" i="1" s="1"/>
  <c r="D86" i="1"/>
  <c r="G86" i="1" s="1"/>
  <c r="D85" i="1"/>
  <c r="G85" i="1" s="1"/>
  <c r="D84" i="1"/>
  <c r="G84" i="1" s="1"/>
  <c r="D83" i="1"/>
  <c r="G83" i="1" s="1"/>
  <c r="D82" i="1"/>
  <c r="G82" i="1" s="1"/>
  <c r="D81" i="1"/>
  <c r="G81" i="1" s="1"/>
  <c r="D80" i="1"/>
  <c r="G80" i="1" s="1"/>
  <c r="D78" i="1"/>
  <c r="G78" i="1" s="1"/>
  <c r="D77" i="1"/>
  <c r="G77" i="1" s="1"/>
  <c r="D76" i="1"/>
  <c r="G76" i="1" s="1"/>
  <c r="D75" i="1"/>
  <c r="G75" i="1" s="1"/>
  <c r="D74" i="1"/>
  <c r="G74" i="1" s="1"/>
  <c r="D73" i="1"/>
  <c r="G73" i="1" s="1"/>
  <c r="D72" i="1"/>
  <c r="G72" i="1" s="1"/>
  <c r="D71" i="1"/>
  <c r="G71" i="1" s="1"/>
  <c r="D70" i="1"/>
  <c r="G70" i="1" s="1"/>
  <c r="D69" i="1"/>
  <c r="G69" i="1" s="1"/>
  <c r="D68" i="1"/>
  <c r="G68" i="1" s="1"/>
  <c r="D67" i="1"/>
  <c r="G67" i="1" s="1"/>
  <c r="D66" i="1"/>
  <c r="G66" i="1" s="1"/>
  <c r="D65" i="1"/>
  <c r="G65" i="1" s="1"/>
  <c r="D64" i="1"/>
  <c r="G64" i="1" s="1"/>
  <c r="D63" i="1"/>
  <c r="G63" i="1" s="1"/>
  <c r="D62" i="1"/>
  <c r="G62" i="1" s="1"/>
  <c r="D61" i="1"/>
  <c r="G61" i="1" s="1"/>
  <c r="D60" i="1"/>
  <c r="G60" i="1" s="1"/>
  <c r="D59" i="1"/>
  <c r="G59" i="1" s="1"/>
  <c r="D58" i="1"/>
  <c r="G58" i="1" s="1"/>
  <c r="D57" i="1"/>
  <c r="G57" i="1" s="1"/>
  <c r="D56" i="1"/>
  <c r="G56" i="1" s="1"/>
  <c r="D55" i="1"/>
  <c r="G55" i="1" s="1"/>
  <c r="D54" i="1"/>
  <c r="G54" i="1" s="1"/>
  <c r="D53" i="1"/>
  <c r="G53" i="1" s="1"/>
  <c r="D51" i="1"/>
  <c r="G51" i="1" s="1"/>
  <c r="D50" i="1"/>
  <c r="G50" i="1" s="1"/>
  <c r="D49" i="1"/>
  <c r="G49" i="1" s="1"/>
  <c r="D47" i="1"/>
  <c r="G47" i="1" s="1"/>
  <c r="D45" i="1"/>
  <c r="G45" i="1" s="1"/>
  <c r="D44" i="1"/>
  <c r="G44" i="1" s="1"/>
  <c r="D43" i="1"/>
  <c r="G43" i="1" s="1"/>
  <c r="D42" i="1"/>
  <c r="G42" i="1" s="1"/>
  <c r="D41" i="1"/>
  <c r="G41" i="1" s="1"/>
  <c r="D40" i="1"/>
  <c r="G40" i="1" s="1"/>
  <c r="D38" i="1"/>
  <c r="G38" i="1" s="1"/>
  <c r="D37" i="1"/>
  <c r="G37" i="1" s="1"/>
  <c r="D36" i="1"/>
  <c r="G36" i="1" s="1"/>
  <c r="D35" i="1"/>
  <c r="G35" i="1" s="1"/>
  <c r="D34" i="1"/>
  <c r="G34" i="1" s="1"/>
  <c r="D33" i="1"/>
  <c r="G33" i="1" s="1"/>
  <c r="D32" i="1"/>
  <c r="G32" i="1" s="1"/>
  <c r="D31" i="1"/>
  <c r="G31" i="1" s="1"/>
  <c r="D30" i="1"/>
  <c r="G30" i="1" s="1"/>
  <c r="D29" i="1"/>
  <c r="G29" i="1" s="1"/>
  <c r="D28" i="1"/>
  <c r="G28" i="1" s="1"/>
  <c r="D26" i="1"/>
  <c r="G26" i="1" s="1"/>
  <c r="D25" i="1"/>
  <c r="G25" i="1" s="1"/>
  <c r="D23" i="1"/>
  <c r="G23" i="1" s="1"/>
  <c r="D21" i="1"/>
  <c r="G21" i="1" s="1"/>
  <c r="D19" i="1"/>
  <c r="G19" i="1" s="1"/>
  <c r="D17" i="1"/>
  <c r="G17" i="1" s="1"/>
  <c r="D16" i="1"/>
  <c r="G16" i="1" s="1"/>
  <c r="D15" i="1"/>
  <c r="G15" i="1" s="1"/>
  <c r="D14" i="1"/>
  <c r="G14" i="1" s="1"/>
  <c r="D12" i="1"/>
  <c r="G12" i="1" s="1"/>
  <c r="D10" i="1"/>
  <c r="G10" i="1" s="1"/>
  <c r="D203" i="1" l="1"/>
  <c r="D202" i="1"/>
  <c r="D204" i="1" l="1"/>
  <c r="D205" i="1" s="1"/>
  <c r="D206" i="1" s="1"/>
</calcChain>
</file>

<file path=xl/sharedStrings.xml><?xml version="1.0" encoding="utf-8"?>
<sst xmlns="http://schemas.openxmlformats.org/spreadsheetml/2006/main" count="508" uniqueCount="359">
  <si>
    <t>BID NUMBER</t>
  </si>
  <si>
    <t>BID DESCRIPTION</t>
  </si>
  <si>
    <t>SUB-TOTAL</t>
  </si>
  <si>
    <t>Total for all  Deliverables</t>
  </si>
  <si>
    <t>Disbursements at 12% of Total for all Deliverables</t>
  </si>
  <si>
    <t>VAT (if applicable)</t>
  </si>
  <si>
    <t>BIDDER NAME</t>
  </si>
  <si>
    <t>UNIT OF MEASURE</t>
  </si>
  <si>
    <t>QTY (A)</t>
  </si>
  <si>
    <t>DELIVERABLES (DESCRIPTION)</t>
  </si>
  <si>
    <t>Total (A x B)</t>
  </si>
  <si>
    <t>RATE (B)</t>
  </si>
  <si>
    <t>ASSESSMENT, SERVICE AND REPAIR OF LV MOTORS</t>
  </si>
  <si>
    <t>ZUIKERBOSCH FILTER HOUSE 4A &amp; B MOTORS</t>
  </si>
  <si>
    <t>4A COOLING WATER  MOTORS</t>
  </si>
  <si>
    <t>4B COOLING WATER MOTORS</t>
  </si>
  <si>
    <t>CENTRAL SLUDGE</t>
  </si>
  <si>
    <t>1.1</t>
  </si>
  <si>
    <t>R8 Recovery Wash Water Motor No name plate on motor</t>
  </si>
  <si>
    <t>1C Wash Water Pump house 100V Motors</t>
  </si>
  <si>
    <t>Central Sludge Air Blowers</t>
  </si>
  <si>
    <t>1C Wash Water Motors</t>
  </si>
  <si>
    <t xml:space="preserve">2B Wash Water Motors </t>
  </si>
  <si>
    <t>Engine Room 3 Motors</t>
  </si>
  <si>
    <t>No 1 Station Wash Water Treatment Plant</t>
  </si>
  <si>
    <t>Sludge Ph Correction Plant</t>
  </si>
  <si>
    <t>No 1 Slaker House Drum Room</t>
  </si>
  <si>
    <t>STATION 2 DOSING PLANTS</t>
  </si>
  <si>
    <t>S/N 71001001  0.7KW 3.6A  1100RPM 100V (NO 2 SLAKER - CLASSIFIER NO1 )</t>
  </si>
  <si>
    <t>SEW  S/N 7101030329   0.37KW  2.15A   1380RPM 100V(NO 2 SLAKER –CLASSIFIER NO 2)</t>
  </si>
  <si>
    <t>BAUER S/N 2758539032    2A  100V 1160RPM  (SLAKER NO 2)</t>
  </si>
  <si>
    <t>SEW S/N 711093621   0.75KW   3.6A 100V 1360RPM(SCREW FEEDER NO 2)</t>
  </si>
  <si>
    <t>SEW S/N 711898111801  0.75KW 3A 380V(SCREW FEEDER NO3)</t>
  </si>
  <si>
    <t>SEW S/N 717269900601     0.75KW 100V 3.15A 1100RPM(SCREW FEEDER NO1)</t>
  </si>
  <si>
    <t>NO SERIAL NO 15KW 100V 20.5A 1160RPM (TRANSFER PUMP NO1  -SLAKER NO2)</t>
  </si>
  <si>
    <t xml:space="preserve">ACTOM  S/N 859/10/07/00   15KW 20.5A  100V  (TRANSFER PUMP NO2-SLAKER HOUSE 2) </t>
  </si>
  <si>
    <t>ELECTROMOTE S/N P0100390  11KW 21A 1110RPM(SLAKER 1)</t>
  </si>
  <si>
    <t>WEG S/N  20A6007-0C26125 110KW 196A 100V 1185RPM  (BLOWER NO2)</t>
  </si>
  <si>
    <t>WEG S/N  0696AL00812 11KW 22A 100V 1170RPM  (A-SYSTEM MIXER 2)</t>
  </si>
  <si>
    <t>ENGINE ROOM NO 2</t>
  </si>
  <si>
    <t xml:space="preserve">NANCEFIELD ELECTRIC MOTOR S/N 1320  11KW  22A 970RPM 100V(COOLING WATER NO.5) </t>
  </si>
  <si>
    <t xml:space="preserve">S/N KO  5863/1  KW  23.7A 970RPM 100V(COOLING WATER NO.6) </t>
  </si>
  <si>
    <t>INDUCTION BRUSH  S/N 156/12 230HP  290A 736RPM(WASH WATER PUMP NO.1)</t>
  </si>
  <si>
    <t>SIEMENS S/N 20988 90KW 168A 1180RPM 380V(AIR BLOWER 1)</t>
  </si>
  <si>
    <t>HAWKER SIDDELEY S/N   171.6 KW  351A 100V (WASH WATER NO 5)</t>
  </si>
  <si>
    <t>BMM S/N 7267/1  90KW  160A  1179RPM  100V (AIR BLOWER NO 3)</t>
  </si>
  <si>
    <t>CANAL SCREEN MOTORS</t>
  </si>
  <si>
    <t>WEG S/N  FX59616 2.2KW 1.79A 380V  1160RPM (SCREW MOTOR)</t>
  </si>
  <si>
    <t>NO 3 STATION  BRIDGE</t>
  </si>
  <si>
    <t xml:space="preserve">No 3 SLAKER RAW WATER PUPM MOTORS </t>
  </si>
  <si>
    <t>NO 3 SLAKER SALA PUMP MOTORS</t>
  </si>
  <si>
    <t>NO 3 SLAKER CLASSIFIER MOTORS</t>
  </si>
  <si>
    <t>NO 3 SLAKER MOL STIRRER MOTORS</t>
  </si>
  <si>
    <t xml:space="preserve">NO 3 SLAKER SCREW CONVEYOR MOTORS </t>
  </si>
  <si>
    <t xml:space="preserve">NO 3 SLAKER NEVTICAL CONVEYOR MOTORS </t>
  </si>
  <si>
    <t xml:space="preserve">NO 3 SLAKER MOTORS </t>
  </si>
  <si>
    <t xml:space="preserve">NO 3 SLAKER MOL PUMP ROOM MOTORS </t>
  </si>
  <si>
    <t xml:space="preserve">No 3 SLAKER MOL PH CORRECTION MOTORS </t>
  </si>
  <si>
    <t xml:space="preserve">No 3 STATION SMALL SYSTEMS </t>
  </si>
  <si>
    <t xml:space="preserve">No 3 STATION SMALL SYSTEM CARBONATION BAY MIXER MOTORS </t>
  </si>
  <si>
    <t>CONTROL WORKS</t>
  </si>
  <si>
    <t xml:space="preserve">No 2 Slaker Top Bunker </t>
  </si>
  <si>
    <t>Lime Plant No 1</t>
  </si>
  <si>
    <t>Lime Plant No 2 – Route 10</t>
  </si>
  <si>
    <t xml:space="preserve">No 2 Engine Room </t>
  </si>
  <si>
    <t xml:space="preserve">No 1 Station R-Carbonation </t>
  </si>
  <si>
    <t xml:space="preserve">No 1 Station U-Carbonation </t>
  </si>
  <si>
    <t xml:space="preserve">No 1 Station V-Carbonation </t>
  </si>
  <si>
    <t>BULK WATER DISTRIBUTION LOW VOLTAGE MOTORS</t>
  </si>
  <si>
    <t>BLOEMENDAL PUMP STATION</t>
  </si>
  <si>
    <t>SASOLBURG PUMP STATION</t>
  </si>
  <si>
    <t>SPIOENKOP PUMP STATION</t>
  </si>
  <si>
    <t>TOWNLANDS PUMP STATION</t>
  </si>
  <si>
    <t>TRICHARDT PUMP STATION</t>
  </si>
  <si>
    <t>DALESIDE PUMP STATION</t>
  </si>
  <si>
    <t>1.2</t>
  </si>
  <si>
    <t>1.3</t>
  </si>
  <si>
    <t>1.4</t>
  </si>
  <si>
    <t>1.5</t>
  </si>
  <si>
    <t>1.6</t>
  </si>
  <si>
    <t>1.7</t>
  </si>
  <si>
    <t>1.8</t>
  </si>
  <si>
    <t>1.9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</si>
  <si>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</si>
  <si>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</si>
  <si>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</si>
  <si>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</si>
  <si>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</si>
  <si>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</si>
  <si>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</si>
  <si>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</si>
  <si>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</si>
  <si>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</si>
  <si>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</si>
  <si>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</si>
  <si>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</si>
  <si>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</si>
  <si>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</si>
  <si>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</si>
  <si>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</si>
  <si>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</si>
  <si>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</si>
  <si>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</si>
  <si>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</si>
  <si>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</si>
  <si>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</si>
  <si>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</si>
  <si>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</si>
  <si>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</si>
  <si>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</si>
  <si>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</si>
  <si>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</si>
  <si>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</si>
  <si>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</si>
  <si>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</si>
  <si>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</si>
  <si>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</si>
  <si>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</si>
  <si>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</si>
  <si>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</si>
  <si>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</si>
  <si>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</si>
  <si>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</si>
  <si>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</si>
  <si>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</si>
  <si>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</si>
  <si>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</si>
  <si>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</si>
  <si>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</si>
  <si>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</si>
  <si>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</si>
  <si>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</si>
  <si>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</si>
  <si>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</si>
  <si>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</si>
  <si>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</si>
  <si>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</si>
  <si>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</si>
  <si>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</si>
  <si>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</si>
  <si>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</si>
  <si>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</si>
  <si>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</si>
  <si>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</si>
  <si>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</si>
  <si>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</si>
  <si>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</si>
  <si>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</si>
  <si>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</si>
  <si>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</si>
  <si>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</si>
  <si>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</si>
  <si>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</si>
  <si>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</si>
  <si>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</si>
  <si>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</si>
  <si>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</si>
  <si>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</si>
  <si>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</si>
  <si>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</si>
  <si>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</si>
  <si>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</si>
  <si>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</si>
  <si>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</si>
  <si>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</si>
  <si>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</si>
  <si>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</si>
  <si>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</si>
  <si>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</si>
  <si>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</si>
  <si>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</si>
  <si>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</si>
  <si>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</si>
  <si>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1.100</t>
  </si>
  <si>
    <t>1.101</t>
  </si>
  <si>
    <t>1.102</t>
  </si>
  <si>
    <t>1.104</t>
  </si>
  <si>
    <t>1.103</t>
  </si>
  <si>
    <t>1.107</t>
  </si>
  <si>
    <t>1.105</t>
  </si>
  <si>
    <t>1.106</t>
  </si>
  <si>
    <t>1.108</t>
  </si>
  <si>
    <t>1.109</t>
  </si>
  <si>
    <t>1.110</t>
  </si>
  <si>
    <t>1.111</t>
  </si>
  <si>
    <t>1.112</t>
  </si>
  <si>
    <t>1.113</t>
  </si>
  <si>
    <t>1.114</t>
  </si>
  <si>
    <t>1.115</t>
  </si>
  <si>
    <t>1.116</t>
  </si>
  <si>
    <t>1.117</t>
  </si>
  <si>
    <t>1.118</t>
  </si>
  <si>
    <t>1.119</t>
  </si>
  <si>
    <t>1.121</t>
  </si>
  <si>
    <t>1.120</t>
  </si>
  <si>
    <t>1.122</t>
  </si>
  <si>
    <t>1.123</t>
  </si>
  <si>
    <t>1.124</t>
  </si>
  <si>
    <t>1.125</t>
  </si>
  <si>
    <t>1.126</t>
  </si>
  <si>
    <t>1.127</t>
  </si>
  <si>
    <t>1.128</t>
  </si>
  <si>
    <t>1.129</t>
  </si>
  <si>
    <t>1.130</t>
  </si>
  <si>
    <t>1.131</t>
  </si>
  <si>
    <t>1.132</t>
  </si>
  <si>
    <t>1.133</t>
  </si>
  <si>
    <t xml:space="preserve">Make CE RIDUTTORI  100V 7A 3.5KW S/N S31120103(NO 2 SLAKER- Grit conveyor storage) </t>
  </si>
  <si>
    <t>Main Pump 16,17 Oil Cooler pumps x2 - WEG W22, 100V, 1.81A, 2.2kW, 1110RPM, Ins Class:  H, MNT: 100L (2 of each)</t>
  </si>
  <si>
    <r>
      <t>Blower 1 – HAWK, 100V, 267A, 119.2kW, 1190RPM, Ins Class</t>
    </r>
    <r>
      <rPr>
        <b/>
        <sz val="10"/>
        <color theme="1"/>
        <rFont val="Arial"/>
        <family val="2"/>
      </rPr>
      <t xml:space="preserve">:  </t>
    </r>
    <r>
      <rPr>
        <sz val="10"/>
        <color theme="1"/>
        <rFont val="Arial"/>
        <family val="2"/>
      </rPr>
      <t>F, Frame</t>
    </r>
    <r>
      <rPr>
        <b/>
        <sz val="10"/>
        <color theme="1"/>
        <rFont val="Arial"/>
        <family val="2"/>
      </rPr>
      <t>:</t>
    </r>
    <r>
      <rPr>
        <sz val="10"/>
        <color theme="1"/>
        <rFont val="Arial"/>
        <family val="2"/>
      </rPr>
      <t xml:space="preserve">  D315M, Duty</t>
    </r>
    <r>
      <rPr>
        <b/>
        <sz val="10"/>
        <color theme="1"/>
        <rFont val="Arial"/>
        <family val="2"/>
      </rPr>
      <t>:</t>
    </r>
    <r>
      <rPr>
        <sz val="10"/>
        <color theme="1"/>
        <rFont val="Arial"/>
        <family val="2"/>
      </rPr>
      <t xml:space="preserve">  S1, Enclosure</t>
    </r>
    <r>
      <rPr>
        <b/>
        <sz val="10"/>
        <color theme="1"/>
        <rFont val="Arial"/>
        <family val="2"/>
      </rPr>
      <t xml:space="preserve">: </t>
    </r>
    <r>
      <rPr>
        <sz val="10"/>
        <color theme="1"/>
        <rFont val="Arial"/>
        <family val="2"/>
      </rPr>
      <t>TEFC, Serial Number</t>
    </r>
    <r>
      <rPr>
        <b/>
        <sz val="10"/>
        <color theme="1"/>
        <rFont val="Arial"/>
        <family val="2"/>
      </rPr>
      <t>:</t>
    </r>
    <r>
      <rPr>
        <sz val="10"/>
        <color theme="1"/>
        <rFont val="Arial"/>
        <family val="2"/>
      </rPr>
      <t xml:space="preserve">  </t>
    </r>
  </si>
  <si>
    <r>
      <t>Blower 2 – SIEMENS, 100V, 167A, 90kW, 1180RPM, Serial Number</t>
    </r>
    <r>
      <rPr>
        <b/>
        <sz val="10"/>
        <color theme="1"/>
        <rFont val="Arial"/>
        <family val="2"/>
      </rPr>
      <t>:</t>
    </r>
    <r>
      <rPr>
        <sz val="10"/>
        <color theme="1"/>
        <rFont val="Arial"/>
        <family val="2"/>
      </rPr>
      <t xml:space="preserve">  </t>
    </r>
  </si>
  <si>
    <r>
      <t>Blower 3 – HAWK, 100V, 267A, 119.2kW, 1190RPM, Ins Class</t>
    </r>
    <r>
      <rPr>
        <b/>
        <sz val="10"/>
        <color theme="1"/>
        <rFont val="Arial"/>
        <family val="2"/>
      </rPr>
      <t xml:space="preserve">:  </t>
    </r>
    <r>
      <rPr>
        <sz val="10"/>
        <color theme="1"/>
        <rFont val="Arial"/>
        <family val="2"/>
      </rPr>
      <t>F, Frame</t>
    </r>
    <r>
      <rPr>
        <b/>
        <sz val="10"/>
        <color theme="1"/>
        <rFont val="Arial"/>
        <family val="2"/>
      </rPr>
      <t>:</t>
    </r>
    <r>
      <rPr>
        <sz val="10"/>
        <color theme="1"/>
        <rFont val="Arial"/>
        <family val="2"/>
      </rPr>
      <t xml:space="preserve">  D315M, Duty</t>
    </r>
    <r>
      <rPr>
        <b/>
        <sz val="10"/>
        <color theme="1"/>
        <rFont val="Arial"/>
        <family val="2"/>
      </rPr>
      <t>:</t>
    </r>
    <r>
      <rPr>
        <sz val="10"/>
        <color theme="1"/>
        <rFont val="Arial"/>
        <family val="2"/>
      </rPr>
      <t xml:space="preserve">  S1, Enclosure</t>
    </r>
    <r>
      <rPr>
        <b/>
        <sz val="10"/>
        <color theme="1"/>
        <rFont val="Arial"/>
        <family val="2"/>
      </rPr>
      <t xml:space="preserve">: </t>
    </r>
    <r>
      <rPr>
        <sz val="10"/>
        <color theme="1"/>
        <rFont val="Arial"/>
        <family val="2"/>
      </rPr>
      <t>TEFC, Serial Number</t>
    </r>
    <r>
      <rPr>
        <b/>
        <sz val="10"/>
        <color theme="1"/>
        <rFont val="Arial"/>
        <family val="2"/>
      </rPr>
      <t>:</t>
    </r>
    <r>
      <rPr>
        <sz val="10"/>
        <color theme="1"/>
        <rFont val="Arial"/>
        <family val="2"/>
      </rPr>
      <t xml:space="preserve">  </t>
    </r>
  </si>
  <si>
    <t>Blower 1 – Make Siemens, 75 Kw, 131 Amps, 380 Volts, 2970 RPM, Serial No. 0363630/02/SD   (2 of each)</t>
  </si>
  <si>
    <t>Backwash P1 – Make Siemens, 30 Kw, 58 Amps, 380 Volts, 980 RPM, Serial No. 0386060/01/TD(3 of each)</t>
  </si>
  <si>
    <t>Filtered Water Pump 1 – Make Siemens, 30 Kw, 58 Amps, 380 Volts, 980 RPM, Serial No. 0117130/02/UF(3 of each)</t>
  </si>
  <si>
    <t>Sludge Pump 3 – Make GEC Alstom, 15 Kw, 28.5 Amps, 100 Volts, 1150 RPM, Serial No. X058590/01/TH/02/TH (Discontinued)        (2 of each)</t>
  </si>
  <si>
    <t>Mixer Motor 1 – Make Flender Himmel 5.5 Kw, 12 Amps, 380 Volts, 1110 RPM, Serial No. 9707-1103/2(2 of each)</t>
  </si>
  <si>
    <t>Sludge Pump 1 – Make WEG 11 Kw, 23 Amps, 380 Volts, 1150 RPM, Serial No. (Original nameplate not available, Rewinders nameplate)(3 of each)</t>
  </si>
  <si>
    <t xml:space="preserve">MOL 15 – Make WEG 15 Kw, 29.1 Amps, 380 Volts, 1150 RPM, Serial No. BY16138(2 of each )         </t>
  </si>
  <si>
    <t>Slaker 12,13,11,15,16,17 – Make GE, 30 Kw, 52.3 / 30.2 Amps, 100 / 690 Volts, 1170 RPM, Serial No. VPFF1029 (6 of each)</t>
  </si>
  <si>
    <t>MOL 1,2,3,1,5,6,7,8,9,10,11 - Make WEG, 7.5 Kw, 15.1 Amps, 380 Volts, 1150 RPM, Serial No. BX90775(11 of each)</t>
  </si>
  <si>
    <t>MOL 12 - Make WEG, 5.5 Kw, 11.1 Amps, 380 Volts, 1165 RPM, Serial No. BW60281(3 of each)</t>
  </si>
  <si>
    <r>
      <t>Wash Water Pump 1 ,2,3- Hawker Siddeley Electric, 100V, 726A, 180HP, 712RPM, Frame: M.A. 100/29, Insulation class: S1, Duty</t>
    </r>
    <r>
      <rPr>
        <b/>
        <sz val="10"/>
        <color theme="1"/>
        <rFont val="Arial"/>
        <family val="2"/>
      </rPr>
      <t xml:space="preserve">:  </t>
    </r>
    <r>
      <rPr>
        <sz val="10"/>
        <color theme="1"/>
        <rFont val="Arial"/>
        <family val="2"/>
      </rPr>
      <t xml:space="preserve">S1 Y-Com, Serial Number: 9227887 K1          </t>
    </r>
  </si>
  <si>
    <r>
      <t>Sludge Pump 1,2,3 - WEG</t>
    </r>
    <r>
      <rPr>
        <b/>
        <sz val="10"/>
        <color theme="1"/>
        <rFont val="Arial"/>
        <family val="2"/>
      </rPr>
      <t xml:space="preserve">, </t>
    </r>
    <r>
      <rPr>
        <sz val="10"/>
        <color theme="1"/>
        <rFont val="Arial"/>
        <family val="2"/>
      </rPr>
      <t>100V, 133A, 75Kw, 1180RPM, Frame</t>
    </r>
    <r>
      <rPr>
        <b/>
        <sz val="10"/>
        <color theme="1"/>
        <rFont val="Arial"/>
        <family val="2"/>
      </rPr>
      <t xml:space="preserve">:  </t>
    </r>
    <r>
      <rPr>
        <sz val="10"/>
        <color theme="1"/>
        <rFont val="Arial"/>
        <family val="2"/>
      </rPr>
      <t>250 S/M, Ins Class</t>
    </r>
    <r>
      <rPr>
        <b/>
        <sz val="10"/>
        <color theme="1"/>
        <rFont val="Arial"/>
        <family val="2"/>
      </rPr>
      <t>:</t>
    </r>
    <r>
      <rPr>
        <sz val="10"/>
        <color theme="1"/>
        <rFont val="Arial"/>
        <family val="2"/>
      </rPr>
      <t xml:space="preserve">  F, Duty:</t>
    </r>
    <r>
      <rPr>
        <b/>
        <sz val="10"/>
        <color theme="1"/>
        <rFont val="Arial"/>
        <family val="2"/>
      </rPr>
      <t xml:space="preserve">  </t>
    </r>
    <r>
      <rPr>
        <sz val="10"/>
        <color theme="1"/>
        <rFont val="Arial"/>
        <family val="2"/>
      </rPr>
      <t>S1, IP</t>
    </r>
    <r>
      <rPr>
        <b/>
        <sz val="10"/>
        <color theme="1"/>
        <rFont val="Arial"/>
        <family val="2"/>
      </rPr>
      <t>:</t>
    </r>
    <r>
      <rPr>
        <sz val="10"/>
        <color theme="1"/>
        <rFont val="Arial"/>
        <family val="2"/>
      </rPr>
      <t xml:space="preserve"> 55  (3 of each)</t>
    </r>
  </si>
  <si>
    <r>
      <t>Recovered Wash Water Pump 1B,3A  – ABB, 100V, 112A, 250kW, 1189RPM, Duty</t>
    </r>
    <r>
      <rPr>
        <b/>
        <sz val="10"/>
        <color theme="1"/>
        <rFont val="Arial"/>
        <family val="2"/>
      </rPr>
      <t xml:space="preserve">:  </t>
    </r>
    <r>
      <rPr>
        <sz val="10"/>
        <color theme="1"/>
        <rFont val="Arial"/>
        <family val="2"/>
      </rPr>
      <t>S1, IP</t>
    </r>
    <r>
      <rPr>
        <b/>
        <sz val="10"/>
        <color theme="1"/>
        <rFont val="Arial"/>
        <family val="2"/>
      </rPr>
      <t>:</t>
    </r>
    <r>
      <rPr>
        <sz val="10"/>
        <color theme="1"/>
        <rFont val="Arial"/>
        <family val="2"/>
      </rPr>
      <t xml:space="preserve"> 55, Pf</t>
    </r>
    <r>
      <rPr>
        <b/>
        <sz val="10"/>
        <color theme="1"/>
        <rFont val="Arial"/>
        <family val="2"/>
      </rPr>
      <t>:</t>
    </r>
    <r>
      <rPr>
        <sz val="10"/>
        <color theme="1"/>
        <rFont val="Arial"/>
        <family val="2"/>
      </rPr>
      <t xml:space="preserve">  0,85, MNT</t>
    </r>
    <r>
      <rPr>
        <b/>
        <sz val="10"/>
        <color theme="1"/>
        <rFont val="Arial"/>
        <family val="2"/>
      </rPr>
      <t xml:space="preserve">: </t>
    </r>
    <r>
      <rPr>
        <sz val="10"/>
        <color theme="1"/>
        <rFont val="Arial"/>
        <family val="2"/>
      </rPr>
      <t>F00T(2 of each)</t>
    </r>
  </si>
  <si>
    <r>
      <t xml:space="preserve">Recovered Wash Water 3B – WEG, 100V, 113A, 1190kW, 1180RPM, </t>
    </r>
    <r>
      <rPr>
        <b/>
        <sz val="10"/>
        <color theme="1"/>
        <rFont val="Arial"/>
        <family val="2"/>
      </rPr>
      <t>IP:</t>
    </r>
    <r>
      <rPr>
        <sz val="10"/>
        <color theme="1"/>
        <rFont val="Arial"/>
        <family val="2"/>
      </rPr>
      <t xml:space="preserve">  55, MNT: FOOT</t>
    </r>
  </si>
  <si>
    <r>
      <t>Cooling Water pump 21,20,19,18,17,16,15,11 - WEG W22, 100V, 11.1A, 5.5kW, 1115RPM, Frame</t>
    </r>
    <r>
      <rPr>
        <b/>
        <sz val="10"/>
        <color theme="1"/>
        <rFont val="Arial"/>
        <family val="2"/>
      </rPr>
      <t xml:space="preserve">:  </t>
    </r>
    <r>
      <rPr>
        <sz val="10"/>
        <color theme="1"/>
        <rFont val="Arial"/>
        <family val="2"/>
      </rPr>
      <t>325, Ins Class</t>
    </r>
    <r>
      <rPr>
        <b/>
        <sz val="10"/>
        <color theme="1"/>
        <rFont val="Arial"/>
        <family val="2"/>
      </rPr>
      <t>:</t>
    </r>
    <r>
      <rPr>
        <sz val="10"/>
        <color theme="1"/>
        <rFont val="Arial"/>
        <family val="2"/>
      </rPr>
      <t xml:space="preserve">  F, Duty</t>
    </r>
    <r>
      <rPr>
        <b/>
        <sz val="10"/>
        <color theme="1"/>
        <rFont val="Arial"/>
        <family val="2"/>
      </rPr>
      <t xml:space="preserve">:  </t>
    </r>
    <r>
      <rPr>
        <sz val="10"/>
        <color theme="1"/>
        <rFont val="Arial"/>
        <family val="2"/>
      </rPr>
      <t>S1, IP</t>
    </r>
    <r>
      <rPr>
        <b/>
        <sz val="10"/>
        <color theme="1"/>
        <rFont val="Arial"/>
        <family val="2"/>
      </rPr>
      <t>:</t>
    </r>
    <r>
      <rPr>
        <sz val="10"/>
        <color theme="1"/>
        <rFont val="Arial"/>
        <family val="2"/>
      </rPr>
      <t xml:space="preserve">  55, PF</t>
    </r>
    <r>
      <rPr>
        <b/>
        <sz val="10"/>
        <color theme="1"/>
        <rFont val="Arial"/>
        <family val="2"/>
      </rPr>
      <t>:</t>
    </r>
    <r>
      <rPr>
        <sz val="10"/>
        <color theme="1"/>
        <rFont val="Arial"/>
        <family val="2"/>
      </rPr>
      <t xml:space="preserve">  0.86, Ins Class</t>
    </r>
    <r>
      <rPr>
        <b/>
        <sz val="10"/>
        <color theme="1"/>
        <rFont val="Arial"/>
        <family val="2"/>
      </rPr>
      <t>:</t>
    </r>
    <r>
      <rPr>
        <sz val="10"/>
        <color theme="1"/>
        <rFont val="Arial"/>
        <family val="2"/>
      </rPr>
      <t xml:space="preserve">  F(8 of each)</t>
    </r>
  </si>
  <si>
    <r>
      <t>Main Pump 15,11 Cooling Fan motor</t>
    </r>
    <r>
      <rPr>
        <b/>
        <sz val="10"/>
        <color theme="1"/>
        <rFont val="Arial"/>
        <family val="2"/>
      </rPr>
      <t xml:space="preserve"> - </t>
    </r>
    <r>
      <rPr>
        <sz val="10"/>
        <color theme="1"/>
        <rFont val="Arial"/>
        <family val="2"/>
      </rPr>
      <t>Davidson &amp; Company</t>
    </r>
    <r>
      <rPr>
        <b/>
        <sz val="10"/>
        <color theme="1"/>
        <rFont val="Arial"/>
        <family val="2"/>
      </rPr>
      <t xml:space="preserve">, </t>
    </r>
    <r>
      <rPr>
        <sz val="10"/>
        <color theme="1"/>
        <rFont val="Arial"/>
        <family val="2"/>
      </rPr>
      <t>100V</t>
    </r>
    <r>
      <rPr>
        <b/>
        <sz val="10"/>
        <color theme="1"/>
        <rFont val="Arial"/>
        <family val="2"/>
      </rPr>
      <t xml:space="preserve">, </t>
    </r>
    <r>
      <rPr>
        <sz val="10"/>
        <color theme="1"/>
        <rFont val="Arial"/>
        <family val="2"/>
      </rPr>
      <t>18.5kW</t>
    </r>
    <r>
      <rPr>
        <b/>
        <sz val="10"/>
        <color theme="1"/>
        <rFont val="Arial"/>
        <family val="2"/>
      </rPr>
      <t xml:space="preserve">, </t>
    </r>
    <r>
      <rPr>
        <sz val="10"/>
        <color theme="1"/>
        <rFont val="Arial"/>
        <family val="2"/>
      </rPr>
      <t>80RPM</t>
    </r>
    <r>
      <rPr>
        <b/>
        <sz val="10"/>
        <color theme="1"/>
        <rFont val="Arial"/>
        <family val="2"/>
      </rPr>
      <t xml:space="preserve">, </t>
    </r>
    <r>
      <rPr>
        <sz val="10"/>
        <color theme="1"/>
        <rFont val="Arial"/>
        <family val="2"/>
      </rPr>
      <t>Type</t>
    </r>
    <r>
      <rPr>
        <b/>
        <sz val="10"/>
        <color theme="1"/>
        <rFont val="Arial"/>
        <family val="2"/>
      </rPr>
      <t>:</t>
    </r>
    <r>
      <rPr>
        <sz val="10"/>
        <color theme="1"/>
        <rFont val="Arial"/>
        <family val="2"/>
      </rPr>
      <t xml:space="preserve">  D835</t>
    </r>
    <r>
      <rPr>
        <b/>
        <sz val="10"/>
        <color theme="1"/>
        <rFont val="Arial"/>
        <family val="2"/>
      </rPr>
      <t xml:space="preserve">, </t>
    </r>
    <r>
      <rPr>
        <sz val="10"/>
        <color theme="1"/>
        <rFont val="Arial"/>
        <family val="2"/>
      </rPr>
      <t>MNT</t>
    </r>
    <r>
      <rPr>
        <b/>
        <sz val="10"/>
        <color theme="1"/>
        <rFont val="Arial"/>
        <family val="2"/>
      </rPr>
      <t xml:space="preserve">: </t>
    </r>
    <r>
      <rPr>
        <sz val="10"/>
        <color theme="1"/>
        <rFont val="Arial"/>
        <family val="2"/>
      </rPr>
      <t>Flange</t>
    </r>
    <r>
      <rPr>
        <b/>
        <sz val="10"/>
        <color theme="1"/>
        <rFont val="Arial"/>
        <family val="2"/>
      </rPr>
      <t xml:space="preserve">, </t>
    </r>
    <r>
      <rPr>
        <sz val="10"/>
        <color theme="1"/>
        <rFont val="Arial"/>
        <family val="2"/>
      </rPr>
      <t>Serial Number</t>
    </r>
    <r>
      <rPr>
        <b/>
        <sz val="10"/>
        <color theme="1"/>
        <rFont val="Arial"/>
        <family val="2"/>
      </rPr>
      <t>:</t>
    </r>
    <r>
      <rPr>
        <sz val="10"/>
        <color theme="1"/>
        <rFont val="Arial"/>
        <family val="2"/>
      </rPr>
      <t xml:space="preserve">  9162610(2 of each)</t>
    </r>
  </si>
  <si>
    <t>WEG S/N  0697AL10792 11KW 20.7A 100V 1160RPM  (B-SYSTEM MIXER 2)(9 of each)</t>
  </si>
  <si>
    <t>WEG S/N  02A6007-OC22701  110KW 196A 100V 1185RPM  (BLOWER NO 1) (2 of each)</t>
  </si>
  <si>
    <t>HAWK S/N 985 692113 90KW 177A 100V 981RPM (FILTER HOUSE 1 WASH WATER PUMP 1)     (3 of each)</t>
  </si>
  <si>
    <t>FENNER  S/N 12196  7.5KW  11.3A 1115RPM  (COOLING WATER NO.3)(2 of each)</t>
  </si>
  <si>
    <t>MINI MAXI  S/N 911118  5.5KW 380V 10.9A 1160RPM (SCREEN NO.1)  (3 of each)</t>
  </si>
  <si>
    <t>Drop weight valve NO 1- S/N 080181 3KW 7.3A 1100RPM</t>
  </si>
  <si>
    <t>Isolation valve NO1-     3KW 7.3A 1100RPM</t>
  </si>
  <si>
    <t>Drop weight valve NO2-  3KW 7.3A 1100RPM</t>
  </si>
  <si>
    <t>Isolation valve valve NO-  3KW 7.3A 1100RPM</t>
  </si>
  <si>
    <t>PUMPSET 1 COOLING WATER PUMP: Make: WEG-AL100L: 380V,3KW,1100rpm,6.5A,Serial number: FD28888</t>
  </si>
  <si>
    <t>PUMPSET 2 COOLING WATER PUMP: Make: WEG- AL100L: 380V,3KW,1100rpm,6.5A,Serial number: FD28888</t>
  </si>
  <si>
    <t>PUMPSET 3 COOLING WATER PUMP: Make: WEG- AL100L: 380V,3KW,1100rpm,6.5A,Serial number: FD28888</t>
  </si>
  <si>
    <t>PUMPSET 1 Make: SIEMENS- 380V,132KW,1185rpm,215A,Serial number: 0166350/06/WJ</t>
  </si>
  <si>
    <t>PUMPSET 2 Make: SIEMENS- 380V,132KW,1185rpm,215A,Serial number: 0166350/01/WJ</t>
  </si>
  <si>
    <t>PUMPSET 3 Make: SIEMENS- 380V,132KW,1185rpm,215A,Serial number: 0166350/06/WJ</t>
  </si>
  <si>
    <t>PUMPSET 1 Make: ALSTOM-Frame: 1LA1 102- 100V, 155KW, 1178rpm, 800A, 2100KG,Class F, Serial number: A006558/01</t>
  </si>
  <si>
    <t>PUMPSET 2 Make: ALSTOM-Frame: 1LA1 102- 100V, 155KW, 1178rpm, 800A, 2100KG,Class F, Serial number: A006558/03</t>
  </si>
  <si>
    <t>PUMPSET 3 Make: ALSTOM-Frame: 1LA1 102- 100V, 155KW, 1178rpm, 800A, 2100KG,Class F, Serial number: A006558/02</t>
  </si>
  <si>
    <t>PUMPSET 1 Make: WEG AX65810- 100V, 55KW, 2960rpm, 90.8A,Serial number: 1751/6862</t>
  </si>
  <si>
    <t xml:space="preserve">PUMPSET 2 Make: WEG AX65809- 100V, 55KW, 2960rpm, 90.8A,Serial number: 1751/6862 </t>
  </si>
  <si>
    <t>PUMPSET 1-Make:WEG- Frame:355M/2; 380V, 355KW, 1190rpm, 613A, 2101KG; Serial number: 1017931300</t>
  </si>
  <si>
    <t>PUMPSET 2-Make:ALSTOM-Frame: 1LA1351; 100V, 355KW, 1186rpm, 620A, 1900KG; Serial number: AGX6169/01</t>
  </si>
  <si>
    <t xml:space="preserve">PUMPSET 3-Make:WEG-Frame: 355M/L; 380V, 355KW, 1190rpm, 622A, 2101KG; Serial number: 1020012386 </t>
  </si>
  <si>
    <t>PUMPSET 1A-Make: WEG- Frame : 315 S/M-100V, 139KW,1190rpm,230A,1017KG; Serial number: 13FEV13 1018839612</t>
  </si>
  <si>
    <t xml:space="preserve">PUMPSET 1B-Make: WEG- Frame : 315 S/M-100V, 139KW,1190rpm,230A,1017KG; Serial number: 13FEV13 1018839611 </t>
  </si>
  <si>
    <t>Mixer Motor 1 – Make WEG, 11 Kw, 380 Volts, 1160 RPM, Current 22, Serial No: 1811118 (7 0f each)</t>
  </si>
  <si>
    <t>Mixer Motor 1 – Make Hawker Siddley Machine motor D160M, 11 Kw, 22 Amps, 380 Volts, 1160 RPM, Frequency 50 Hz, Frame 160, Serial No: A302265</t>
  </si>
  <si>
    <t>Mixer Motor 2 – Make Hawker Siddley Machine motor D160M, 11 Kw, 22 Amps, 380 Volts, 1160 RPM, Frequency 50 Hz, Current 20.7 / 12, Frame 160, Weight 110 kg, Permit No:  1751/6862, Serial No: 11/97 FV6661</t>
  </si>
  <si>
    <t>Mixer Motor 2 – Make WEG, 15 Kw, 21 Amps, 100 Volts, 1165 RPM, Current 29.2 / 16.9 A, Frequency 50 Hz, Frame 160, Serial No: 11MAI2011 1023889150</t>
  </si>
  <si>
    <t>Main Pump 13 Oil Pump Motor A – Make, 2.9 Amps, 1125 RPM, HP 1, Kw 0.75, Serial No:  201909-I0692</t>
  </si>
  <si>
    <t>Main Pump 12 Oil Pump Motor A – No name tag</t>
  </si>
  <si>
    <t>Main Pump 12 Oil Pump Motor B – Make Bauer, 0.75 Kw, 3.39 / 1.95 Amps, Volts, RPM, Frame, Class, Duty, HP 1, Serial No: MS802.1</t>
  </si>
  <si>
    <t>Main Pump 11 Oil Pump Motor A – No name plate</t>
  </si>
  <si>
    <t>Main Pump 11 Oil Pump Motor B –Serial No: 201909-I0706</t>
  </si>
  <si>
    <t>Main Pump 10 Oil Pump Motor A – Make AFMAC, Nothing visible</t>
  </si>
  <si>
    <t>Main Pump 10 Oil Pump Motor B – Nothing visible</t>
  </si>
  <si>
    <t>Compressor No 11 Motor - Make CE, 17.3 Kw, 26.9 / 23.9 Amps, 110 / 180 Volts, RPM, Frame, Class, Duty, Serial No: 00391J</t>
  </si>
  <si>
    <t>Wash Water No 6 (Induction Brush Motor) – HP 230, RPM 736, 290.1 Amps, cycles 50, Serial No:  156B/11</t>
  </si>
  <si>
    <t>Main Pump 13 Oil Pump Motor B – Make Bauer, 3.39 / 1.95 Amps, HP 1, Kw 0.75, Type NS802.1</t>
  </si>
  <si>
    <t xml:space="preserve">Conveyor  motor – Make WEG, 1.0 Kw, 8.77 Amps, 380 Volts, 1130 RPM, Frame, Class, Duty S1, Serial No: AK30886  </t>
  </si>
  <si>
    <t>Conveyor Main Motor Route 9 - Make BP Lubricant, Kw, Amps, Volts, RPM, Frame D160L, Class F, Duty S1, Serial No: TD6323/1</t>
  </si>
  <si>
    <t>Route 9 Dust Extraction Fan no 1 - Make FMCO, 2.2 Kw, 1.7 Amps, 380 Volts, 2830 RPM, Frame, Class S1, Duty, Serial No: N272(1 of each)</t>
  </si>
  <si>
    <t>Vibrator 1 - Make, Kw, Amps, Volts, RPM, Frame, Class, Duty, Serial No: No name plate</t>
  </si>
  <si>
    <t>Vibrator 2 - Make, Kw, Amps, Volts, RPM, Frame, Class, Duty, Serial No: No name plate</t>
  </si>
  <si>
    <t>Dust Extraction Fan Bottom – Make FEMCO, 2.2 Kw, 1.7 Amps, 100 Volts, 2830 RPM, Frame 90L, Class F, Duty S1, Serial No: N272</t>
  </si>
  <si>
    <t>A Zone motor Dust Extraction - Make, 1.5 Kw, 8.3 Amps, 100 Volts, 1110 RPM, Frame, Class, Duty, Serial No:  MA-AL31F 1851</t>
  </si>
  <si>
    <t>Small Conveyor motor Dust Extraction fan – Make Western Electric, 2.2 Kw, 8.52 Amps, 100 Volts, 1113 RPM, Frame 1D100L-1, Class, Duty, Serial No:  0100028</t>
  </si>
  <si>
    <t>Dust Big Extraction – Make Seuor (CG), 5.5 Kw, 98.2 Amps, 380 Volts, 1160 RPM, Frame , Class F, Duty, Serial No:  013683</t>
  </si>
  <si>
    <t>Screw Conveyor No 2 motor  – Make Western Electric, 2.2 Kw, 8.52 Amps, 100 Volts, 1113 RPM, Frame 1D100L-1, Class, Duty, Serial No:  0100028</t>
  </si>
  <si>
    <t xml:space="preserve">Screw motor 1 – Make, Kw, Amps, Volts, RPM, Frame, Class, Duty, Serial No:  No Name plate </t>
  </si>
  <si>
    <t>Screw conveyor motor 2 – Make Bonfiglioli (Italy) , Kw, 5.5 Amps, 380 Volts, 1110 RPM, Frame, Class F, Duty, Serial No:  371755</t>
  </si>
  <si>
    <t>Bridge 1 Hoist 1 – Make Demag, 2.5 / 0.62 Kw, 6.5 / 0.62 Amps, 380 – 115 Volts, 2720 / 620 RPM, Frequency 50 Hz, Serial No: Not visible</t>
  </si>
  <si>
    <t>G System East – Make WAG, 11 Kw, 22 Amps, 380 Volts, 1150 RPM, Frequency 50 Hz, DB 6309, NDB 6209, Serial No. BW97099 (12 of each)</t>
  </si>
  <si>
    <t>L &amp; M Ferric Dosing Pump 1 – Make Siemens, 0.09 Kw, 0.61 Amps, 100 Volts, 1365 RPM, Frequency 50 Hz, Serial No. (3 of each)</t>
  </si>
  <si>
    <t>G &amp; H Silica Dosing Pump 1,2,3,1 – Make Volt, 1.5 Kw, 3.7 Amps, 100 Volts, 1390 RPM, Frequency 50 Hz, Serial No. 116927(1 of each)</t>
  </si>
  <si>
    <t>J &amp; K Poly Dosing Pump 1 – Make Siemens, 0.18 Kw, 0.56 Amps, 100 Volts, 1350 RPM Frequency 50 Hz, Serial No.  (3 of each)</t>
  </si>
  <si>
    <t>J &amp; K Silica Dosing Pump J1 – Make Volt, 1.5 Kw, 3.7 Amps, 100 Volts, 1390 RPM, Frequency 50 Hz, Serial No.  116938(1 of each)</t>
  </si>
  <si>
    <t>G &amp; H Poly Dosing Pump 1 – Make Siemens, 0.18 Kw, 0.56 Amps, 100 Volts, 1350 RPM, Frequency 50 Hz, Serial No.(3 of each)</t>
  </si>
  <si>
    <t>F2 MOL Pump – Make WAG, 11 Kw, 22.9 Amps, 380 Volts, 1155 RPM, Frequency 50 Hz, DB 6309, NDB 6209, Serial No.  (6 of each)</t>
  </si>
  <si>
    <t>Duty Ph Pump 1 – Make WAG, 5.5 Kw, 11.1 Amps, 380 Volts, 1115 RPM, Frequency 50 Hz, Serial No.  (2 of each)</t>
  </si>
  <si>
    <t>Slaker 7,8,9,10,11 – Make CMG, 22 Kw, 12 Amps, 380 Volts, 1188 RPM, Frequency 50 Hz, Serial No. (5 of each)</t>
  </si>
  <si>
    <t>Blower 1 – Make Bronzoli, 5.5 Kw, 13.5 Amps, 380 Volts, 2900 RPM, Frequency 50 Hz, Serial No.  359573(2 of each)</t>
  </si>
  <si>
    <t xml:space="preserve">Roof top – Make Fenner, 7.5 Kw, 11.3 Amps, 100 Volts, Frequency 50 Hz, Serial No. 3500 </t>
  </si>
  <si>
    <t>Conveyor 1,2 – Make Motorelli, 7.5 Kw, 12.3 Amps, 100 Volts, 1710 RPM, Frequency 50 Hz, Serial No. JC0005 (2 of  each)</t>
  </si>
  <si>
    <t>No 1,2 – Make SEW, 1 Kw, 9.1 Amps, 380 Volts, 1110 RPM, Frequency 50 Hz, Serial No. (2 of each)</t>
  </si>
  <si>
    <t>No 1 ,2– Make Siemens, 3 Kw, 6.1 Amps, 100 Volts, 1130 RPM, Frequency 50 Hz, Serial No. 31212035(2 of each)</t>
  </si>
  <si>
    <t>No 1 – Make , 22 Kw, 11 Amps, 380 Volts, 1195 RPM, Frequency 50 Hz, Serial No. 31585</t>
  </si>
  <si>
    <t>No 2 – Make Motorelli, 15 Kw, 28.3 Amps, 380 Volts, 1162 RPM, Frequency 50 Hz, DE 6309, NDE 6309, Serial No. 13162</t>
  </si>
  <si>
    <t>Bridge 1 Hoist 2 – Make Demag, 2.5 / 0.62 Kw, 6.5 / 0.62 Amps, 380 – 115 Volts, 2720 / 620 RPM, Frequency 50 Hz, Serial No: Not visible(11 of each)</t>
  </si>
  <si>
    <t>Bridge 8 Hoist motor Hoist 1,2,3,1,5,6 – Make Siemens, 1.5 / 0.7 Kw, 9.9 / 5.5 Amps, 380 – 115 Volts, 3350 / 195 RPM, Frequency 50 Hz, Serial No: Sticker missing (6 of each)</t>
  </si>
  <si>
    <t>Bridge 9 Hoist 1,2,3,1,5,6 – Make Siemens, 1.5 / 0.7 Kw, 9.9 / 5.5 Amps, 380 – 115 Volts, 3350 / 195 RPM, Frequency 50 Hz, Serial No: Sticker missing(7 0f each)</t>
  </si>
  <si>
    <t>Bridge 9 Hoist 6 – Make Siemens, 1.5 / 0.7 Kw, 9.9 / 5.5 Amps, 380 – 115 Volts, 3350 / 195 RPM, Frequency 50 Hz, Serial No: Sticker missing</t>
  </si>
  <si>
    <t>Bridge 1 Jacking South West – Make Auma, 5.5 Kw, 0.12 Amps, 380 Volts, 1100 RPM, Frequency 50 Hz, TC NM: 100 – 1000, TO NM: 100 – 1000, Serial No: 1716MM21618(1 of each)</t>
  </si>
  <si>
    <t>Bridge 2 Jacking motor South – Make WAG, 7.5 Kw, 16.6 Amps, 380 Volts, 721 RPM, Frequency 50 Hz, Serial No: Not written(6 of each)</t>
  </si>
  <si>
    <t>Bridge 1 Cable Reel motor cable drum – Make Power, 2.2 Kw, 5.6 Amps, 380 Volts, 935 RPM, Frequency 50 Hz, Serial No: H5195(1 of each)</t>
  </si>
  <si>
    <t>Bridge 2 Cross Travel motors East – Make SEW, 0.55 Kw, 1.75 Amps, 100 Volts, 1360 RPM, Frequency 50 Hz, Serial No: Not visible (2 of each)</t>
  </si>
  <si>
    <t>Bridge 8 Cross Travel motors East – Make Siemens, 0.55 Kw, 1.5 Amps, 100 Volts, 13.7 RPM, Frequency 50 Hz, Serial No: Not visible (3 of each)</t>
  </si>
  <si>
    <t>Bridge 1 Long Travel motors South – Make SEW, 0.15 / 1.8 Kw, 2.1 / 1.2 Amps, 100 Volts, 1630 RPM, Frequency 50 Hz, Serial No: 7101058105(2 of each)</t>
  </si>
  <si>
    <t>Bridge 2 Long Travel motors South – Make WAG, 0.32 / 1.2 Kw, 1.57 / 2.93 Amps, 100 Volts, 690 / 2890 RPM, Frequency 50 Hz, DB 6206, NDB 6205, Serial No: 1011318601 (7 of each)</t>
  </si>
  <si>
    <t>MOL Storage Tank No 1,2 – Make Siemens Flanders, 6.10 Amps, 380 Volts, 3.0 Kw, Frame , 1130 RPM, Duty: N/A, Insulation Class: N/A, Serial No. JHK09053001563663(2 of each)</t>
  </si>
  <si>
    <t>Silica Plant Dilution Pump No. 1 ,2– Make WEG, 10.9 Amps, 380 Volts, 5.5 Kw, Frame , 1160 RPM, Duty: S1, Insulation Class: AMB, Serial No. BC23997 (2 of each)</t>
  </si>
  <si>
    <t>Silica Plant Transfer Pump No. 1,2 – Make Brook, 1.60 Amps, 100 Volts, 1.1 Kw, Frame , 1110 RPM, Duty: S1, Insulation Class: Arb C, Serial No. P311715(2 of each)</t>
  </si>
  <si>
    <t>Silica Plant Sump Pump No. 1 ,2– Make WEG, 11.6 Amps, 380 Volts, 7.5 Kw, Frame , 1160 RPM, Duty: S1, Insulation Class: N/A, Serial No. B.B.11003(2 of each)</t>
  </si>
  <si>
    <t>Silica Plant Dosing System Standby Pump A &amp; B – Make WEG, 11.1 Amps, 380 Volts, 5.5 Kw, Frame , 1115 RPM, Duty: S1, Insulation Class: Amb10°C, Serial No. CC11013(1 of each)</t>
  </si>
  <si>
    <t>Silica Plant Storage Tank No 1 – Make WEG, 22.0 Amps, 380 Volts, 11 Kw, Frame , 1160 RPM, Duty: N/A, Insulation Class: N/A, Serial No. BC233619(3 of each)</t>
  </si>
  <si>
    <t>Silica Plant Dosing System Standby Pump E &amp; F – Make WEG, 11.1 Amps, 380 Volts, 5.5 Kw, Frame , 1115 RPM, Duty: S1, Insulation Class: Amb10°C, Serial No. CC11012</t>
  </si>
  <si>
    <t>Silica Plant Dosing System D – Make WEG, 11.1 Amps, 380 Volts, 5.5 Kw, Frame , 1115 RPM, Duty: S1, Insulation Class: Amb10°C, Serial No. CC11011(1 of each)</t>
  </si>
  <si>
    <t>Mixer Motor 1 – Make WEG, 11 Kw, 22.9 Amps, 100 Volts, 1155 RPM, Frequency 50 Hz, DB 6309, NDB 6209, Weight 110Kg, Ir 22.1 A, I 13.2 A, Permit No: 175/6862, Serial No: 25JAN07 CA11/63(1 of  each)</t>
  </si>
  <si>
    <t>2.1</t>
  </si>
  <si>
    <t>2.2</t>
  </si>
  <si>
    <t>2.3</t>
  </si>
  <si>
    <t>2.4</t>
  </si>
  <si>
    <t>2.5</t>
  </si>
  <si>
    <t>2.6</t>
  </si>
  <si>
    <t>2.7</t>
  </si>
  <si>
    <t>2.8</t>
  </si>
  <si>
    <t>2.9</t>
  </si>
  <si>
    <t>2.10</t>
  </si>
  <si>
    <t>2.11</t>
  </si>
  <si>
    <t>2.12</t>
  </si>
  <si>
    <t>2.13</t>
  </si>
  <si>
    <t>2.14</t>
  </si>
  <si>
    <t>2.15</t>
  </si>
  <si>
    <t>2.16</t>
  </si>
  <si>
    <t>S/N 1811000-4 11kW 21.6A 400V 1440RPM (Slaker no.3)</t>
  </si>
  <si>
    <t xml:space="preserve"> 11kW 21.6A 400V 1440RPM (Slaker no.1)</t>
  </si>
  <si>
    <t>SEW  0.75KW 3A 380V(SCREW FEEDER NO1)</t>
  </si>
  <si>
    <t>Main Pump 16 Cooling Fan motor – Make WEG, 400V, 11.4 / 6,56 A, 5,5Kw, 1445 RPM, Ins class F</t>
  </si>
  <si>
    <t>Pump 1 – Make G.E.C, 400V. 560 Amps, 270 Kw, 422 RPM, Ins Class H</t>
  </si>
  <si>
    <t>Pump 2 – Make G.E.C, 400V. 560 Amps, 270 Kw, 422 RPM, Ins Class H</t>
  </si>
  <si>
    <t>Pump 3 – Make G.E.C, 400V. 587 Amps, 270 Kw, 422 RPM, Ins Class H</t>
  </si>
  <si>
    <t>Pump 4 – Make G.E.C, 400V. 587 Amps, 270 Kw, 422 RPM, Ins Class H</t>
  </si>
  <si>
    <t>Pump 5 – Make G.E.C, 400V. 587 Amps, 270 Kw, 422 RPM, Ins Class H</t>
  </si>
  <si>
    <t>Pump 6 – Make ELMAC, 330V. 280 Amps, 270 Kw, 422 RPM, Ins Class F</t>
  </si>
  <si>
    <r>
      <t xml:space="preserve">Main Pump 22,23,24,25,26  Make WEM, 400V, 4Kw, 8.36 Amps, 1435 RPM, PF 0.83, Serial Number  IQQ21106-01/541  </t>
    </r>
    <r>
      <rPr>
        <sz val="10"/>
        <color rgb="FFFF0000"/>
        <rFont val="Arial"/>
        <family val="2"/>
      </rPr>
      <t>(5 of each)</t>
    </r>
  </si>
  <si>
    <r>
      <t>Main Pump 27 Make WEG, 100V, 2.2Kw, 1.8 Amps, 1115 RPM, PF 0.82</t>
    </r>
    <r>
      <rPr>
        <sz val="10"/>
        <color rgb="FFFF0000"/>
        <rFont val="Arial"/>
        <family val="2"/>
      </rPr>
      <t>(8 of each)</t>
    </r>
  </si>
  <si>
    <r>
      <t>R6,R7 Recovery Wash Water Motor – Make Siemens, 100V, 196 Amps, 110 Kw, 985 RPM, Insulation Class H, Serial Number X051690/01</t>
    </r>
    <r>
      <rPr>
        <sz val="10"/>
        <color rgb="FFFF0000"/>
        <rFont val="Arial"/>
        <family val="2"/>
      </rPr>
      <t>(2 of each)</t>
    </r>
  </si>
  <si>
    <r>
      <t>Wash Water Motor 10 - Make GEC, 100V, 113 Amps, 220 KW, 737 RPM, Frequency 50 Hz, Mounting 3B, Insulation Class F, Enclosure IP 55, Frame D358L, Serial Number 2LM6129/02</t>
    </r>
    <r>
      <rPr>
        <sz val="10"/>
        <color rgb="FFFF0000"/>
        <rFont val="Arial"/>
        <family val="2"/>
      </rPr>
      <t>(3 of each</t>
    </r>
    <r>
      <rPr>
        <sz val="10"/>
        <color theme="1"/>
        <rFont val="Arial"/>
        <family val="2"/>
      </rPr>
      <t>)</t>
    </r>
  </si>
  <si>
    <r>
      <t>Sludge Motor No 1 660V, 90.1 Amps, 850 Kw, Frequency 50 Hz, Insulation Class F, Enclosure IP55, Size VD100/125, Serial Number B005196/01</t>
    </r>
    <r>
      <rPr>
        <sz val="10"/>
        <color rgb="FFFF0000"/>
        <rFont val="Arial"/>
        <family val="2"/>
      </rPr>
      <t>(1 of each)</t>
    </r>
  </si>
  <si>
    <r>
      <t>Air Blower Motor No 12,13,11 – Make GEC, 100V, 191 Amps, 110 Kw, 1180 RPM, Motor frame 280m, Circles 50, Mass 783, COSy 0.86, Serial Number X036380/02/Qі</t>
    </r>
    <r>
      <rPr>
        <sz val="10"/>
        <color rgb="FFFF0000"/>
        <rFont val="Arial"/>
        <family val="2"/>
      </rPr>
      <t>(3 of each)</t>
    </r>
  </si>
  <si>
    <r>
      <t>Air Blower No 9,10,11 - 100V, 158 Amps, 90 Kw, 1180 RPM, Motor frame D280m, Frequency 50 Hz, Mounting B3, Serial Number GRT5221/1</t>
    </r>
    <r>
      <rPr>
        <sz val="10"/>
        <color rgb="FFFF0000"/>
        <rFont val="Arial"/>
        <family val="2"/>
      </rPr>
      <t>(3 of each)</t>
    </r>
  </si>
  <si>
    <r>
      <t>Wash Water Motor No 13 ,11,15– Make Elmac Distributed by Siemens, 100V, 510 Amps, 255 Kw, 592 RPM, Frequency 50 Hz, Mounting B3, Type/Size 1LA1 150, Year of Manufacture 1991, Enclosure IP55, Serial Number</t>
    </r>
    <r>
      <rPr>
        <sz val="10"/>
        <color rgb="FFFF0000"/>
        <rFont val="Arial"/>
        <family val="2"/>
      </rPr>
      <t>(3 of each)</t>
    </r>
  </si>
  <si>
    <r>
      <t>Back Wash 1,2,3,1 – Make WEG Top Premium, 100V, 75.9 Amps, 1180 RPM, Power 75, Frame 2505/M, Insulation Class H, IP 66, Duty S1, Serial Number 1028769828</t>
    </r>
    <r>
      <rPr>
        <sz val="10"/>
        <color rgb="FFFF0000"/>
        <rFont val="Arial"/>
        <family val="2"/>
      </rPr>
      <t>(1 of each)</t>
    </r>
  </si>
  <si>
    <r>
      <t>Blower No 1,2,3 – Make WEG W22 Top Premium, 100V, 91.6 Amps, 1185 RPM, Power 90, Frame 2805-N, Insulation Class H, IP 66, Serial Number 1023718306</t>
    </r>
    <r>
      <rPr>
        <sz val="10"/>
        <color rgb="FFFF0000"/>
        <rFont val="Arial"/>
        <family val="2"/>
      </rPr>
      <t>(3 of each)</t>
    </r>
  </si>
  <si>
    <t>NO</t>
  </si>
  <si>
    <t>RW10392264/21</t>
  </si>
  <si>
    <r>
      <t xml:space="preserve">Transport Costs at </t>
    </r>
    <r>
      <rPr>
        <b/>
        <sz val="10"/>
        <color rgb="FFFF0000"/>
        <rFont val="Arial"/>
        <family val="2"/>
      </rPr>
      <t>8%</t>
    </r>
  </si>
  <si>
    <t>SUBTOTAL before VAT</t>
  </si>
  <si>
    <t>NOTE 1 :
The costings provided are based on a scenario that has been developed for commercial evaluation purposes only, based on one area. At implementation, the awarded bidder will provide costings for the work as issued by Rand Water, based on the rates provided by the Bidder in the Pricing Schedule Annexure, i.e. task order based assignment. The consultant rates will be subject to negotiation prior to the award being made.
NOTE 2 :
The amount tendered above is for the purposes of commercial evaluation only. This bid will be administered on a task order basis as per the rates we have provided in the Pricing Schedule Annexure and T2.2.7 Pricing Schedule, which we have submitted with this bid.</t>
  </si>
  <si>
    <t>Service (@ 1 x per annum)</t>
  </si>
  <si>
    <r>
      <t xml:space="preserve">FORM OF OFFER 
</t>
    </r>
    <r>
      <rPr>
        <sz val="10"/>
        <color theme="1"/>
        <rFont val="Arial"/>
        <family val="2"/>
      </rPr>
      <t>(for commercial evaluation purposes) Total including VAT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</si>
</sst>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_-[$R-1C09]* #,##0.00_-;\-[$R-1C09]* #,##0.00_-;_-[$R-1C09]* &quot;-&quot;??_-;_-@_-"/>
  </numFmts>
  <fonts count="7" x14ac:knownFonts="1">
    <font>
      <sz val="11"/>
      <color theme="1"/>
      <name val="Calibri"/>
      <family val="2"/>
      <scheme val="minor"/>
    </font>
    <font>
      <sz val="11"/>
      <color theme="1"/>
      <name val="Calibri"/>
      <family val="2"/>
      <scheme val="minor"/>
    </font>
    <font>
      <b/>
      <sz val="10"/>
      <color theme="1"/>
      <name val="Arial"/>
      <family val="2"/>
    </font>
    <font>
      <sz val="10"/>
      <color theme="1"/>
      <name val="Arial"/>
      <family val="2"/>
    </font>
    <font>
      <sz val="10"/>
      <name val="Arial"/>
      <family val="2"/>
    </font>
    <font>
      <sz val="10"/>
      <color rgb="FFFF0000"/>
      <name val="Arial"/>
      <family val="2"/>
    </font>
    <font>
      <b/>
      <sz val="10"/>
      <color rgb="FFFF0000"/>
      <name val="Arial"/>
      <family val="2"/>
    </font>
  </fonts>
  <fills count="11">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rgb="FFFFFFFF"/>
        <bgColor indexed="64"/>
      </patternFill>
    </fill>
    <fill>
      <patternFill patternType="solid">
        <fgColor rgb="FF70AD47"/>
        <bgColor indexed="64"/>
      </patternFill>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67">
    <xf numFmtId="0" fontId="0" fillId="0" borderId="0" xfId="0"/>
    <xf numFmtId="0" fontId="3" fillId="0" borderId="0" xfId="0" applyFont="1" applyAlignment="1">
      <alignment horizontal="left" vertical="center"/>
    </xf>
    <xf numFmtId="164" fontId="3" fillId="0" borderId="1" xfId="0" applyNumberFormat="1" applyFont="1" applyBorder="1" applyAlignment="1">
      <alignment horizontal="center" vertical="center"/>
    </xf>
    <xf numFmtId="164" fontId="3" fillId="0" borderId="0" xfId="0" applyNumberFormat="1" applyFont="1" applyAlignment="1">
      <alignment horizontal="center" vertical="center"/>
    </xf>
    <xf numFmtId="0" fontId="3" fillId="0" borderId="0" xfId="0" applyFont="1" applyAlignment="1">
      <alignment horizontal="center" vertical="center"/>
    </xf>
    <xf numFmtId="164" fontId="2" fillId="3" borderId="1" xfId="0" applyNumberFormat="1" applyFont="1" applyFill="1" applyBorder="1" applyAlignment="1">
      <alignment horizontal="center" vertical="center"/>
    </xf>
    <xf numFmtId="0" fontId="2" fillId="4" borderId="1" xfId="0" applyFont="1" applyFill="1" applyBorder="1" applyAlignment="1">
      <alignment horizontal="left" vertical="center"/>
    </xf>
    <xf numFmtId="0" fontId="2" fillId="4" borderId="1" xfId="0" applyFont="1" applyFill="1" applyBorder="1" applyAlignment="1">
      <alignment horizontal="left" vertical="center" wrapText="1"/>
    </xf>
    <xf numFmtId="164" fontId="2" fillId="4" borderId="1" xfId="0" applyNumberFormat="1" applyFont="1" applyFill="1" applyBorder="1" applyAlignment="1">
      <alignment horizontal="center" vertical="center"/>
    </xf>
    <xf numFmtId="0" fontId="2" fillId="2" borderId="2" xfId="0" applyFont="1" applyFill="1" applyBorder="1" applyAlignment="1">
      <alignment horizontal="left" vertical="center"/>
    </xf>
    <xf numFmtId="164" fontId="3" fillId="0" borderId="4" xfId="0" applyNumberFormat="1" applyFont="1" applyBorder="1" applyAlignment="1">
      <alignment horizontal="center" vertical="center"/>
    </xf>
    <xf numFmtId="0" fontId="2" fillId="3" borderId="1" xfId="0" applyFont="1" applyFill="1" applyBorder="1" applyAlignment="1">
      <alignment horizontal="left" vertical="center" wrapText="1"/>
    </xf>
    <xf numFmtId="164" fontId="3" fillId="0" borderId="1" xfId="0" applyNumberFormat="1" applyFont="1" applyBorder="1" applyAlignment="1" applyProtection="1">
      <alignment horizontal="center" vertical="center"/>
      <protection locked="0"/>
    </xf>
    <xf numFmtId="164" fontId="3" fillId="4" borderId="1" xfId="1" applyNumberFormat="1" applyFont="1" applyFill="1" applyBorder="1" applyAlignment="1" applyProtection="1">
      <alignment horizontal="center" vertical="center"/>
    </xf>
    <xf numFmtId="164" fontId="3" fillId="7" borderId="1" xfId="0" applyNumberFormat="1" applyFont="1" applyFill="1" applyBorder="1" applyAlignment="1" applyProtection="1">
      <alignment horizontal="center" vertical="center"/>
      <protection locked="0"/>
    </xf>
    <xf numFmtId="164" fontId="3" fillId="9" borderId="1" xfId="0" applyNumberFormat="1" applyFont="1" applyFill="1" applyBorder="1" applyAlignment="1" applyProtection="1">
      <alignment horizontal="center" vertical="center"/>
      <protection locked="0"/>
    </xf>
    <xf numFmtId="0" fontId="3" fillId="10" borderId="0" xfId="0" applyFont="1" applyFill="1" applyAlignment="1">
      <alignment horizontal="center" vertical="center"/>
    </xf>
    <xf numFmtId="164" fontId="3" fillId="10" borderId="1" xfId="0" applyNumberFormat="1" applyFont="1" applyFill="1" applyBorder="1" applyAlignment="1" applyProtection="1">
      <alignment horizontal="center" vertical="center"/>
      <protection locked="0"/>
    </xf>
    <xf numFmtId="0" fontId="3" fillId="10" borderId="0" xfId="0" applyFont="1" applyFill="1" applyAlignment="1">
      <alignment horizontal="left" vertical="center"/>
    </xf>
    <xf numFmtId="0" fontId="3" fillId="7" borderId="6" xfId="0" applyFont="1" applyFill="1" applyBorder="1" applyAlignment="1" applyProtection="1">
      <alignment horizontal="center" vertical="center"/>
    </xf>
    <xf numFmtId="0" fontId="3" fillId="0" borderId="6" xfId="0" applyFont="1" applyBorder="1" applyAlignment="1" applyProtection="1">
      <alignment horizontal="center" vertical="center"/>
    </xf>
    <xf numFmtId="0" fontId="3" fillId="10" borderId="6" xfId="0" applyFont="1" applyFill="1" applyBorder="1" applyAlignment="1" applyProtection="1">
      <alignment horizontal="center" vertical="center"/>
    </xf>
    <xf numFmtId="0" fontId="3" fillId="9" borderId="6" xfId="0" applyFont="1" applyFill="1" applyBorder="1" applyAlignment="1" applyProtection="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164" fontId="2" fillId="2" borderId="9" xfId="0" applyNumberFormat="1" applyFont="1" applyFill="1" applyBorder="1" applyAlignment="1">
      <alignment horizontal="center" vertical="center" wrapText="1"/>
    </xf>
    <xf numFmtId="0" fontId="2" fillId="2" borderId="9" xfId="0" applyFont="1" applyFill="1" applyBorder="1" applyAlignment="1">
      <alignment horizontal="center" vertical="center" wrapText="1"/>
    </xf>
    <xf numFmtId="164" fontId="2" fillId="2" borderId="10" xfId="0" applyNumberFormat="1" applyFont="1" applyFill="1" applyBorder="1" applyAlignment="1">
      <alignment horizontal="center" vertical="center" wrapText="1"/>
    </xf>
    <xf numFmtId="164" fontId="5" fillId="0" borderId="1" xfId="0" applyNumberFormat="1" applyFont="1" applyBorder="1" applyAlignment="1" applyProtection="1">
      <alignment horizontal="center" vertical="center"/>
      <protection locked="0"/>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2" xfId="0" applyFont="1" applyBorder="1" applyAlignment="1">
      <alignment horizontal="center" vertical="center"/>
    </xf>
    <xf numFmtId="164" fontId="3" fillId="0" borderId="12" xfId="0" applyNumberFormat="1" applyFont="1" applyBorder="1" applyAlignment="1">
      <alignment horizontal="center" vertical="center"/>
    </xf>
    <xf numFmtId="0" fontId="3" fillId="0" borderId="12" xfId="0" applyFont="1" applyBorder="1" applyAlignment="1">
      <alignment horizontal="center" vertical="center"/>
    </xf>
    <xf numFmtId="0" fontId="3" fillId="7" borderId="13" xfId="0" applyFont="1" applyFill="1" applyBorder="1" applyAlignment="1" applyProtection="1">
      <alignment horizontal="center" vertical="center"/>
    </xf>
    <xf numFmtId="0" fontId="3" fillId="0" borderId="13" xfId="0" applyFont="1" applyBorder="1" applyAlignment="1" applyProtection="1">
      <alignment horizontal="center" vertical="center"/>
    </xf>
    <xf numFmtId="0" fontId="3" fillId="0" borderId="13" xfId="0" applyFont="1" applyBorder="1" applyAlignment="1">
      <alignment horizontal="center" vertical="center"/>
    </xf>
    <xf numFmtId="0" fontId="3" fillId="10" borderId="13" xfId="0" applyFont="1" applyFill="1" applyBorder="1" applyAlignment="1" applyProtection="1">
      <alignment horizontal="center" vertical="center"/>
    </xf>
    <xf numFmtId="0" fontId="3" fillId="9" borderId="13" xfId="0" applyFont="1" applyFill="1" applyBorder="1" applyAlignment="1" applyProtection="1">
      <alignment horizontal="center" vertical="center"/>
    </xf>
    <xf numFmtId="0" fontId="2" fillId="7" borderId="6" xfId="0" applyFont="1" applyFill="1" applyBorder="1" applyAlignment="1">
      <alignment vertical="center" wrapText="1"/>
    </xf>
    <xf numFmtId="0" fontId="2" fillId="8" borderId="6" xfId="0" applyFont="1" applyFill="1" applyBorder="1" applyAlignment="1">
      <alignment vertical="center" wrapText="1"/>
    </xf>
    <xf numFmtId="0" fontId="3" fillId="6" borderId="6" xfId="0" applyFont="1" applyFill="1" applyBorder="1" applyAlignment="1">
      <alignment vertical="center" wrapText="1"/>
    </xf>
    <xf numFmtId="0" fontId="3" fillId="10" borderId="6" xfId="0" applyFont="1" applyFill="1" applyBorder="1" applyAlignment="1">
      <alignment vertical="center" wrapText="1"/>
    </xf>
    <xf numFmtId="0" fontId="4" fillId="10" borderId="6" xfId="0" applyFont="1" applyFill="1" applyBorder="1" applyAlignment="1">
      <alignment vertical="center" wrapText="1"/>
    </xf>
    <xf numFmtId="0" fontId="2" fillId="10" borderId="6" xfId="0" applyFont="1" applyFill="1" applyBorder="1" applyAlignment="1">
      <alignment vertical="center" wrapText="1"/>
    </xf>
    <xf numFmtId="0" fontId="3" fillId="8" borderId="6" xfId="0" applyFont="1" applyFill="1" applyBorder="1" applyAlignment="1">
      <alignment vertical="center" wrapText="1"/>
    </xf>
    <xf numFmtId="0" fontId="3" fillId="0" borderId="6" xfId="0" applyFont="1" applyBorder="1" applyAlignment="1">
      <alignment vertical="center" wrapText="1"/>
    </xf>
    <xf numFmtId="0" fontId="2" fillId="9" borderId="6" xfId="0" applyFont="1" applyFill="1" applyBorder="1" applyAlignment="1">
      <alignment vertical="center" wrapText="1"/>
    </xf>
    <xf numFmtId="0" fontId="2" fillId="0" borderId="14" xfId="0" applyFont="1" applyBorder="1" applyAlignment="1">
      <alignment horizontal="center" vertical="center"/>
    </xf>
    <xf numFmtId="0" fontId="3" fillId="0" borderId="3" xfId="0" applyFont="1" applyBorder="1" applyAlignment="1">
      <alignment horizontal="center" vertical="center"/>
    </xf>
    <xf numFmtId="0" fontId="3" fillId="10" borderId="3" xfId="0" applyFont="1" applyFill="1" applyBorder="1" applyAlignment="1">
      <alignment horizontal="center" vertical="center"/>
    </xf>
    <xf numFmtId="0" fontId="3" fillId="0" borderId="3" xfId="0" applyFont="1" applyBorder="1" applyAlignment="1">
      <alignment horizontal="left" vertical="center"/>
    </xf>
    <xf numFmtId="0" fontId="3" fillId="10" borderId="3" xfId="0" applyFont="1" applyFill="1" applyBorder="1" applyAlignment="1">
      <alignment horizontal="left" vertical="center"/>
    </xf>
    <xf numFmtId="0" fontId="2" fillId="0" borderId="3" xfId="0" applyFont="1" applyBorder="1" applyAlignment="1">
      <alignment horizontal="center" vertical="center"/>
    </xf>
    <xf numFmtId="0" fontId="3" fillId="0" borderId="5" xfId="0" applyFont="1" applyBorder="1" applyAlignment="1">
      <alignment horizontal="center" vertical="center"/>
    </xf>
    <xf numFmtId="0" fontId="3" fillId="6" borderId="15" xfId="0" applyFont="1" applyFill="1" applyBorder="1" applyAlignment="1">
      <alignment vertical="center" wrapText="1"/>
    </xf>
    <xf numFmtId="0" fontId="3" fillId="0" borderId="15" xfId="0" applyFont="1" applyBorder="1" applyAlignment="1" applyProtection="1">
      <alignment horizontal="center" vertical="center"/>
    </xf>
    <xf numFmtId="164" fontId="5" fillId="0" borderId="16" xfId="0" applyNumberFormat="1" applyFont="1" applyBorder="1" applyAlignment="1" applyProtection="1">
      <alignment horizontal="center" vertical="center"/>
      <protection locked="0"/>
    </xf>
    <xf numFmtId="164" fontId="3" fillId="0" borderId="16" xfId="0" applyNumberFormat="1" applyFont="1" applyBorder="1" applyAlignment="1" applyProtection="1">
      <alignment horizontal="center" vertical="center"/>
      <protection locked="0"/>
    </xf>
    <xf numFmtId="164" fontId="3" fillId="0" borderId="17" xfId="0" applyNumberFormat="1" applyFont="1" applyBorder="1" applyAlignment="1">
      <alignment horizontal="center" vertical="center"/>
    </xf>
    <xf numFmtId="0" fontId="2" fillId="5" borderId="18" xfId="0" applyFont="1" applyFill="1" applyBorder="1" applyAlignment="1">
      <alignment horizontal="left" vertical="center" wrapText="1"/>
    </xf>
    <xf numFmtId="0" fontId="3" fillId="5" borderId="19" xfId="0" applyFont="1" applyFill="1" applyBorder="1" applyAlignment="1">
      <alignment horizontal="center" vertical="center"/>
    </xf>
    <xf numFmtId="164" fontId="3" fillId="5" borderId="19" xfId="0" applyNumberFormat="1" applyFont="1" applyFill="1" applyBorder="1" applyAlignment="1">
      <alignment horizontal="center" vertical="center"/>
    </xf>
    <xf numFmtId="0" fontId="6" fillId="0" borderId="0" xfId="0" applyFont="1" applyAlignment="1">
      <alignment horizontal="left" vertical="center" wrapText="1"/>
    </xf>
    <xf numFmtId="0" fontId="2" fillId="0" borderId="1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cellXfs>
  <cellStyles count="2">
    <cellStyle name="Currency" xfId="1" builtinId="4"/>
    <cellStyle name="Normal" xfId="0" builtinId="0"/>
  </cellStyles>
  <dxfs count="0"/>
  <tableStyles count="0" defaultTableStyle="TableStyleMedium2" defaultPivotStyle="PivotStyleLight16"/>
  <colors>
    <mruColors>
      <color rgb="FF70AD4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208"/>
  <sheetViews>
    <sheetView tabSelected="1" zoomScale="70" zoomScaleNormal="70" workbookViewId="0">
      <selection activeCell="F10" sqref="F10"/>
    </sheetView>
  </sheetViews>
  <sheetFormatPr defaultColWidth="9.109375" defaultRowHeight="30" customHeight="1" x14ac:dyDescent="0.3"/>
  <cols>
    <col min="1" max="2" width="6.109375" style="1" customWidth="1"/>
    <col min="3" max="3" width="91.6640625" style="1" customWidth="1"/>
    <col min="4" max="4" width="23.88671875" style="4" customWidth="1"/>
    <col min="5" max="5" width="20.5546875" style="3" customWidth="1"/>
    <col min="6" max="7" width="23.88671875" style="4" customWidth="1"/>
    <col min="8" max="16384" width="9.109375" style="1"/>
  </cols>
  <sheetData>
    <row r="2" spans="2:7" ht="30" customHeight="1" x14ac:dyDescent="0.3">
      <c r="C2" s="9" t="s">
        <v>0</v>
      </c>
      <c r="D2" s="65" t="s">
        <v>353</v>
      </c>
      <c r="E2" s="65"/>
      <c r="F2" s="65"/>
      <c r="G2" s="65"/>
    </row>
    <row r="3" spans="2:7" ht="30" customHeight="1" x14ac:dyDescent="0.3">
      <c r="C3" s="9" t="s">
        <v>1</v>
      </c>
      <c r="D3" s="66" t="s">
        <v>12</v>
      </c>
      <c r="E3" s="66"/>
      <c r="F3" s="66"/>
      <c r="G3" s="66"/>
    </row>
    <row r="4" spans="2:7" ht="30" customHeight="1" x14ac:dyDescent="0.3">
      <c r="C4" s="9" t="s">
        <v>6</v>
      </c>
      <c r="D4" s="66"/>
      <c r="E4" s="66"/>
      <c r="F4" s="66"/>
      <c r="G4" s="66"/>
    </row>
    <row r="5" spans="2:7" ht="45" customHeight="1" thickBot="1" x14ac:dyDescent="0.35"/>
    <row r="6" spans="2:7" ht="45" customHeight="1" thickBot="1" x14ac:dyDescent="0.35">
      <c r="D6" s="64" t="s">
        <v>357</v>
      </c>
      <c r="E6" s="64"/>
      <c r="F6" s="64"/>
      <c r="G6" s="64"/>
    </row>
    <row r="7" spans="2:7" ht="45" customHeight="1" thickBot="1" x14ac:dyDescent="0.35">
      <c r="C7" s="23" t="s">
        <v>9</v>
      </c>
      <c r="D7" s="24" t="s">
        <v>8</v>
      </c>
      <c r="E7" s="25" t="s">
        <v>7</v>
      </c>
      <c r="F7" s="26" t="s">
        <v>11</v>
      </c>
      <c r="G7" s="27" t="s">
        <v>10</v>
      </c>
    </row>
    <row r="8" spans="2:7" ht="45" customHeight="1" x14ac:dyDescent="0.3">
      <c r="B8" s="48">
        <v>1</v>
      </c>
      <c r="C8" s="39" t="s">
        <v>13</v>
      </c>
      <c r="D8" s="19"/>
      <c r="E8" s="14"/>
      <c r="F8" s="19"/>
      <c r="G8" s="34"/>
    </row>
    <row r="9" spans="2:7" ht="45" customHeight="1" x14ac:dyDescent="0.3">
      <c r="B9" s="49"/>
      <c r="C9" s="40" t="s">
        <v>14</v>
      </c>
      <c r="D9" s="20"/>
      <c r="E9" s="12"/>
      <c r="F9" s="20"/>
      <c r="G9" s="35"/>
    </row>
    <row r="10" spans="2:7" ht="45" customHeight="1" x14ac:dyDescent="0.3">
      <c r="B10" s="49" t="s">
        <v>17</v>
      </c>
      <c r="C10" s="41" t="s">
        <v>342</v>
      </c>
      <c r="D10" s="20">
        <f>5*3</f>
        <v>15</v>
      </c>
      <c r="E10" s="28" t="s">
        <v>352</v>
      </c>
      <c r="F10" s="12"/>
      <c r="G10" s="10">
        <f t="shared" ref="G10:G17" si="0">D10*F10</f>
        <v>0</v>
      </c>
    </row>
    <row r="11" spans="2:7" ht="45" customHeight="1" x14ac:dyDescent="0.3">
      <c r="B11" s="49"/>
      <c r="C11" s="40" t="s">
        <v>15</v>
      </c>
      <c r="D11" s="20"/>
      <c r="E11" s="12"/>
      <c r="F11" s="20"/>
      <c r="G11" s="35"/>
    </row>
    <row r="12" spans="2:7" ht="45" customHeight="1" x14ac:dyDescent="0.3">
      <c r="B12" s="49" t="s">
        <v>75</v>
      </c>
      <c r="C12" s="41" t="s">
        <v>343</v>
      </c>
      <c r="D12" s="20">
        <f>8*3</f>
        <v>24</v>
      </c>
      <c r="E12" s="28" t="s">
        <v>352</v>
      </c>
      <c r="F12" s="12"/>
      <c r="G12" s="10">
        <f t="shared" si="0"/>
        <v>0</v>
      </c>
    </row>
    <row r="13" spans="2:7" ht="45" customHeight="1" x14ac:dyDescent="0.3">
      <c r="B13" s="49"/>
      <c r="C13" s="40" t="s">
        <v>16</v>
      </c>
      <c r="D13" s="20"/>
      <c r="E13" s="12"/>
      <c r="F13" s="20"/>
      <c r="G13" s="35"/>
    </row>
    <row r="14" spans="2:7" ht="45" customHeight="1" x14ac:dyDescent="0.3">
      <c r="B14" s="49" t="s">
        <v>76</v>
      </c>
      <c r="C14" s="41" t="s">
        <v>344</v>
      </c>
      <c r="D14" s="20">
        <f>2*3</f>
        <v>6</v>
      </c>
      <c r="E14" s="28" t="s">
        <v>352</v>
      </c>
      <c r="F14" s="12"/>
      <c r="G14" s="10">
        <f t="shared" si="0"/>
        <v>0</v>
      </c>
    </row>
    <row r="15" spans="2:7" ht="45" customHeight="1" x14ac:dyDescent="0.3">
      <c r="B15" s="49" t="s">
        <v>77</v>
      </c>
      <c r="C15" s="41" t="s">
        <v>18</v>
      </c>
      <c r="D15" s="20">
        <f>1*3</f>
        <v>3</v>
      </c>
      <c r="E15" s="28" t="s">
        <v>352</v>
      </c>
      <c r="F15" s="12"/>
      <c r="G15" s="10">
        <f t="shared" si="0"/>
        <v>0</v>
      </c>
    </row>
    <row r="16" spans="2:7" ht="45" customHeight="1" x14ac:dyDescent="0.3">
      <c r="B16" s="49" t="s">
        <v>78</v>
      </c>
      <c r="C16" s="41" t="s">
        <v>345</v>
      </c>
      <c r="D16" s="20">
        <f>3*3</f>
        <v>9</v>
      </c>
      <c r="E16" s="28" t="s">
        <v>352</v>
      </c>
      <c r="F16" s="12"/>
      <c r="G16" s="10">
        <f t="shared" si="0"/>
        <v>0</v>
      </c>
    </row>
    <row r="17" spans="1:7" ht="45" customHeight="1" x14ac:dyDescent="0.3">
      <c r="B17" s="49" t="s">
        <v>79</v>
      </c>
      <c r="C17" s="41" t="s">
        <v>346</v>
      </c>
      <c r="D17" s="20">
        <f>1*3</f>
        <v>3</v>
      </c>
      <c r="E17" s="28" t="s">
        <v>352</v>
      </c>
      <c r="F17" s="12"/>
      <c r="G17" s="10">
        <f t="shared" si="0"/>
        <v>0</v>
      </c>
    </row>
    <row r="18" spans="1:7" ht="45" customHeight="1" x14ac:dyDescent="0.3">
      <c r="B18" s="49"/>
      <c r="C18" s="40" t="s">
        <v>19</v>
      </c>
      <c r="D18" s="20"/>
      <c r="E18" s="12"/>
      <c r="F18" s="20"/>
      <c r="G18" s="35"/>
    </row>
    <row r="19" spans="1:7" ht="45" customHeight="1" x14ac:dyDescent="0.3">
      <c r="A19" s="4"/>
      <c r="B19" s="49" t="s">
        <v>80</v>
      </c>
      <c r="C19" s="41" t="s">
        <v>347</v>
      </c>
      <c r="D19" s="20">
        <f>3*3</f>
        <v>9</v>
      </c>
      <c r="E19" s="28" t="s">
        <v>352</v>
      </c>
      <c r="F19" s="12"/>
      <c r="G19" s="10">
        <f t="shared" ref="G19" si="1">D19*F19</f>
        <v>0</v>
      </c>
    </row>
    <row r="20" spans="1:7" ht="45" customHeight="1" x14ac:dyDescent="0.3">
      <c r="A20" s="4"/>
      <c r="B20" s="49"/>
      <c r="C20" s="40" t="s">
        <v>20</v>
      </c>
      <c r="D20" s="20"/>
      <c r="E20" s="12"/>
      <c r="F20" s="20"/>
      <c r="G20" s="35"/>
    </row>
    <row r="21" spans="1:7" ht="45" customHeight="1" x14ac:dyDescent="0.3">
      <c r="A21" s="4"/>
      <c r="B21" s="49" t="s">
        <v>81</v>
      </c>
      <c r="C21" s="41" t="s">
        <v>348</v>
      </c>
      <c r="D21" s="20">
        <f>3*3</f>
        <v>9</v>
      </c>
      <c r="E21" s="28" t="s">
        <v>352</v>
      </c>
      <c r="F21" s="12"/>
      <c r="G21" s="10">
        <f t="shared" ref="G21" si="2">D21*F21</f>
        <v>0</v>
      </c>
    </row>
    <row r="22" spans="1:7" ht="45" customHeight="1" x14ac:dyDescent="0.3">
      <c r="A22" s="4"/>
      <c r="B22" s="49"/>
      <c r="C22" s="40" t="s">
        <v>21</v>
      </c>
      <c r="D22" s="20"/>
      <c r="E22" s="12"/>
      <c r="F22" s="20"/>
      <c r="G22" s="35"/>
    </row>
    <row r="23" spans="1:7" ht="45" customHeight="1" x14ac:dyDescent="0.3">
      <c r="A23" s="4"/>
      <c r="B23" s="49" t="s">
        <v>82</v>
      </c>
      <c r="C23" s="41" t="s">
        <v>349</v>
      </c>
      <c r="D23" s="20">
        <f>3*3</f>
        <v>9</v>
      </c>
      <c r="E23" s="28" t="s">
        <v>352</v>
      </c>
      <c r="F23" s="12"/>
      <c r="G23" s="10">
        <f t="shared" ref="G23" si="3">D23*F23</f>
        <v>0</v>
      </c>
    </row>
    <row r="24" spans="1:7" ht="45" customHeight="1" x14ac:dyDescent="0.3">
      <c r="A24" s="4"/>
      <c r="B24" s="49"/>
      <c r="C24" s="40" t="s">
        <v>22</v>
      </c>
      <c r="D24" s="20"/>
      <c r="E24" s="12"/>
      <c r="F24" s="20"/>
      <c r="G24" s="35"/>
    </row>
    <row r="25" spans="1:7" ht="45" customHeight="1" x14ac:dyDescent="0.3">
      <c r="A25" s="4"/>
      <c r="B25" s="49" t="s">
        <v>83</v>
      </c>
      <c r="C25" s="41" t="s">
        <v>350</v>
      </c>
      <c r="D25" s="20">
        <f>1*3</f>
        <v>3</v>
      </c>
      <c r="E25" s="28" t="s">
        <v>352</v>
      </c>
      <c r="F25" s="12"/>
      <c r="G25" s="10">
        <f t="shared" ref="G25:G26" si="4">D25*F25</f>
        <v>0</v>
      </c>
    </row>
    <row r="26" spans="1:7" ht="45" customHeight="1" x14ac:dyDescent="0.3">
      <c r="A26" s="4"/>
      <c r="B26" s="49" t="s">
        <v>84</v>
      </c>
      <c r="C26" s="41" t="s">
        <v>351</v>
      </c>
      <c r="D26" s="20">
        <f>3*3</f>
        <v>9</v>
      </c>
      <c r="E26" s="28" t="s">
        <v>352</v>
      </c>
      <c r="F26" s="12"/>
      <c r="G26" s="10">
        <f t="shared" si="4"/>
        <v>0</v>
      </c>
    </row>
    <row r="27" spans="1:7" ht="45" customHeight="1" x14ac:dyDescent="0.3">
      <c r="A27" s="4"/>
      <c r="B27" s="49"/>
      <c r="C27" s="40" t="s">
        <v>23</v>
      </c>
      <c r="D27" s="20"/>
      <c r="E27" s="12"/>
      <c r="F27" s="20"/>
      <c r="G27" s="35"/>
    </row>
    <row r="28" spans="1:7" ht="45" customHeight="1" x14ac:dyDescent="0.3">
      <c r="A28" s="4"/>
      <c r="B28" s="49" t="s">
        <v>85</v>
      </c>
      <c r="C28" s="41" t="s">
        <v>222</v>
      </c>
      <c r="D28" s="20">
        <f>1*3</f>
        <v>3</v>
      </c>
      <c r="E28" s="28" t="s">
        <v>352</v>
      </c>
      <c r="F28" s="12"/>
      <c r="G28" s="10">
        <f t="shared" ref="G28:G38" si="5">D28*F28</f>
        <v>0</v>
      </c>
    </row>
    <row r="29" spans="1:7" ht="45" customHeight="1" x14ac:dyDescent="0.3">
      <c r="A29" s="4"/>
      <c r="B29" s="49" t="s">
        <v>86</v>
      </c>
      <c r="C29" s="41" t="s">
        <v>223</v>
      </c>
      <c r="D29" s="20">
        <f t="shared" ref="D29:D38" si="6">1*3</f>
        <v>3</v>
      </c>
      <c r="E29" s="28" t="s">
        <v>352</v>
      </c>
      <c r="F29" s="12"/>
      <c r="G29" s="10">
        <f t="shared" si="5"/>
        <v>0</v>
      </c>
    </row>
    <row r="30" spans="1:7" ht="45" customHeight="1" x14ac:dyDescent="0.3">
      <c r="A30" s="4"/>
      <c r="B30" s="49" t="s">
        <v>87</v>
      </c>
      <c r="C30" s="41" t="s">
        <v>224</v>
      </c>
      <c r="D30" s="20">
        <f t="shared" si="6"/>
        <v>3</v>
      </c>
      <c r="E30" s="28" t="s">
        <v>352</v>
      </c>
      <c r="F30" s="12"/>
      <c r="G30" s="10">
        <f t="shared" si="5"/>
        <v>0</v>
      </c>
    </row>
    <row r="31" spans="1:7" ht="45" customHeight="1" x14ac:dyDescent="0.3">
      <c r="A31" s="4"/>
      <c r="B31" s="49" t="s">
        <v>88</v>
      </c>
      <c r="C31" s="41" t="s">
        <v>225</v>
      </c>
      <c r="D31" s="20">
        <f t="shared" si="6"/>
        <v>3</v>
      </c>
      <c r="E31" s="28" t="s">
        <v>352</v>
      </c>
      <c r="F31" s="12"/>
      <c r="G31" s="10">
        <f t="shared" si="5"/>
        <v>0</v>
      </c>
    </row>
    <row r="32" spans="1:7" ht="45" customHeight="1" x14ac:dyDescent="0.3">
      <c r="A32" s="4"/>
      <c r="B32" s="49" t="s">
        <v>89</v>
      </c>
      <c r="C32" s="41" t="s">
        <v>226</v>
      </c>
      <c r="D32" s="20">
        <f t="shared" si="6"/>
        <v>3</v>
      </c>
      <c r="E32" s="28" t="s">
        <v>352</v>
      </c>
      <c r="F32" s="12"/>
      <c r="G32" s="10">
        <f t="shared" si="5"/>
        <v>0</v>
      </c>
    </row>
    <row r="33" spans="1:7" ht="45" customHeight="1" x14ac:dyDescent="0.3">
      <c r="A33" s="4"/>
      <c r="B33" s="49" t="s">
        <v>90</v>
      </c>
      <c r="C33" s="41" t="s">
        <v>227</v>
      </c>
      <c r="D33" s="20">
        <f t="shared" si="6"/>
        <v>3</v>
      </c>
      <c r="E33" s="28" t="s">
        <v>352</v>
      </c>
      <c r="F33" s="12"/>
      <c r="G33" s="10">
        <f t="shared" si="5"/>
        <v>0</v>
      </c>
    </row>
    <row r="34" spans="1:7" s="18" customFormat="1" ht="45" customHeight="1" x14ac:dyDescent="0.3">
      <c r="A34" s="16"/>
      <c r="B34" s="50" t="s">
        <v>91</v>
      </c>
      <c r="C34" s="42" t="s">
        <v>335</v>
      </c>
      <c r="D34" s="20">
        <f t="shared" si="6"/>
        <v>3</v>
      </c>
      <c r="E34" s="28" t="s">
        <v>352</v>
      </c>
      <c r="F34" s="12"/>
      <c r="G34" s="10">
        <f t="shared" si="5"/>
        <v>0</v>
      </c>
    </row>
    <row r="35" spans="1:7" s="18" customFormat="1" ht="45" customHeight="1" x14ac:dyDescent="0.3">
      <c r="A35" s="16"/>
      <c r="B35" s="50" t="s">
        <v>92</v>
      </c>
      <c r="C35" s="41" t="s">
        <v>208</v>
      </c>
      <c r="D35" s="20">
        <f t="shared" si="6"/>
        <v>3</v>
      </c>
      <c r="E35" s="28" t="s">
        <v>352</v>
      </c>
      <c r="F35" s="12"/>
      <c r="G35" s="10">
        <f t="shared" si="5"/>
        <v>0</v>
      </c>
    </row>
    <row r="36" spans="1:7" ht="45" customHeight="1" x14ac:dyDescent="0.3">
      <c r="A36" s="4"/>
      <c r="B36" s="49" t="s">
        <v>93</v>
      </c>
      <c r="C36" s="41" t="s">
        <v>209</v>
      </c>
      <c r="D36" s="20">
        <f t="shared" si="6"/>
        <v>3</v>
      </c>
      <c r="E36" s="28" t="s">
        <v>352</v>
      </c>
      <c r="F36" s="12"/>
      <c r="G36" s="10">
        <f t="shared" si="5"/>
        <v>0</v>
      </c>
    </row>
    <row r="37" spans="1:7" ht="45" customHeight="1" x14ac:dyDescent="0.3">
      <c r="A37" s="4"/>
      <c r="B37" s="49" t="s">
        <v>94</v>
      </c>
      <c r="C37" s="41" t="s">
        <v>210</v>
      </c>
      <c r="D37" s="20">
        <f t="shared" si="6"/>
        <v>3</v>
      </c>
      <c r="E37" s="28" t="s">
        <v>352</v>
      </c>
      <c r="F37" s="12"/>
      <c r="G37" s="10">
        <f t="shared" si="5"/>
        <v>0</v>
      </c>
    </row>
    <row r="38" spans="1:7" ht="45" customHeight="1" x14ac:dyDescent="0.3">
      <c r="A38" s="4"/>
      <c r="B38" s="49" t="s">
        <v>95</v>
      </c>
      <c r="C38" s="41" t="s">
        <v>211</v>
      </c>
      <c r="D38" s="20">
        <f t="shared" si="6"/>
        <v>3</v>
      </c>
      <c r="E38" s="28" t="s">
        <v>352</v>
      </c>
      <c r="F38" s="12"/>
      <c r="G38" s="10">
        <f t="shared" si="5"/>
        <v>0</v>
      </c>
    </row>
    <row r="39" spans="1:7" ht="45" customHeight="1" x14ac:dyDescent="0.3">
      <c r="A39" s="4"/>
      <c r="B39" s="51"/>
      <c r="C39" s="40" t="s">
        <v>24</v>
      </c>
      <c r="D39" s="31"/>
      <c r="E39" s="32"/>
      <c r="F39" s="33"/>
      <c r="G39" s="36"/>
    </row>
    <row r="40" spans="1:7" ht="45" customHeight="1" x14ac:dyDescent="0.3">
      <c r="A40" s="4"/>
      <c r="B40" s="49" t="s">
        <v>96</v>
      </c>
      <c r="C40" s="41" t="s">
        <v>212</v>
      </c>
      <c r="D40" s="21">
        <f>2*3</f>
        <v>6</v>
      </c>
      <c r="E40" s="28" t="s">
        <v>352</v>
      </c>
      <c r="F40" s="12"/>
      <c r="G40" s="10">
        <f t="shared" ref="G40:G45" si="7">D40*F40</f>
        <v>0</v>
      </c>
    </row>
    <row r="41" spans="1:7" ht="45" customHeight="1" x14ac:dyDescent="0.3">
      <c r="A41" s="4"/>
      <c r="B41" s="49" t="s">
        <v>97</v>
      </c>
      <c r="C41" s="41" t="s">
        <v>213</v>
      </c>
      <c r="D41" s="21">
        <f>2*3</f>
        <v>6</v>
      </c>
      <c r="E41" s="28" t="s">
        <v>352</v>
      </c>
      <c r="F41" s="12"/>
      <c r="G41" s="10">
        <f t="shared" si="7"/>
        <v>0</v>
      </c>
    </row>
    <row r="42" spans="1:7" ht="45" customHeight="1" x14ac:dyDescent="0.3">
      <c r="A42" s="4"/>
      <c r="B42" s="49" t="s">
        <v>98</v>
      </c>
      <c r="C42" s="41" t="s">
        <v>214</v>
      </c>
      <c r="D42" s="20">
        <f>3*3</f>
        <v>9</v>
      </c>
      <c r="E42" s="28" t="s">
        <v>352</v>
      </c>
      <c r="F42" s="12"/>
      <c r="G42" s="10">
        <f t="shared" si="7"/>
        <v>0</v>
      </c>
    </row>
    <row r="43" spans="1:7" ht="45" customHeight="1" x14ac:dyDescent="0.3">
      <c r="A43" s="4"/>
      <c r="B43" s="49" t="s">
        <v>99</v>
      </c>
      <c r="C43" s="41" t="s">
        <v>215</v>
      </c>
      <c r="D43" s="20">
        <f>2*3</f>
        <v>6</v>
      </c>
      <c r="E43" s="28" t="s">
        <v>352</v>
      </c>
      <c r="F43" s="12"/>
      <c r="G43" s="10">
        <f t="shared" si="7"/>
        <v>0</v>
      </c>
    </row>
    <row r="44" spans="1:7" ht="45" customHeight="1" x14ac:dyDescent="0.3">
      <c r="A44" s="4"/>
      <c r="B44" s="49" t="s">
        <v>100</v>
      </c>
      <c r="C44" s="41" t="s">
        <v>216</v>
      </c>
      <c r="D44" s="20">
        <f>2*3</f>
        <v>6</v>
      </c>
      <c r="E44" s="28" t="s">
        <v>352</v>
      </c>
      <c r="F44" s="12"/>
      <c r="G44" s="10">
        <f t="shared" si="7"/>
        <v>0</v>
      </c>
    </row>
    <row r="45" spans="1:7" ht="45" customHeight="1" x14ac:dyDescent="0.3">
      <c r="A45" s="4"/>
      <c r="B45" s="49" t="s">
        <v>101</v>
      </c>
      <c r="C45" s="41" t="s">
        <v>217</v>
      </c>
      <c r="D45" s="20">
        <f>3*3</f>
        <v>9</v>
      </c>
      <c r="E45" s="28" t="s">
        <v>352</v>
      </c>
      <c r="F45" s="12"/>
      <c r="G45" s="10">
        <f t="shared" si="7"/>
        <v>0</v>
      </c>
    </row>
    <row r="46" spans="1:7" ht="45" customHeight="1" x14ac:dyDescent="0.3">
      <c r="A46" s="4"/>
      <c r="B46" s="51"/>
      <c r="C46" s="40" t="s">
        <v>25</v>
      </c>
      <c r="D46" s="20"/>
      <c r="E46" s="12"/>
      <c r="F46" s="20"/>
      <c r="G46" s="35"/>
    </row>
    <row r="47" spans="1:7" ht="45" customHeight="1" x14ac:dyDescent="0.3">
      <c r="A47" s="4"/>
      <c r="B47" s="49" t="s">
        <v>102</v>
      </c>
      <c r="C47" s="41" t="s">
        <v>218</v>
      </c>
      <c r="D47" s="20">
        <f>2*3</f>
        <v>6</v>
      </c>
      <c r="E47" s="28" t="s">
        <v>352</v>
      </c>
      <c r="F47" s="12"/>
      <c r="G47" s="10">
        <f t="shared" ref="G47:G51" si="8">D47*F47</f>
        <v>0</v>
      </c>
    </row>
    <row r="48" spans="1:7" ht="45" customHeight="1" x14ac:dyDescent="0.3">
      <c r="A48" s="4"/>
      <c r="B48" s="51"/>
      <c r="C48" s="40" t="s">
        <v>26</v>
      </c>
      <c r="D48" s="20"/>
      <c r="E48" s="12"/>
      <c r="F48" s="20"/>
      <c r="G48" s="35"/>
    </row>
    <row r="49" spans="1:7" ht="45" customHeight="1" x14ac:dyDescent="0.3">
      <c r="A49" s="4"/>
      <c r="B49" s="49" t="s">
        <v>103</v>
      </c>
      <c r="C49" s="41" t="s">
        <v>219</v>
      </c>
      <c r="D49" s="20">
        <f>6*3</f>
        <v>18</v>
      </c>
      <c r="E49" s="28" t="s">
        <v>352</v>
      </c>
      <c r="F49" s="12"/>
      <c r="G49" s="10">
        <f t="shared" si="8"/>
        <v>0</v>
      </c>
    </row>
    <row r="50" spans="1:7" ht="45" customHeight="1" x14ac:dyDescent="0.3">
      <c r="A50" s="4"/>
      <c r="B50" s="49" t="s">
        <v>104</v>
      </c>
      <c r="C50" s="41" t="s">
        <v>220</v>
      </c>
      <c r="D50" s="20">
        <f>11*3</f>
        <v>33</v>
      </c>
      <c r="E50" s="28" t="s">
        <v>352</v>
      </c>
      <c r="F50" s="12"/>
      <c r="G50" s="10">
        <f t="shared" si="8"/>
        <v>0</v>
      </c>
    </row>
    <row r="51" spans="1:7" ht="45" customHeight="1" x14ac:dyDescent="0.3">
      <c r="A51" s="4"/>
      <c r="B51" s="49" t="s">
        <v>105</v>
      </c>
      <c r="C51" s="41" t="s">
        <v>221</v>
      </c>
      <c r="D51" s="20">
        <f>3*3</f>
        <v>9</v>
      </c>
      <c r="E51" s="28" t="s">
        <v>352</v>
      </c>
      <c r="F51" s="12"/>
      <c r="G51" s="10">
        <f t="shared" si="8"/>
        <v>0</v>
      </c>
    </row>
    <row r="52" spans="1:7" ht="45" customHeight="1" x14ac:dyDescent="0.3">
      <c r="A52" s="4"/>
      <c r="B52" s="51"/>
      <c r="C52" s="40" t="s">
        <v>27</v>
      </c>
      <c r="D52" s="20"/>
      <c r="E52" s="12"/>
      <c r="F52" s="20"/>
      <c r="G52" s="35"/>
    </row>
    <row r="53" spans="1:7" ht="45" customHeight="1" x14ac:dyDescent="0.3">
      <c r="A53" s="4"/>
      <c r="B53" s="49" t="s">
        <v>106</v>
      </c>
      <c r="C53" s="41" t="s">
        <v>307</v>
      </c>
      <c r="D53" s="20">
        <f>2*3</f>
        <v>6</v>
      </c>
      <c r="E53" s="28" t="s">
        <v>352</v>
      </c>
      <c r="F53" s="12"/>
      <c r="G53" s="10">
        <f t="shared" ref="G53:G78" si="9">D53*F53</f>
        <v>0</v>
      </c>
    </row>
    <row r="54" spans="1:7" ht="45" customHeight="1" x14ac:dyDescent="0.3">
      <c r="A54" s="4"/>
      <c r="B54" s="49" t="s">
        <v>107</v>
      </c>
      <c r="C54" s="41" t="s">
        <v>308</v>
      </c>
      <c r="D54" s="20">
        <f>2*3</f>
        <v>6</v>
      </c>
      <c r="E54" s="28" t="s">
        <v>352</v>
      </c>
      <c r="F54" s="12"/>
      <c r="G54" s="10">
        <f t="shared" si="9"/>
        <v>0</v>
      </c>
    </row>
    <row r="55" spans="1:7" ht="45" customHeight="1" x14ac:dyDescent="0.3">
      <c r="A55" s="4"/>
      <c r="B55" s="49" t="s">
        <v>108</v>
      </c>
      <c r="C55" s="41" t="s">
        <v>309</v>
      </c>
      <c r="D55" s="20">
        <f>2*3</f>
        <v>6</v>
      </c>
      <c r="E55" s="28" t="s">
        <v>352</v>
      </c>
      <c r="F55" s="12"/>
      <c r="G55" s="10">
        <f t="shared" si="9"/>
        <v>0</v>
      </c>
    </row>
    <row r="56" spans="1:7" ht="45" customHeight="1" x14ac:dyDescent="0.3">
      <c r="A56" s="4"/>
      <c r="B56" s="49" t="s">
        <v>109</v>
      </c>
      <c r="C56" s="41" t="s">
        <v>310</v>
      </c>
      <c r="D56" s="20">
        <f>1*3</f>
        <v>3</v>
      </c>
      <c r="E56" s="28" t="s">
        <v>352</v>
      </c>
      <c r="F56" s="12"/>
      <c r="G56" s="10">
        <f t="shared" si="9"/>
        <v>0</v>
      </c>
    </row>
    <row r="57" spans="1:7" ht="45" customHeight="1" x14ac:dyDescent="0.3">
      <c r="A57" s="4"/>
      <c r="B57" s="49" t="s">
        <v>110</v>
      </c>
      <c r="C57" s="41" t="s">
        <v>311</v>
      </c>
      <c r="D57" s="20">
        <f>1*3</f>
        <v>3</v>
      </c>
      <c r="E57" s="28" t="s">
        <v>352</v>
      </c>
      <c r="F57" s="12"/>
      <c r="G57" s="10">
        <f t="shared" si="9"/>
        <v>0</v>
      </c>
    </row>
    <row r="58" spans="1:7" ht="45" customHeight="1" x14ac:dyDescent="0.3">
      <c r="A58" s="4"/>
      <c r="B58" s="49" t="s">
        <v>111</v>
      </c>
      <c r="C58" s="41" t="s">
        <v>312</v>
      </c>
      <c r="D58" s="20">
        <f>3*3</f>
        <v>9</v>
      </c>
      <c r="E58" s="28" t="s">
        <v>352</v>
      </c>
      <c r="F58" s="12"/>
      <c r="G58" s="10">
        <f t="shared" si="9"/>
        <v>0</v>
      </c>
    </row>
    <row r="59" spans="1:7" ht="45" customHeight="1" x14ac:dyDescent="0.3">
      <c r="A59" s="4"/>
      <c r="B59" s="49" t="s">
        <v>112</v>
      </c>
      <c r="C59" s="41" t="s">
        <v>313</v>
      </c>
      <c r="D59" s="20">
        <f t="shared" ref="D59:D78" si="10">1*3</f>
        <v>3</v>
      </c>
      <c r="E59" s="28" t="s">
        <v>352</v>
      </c>
      <c r="F59" s="12"/>
      <c r="G59" s="10">
        <f t="shared" si="9"/>
        <v>0</v>
      </c>
    </row>
    <row r="60" spans="1:7" ht="45" customHeight="1" x14ac:dyDescent="0.3">
      <c r="A60" s="4"/>
      <c r="B60" s="49" t="s">
        <v>113</v>
      </c>
      <c r="C60" s="41" t="s">
        <v>314</v>
      </c>
      <c r="D60" s="20">
        <f t="shared" si="10"/>
        <v>3</v>
      </c>
      <c r="E60" s="28" t="s">
        <v>352</v>
      </c>
      <c r="F60" s="12"/>
      <c r="G60" s="10">
        <f t="shared" si="9"/>
        <v>0</v>
      </c>
    </row>
    <row r="61" spans="1:7" ht="45" customHeight="1" x14ac:dyDescent="0.3">
      <c r="A61" s="4"/>
      <c r="B61" s="49" t="s">
        <v>114</v>
      </c>
      <c r="C61" s="41" t="s">
        <v>207</v>
      </c>
      <c r="D61" s="20">
        <f t="shared" si="10"/>
        <v>3</v>
      </c>
      <c r="E61" s="28" t="s">
        <v>352</v>
      </c>
      <c r="F61" s="12"/>
      <c r="G61" s="10">
        <f t="shared" si="9"/>
        <v>0</v>
      </c>
    </row>
    <row r="62" spans="1:7" ht="45" customHeight="1" x14ac:dyDescent="0.3">
      <c r="A62" s="4"/>
      <c r="B62" s="49" t="s">
        <v>115</v>
      </c>
      <c r="C62" s="41" t="s">
        <v>28</v>
      </c>
      <c r="D62" s="20">
        <f t="shared" si="10"/>
        <v>3</v>
      </c>
      <c r="E62" s="28" t="s">
        <v>352</v>
      </c>
      <c r="F62" s="12"/>
      <c r="G62" s="10">
        <f t="shared" si="9"/>
        <v>0</v>
      </c>
    </row>
    <row r="63" spans="1:7" ht="45" customHeight="1" x14ac:dyDescent="0.3">
      <c r="A63" s="4"/>
      <c r="B63" s="49" t="s">
        <v>116</v>
      </c>
      <c r="C63" s="41" t="s">
        <v>29</v>
      </c>
      <c r="D63" s="20">
        <f t="shared" si="10"/>
        <v>3</v>
      </c>
      <c r="E63" s="28" t="s">
        <v>352</v>
      </c>
      <c r="F63" s="12"/>
      <c r="G63" s="10">
        <f t="shared" si="9"/>
        <v>0</v>
      </c>
    </row>
    <row r="64" spans="1:7" ht="45" customHeight="1" x14ac:dyDescent="0.3">
      <c r="A64" s="4"/>
      <c r="B64" s="49" t="s">
        <v>117</v>
      </c>
      <c r="C64" s="41" t="s">
        <v>30</v>
      </c>
      <c r="D64" s="20">
        <f t="shared" si="10"/>
        <v>3</v>
      </c>
      <c r="E64" s="28" t="s">
        <v>352</v>
      </c>
      <c r="F64" s="12"/>
      <c r="G64" s="10">
        <f t="shared" si="9"/>
        <v>0</v>
      </c>
    </row>
    <row r="65" spans="1:7" ht="45" customHeight="1" x14ac:dyDescent="0.3">
      <c r="A65" s="4"/>
      <c r="B65" s="49" t="s">
        <v>118</v>
      </c>
      <c r="C65" s="41" t="s">
        <v>31</v>
      </c>
      <c r="D65" s="20">
        <f t="shared" si="10"/>
        <v>3</v>
      </c>
      <c r="E65" s="28" t="s">
        <v>352</v>
      </c>
      <c r="F65" s="12"/>
      <c r="G65" s="10">
        <f t="shared" si="9"/>
        <v>0</v>
      </c>
    </row>
    <row r="66" spans="1:7" s="18" customFormat="1" ht="45" customHeight="1" x14ac:dyDescent="0.3">
      <c r="A66" s="16"/>
      <c r="B66" s="50" t="s">
        <v>119</v>
      </c>
      <c r="C66" s="43" t="s">
        <v>332</v>
      </c>
      <c r="D66" s="21">
        <f t="shared" si="10"/>
        <v>3</v>
      </c>
      <c r="E66" s="28" t="s">
        <v>352</v>
      </c>
      <c r="F66" s="12"/>
      <c r="G66" s="10">
        <f t="shared" si="9"/>
        <v>0</v>
      </c>
    </row>
    <row r="67" spans="1:7" s="18" customFormat="1" ht="45" customHeight="1" x14ac:dyDescent="0.3">
      <c r="A67" s="16"/>
      <c r="B67" s="50" t="s">
        <v>120</v>
      </c>
      <c r="C67" s="43" t="s">
        <v>32</v>
      </c>
      <c r="D67" s="21">
        <f t="shared" si="10"/>
        <v>3</v>
      </c>
      <c r="E67" s="28" t="s">
        <v>352</v>
      </c>
      <c r="F67" s="12"/>
      <c r="G67" s="10">
        <f t="shared" si="9"/>
        <v>0</v>
      </c>
    </row>
    <row r="68" spans="1:7" s="18" customFormat="1" ht="45" customHeight="1" x14ac:dyDescent="0.3">
      <c r="A68" s="16"/>
      <c r="B68" s="50" t="s">
        <v>121</v>
      </c>
      <c r="C68" s="43" t="s">
        <v>333</v>
      </c>
      <c r="D68" s="21">
        <f t="shared" si="10"/>
        <v>3</v>
      </c>
      <c r="E68" s="28" t="s">
        <v>352</v>
      </c>
      <c r="F68" s="12"/>
      <c r="G68" s="10">
        <f t="shared" si="9"/>
        <v>0</v>
      </c>
    </row>
    <row r="69" spans="1:7" s="18" customFormat="1" ht="45" customHeight="1" x14ac:dyDescent="0.3">
      <c r="A69" s="16"/>
      <c r="B69" s="50" t="s">
        <v>122</v>
      </c>
      <c r="C69" s="43" t="s">
        <v>33</v>
      </c>
      <c r="D69" s="21">
        <f t="shared" si="10"/>
        <v>3</v>
      </c>
      <c r="E69" s="28" t="s">
        <v>352</v>
      </c>
      <c r="F69" s="12"/>
      <c r="G69" s="10">
        <f t="shared" si="9"/>
        <v>0</v>
      </c>
    </row>
    <row r="70" spans="1:7" s="18" customFormat="1" ht="45" customHeight="1" x14ac:dyDescent="0.3">
      <c r="A70" s="16"/>
      <c r="B70" s="50" t="s">
        <v>123</v>
      </c>
      <c r="C70" s="43" t="s">
        <v>34</v>
      </c>
      <c r="D70" s="21">
        <f t="shared" si="10"/>
        <v>3</v>
      </c>
      <c r="E70" s="28" t="s">
        <v>352</v>
      </c>
      <c r="F70" s="12"/>
      <c r="G70" s="10">
        <f t="shared" si="9"/>
        <v>0</v>
      </c>
    </row>
    <row r="71" spans="1:7" s="18" customFormat="1" ht="45" customHeight="1" x14ac:dyDescent="0.3">
      <c r="A71" s="16"/>
      <c r="B71" s="50" t="s">
        <v>124</v>
      </c>
      <c r="C71" s="43" t="s">
        <v>35</v>
      </c>
      <c r="D71" s="21">
        <f t="shared" si="10"/>
        <v>3</v>
      </c>
      <c r="E71" s="28" t="s">
        <v>352</v>
      </c>
      <c r="F71" s="12"/>
      <c r="G71" s="10">
        <f t="shared" si="9"/>
        <v>0</v>
      </c>
    </row>
    <row r="72" spans="1:7" s="18" customFormat="1" ht="45" customHeight="1" x14ac:dyDescent="0.3">
      <c r="A72" s="16"/>
      <c r="B72" s="50" t="s">
        <v>125</v>
      </c>
      <c r="C72" s="43" t="s">
        <v>36</v>
      </c>
      <c r="D72" s="21">
        <f t="shared" si="10"/>
        <v>3</v>
      </c>
      <c r="E72" s="28" t="s">
        <v>352</v>
      </c>
      <c r="F72" s="12"/>
      <c r="G72" s="10">
        <f t="shared" si="9"/>
        <v>0</v>
      </c>
    </row>
    <row r="73" spans="1:7" s="18" customFormat="1" ht="45" customHeight="1" x14ac:dyDescent="0.3">
      <c r="A73" s="16"/>
      <c r="B73" s="50" t="s">
        <v>126</v>
      </c>
      <c r="C73" s="43" t="s">
        <v>334</v>
      </c>
      <c r="D73" s="21">
        <f t="shared" si="10"/>
        <v>3</v>
      </c>
      <c r="E73" s="28" t="s">
        <v>352</v>
      </c>
      <c r="F73" s="12"/>
      <c r="G73" s="10">
        <f t="shared" si="9"/>
        <v>0</v>
      </c>
    </row>
    <row r="74" spans="1:7" s="18" customFormat="1" ht="45" customHeight="1" x14ac:dyDescent="0.3">
      <c r="A74" s="16"/>
      <c r="B74" s="50" t="s">
        <v>127</v>
      </c>
      <c r="C74" s="42" t="s">
        <v>228</v>
      </c>
      <c r="D74" s="21">
        <f t="shared" si="10"/>
        <v>3</v>
      </c>
      <c r="E74" s="28" t="s">
        <v>352</v>
      </c>
      <c r="F74" s="12"/>
      <c r="G74" s="10">
        <f t="shared" si="9"/>
        <v>0</v>
      </c>
    </row>
    <row r="75" spans="1:7" ht="45" customHeight="1" x14ac:dyDescent="0.3">
      <c r="A75" s="4"/>
      <c r="B75" s="49" t="s">
        <v>128</v>
      </c>
      <c r="C75" s="41" t="s">
        <v>229</v>
      </c>
      <c r="D75" s="20">
        <f t="shared" si="10"/>
        <v>3</v>
      </c>
      <c r="E75" s="28" t="s">
        <v>352</v>
      </c>
      <c r="F75" s="12"/>
      <c r="G75" s="10">
        <f t="shared" si="9"/>
        <v>0</v>
      </c>
    </row>
    <row r="76" spans="1:7" ht="45" customHeight="1" x14ac:dyDescent="0.3">
      <c r="A76" s="4"/>
      <c r="B76" s="49" t="s">
        <v>129</v>
      </c>
      <c r="C76" s="41" t="s">
        <v>37</v>
      </c>
      <c r="D76" s="20">
        <f t="shared" si="10"/>
        <v>3</v>
      </c>
      <c r="E76" s="28" t="s">
        <v>352</v>
      </c>
      <c r="F76" s="12"/>
      <c r="G76" s="10">
        <f t="shared" si="9"/>
        <v>0</v>
      </c>
    </row>
    <row r="77" spans="1:7" ht="45" customHeight="1" x14ac:dyDescent="0.3">
      <c r="A77" s="4"/>
      <c r="B77" s="49" t="s">
        <v>130</v>
      </c>
      <c r="C77" s="41" t="s">
        <v>230</v>
      </c>
      <c r="D77" s="20">
        <f t="shared" si="10"/>
        <v>3</v>
      </c>
      <c r="E77" s="28" t="s">
        <v>352</v>
      </c>
      <c r="F77" s="12"/>
      <c r="G77" s="10">
        <f t="shared" si="9"/>
        <v>0</v>
      </c>
    </row>
    <row r="78" spans="1:7" ht="45" customHeight="1" x14ac:dyDescent="0.3">
      <c r="A78" s="4"/>
      <c r="B78" s="49" t="s">
        <v>131</v>
      </c>
      <c r="C78" s="41" t="s">
        <v>38</v>
      </c>
      <c r="D78" s="20">
        <f t="shared" si="10"/>
        <v>3</v>
      </c>
      <c r="E78" s="28" t="s">
        <v>352</v>
      </c>
      <c r="F78" s="12"/>
      <c r="G78" s="10">
        <f t="shared" si="9"/>
        <v>0</v>
      </c>
    </row>
    <row r="79" spans="1:7" ht="45" customHeight="1" x14ac:dyDescent="0.3">
      <c r="A79" s="4"/>
      <c r="B79" s="51"/>
      <c r="C79" s="40" t="s">
        <v>39</v>
      </c>
      <c r="D79" s="20"/>
      <c r="E79" s="12"/>
      <c r="F79" s="20"/>
      <c r="G79" s="35"/>
    </row>
    <row r="80" spans="1:7" ht="45" customHeight="1" x14ac:dyDescent="0.3">
      <c r="A80" s="4"/>
      <c r="B80" s="49" t="s">
        <v>132</v>
      </c>
      <c r="C80" s="41" t="s">
        <v>40</v>
      </c>
      <c r="D80" s="20">
        <f t="shared" ref="D80:D85" si="11">1*3</f>
        <v>3</v>
      </c>
      <c r="E80" s="28" t="s">
        <v>352</v>
      </c>
      <c r="F80" s="12"/>
      <c r="G80" s="10">
        <f t="shared" ref="G80:G86" si="12">D80*F80</f>
        <v>0</v>
      </c>
    </row>
    <row r="81" spans="1:7" ht="45" customHeight="1" x14ac:dyDescent="0.3">
      <c r="A81" s="4"/>
      <c r="B81" s="49" t="s">
        <v>133</v>
      </c>
      <c r="C81" s="41" t="s">
        <v>41</v>
      </c>
      <c r="D81" s="20">
        <f t="shared" si="11"/>
        <v>3</v>
      </c>
      <c r="E81" s="28" t="s">
        <v>352</v>
      </c>
      <c r="F81" s="12"/>
      <c r="G81" s="10">
        <f t="shared" si="12"/>
        <v>0</v>
      </c>
    </row>
    <row r="82" spans="1:7" ht="45" customHeight="1" x14ac:dyDescent="0.3">
      <c r="A82" s="4"/>
      <c r="B82" s="49" t="s">
        <v>134</v>
      </c>
      <c r="C82" s="41" t="s">
        <v>42</v>
      </c>
      <c r="D82" s="20">
        <f t="shared" si="11"/>
        <v>3</v>
      </c>
      <c r="E82" s="28" t="s">
        <v>352</v>
      </c>
      <c r="F82" s="12"/>
      <c r="G82" s="10">
        <f t="shared" si="12"/>
        <v>0</v>
      </c>
    </row>
    <row r="83" spans="1:7" ht="45" customHeight="1" x14ac:dyDescent="0.3">
      <c r="A83" s="4"/>
      <c r="B83" s="49" t="s">
        <v>135</v>
      </c>
      <c r="C83" s="41" t="s">
        <v>43</v>
      </c>
      <c r="D83" s="20">
        <f t="shared" si="11"/>
        <v>3</v>
      </c>
      <c r="E83" s="28" t="s">
        <v>352</v>
      </c>
      <c r="F83" s="12"/>
      <c r="G83" s="10">
        <f t="shared" si="12"/>
        <v>0</v>
      </c>
    </row>
    <row r="84" spans="1:7" ht="45" customHeight="1" x14ac:dyDescent="0.3">
      <c r="A84" s="4"/>
      <c r="B84" s="49" t="s">
        <v>136</v>
      </c>
      <c r="C84" s="41" t="s">
        <v>44</v>
      </c>
      <c r="D84" s="20">
        <f t="shared" si="11"/>
        <v>3</v>
      </c>
      <c r="E84" s="28" t="s">
        <v>352</v>
      </c>
      <c r="F84" s="12"/>
      <c r="G84" s="10">
        <f t="shared" si="12"/>
        <v>0</v>
      </c>
    </row>
    <row r="85" spans="1:7" ht="45" customHeight="1" x14ac:dyDescent="0.3">
      <c r="A85" s="4"/>
      <c r="B85" s="49" t="s">
        <v>137</v>
      </c>
      <c r="C85" s="41" t="s">
        <v>45</v>
      </c>
      <c r="D85" s="20">
        <f t="shared" si="11"/>
        <v>3</v>
      </c>
      <c r="E85" s="28" t="s">
        <v>352</v>
      </c>
      <c r="F85" s="12"/>
      <c r="G85" s="10">
        <f t="shared" si="12"/>
        <v>0</v>
      </c>
    </row>
    <row r="86" spans="1:7" ht="45" customHeight="1" x14ac:dyDescent="0.3">
      <c r="A86" s="4"/>
      <c r="B86" s="49" t="s">
        <v>138</v>
      </c>
      <c r="C86" s="41" t="s">
        <v>231</v>
      </c>
      <c r="D86" s="20">
        <f>2*3</f>
        <v>6</v>
      </c>
      <c r="E86" s="28" t="s">
        <v>352</v>
      </c>
      <c r="F86" s="12"/>
      <c r="G86" s="10">
        <f t="shared" si="12"/>
        <v>0</v>
      </c>
    </row>
    <row r="87" spans="1:7" ht="45" customHeight="1" x14ac:dyDescent="0.3">
      <c r="A87" s="4"/>
      <c r="B87" s="51"/>
      <c r="C87" s="40" t="s">
        <v>46</v>
      </c>
      <c r="D87" s="20"/>
      <c r="E87" s="12"/>
      <c r="F87" s="20"/>
      <c r="G87" s="35"/>
    </row>
    <row r="88" spans="1:7" ht="45" customHeight="1" x14ac:dyDescent="0.3">
      <c r="A88" s="4"/>
      <c r="B88" s="49" t="s">
        <v>139</v>
      </c>
      <c r="C88" s="41" t="s">
        <v>232</v>
      </c>
      <c r="D88" s="20">
        <f>3*3</f>
        <v>9</v>
      </c>
      <c r="E88" s="28" t="s">
        <v>352</v>
      </c>
      <c r="F88" s="12"/>
      <c r="G88" s="10">
        <f t="shared" ref="G88:G89" si="13">D88*F88</f>
        <v>0</v>
      </c>
    </row>
    <row r="89" spans="1:7" ht="45" customHeight="1" x14ac:dyDescent="0.3">
      <c r="A89" s="4"/>
      <c r="B89" s="49" t="s">
        <v>140</v>
      </c>
      <c r="C89" s="41" t="s">
        <v>47</v>
      </c>
      <c r="D89" s="20">
        <f>1*3</f>
        <v>3</v>
      </c>
      <c r="E89" s="28" t="s">
        <v>352</v>
      </c>
      <c r="F89" s="12"/>
      <c r="G89" s="10">
        <f t="shared" si="13"/>
        <v>0</v>
      </c>
    </row>
    <row r="90" spans="1:7" ht="45" customHeight="1" x14ac:dyDescent="0.3">
      <c r="A90" s="4"/>
      <c r="B90" s="51"/>
      <c r="C90" s="40" t="s">
        <v>48</v>
      </c>
      <c r="D90" s="20"/>
      <c r="E90" s="12"/>
      <c r="F90" s="20"/>
      <c r="G90" s="35"/>
    </row>
    <row r="91" spans="1:7" ht="45" customHeight="1" x14ac:dyDescent="0.3">
      <c r="A91" s="4"/>
      <c r="B91" s="49" t="s">
        <v>141</v>
      </c>
      <c r="C91" s="41" t="s">
        <v>296</v>
      </c>
      <c r="D91" s="20">
        <f>11*3</f>
        <v>33</v>
      </c>
      <c r="E91" s="28" t="s">
        <v>352</v>
      </c>
      <c r="F91" s="12"/>
      <c r="G91" s="10">
        <f t="shared" ref="G91:G101" si="14">D91*F91</f>
        <v>0</v>
      </c>
    </row>
    <row r="92" spans="1:7" ht="45" customHeight="1" x14ac:dyDescent="0.3">
      <c r="A92" s="4"/>
      <c r="B92" s="49" t="s">
        <v>142</v>
      </c>
      <c r="C92" s="41" t="s">
        <v>297</v>
      </c>
      <c r="D92" s="20">
        <f>6*3</f>
        <v>18</v>
      </c>
      <c r="E92" s="28" t="s">
        <v>352</v>
      </c>
      <c r="F92" s="12"/>
      <c r="G92" s="10">
        <f t="shared" si="14"/>
        <v>0</v>
      </c>
    </row>
    <row r="93" spans="1:7" ht="45" customHeight="1" x14ac:dyDescent="0.3">
      <c r="A93" s="4"/>
      <c r="B93" s="49" t="s">
        <v>143</v>
      </c>
      <c r="C93" s="41" t="s">
        <v>298</v>
      </c>
      <c r="D93" s="20">
        <f>7*3</f>
        <v>21</v>
      </c>
      <c r="E93" s="28" t="s">
        <v>352</v>
      </c>
      <c r="F93" s="12"/>
      <c r="G93" s="10">
        <f t="shared" si="14"/>
        <v>0</v>
      </c>
    </row>
    <row r="94" spans="1:7" ht="45" customHeight="1" x14ac:dyDescent="0.3">
      <c r="A94" s="4"/>
      <c r="B94" s="49" t="s">
        <v>144</v>
      </c>
      <c r="C94" s="41" t="s">
        <v>299</v>
      </c>
      <c r="D94" s="20">
        <f>1*3</f>
        <v>3</v>
      </c>
      <c r="E94" s="28" t="s">
        <v>352</v>
      </c>
      <c r="F94" s="12"/>
      <c r="G94" s="10">
        <f t="shared" si="14"/>
        <v>0</v>
      </c>
    </row>
    <row r="95" spans="1:7" ht="45" customHeight="1" x14ac:dyDescent="0.3">
      <c r="A95" s="4"/>
      <c r="B95" s="49" t="s">
        <v>145</v>
      </c>
      <c r="C95" s="41" t="s">
        <v>300</v>
      </c>
      <c r="D95" s="20">
        <f>1*3</f>
        <v>3</v>
      </c>
      <c r="E95" s="28" t="s">
        <v>352</v>
      </c>
      <c r="F95" s="12"/>
      <c r="G95" s="10">
        <f t="shared" si="14"/>
        <v>0</v>
      </c>
    </row>
    <row r="96" spans="1:7" ht="45" customHeight="1" x14ac:dyDescent="0.3">
      <c r="A96" s="4"/>
      <c r="B96" s="49" t="s">
        <v>146</v>
      </c>
      <c r="C96" s="41" t="s">
        <v>301</v>
      </c>
      <c r="D96" s="20">
        <f>6*3</f>
        <v>18</v>
      </c>
      <c r="E96" s="28" t="s">
        <v>352</v>
      </c>
      <c r="F96" s="12"/>
      <c r="G96" s="10">
        <f t="shared" si="14"/>
        <v>0</v>
      </c>
    </row>
    <row r="97" spans="1:7" ht="45" customHeight="1" x14ac:dyDescent="0.3">
      <c r="A97" s="4"/>
      <c r="B97" s="49" t="s">
        <v>147</v>
      </c>
      <c r="C97" s="41" t="s">
        <v>302</v>
      </c>
      <c r="D97" s="20">
        <f>1*3</f>
        <v>3</v>
      </c>
      <c r="E97" s="28" t="s">
        <v>352</v>
      </c>
      <c r="F97" s="12"/>
      <c r="G97" s="10">
        <f t="shared" si="14"/>
        <v>0</v>
      </c>
    </row>
    <row r="98" spans="1:7" ht="45" customHeight="1" x14ac:dyDescent="0.3">
      <c r="A98" s="4"/>
      <c r="B98" s="49" t="s">
        <v>148</v>
      </c>
      <c r="C98" s="41" t="s">
        <v>303</v>
      </c>
      <c r="D98" s="20">
        <f>2*3</f>
        <v>6</v>
      </c>
      <c r="E98" s="28" t="s">
        <v>352</v>
      </c>
      <c r="F98" s="12"/>
      <c r="G98" s="10">
        <f t="shared" si="14"/>
        <v>0</v>
      </c>
    </row>
    <row r="99" spans="1:7" ht="45" customHeight="1" x14ac:dyDescent="0.3">
      <c r="A99" s="4"/>
      <c r="B99" s="49" t="s">
        <v>149</v>
      </c>
      <c r="C99" s="41" t="s">
        <v>304</v>
      </c>
      <c r="D99" s="20">
        <f>3*3</f>
        <v>9</v>
      </c>
      <c r="E99" s="28" t="s">
        <v>352</v>
      </c>
      <c r="F99" s="12"/>
      <c r="G99" s="10">
        <f t="shared" si="14"/>
        <v>0</v>
      </c>
    </row>
    <row r="100" spans="1:7" ht="45" customHeight="1" x14ac:dyDescent="0.3">
      <c r="A100" s="4"/>
      <c r="B100" s="49" t="s">
        <v>150</v>
      </c>
      <c r="C100" s="41" t="s">
        <v>305</v>
      </c>
      <c r="D100" s="20">
        <f>2*3</f>
        <v>6</v>
      </c>
      <c r="E100" s="28" t="s">
        <v>352</v>
      </c>
      <c r="F100" s="12"/>
      <c r="G100" s="10">
        <f t="shared" si="14"/>
        <v>0</v>
      </c>
    </row>
    <row r="101" spans="1:7" ht="45" customHeight="1" x14ac:dyDescent="0.3">
      <c r="A101" s="4"/>
      <c r="B101" s="49" t="s">
        <v>151</v>
      </c>
      <c r="C101" s="41" t="s">
        <v>306</v>
      </c>
      <c r="D101" s="20">
        <f>7*3</f>
        <v>21</v>
      </c>
      <c r="E101" s="28" t="s">
        <v>352</v>
      </c>
      <c r="F101" s="12"/>
      <c r="G101" s="10">
        <f t="shared" si="14"/>
        <v>0</v>
      </c>
    </row>
    <row r="102" spans="1:7" ht="45" customHeight="1" x14ac:dyDescent="0.3">
      <c r="A102" s="4"/>
      <c r="B102" s="51"/>
      <c r="C102" s="40" t="s">
        <v>49</v>
      </c>
      <c r="D102" s="20"/>
      <c r="E102" s="12"/>
      <c r="F102" s="20"/>
      <c r="G102" s="35"/>
    </row>
    <row r="103" spans="1:7" s="18" customFormat="1" ht="45" customHeight="1" x14ac:dyDescent="0.3">
      <c r="A103" s="16"/>
      <c r="B103" s="50" t="s">
        <v>152</v>
      </c>
      <c r="C103" s="42" t="s">
        <v>336</v>
      </c>
      <c r="D103" s="21">
        <f>1*3</f>
        <v>3</v>
      </c>
      <c r="E103" s="28" t="s">
        <v>352</v>
      </c>
      <c r="F103" s="12"/>
      <c r="G103" s="10">
        <f t="shared" ref="G103:G108" si="15">D103*F103</f>
        <v>0</v>
      </c>
    </row>
    <row r="104" spans="1:7" s="18" customFormat="1" ht="45" customHeight="1" x14ac:dyDescent="0.3">
      <c r="A104" s="16"/>
      <c r="B104" s="50" t="s">
        <v>153</v>
      </c>
      <c r="C104" s="42" t="s">
        <v>337</v>
      </c>
      <c r="D104" s="21">
        <f t="shared" ref="D104:D111" si="16">1*3</f>
        <v>3</v>
      </c>
      <c r="E104" s="28" t="s">
        <v>352</v>
      </c>
      <c r="F104" s="12"/>
      <c r="G104" s="10">
        <f t="shared" si="15"/>
        <v>0</v>
      </c>
    </row>
    <row r="105" spans="1:7" s="18" customFormat="1" ht="45" customHeight="1" x14ac:dyDescent="0.3">
      <c r="A105" s="16"/>
      <c r="B105" s="50" t="s">
        <v>154</v>
      </c>
      <c r="C105" s="42" t="s">
        <v>338</v>
      </c>
      <c r="D105" s="21">
        <f t="shared" si="16"/>
        <v>3</v>
      </c>
      <c r="E105" s="28" t="s">
        <v>352</v>
      </c>
      <c r="F105" s="12"/>
      <c r="G105" s="10">
        <f t="shared" si="15"/>
        <v>0</v>
      </c>
    </row>
    <row r="106" spans="1:7" s="18" customFormat="1" ht="45" customHeight="1" x14ac:dyDescent="0.3">
      <c r="A106" s="16"/>
      <c r="B106" s="50" t="s">
        <v>155</v>
      </c>
      <c r="C106" s="42" t="s">
        <v>339</v>
      </c>
      <c r="D106" s="21">
        <f t="shared" si="16"/>
        <v>3</v>
      </c>
      <c r="E106" s="28" t="s">
        <v>352</v>
      </c>
      <c r="F106" s="12"/>
      <c r="G106" s="10">
        <f t="shared" si="15"/>
        <v>0</v>
      </c>
    </row>
    <row r="107" spans="1:7" s="18" customFormat="1" ht="45" customHeight="1" x14ac:dyDescent="0.3">
      <c r="A107" s="16"/>
      <c r="B107" s="50" t="s">
        <v>156</v>
      </c>
      <c r="C107" s="42" t="s">
        <v>340</v>
      </c>
      <c r="D107" s="21">
        <f t="shared" si="16"/>
        <v>3</v>
      </c>
      <c r="E107" s="28" t="s">
        <v>352</v>
      </c>
      <c r="F107" s="12"/>
      <c r="G107" s="10">
        <f t="shared" si="15"/>
        <v>0</v>
      </c>
    </row>
    <row r="108" spans="1:7" s="18" customFormat="1" ht="45" customHeight="1" x14ac:dyDescent="0.3">
      <c r="A108" s="16"/>
      <c r="B108" s="50" t="s">
        <v>157</v>
      </c>
      <c r="C108" s="42" t="s">
        <v>341</v>
      </c>
      <c r="D108" s="21">
        <f t="shared" si="16"/>
        <v>3</v>
      </c>
      <c r="E108" s="28" t="s">
        <v>352</v>
      </c>
      <c r="F108" s="12"/>
      <c r="G108" s="10">
        <f t="shared" si="15"/>
        <v>0</v>
      </c>
    </row>
    <row r="109" spans="1:7" s="18" customFormat="1" ht="45" customHeight="1" x14ac:dyDescent="0.3">
      <c r="A109" s="16"/>
      <c r="B109" s="52"/>
      <c r="C109" s="44" t="s">
        <v>50</v>
      </c>
      <c r="D109" s="21"/>
      <c r="E109" s="17"/>
      <c r="F109" s="21"/>
      <c r="G109" s="37"/>
    </row>
    <row r="110" spans="1:7" s="18" customFormat="1" ht="45" customHeight="1" x14ac:dyDescent="0.3">
      <c r="A110" s="16"/>
      <c r="B110" s="50" t="s">
        <v>158</v>
      </c>
      <c r="C110" s="42" t="s">
        <v>294</v>
      </c>
      <c r="D110" s="21">
        <f t="shared" si="16"/>
        <v>3</v>
      </c>
      <c r="E110" s="28" t="s">
        <v>352</v>
      </c>
      <c r="F110" s="12"/>
      <c r="G110" s="10">
        <f t="shared" ref="G110:G111" si="17">D110*F110</f>
        <v>0</v>
      </c>
    </row>
    <row r="111" spans="1:7" ht="45" customHeight="1" x14ac:dyDescent="0.3">
      <c r="A111" s="4"/>
      <c r="B111" s="49" t="s">
        <v>159</v>
      </c>
      <c r="C111" s="41" t="s">
        <v>295</v>
      </c>
      <c r="D111" s="21">
        <f t="shared" si="16"/>
        <v>3</v>
      </c>
      <c r="E111" s="28" t="s">
        <v>352</v>
      </c>
      <c r="F111" s="12"/>
      <c r="G111" s="10">
        <f t="shared" si="17"/>
        <v>0</v>
      </c>
    </row>
    <row r="112" spans="1:7" ht="45" customHeight="1" x14ac:dyDescent="0.3">
      <c r="A112" s="4"/>
      <c r="B112" s="51"/>
      <c r="C112" s="40" t="s">
        <v>51</v>
      </c>
      <c r="D112" s="20"/>
      <c r="E112" s="12"/>
      <c r="F112" s="20"/>
      <c r="G112" s="35"/>
    </row>
    <row r="113" spans="1:7" ht="45" customHeight="1" x14ac:dyDescent="0.3">
      <c r="A113" s="4"/>
      <c r="B113" s="49" t="s">
        <v>160</v>
      </c>
      <c r="C113" s="41" t="s">
        <v>293</v>
      </c>
      <c r="D113" s="20">
        <f>2*3</f>
        <v>6</v>
      </c>
      <c r="E113" s="28" t="s">
        <v>352</v>
      </c>
      <c r="F113" s="12"/>
      <c r="G113" s="10">
        <f t="shared" ref="G113" si="18">D113*F113</f>
        <v>0</v>
      </c>
    </row>
    <row r="114" spans="1:7" ht="45" customHeight="1" x14ac:dyDescent="0.3">
      <c r="A114" s="4"/>
      <c r="B114" s="51"/>
      <c r="C114" s="40" t="s">
        <v>52</v>
      </c>
      <c r="D114" s="20"/>
      <c r="E114" s="12"/>
      <c r="F114" s="20"/>
      <c r="G114" s="35"/>
    </row>
    <row r="115" spans="1:7" ht="45" customHeight="1" x14ac:dyDescent="0.3">
      <c r="A115" s="4"/>
      <c r="B115" s="49" t="s">
        <v>161</v>
      </c>
      <c r="C115" s="41" t="s">
        <v>292</v>
      </c>
      <c r="D115" s="20">
        <f>2*3</f>
        <v>6</v>
      </c>
      <c r="E115" s="28" t="s">
        <v>352</v>
      </c>
      <c r="F115" s="12"/>
      <c r="G115" s="35"/>
    </row>
    <row r="116" spans="1:7" ht="45" customHeight="1" x14ac:dyDescent="0.3">
      <c r="A116" s="4"/>
      <c r="B116" s="51"/>
      <c r="C116" s="40" t="s">
        <v>53</v>
      </c>
      <c r="D116" s="20"/>
      <c r="E116" s="12"/>
      <c r="F116" s="20"/>
      <c r="G116" s="35"/>
    </row>
    <row r="117" spans="1:7" ht="45" customHeight="1" x14ac:dyDescent="0.3">
      <c r="A117" s="4"/>
      <c r="B117" s="49" t="s">
        <v>162</v>
      </c>
      <c r="C117" s="41" t="s">
        <v>291</v>
      </c>
      <c r="D117" s="20">
        <f>2*3</f>
        <v>6</v>
      </c>
      <c r="E117" s="28" t="s">
        <v>352</v>
      </c>
      <c r="F117" s="12"/>
      <c r="G117" s="10">
        <f t="shared" ref="G117" si="19">D117*F117</f>
        <v>0</v>
      </c>
    </row>
    <row r="118" spans="1:7" ht="45" customHeight="1" x14ac:dyDescent="0.3">
      <c r="A118" s="4"/>
      <c r="B118" s="51"/>
      <c r="C118" s="40" t="s">
        <v>54</v>
      </c>
      <c r="D118" s="20"/>
      <c r="E118" s="12"/>
      <c r="F118" s="20"/>
      <c r="G118" s="35"/>
    </row>
    <row r="119" spans="1:7" ht="45" customHeight="1" x14ac:dyDescent="0.3">
      <c r="A119" s="4"/>
      <c r="B119" s="49" t="s">
        <v>163</v>
      </c>
      <c r="C119" s="41" t="s">
        <v>290</v>
      </c>
      <c r="D119" s="20">
        <f>1*3</f>
        <v>3</v>
      </c>
      <c r="E119" s="28" t="s">
        <v>352</v>
      </c>
      <c r="F119" s="12"/>
      <c r="G119" s="10">
        <f t="shared" ref="G119" si="20">D119*F119</f>
        <v>0</v>
      </c>
    </row>
    <row r="120" spans="1:7" ht="45" customHeight="1" x14ac:dyDescent="0.3">
      <c r="A120" s="4"/>
      <c r="B120" s="49"/>
      <c r="C120" s="40" t="s">
        <v>55</v>
      </c>
      <c r="D120" s="20"/>
      <c r="E120" s="12"/>
      <c r="F120" s="20"/>
      <c r="G120" s="35"/>
    </row>
    <row r="121" spans="1:7" ht="45" customHeight="1" x14ac:dyDescent="0.3">
      <c r="A121" s="4"/>
      <c r="B121" s="49" t="s">
        <v>164</v>
      </c>
      <c r="C121" s="41" t="s">
        <v>288</v>
      </c>
      <c r="D121" s="20">
        <f>5*3</f>
        <v>15</v>
      </c>
      <c r="E121" s="28" t="s">
        <v>352</v>
      </c>
      <c r="F121" s="12"/>
      <c r="G121" s="10">
        <f t="shared" ref="G121:G122" si="21">D121*F121</f>
        <v>0</v>
      </c>
    </row>
    <row r="122" spans="1:7" ht="45" customHeight="1" x14ac:dyDescent="0.3">
      <c r="A122" s="4"/>
      <c r="B122" s="49" t="s">
        <v>165</v>
      </c>
      <c r="C122" s="41" t="s">
        <v>289</v>
      </c>
      <c r="D122" s="20">
        <f>2*3</f>
        <v>6</v>
      </c>
      <c r="E122" s="28" t="s">
        <v>352</v>
      </c>
      <c r="F122" s="12"/>
      <c r="G122" s="10">
        <f t="shared" si="21"/>
        <v>0</v>
      </c>
    </row>
    <row r="123" spans="1:7" ht="45" customHeight="1" x14ac:dyDescent="0.3">
      <c r="A123" s="4"/>
      <c r="B123" s="51"/>
      <c r="C123" s="40" t="s">
        <v>56</v>
      </c>
      <c r="D123" s="20"/>
      <c r="E123" s="12"/>
      <c r="F123" s="20"/>
      <c r="G123" s="35"/>
    </row>
    <row r="124" spans="1:7" ht="45" customHeight="1" x14ac:dyDescent="0.3">
      <c r="A124" s="4"/>
      <c r="B124" s="49" t="s">
        <v>166</v>
      </c>
      <c r="C124" s="41" t="s">
        <v>286</v>
      </c>
      <c r="D124" s="20">
        <f>6*3</f>
        <v>18</v>
      </c>
      <c r="E124" s="28" t="s">
        <v>352</v>
      </c>
      <c r="F124" s="12"/>
      <c r="G124" s="10">
        <f t="shared" ref="G124:G126" si="22">D124*F124</f>
        <v>0</v>
      </c>
    </row>
    <row r="125" spans="1:7" ht="45" customHeight="1" x14ac:dyDescent="0.3">
      <c r="A125" s="4"/>
      <c r="B125" s="49" t="s">
        <v>167</v>
      </c>
      <c r="C125" s="41" t="s">
        <v>57</v>
      </c>
      <c r="D125" s="20">
        <f>1*3</f>
        <v>3</v>
      </c>
      <c r="E125" s="28" t="s">
        <v>352</v>
      </c>
      <c r="F125" s="12"/>
      <c r="G125" s="10">
        <f t="shared" si="22"/>
        <v>0</v>
      </c>
    </row>
    <row r="126" spans="1:7" ht="45" customHeight="1" x14ac:dyDescent="0.3">
      <c r="A126" s="4"/>
      <c r="B126" s="49" t="s">
        <v>168</v>
      </c>
      <c r="C126" s="41" t="s">
        <v>287</v>
      </c>
      <c r="D126" s="20">
        <f>2*3</f>
        <v>6</v>
      </c>
      <c r="E126" s="28" t="s">
        <v>352</v>
      </c>
      <c r="F126" s="12"/>
      <c r="G126" s="10">
        <f t="shared" si="22"/>
        <v>0</v>
      </c>
    </row>
    <row r="127" spans="1:7" ht="45" customHeight="1" x14ac:dyDescent="0.3">
      <c r="A127" s="4"/>
      <c r="B127" s="51"/>
      <c r="C127" s="40" t="s">
        <v>58</v>
      </c>
      <c r="D127" s="20"/>
      <c r="E127" s="12"/>
      <c r="F127" s="20"/>
      <c r="G127" s="35"/>
    </row>
    <row r="128" spans="1:7" ht="45" customHeight="1" x14ac:dyDescent="0.3">
      <c r="A128" s="4"/>
      <c r="B128" s="49" t="s">
        <v>169</v>
      </c>
      <c r="C128" s="41" t="s">
        <v>283</v>
      </c>
      <c r="D128" s="20">
        <f>3*3</f>
        <v>9</v>
      </c>
      <c r="E128" s="28" t="s">
        <v>352</v>
      </c>
      <c r="F128" s="12"/>
      <c r="G128" s="10">
        <f t="shared" ref="G128:G132" si="23">D128*F128</f>
        <v>0</v>
      </c>
    </row>
    <row r="129" spans="1:7" ht="45" customHeight="1" x14ac:dyDescent="0.3">
      <c r="A129" s="4"/>
      <c r="B129" s="49" t="s">
        <v>170</v>
      </c>
      <c r="C129" s="41" t="s">
        <v>284</v>
      </c>
      <c r="D129" s="20">
        <f>1*3</f>
        <v>3</v>
      </c>
      <c r="E129" s="28" t="s">
        <v>352</v>
      </c>
      <c r="F129" s="12"/>
      <c r="G129" s="10">
        <f t="shared" si="23"/>
        <v>0</v>
      </c>
    </row>
    <row r="130" spans="1:7" ht="45" customHeight="1" x14ac:dyDescent="0.3">
      <c r="A130" s="4"/>
      <c r="B130" s="49" t="s">
        <v>171</v>
      </c>
      <c r="C130" s="41" t="s">
        <v>285</v>
      </c>
      <c r="D130" s="20">
        <f>3*3</f>
        <v>9</v>
      </c>
      <c r="E130" s="28" t="s">
        <v>352</v>
      </c>
      <c r="F130" s="12"/>
      <c r="G130" s="10">
        <f t="shared" si="23"/>
        <v>0</v>
      </c>
    </row>
    <row r="131" spans="1:7" ht="45" customHeight="1" x14ac:dyDescent="0.3">
      <c r="A131" s="4"/>
      <c r="B131" s="49" t="s">
        <v>172</v>
      </c>
      <c r="C131" s="41" t="s">
        <v>282</v>
      </c>
      <c r="D131" s="20">
        <f>1*3</f>
        <v>3</v>
      </c>
      <c r="E131" s="28" t="s">
        <v>352</v>
      </c>
      <c r="F131" s="12"/>
      <c r="G131" s="10">
        <f t="shared" si="23"/>
        <v>0</v>
      </c>
    </row>
    <row r="132" spans="1:7" ht="45" customHeight="1" x14ac:dyDescent="0.3">
      <c r="A132" s="4"/>
      <c r="B132" s="49" t="s">
        <v>173</v>
      </c>
      <c r="C132" s="41" t="s">
        <v>281</v>
      </c>
      <c r="D132" s="20">
        <f>3*3</f>
        <v>9</v>
      </c>
      <c r="E132" s="28" t="s">
        <v>352</v>
      </c>
      <c r="F132" s="12"/>
      <c r="G132" s="10">
        <f t="shared" si="23"/>
        <v>0</v>
      </c>
    </row>
    <row r="133" spans="1:7" ht="45" customHeight="1" x14ac:dyDescent="0.3">
      <c r="A133" s="4"/>
      <c r="B133" s="51"/>
      <c r="C133" s="40" t="s">
        <v>59</v>
      </c>
      <c r="D133" s="20"/>
      <c r="E133" s="12"/>
      <c r="F133" s="20"/>
      <c r="G133" s="35"/>
    </row>
    <row r="134" spans="1:7" ht="45" customHeight="1" x14ac:dyDescent="0.3">
      <c r="A134" s="4"/>
      <c r="B134" s="51" t="s">
        <v>174</v>
      </c>
      <c r="C134" s="41" t="s">
        <v>280</v>
      </c>
      <c r="D134" s="20">
        <f>12*3</f>
        <v>36</v>
      </c>
      <c r="E134" s="28" t="s">
        <v>352</v>
      </c>
      <c r="F134" s="12"/>
      <c r="G134" s="10">
        <f t="shared" ref="G134:G141" si="24">D134*F134</f>
        <v>0</v>
      </c>
    </row>
    <row r="135" spans="1:7" ht="45" customHeight="1" x14ac:dyDescent="0.3">
      <c r="A135" s="4"/>
      <c r="B135" s="51"/>
      <c r="C135" s="40" t="s">
        <v>48</v>
      </c>
      <c r="D135" s="20"/>
      <c r="E135" s="12"/>
      <c r="F135" s="20"/>
      <c r="G135" s="35"/>
    </row>
    <row r="136" spans="1:7" ht="45" customHeight="1" x14ac:dyDescent="0.3">
      <c r="A136" s="4"/>
      <c r="B136" s="51" t="s">
        <v>175</v>
      </c>
      <c r="C136" s="41" t="s">
        <v>279</v>
      </c>
      <c r="D136" s="20">
        <f>1*3</f>
        <v>3</v>
      </c>
      <c r="E136" s="28" t="s">
        <v>352</v>
      </c>
      <c r="F136" s="12"/>
      <c r="G136" s="10">
        <f t="shared" si="24"/>
        <v>0</v>
      </c>
    </row>
    <row r="137" spans="1:7" ht="45" customHeight="1" x14ac:dyDescent="0.3">
      <c r="A137" s="4"/>
      <c r="B137" s="49"/>
      <c r="C137" s="40" t="s">
        <v>60</v>
      </c>
      <c r="D137" s="20"/>
      <c r="E137" s="12"/>
      <c r="F137" s="20"/>
      <c r="G137" s="35"/>
    </row>
    <row r="138" spans="1:7" ht="45" customHeight="1" x14ac:dyDescent="0.3">
      <c r="A138" s="4"/>
      <c r="B138" s="49" t="s">
        <v>177</v>
      </c>
      <c r="C138" s="41" t="s">
        <v>233</v>
      </c>
      <c r="D138" s="20">
        <f>1*3</f>
        <v>3</v>
      </c>
      <c r="E138" s="28" t="s">
        <v>352</v>
      </c>
      <c r="F138" s="12"/>
      <c r="G138" s="10">
        <f t="shared" si="24"/>
        <v>0</v>
      </c>
    </row>
    <row r="139" spans="1:7" ht="45" customHeight="1" x14ac:dyDescent="0.3">
      <c r="A139" s="4"/>
      <c r="B139" s="49" t="s">
        <v>176</v>
      </c>
      <c r="C139" s="41" t="s">
        <v>234</v>
      </c>
      <c r="D139" s="20">
        <f>1*3</f>
        <v>3</v>
      </c>
      <c r="E139" s="28" t="s">
        <v>352</v>
      </c>
      <c r="F139" s="12"/>
      <c r="G139" s="10">
        <f t="shared" si="24"/>
        <v>0</v>
      </c>
    </row>
    <row r="140" spans="1:7" ht="45" customHeight="1" x14ac:dyDescent="0.3">
      <c r="A140" s="4"/>
      <c r="B140" s="49" t="s">
        <v>179</v>
      </c>
      <c r="C140" s="41" t="s">
        <v>235</v>
      </c>
      <c r="D140" s="20">
        <f>1*3</f>
        <v>3</v>
      </c>
      <c r="E140" s="28" t="s">
        <v>352</v>
      </c>
      <c r="F140" s="12"/>
      <c r="G140" s="10">
        <f t="shared" si="24"/>
        <v>0</v>
      </c>
    </row>
    <row r="141" spans="1:7" ht="45" customHeight="1" x14ac:dyDescent="0.3">
      <c r="A141" s="4"/>
      <c r="B141" s="49" t="s">
        <v>180</v>
      </c>
      <c r="C141" s="41" t="s">
        <v>236</v>
      </c>
      <c r="D141" s="20">
        <f>1*3</f>
        <v>3</v>
      </c>
      <c r="E141" s="28" t="s">
        <v>352</v>
      </c>
      <c r="F141" s="12"/>
      <c r="G141" s="10">
        <f t="shared" si="24"/>
        <v>0</v>
      </c>
    </row>
    <row r="142" spans="1:7" ht="45" customHeight="1" x14ac:dyDescent="0.3">
      <c r="A142" s="4"/>
      <c r="B142" s="51"/>
      <c r="C142" s="45" t="s">
        <v>61</v>
      </c>
      <c r="D142" s="20"/>
      <c r="E142" s="12"/>
      <c r="F142" s="20"/>
      <c r="G142" s="35"/>
    </row>
    <row r="143" spans="1:7" ht="45" customHeight="1" x14ac:dyDescent="0.3">
      <c r="A143" s="4"/>
      <c r="B143" s="49" t="s">
        <v>178</v>
      </c>
      <c r="C143" s="46" t="s">
        <v>277</v>
      </c>
      <c r="D143" s="20">
        <f>1*3</f>
        <v>3</v>
      </c>
      <c r="E143" s="28" t="s">
        <v>352</v>
      </c>
      <c r="F143" s="12"/>
      <c r="G143" s="10">
        <f t="shared" ref="G143:G144" si="25">D143*F143</f>
        <v>0</v>
      </c>
    </row>
    <row r="144" spans="1:7" ht="45" customHeight="1" x14ac:dyDescent="0.3">
      <c r="A144" s="4"/>
      <c r="B144" s="49" t="s">
        <v>181</v>
      </c>
      <c r="C144" s="46" t="s">
        <v>278</v>
      </c>
      <c r="D144" s="20">
        <f>1*3</f>
        <v>3</v>
      </c>
      <c r="E144" s="28" t="s">
        <v>352</v>
      </c>
      <c r="F144" s="12"/>
      <c r="G144" s="10">
        <f t="shared" si="25"/>
        <v>0</v>
      </c>
    </row>
    <row r="145" spans="1:7" ht="45" customHeight="1" x14ac:dyDescent="0.3">
      <c r="A145" s="4"/>
      <c r="B145" s="51"/>
      <c r="C145" s="40" t="s">
        <v>62</v>
      </c>
      <c r="D145" s="20"/>
      <c r="E145" s="12"/>
      <c r="F145" s="20"/>
      <c r="G145" s="35"/>
    </row>
    <row r="146" spans="1:7" ht="45" customHeight="1" x14ac:dyDescent="0.3">
      <c r="A146" s="4"/>
      <c r="B146" s="49" t="s">
        <v>182</v>
      </c>
      <c r="C146" s="46" t="s">
        <v>273</v>
      </c>
      <c r="D146" s="20">
        <f t="shared" ref="D146:D149" si="26">1*3</f>
        <v>3</v>
      </c>
      <c r="E146" s="28" t="s">
        <v>352</v>
      </c>
      <c r="F146" s="12"/>
      <c r="G146" s="10">
        <f t="shared" ref="G146:G149" si="27">D146*F146</f>
        <v>0</v>
      </c>
    </row>
    <row r="147" spans="1:7" ht="45" customHeight="1" x14ac:dyDescent="0.3">
      <c r="A147" s="4"/>
      <c r="B147" s="49" t="s">
        <v>183</v>
      </c>
      <c r="C147" s="46" t="s">
        <v>274</v>
      </c>
      <c r="D147" s="20">
        <f t="shared" si="26"/>
        <v>3</v>
      </c>
      <c r="E147" s="28" t="s">
        <v>352</v>
      </c>
      <c r="F147" s="12"/>
      <c r="G147" s="10">
        <f t="shared" si="27"/>
        <v>0</v>
      </c>
    </row>
    <row r="148" spans="1:7" ht="45" customHeight="1" x14ac:dyDescent="0.3">
      <c r="A148" s="4"/>
      <c r="B148" s="49" t="s">
        <v>184</v>
      </c>
      <c r="C148" s="46" t="s">
        <v>275</v>
      </c>
      <c r="D148" s="20">
        <f t="shared" si="26"/>
        <v>3</v>
      </c>
      <c r="E148" s="28" t="s">
        <v>352</v>
      </c>
      <c r="F148" s="12"/>
      <c r="G148" s="10">
        <f t="shared" si="27"/>
        <v>0</v>
      </c>
    </row>
    <row r="149" spans="1:7" ht="45" customHeight="1" x14ac:dyDescent="0.3">
      <c r="A149" s="4"/>
      <c r="B149" s="49" t="s">
        <v>185</v>
      </c>
      <c r="C149" s="46" t="s">
        <v>276</v>
      </c>
      <c r="D149" s="20">
        <f t="shared" si="26"/>
        <v>3</v>
      </c>
      <c r="E149" s="28" t="s">
        <v>352</v>
      </c>
      <c r="F149" s="12"/>
      <c r="G149" s="10">
        <f t="shared" si="27"/>
        <v>0</v>
      </c>
    </row>
    <row r="150" spans="1:7" ht="45" customHeight="1" x14ac:dyDescent="0.3">
      <c r="A150" s="4"/>
      <c r="B150" s="51"/>
      <c r="C150" s="40" t="s">
        <v>63</v>
      </c>
      <c r="D150" s="20"/>
      <c r="E150" s="12"/>
      <c r="F150" s="20"/>
      <c r="G150" s="35"/>
    </row>
    <row r="151" spans="1:7" ht="45" customHeight="1" x14ac:dyDescent="0.3">
      <c r="A151" s="4"/>
      <c r="B151" s="49" t="s">
        <v>186</v>
      </c>
      <c r="C151" s="46" t="s">
        <v>267</v>
      </c>
      <c r="D151" s="20">
        <f t="shared" ref="D151:D156" si="28">1*3</f>
        <v>3</v>
      </c>
      <c r="E151" s="28" t="s">
        <v>352</v>
      </c>
      <c r="F151" s="12"/>
      <c r="G151" s="10">
        <f t="shared" ref="G151:G156" si="29">D151*F151</f>
        <v>0</v>
      </c>
    </row>
    <row r="152" spans="1:7" ht="45" customHeight="1" x14ac:dyDescent="0.3">
      <c r="A152" s="4"/>
      <c r="B152" s="49" t="s">
        <v>187</v>
      </c>
      <c r="C152" s="46" t="s">
        <v>268</v>
      </c>
      <c r="D152" s="20">
        <f t="shared" si="28"/>
        <v>3</v>
      </c>
      <c r="E152" s="28" t="s">
        <v>352</v>
      </c>
      <c r="F152" s="12"/>
      <c r="G152" s="10">
        <f t="shared" si="29"/>
        <v>0</v>
      </c>
    </row>
    <row r="153" spans="1:7" ht="45" customHeight="1" x14ac:dyDescent="0.3">
      <c r="A153" s="4"/>
      <c r="B153" s="49" t="s">
        <v>188</v>
      </c>
      <c r="C153" s="46" t="s">
        <v>269</v>
      </c>
      <c r="D153" s="20">
        <f t="shared" si="28"/>
        <v>3</v>
      </c>
      <c r="E153" s="28" t="s">
        <v>352</v>
      </c>
      <c r="F153" s="12"/>
      <c r="G153" s="10">
        <f t="shared" si="29"/>
        <v>0</v>
      </c>
    </row>
    <row r="154" spans="1:7" ht="45" customHeight="1" x14ac:dyDescent="0.3">
      <c r="A154" s="4"/>
      <c r="B154" s="49" t="s">
        <v>189</v>
      </c>
      <c r="C154" s="46" t="s">
        <v>270</v>
      </c>
      <c r="D154" s="20">
        <f t="shared" si="28"/>
        <v>3</v>
      </c>
      <c r="E154" s="28" t="s">
        <v>352</v>
      </c>
      <c r="F154" s="12"/>
      <c r="G154" s="10">
        <f t="shared" si="29"/>
        <v>0</v>
      </c>
    </row>
    <row r="155" spans="1:7" ht="45" customHeight="1" x14ac:dyDescent="0.3">
      <c r="A155" s="4"/>
      <c r="B155" s="49" t="s">
        <v>190</v>
      </c>
      <c r="C155" s="46" t="s">
        <v>271</v>
      </c>
      <c r="D155" s="20">
        <f t="shared" si="28"/>
        <v>3</v>
      </c>
      <c r="E155" s="28" t="s">
        <v>352</v>
      </c>
      <c r="F155" s="12"/>
      <c r="G155" s="10">
        <f t="shared" si="29"/>
        <v>0</v>
      </c>
    </row>
    <row r="156" spans="1:7" ht="45" customHeight="1" x14ac:dyDescent="0.3">
      <c r="A156" s="4"/>
      <c r="B156" s="49" t="s">
        <v>191</v>
      </c>
      <c r="C156" s="46" t="s">
        <v>272</v>
      </c>
      <c r="D156" s="20">
        <f t="shared" si="28"/>
        <v>3</v>
      </c>
      <c r="E156" s="28" t="s">
        <v>352</v>
      </c>
      <c r="F156" s="12"/>
      <c r="G156" s="10">
        <f t="shared" si="29"/>
        <v>0</v>
      </c>
    </row>
    <row r="157" spans="1:7" ht="45" customHeight="1" x14ac:dyDescent="0.3">
      <c r="A157" s="4"/>
      <c r="B157" s="51"/>
      <c r="C157" s="40" t="s">
        <v>64</v>
      </c>
      <c r="D157" s="20"/>
      <c r="E157" s="12"/>
      <c r="F157" s="20"/>
      <c r="G157" s="35"/>
    </row>
    <row r="158" spans="1:7" ht="45" customHeight="1" x14ac:dyDescent="0.3">
      <c r="A158" s="4"/>
      <c r="B158" s="49" t="s">
        <v>192</v>
      </c>
      <c r="C158" s="46" t="s">
        <v>264</v>
      </c>
      <c r="D158" s="20">
        <f t="shared" ref="D158:D173" si="30">1*3</f>
        <v>3</v>
      </c>
      <c r="E158" s="28" t="s">
        <v>352</v>
      </c>
      <c r="F158" s="12"/>
      <c r="G158" s="10">
        <f t="shared" ref="G158:G167" si="31">D158*F158</f>
        <v>0</v>
      </c>
    </row>
    <row r="159" spans="1:7" ht="45" customHeight="1" x14ac:dyDescent="0.3">
      <c r="A159" s="4"/>
      <c r="B159" s="49" t="s">
        <v>194</v>
      </c>
      <c r="C159" s="46" t="s">
        <v>265</v>
      </c>
      <c r="D159" s="20">
        <f t="shared" si="30"/>
        <v>3</v>
      </c>
      <c r="E159" s="28" t="s">
        <v>352</v>
      </c>
      <c r="F159" s="12"/>
      <c r="G159" s="10">
        <f t="shared" si="31"/>
        <v>0</v>
      </c>
    </row>
    <row r="160" spans="1:7" ht="45" customHeight="1" x14ac:dyDescent="0.3">
      <c r="A160" s="4"/>
      <c r="B160" s="49" t="s">
        <v>193</v>
      </c>
      <c r="C160" s="46" t="s">
        <v>266</v>
      </c>
      <c r="D160" s="20">
        <f t="shared" si="30"/>
        <v>3</v>
      </c>
      <c r="E160" s="28" t="s">
        <v>352</v>
      </c>
      <c r="F160" s="12"/>
      <c r="G160" s="10">
        <f t="shared" si="31"/>
        <v>0</v>
      </c>
    </row>
    <row r="161" spans="1:7" ht="45" customHeight="1" x14ac:dyDescent="0.3">
      <c r="A161" s="4"/>
      <c r="B161" s="49" t="s">
        <v>195</v>
      </c>
      <c r="C161" s="46" t="s">
        <v>257</v>
      </c>
      <c r="D161" s="20">
        <f t="shared" si="30"/>
        <v>3</v>
      </c>
      <c r="E161" s="28" t="s">
        <v>352</v>
      </c>
      <c r="F161" s="12"/>
      <c r="G161" s="10">
        <f t="shared" si="31"/>
        <v>0</v>
      </c>
    </row>
    <row r="162" spans="1:7" ht="45" customHeight="1" x14ac:dyDescent="0.3">
      <c r="A162" s="4"/>
      <c r="B162" s="49" t="s">
        <v>196</v>
      </c>
      <c r="C162" s="46" t="s">
        <v>258</v>
      </c>
      <c r="D162" s="20">
        <f t="shared" si="30"/>
        <v>3</v>
      </c>
      <c r="E162" s="28" t="s">
        <v>352</v>
      </c>
      <c r="F162" s="12"/>
      <c r="G162" s="10">
        <f t="shared" si="31"/>
        <v>0</v>
      </c>
    </row>
    <row r="163" spans="1:7" ht="45" customHeight="1" x14ac:dyDescent="0.3">
      <c r="A163" s="4"/>
      <c r="B163" s="49" t="s">
        <v>197</v>
      </c>
      <c r="C163" s="46" t="s">
        <v>259</v>
      </c>
      <c r="D163" s="20">
        <f t="shared" si="30"/>
        <v>3</v>
      </c>
      <c r="E163" s="28" t="s">
        <v>352</v>
      </c>
      <c r="F163" s="12"/>
      <c r="G163" s="10">
        <f t="shared" si="31"/>
        <v>0</v>
      </c>
    </row>
    <row r="164" spans="1:7" ht="45" customHeight="1" x14ac:dyDescent="0.3">
      <c r="A164" s="4"/>
      <c r="B164" s="49" t="s">
        <v>198</v>
      </c>
      <c r="C164" s="46" t="s">
        <v>260</v>
      </c>
      <c r="D164" s="20">
        <f t="shared" si="30"/>
        <v>3</v>
      </c>
      <c r="E164" s="28" t="s">
        <v>352</v>
      </c>
      <c r="F164" s="12"/>
      <c r="G164" s="10">
        <f t="shared" si="31"/>
        <v>0</v>
      </c>
    </row>
    <row r="165" spans="1:7" ht="45" customHeight="1" x14ac:dyDescent="0.3">
      <c r="A165" s="4"/>
      <c r="B165" s="49" t="s">
        <v>199</v>
      </c>
      <c r="C165" s="46" t="s">
        <v>261</v>
      </c>
      <c r="D165" s="20">
        <f t="shared" si="30"/>
        <v>3</v>
      </c>
      <c r="E165" s="28" t="s">
        <v>352</v>
      </c>
      <c r="F165" s="12"/>
      <c r="G165" s="10">
        <f t="shared" si="31"/>
        <v>0</v>
      </c>
    </row>
    <row r="166" spans="1:7" ht="45" customHeight="1" x14ac:dyDescent="0.3">
      <c r="A166" s="4"/>
      <c r="B166" s="49" t="s">
        <v>200</v>
      </c>
      <c r="C166" s="46" t="s">
        <v>262</v>
      </c>
      <c r="D166" s="20">
        <f t="shared" si="30"/>
        <v>3</v>
      </c>
      <c r="E166" s="28" t="s">
        <v>352</v>
      </c>
      <c r="F166" s="12"/>
      <c r="G166" s="10">
        <f t="shared" si="31"/>
        <v>0</v>
      </c>
    </row>
    <row r="167" spans="1:7" ht="45" customHeight="1" x14ac:dyDescent="0.3">
      <c r="A167" s="4"/>
      <c r="B167" s="49" t="s">
        <v>201</v>
      </c>
      <c r="C167" s="46" t="s">
        <v>263</v>
      </c>
      <c r="D167" s="20">
        <f t="shared" si="30"/>
        <v>3</v>
      </c>
      <c r="E167" s="28" t="s">
        <v>352</v>
      </c>
      <c r="F167" s="12"/>
      <c r="G167" s="10">
        <f t="shared" si="31"/>
        <v>0</v>
      </c>
    </row>
    <row r="168" spans="1:7" ht="45" customHeight="1" x14ac:dyDescent="0.3">
      <c r="A168" s="4"/>
      <c r="B168" s="53"/>
      <c r="C168" s="40" t="s">
        <v>65</v>
      </c>
      <c r="D168" s="20"/>
      <c r="E168" s="12"/>
      <c r="F168" s="20"/>
      <c r="G168" s="35"/>
    </row>
    <row r="169" spans="1:7" ht="45" customHeight="1" x14ac:dyDescent="0.3">
      <c r="A169" s="4"/>
      <c r="B169" s="49" t="s">
        <v>202</v>
      </c>
      <c r="C169" s="41" t="s">
        <v>315</v>
      </c>
      <c r="D169" s="20">
        <f t="shared" si="30"/>
        <v>3</v>
      </c>
      <c r="E169" s="28" t="s">
        <v>352</v>
      </c>
      <c r="F169" s="12"/>
      <c r="G169" s="10">
        <f t="shared" ref="G169:G170" si="32">D169*F169</f>
        <v>0</v>
      </c>
    </row>
    <row r="170" spans="1:7" ht="45" customHeight="1" x14ac:dyDescent="0.3">
      <c r="A170" s="4"/>
      <c r="B170" s="49" t="s">
        <v>203</v>
      </c>
      <c r="C170" s="41" t="s">
        <v>256</v>
      </c>
      <c r="D170" s="20">
        <f t="shared" si="30"/>
        <v>3</v>
      </c>
      <c r="E170" s="28" t="s">
        <v>352</v>
      </c>
      <c r="F170" s="12"/>
      <c r="G170" s="10">
        <f t="shared" si="32"/>
        <v>0</v>
      </c>
    </row>
    <row r="171" spans="1:7" ht="45" customHeight="1" x14ac:dyDescent="0.3">
      <c r="A171" s="4"/>
      <c r="B171" s="49"/>
      <c r="C171" s="40" t="s">
        <v>66</v>
      </c>
      <c r="D171" s="20"/>
      <c r="E171" s="12"/>
      <c r="F171" s="20"/>
      <c r="G171" s="35"/>
    </row>
    <row r="172" spans="1:7" ht="45" customHeight="1" x14ac:dyDescent="0.3">
      <c r="A172" s="4"/>
      <c r="B172" s="49" t="s">
        <v>204</v>
      </c>
      <c r="C172" s="41" t="s">
        <v>254</v>
      </c>
      <c r="D172" s="20">
        <f t="shared" si="30"/>
        <v>3</v>
      </c>
      <c r="E172" s="28" t="s">
        <v>352</v>
      </c>
      <c r="F172" s="12"/>
      <c r="G172" s="10">
        <f t="shared" ref="G172:G173" si="33">D172*F172</f>
        <v>0</v>
      </c>
    </row>
    <row r="173" spans="1:7" ht="45" customHeight="1" x14ac:dyDescent="0.3">
      <c r="A173" s="4"/>
      <c r="B173" s="49" t="s">
        <v>205</v>
      </c>
      <c r="C173" s="41" t="s">
        <v>255</v>
      </c>
      <c r="D173" s="20">
        <f t="shared" si="30"/>
        <v>3</v>
      </c>
      <c r="E173" s="28" t="s">
        <v>352</v>
      </c>
      <c r="F173" s="12"/>
      <c r="G173" s="10">
        <f t="shared" si="33"/>
        <v>0</v>
      </c>
    </row>
    <row r="174" spans="1:7" ht="45" customHeight="1" x14ac:dyDescent="0.3">
      <c r="A174" s="4"/>
      <c r="B174" s="51"/>
      <c r="C174" s="40" t="s">
        <v>67</v>
      </c>
      <c r="D174" s="20"/>
      <c r="E174" s="12"/>
      <c r="F174" s="20"/>
      <c r="G174" s="35"/>
    </row>
    <row r="175" spans="1:7" ht="45" customHeight="1" x14ac:dyDescent="0.3">
      <c r="A175" s="4"/>
      <c r="B175" s="49" t="s">
        <v>206</v>
      </c>
      <c r="C175" s="41" t="s">
        <v>253</v>
      </c>
      <c r="D175" s="20">
        <f>7*3</f>
        <v>21</v>
      </c>
      <c r="E175" s="28" t="s">
        <v>352</v>
      </c>
      <c r="F175" s="12"/>
      <c r="G175" s="10">
        <f t="shared" ref="G175" si="34">D175*F175</f>
        <v>0</v>
      </c>
    </row>
    <row r="176" spans="1:7" ht="45" customHeight="1" x14ac:dyDescent="0.3">
      <c r="A176" s="4"/>
      <c r="B176" s="51"/>
      <c r="C176" s="47" t="s">
        <v>68</v>
      </c>
      <c r="D176" s="22"/>
      <c r="E176" s="15"/>
      <c r="F176" s="22"/>
      <c r="G176" s="38"/>
    </row>
    <row r="177" spans="1:7" ht="45" customHeight="1" x14ac:dyDescent="0.3">
      <c r="A177" s="4"/>
      <c r="B177" s="49">
        <v>2</v>
      </c>
      <c r="C177" s="40" t="s">
        <v>69</v>
      </c>
      <c r="D177" s="20"/>
      <c r="E177" s="12"/>
      <c r="F177" s="20"/>
      <c r="G177" s="35"/>
    </row>
    <row r="178" spans="1:7" ht="45" customHeight="1" x14ac:dyDescent="0.3">
      <c r="A178" s="4"/>
      <c r="B178" s="49" t="s">
        <v>316</v>
      </c>
      <c r="C178" s="41" t="s">
        <v>251</v>
      </c>
      <c r="D178" s="20">
        <f>1*3</f>
        <v>3</v>
      </c>
      <c r="E178" s="28" t="s">
        <v>352</v>
      </c>
      <c r="F178" s="12"/>
      <c r="G178" s="10">
        <f t="shared" ref="G178:G179" si="35">D178*F178</f>
        <v>0</v>
      </c>
    </row>
    <row r="179" spans="1:7" ht="45" customHeight="1" x14ac:dyDescent="0.3">
      <c r="A179" s="4"/>
      <c r="B179" s="49" t="s">
        <v>317</v>
      </c>
      <c r="C179" s="41" t="s">
        <v>252</v>
      </c>
      <c r="D179" s="20">
        <f>1*3</f>
        <v>3</v>
      </c>
      <c r="E179" s="28" t="s">
        <v>352</v>
      </c>
      <c r="F179" s="12"/>
      <c r="G179" s="10">
        <f t="shared" si="35"/>
        <v>0</v>
      </c>
    </row>
    <row r="180" spans="1:7" ht="45" customHeight="1" x14ac:dyDescent="0.3">
      <c r="A180" s="4"/>
      <c r="B180" s="51"/>
      <c r="C180" s="40" t="s">
        <v>70</v>
      </c>
      <c r="D180" s="20"/>
      <c r="E180" s="12"/>
      <c r="F180" s="20"/>
      <c r="G180" s="35"/>
    </row>
    <row r="181" spans="1:7" ht="45" customHeight="1" x14ac:dyDescent="0.3">
      <c r="A181" s="4"/>
      <c r="B181" s="49" t="s">
        <v>318</v>
      </c>
      <c r="C181" s="41" t="s">
        <v>248</v>
      </c>
      <c r="D181" s="20">
        <f t="shared" ref="D181:D183" si="36">1*3</f>
        <v>3</v>
      </c>
      <c r="E181" s="28" t="s">
        <v>352</v>
      </c>
      <c r="F181" s="12"/>
      <c r="G181" s="35"/>
    </row>
    <row r="182" spans="1:7" ht="45" customHeight="1" x14ac:dyDescent="0.3">
      <c r="A182" s="4"/>
      <c r="B182" s="49" t="s">
        <v>319</v>
      </c>
      <c r="C182" s="41" t="s">
        <v>249</v>
      </c>
      <c r="D182" s="20">
        <f t="shared" si="36"/>
        <v>3</v>
      </c>
      <c r="E182" s="28" t="s">
        <v>352</v>
      </c>
      <c r="F182" s="12"/>
      <c r="G182" s="10">
        <f t="shared" ref="G182:G183" si="37">D182*F182</f>
        <v>0</v>
      </c>
    </row>
    <row r="183" spans="1:7" ht="45" customHeight="1" x14ac:dyDescent="0.3">
      <c r="A183" s="4"/>
      <c r="B183" s="49" t="s">
        <v>320</v>
      </c>
      <c r="C183" s="41" t="s">
        <v>250</v>
      </c>
      <c r="D183" s="20">
        <f t="shared" si="36"/>
        <v>3</v>
      </c>
      <c r="E183" s="28" t="s">
        <v>352</v>
      </c>
      <c r="F183" s="12"/>
      <c r="G183" s="10">
        <f t="shared" si="37"/>
        <v>0</v>
      </c>
    </row>
    <row r="184" spans="1:7" ht="45" customHeight="1" x14ac:dyDescent="0.3">
      <c r="A184" s="4"/>
      <c r="B184" s="51"/>
      <c r="C184" s="40" t="s">
        <v>71</v>
      </c>
      <c r="D184" s="20"/>
      <c r="E184" s="12"/>
      <c r="F184" s="20"/>
      <c r="G184" s="35"/>
    </row>
    <row r="185" spans="1:7" ht="45" customHeight="1" x14ac:dyDescent="0.3">
      <c r="A185" s="4"/>
      <c r="B185" s="49" t="s">
        <v>321</v>
      </c>
      <c r="C185" s="41" t="s">
        <v>246</v>
      </c>
      <c r="D185" s="20">
        <f t="shared" ref="D185:D186" si="38">1*3</f>
        <v>3</v>
      </c>
      <c r="E185" s="28" t="s">
        <v>352</v>
      </c>
      <c r="F185" s="12"/>
      <c r="G185" s="10">
        <f t="shared" ref="G185:G186" si="39">D185*F185</f>
        <v>0</v>
      </c>
    </row>
    <row r="186" spans="1:7" ht="45" customHeight="1" x14ac:dyDescent="0.3">
      <c r="A186" s="4"/>
      <c r="B186" s="49" t="s">
        <v>322</v>
      </c>
      <c r="C186" s="41" t="s">
        <v>247</v>
      </c>
      <c r="D186" s="20">
        <f t="shared" si="38"/>
        <v>3</v>
      </c>
      <c r="E186" s="28" t="s">
        <v>352</v>
      </c>
      <c r="F186" s="12"/>
      <c r="G186" s="10">
        <f t="shared" si="39"/>
        <v>0</v>
      </c>
    </row>
    <row r="187" spans="1:7" ht="45" customHeight="1" x14ac:dyDescent="0.3">
      <c r="A187" s="4"/>
      <c r="B187" s="51"/>
      <c r="C187" s="40" t="s">
        <v>72</v>
      </c>
      <c r="D187" s="20"/>
      <c r="E187" s="12"/>
      <c r="F187" s="20"/>
      <c r="G187" s="35"/>
    </row>
    <row r="188" spans="1:7" ht="45" customHeight="1" x14ac:dyDescent="0.3">
      <c r="A188" s="4"/>
      <c r="B188" s="49" t="s">
        <v>323</v>
      </c>
      <c r="C188" s="41" t="s">
        <v>243</v>
      </c>
      <c r="D188" s="20">
        <f t="shared" ref="D188:D189" si="40">1*3</f>
        <v>3</v>
      </c>
      <c r="E188" s="28" t="s">
        <v>352</v>
      </c>
      <c r="F188" s="12"/>
      <c r="G188" s="10">
        <f t="shared" ref="G188:G190" si="41">D188*F188</f>
        <v>0</v>
      </c>
    </row>
    <row r="189" spans="1:7" ht="45" customHeight="1" x14ac:dyDescent="0.3">
      <c r="A189" s="4"/>
      <c r="B189" s="49" t="s">
        <v>324</v>
      </c>
      <c r="C189" s="41" t="s">
        <v>244</v>
      </c>
      <c r="D189" s="20">
        <f t="shared" si="40"/>
        <v>3</v>
      </c>
      <c r="E189" s="28" t="s">
        <v>352</v>
      </c>
      <c r="F189" s="12"/>
      <c r="G189" s="10">
        <f t="shared" si="41"/>
        <v>0</v>
      </c>
    </row>
    <row r="190" spans="1:7" ht="45" customHeight="1" x14ac:dyDescent="0.3">
      <c r="A190" s="4"/>
      <c r="B190" s="49" t="s">
        <v>325</v>
      </c>
      <c r="C190" s="41" t="s">
        <v>245</v>
      </c>
      <c r="D190" s="20">
        <f>1*3</f>
        <v>3</v>
      </c>
      <c r="E190" s="28" t="s">
        <v>352</v>
      </c>
      <c r="F190" s="12"/>
      <c r="G190" s="10">
        <f t="shared" si="41"/>
        <v>0</v>
      </c>
    </row>
    <row r="191" spans="1:7" ht="45" customHeight="1" x14ac:dyDescent="0.3">
      <c r="A191" s="4"/>
      <c r="B191" s="51"/>
      <c r="C191" s="40" t="s">
        <v>73</v>
      </c>
      <c r="D191" s="20"/>
      <c r="E191" s="12"/>
      <c r="F191" s="20"/>
      <c r="G191" s="35"/>
    </row>
    <row r="192" spans="1:7" ht="45" customHeight="1" x14ac:dyDescent="0.3">
      <c r="A192" s="4"/>
      <c r="B192" s="49" t="s">
        <v>326</v>
      </c>
      <c r="C192" s="41" t="s">
        <v>240</v>
      </c>
      <c r="D192" s="20">
        <f t="shared" ref="D192:D193" si="42">1*3</f>
        <v>3</v>
      </c>
      <c r="E192" s="28" t="s">
        <v>352</v>
      </c>
      <c r="F192" s="12"/>
      <c r="G192" s="10">
        <f t="shared" ref="G192:G194" si="43">D192*F192</f>
        <v>0</v>
      </c>
    </row>
    <row r="193" spans="1:7" ht="45" customHeight="1" x14ac:dyDescent="0.3">
      <c r="A193" s="4"/>
      <c r="B193" s="49" t="s">
        <v>327</v>
      </c>
      <c r="C193" s="41" t="s">
        <v>241</v>
      </c>
      <c r="D193" s="20">
        <f t="shared" si="42"/>
        <v>3</v>
      </c>
      <c r="E193" s="28" t="s">
        <v>352</v>
      </c>
      <c r="F193" s="12"/>
      <c r="G193" s="10">
        <f t="shared" si="43"/>
        <v>0</v>
      </c>
    </row>
    <row r="194" spans="1:7" ht="45" customHeight="1" x14ac:dyDescent="0.3">
      <c r="A194" s="4"/>
      <c r="B194" s="49" t="s">
        <v>328</v>
      </c>
      <c r="C194" s="41" t="s">
        <v>242</v>
      </c>
      <c r="D194" s="20">
        <f>1*3</f>
        <v>3</v>
      </c>
      <c r="E194" s="28" t="s">
        <v>352</v>
      </c>
      <c r="F194" s="12"/>
      <c r="G194" s="10">
        <f t="shared" si="43"/>
        <v>0</v>
      </c>
    </row>
    <row r="195" spans="1:7" ht="45" customHeight="1" x14ac:dyDescent="0.3">
      <c r="A195" s="4"/>
      <c r="B195" s="51"/>
      <c r="C195" s="40" t="s">
        <v>74</v>
      </c>
      <c r="D195" s="20"/>
      <c r="E195" s="12"/>
      <c r="F195" s="20"/>
      <c r="G195" s="35"/>
    </row>
    <row r="196" spans="1:7" ht="45" customHeight="1" x14ac:dyDescent="0.3">
      <c r="A196" s="4"/>
      <c r="B196" s="49" t="s">
        <v>329</v>
      </c>
      <c r="C196" s="41" t="s">
        <v>237</v>
      </c>
      <c r="D196" s="20">
        <f>1*3</f>
        <v>3</v>
      </c>
      <c r="E196" s="28" t="s">
        <v>352</v>
      </c>
      <c r="F196" s="12"/>
      <c r="G196" s="10">
        <f t="shared" ref="G196:G197" si="44">D196*F196</f>
        <v>0</v>
      </c>
    </row>
    <row r="197" spans="1:7" ht="45" customHeight="1" x14ac:dyDescent="0.3">
      <c r="A197" s="4"/>
      <c r="B197" s="49" t="s">
        <v>330</v>
      </c>
      <c r="C197" s="41" t="s">
        <v>238</v>
      </c>
      <c r="D197" s="20">
        <f>1*3</f>
        <v>3</v>
      </c>
      <c r="E197" s="28" t="s">
        <v>352</v>
      </c>
      <c r="F197" s="12"/>
      <c r="G197" s="10">
        <f t="shared" si="44"/>
        <v>0</v>
      </c>
    </row>
    <row r="198" spans="1:7" ht="45" customHeight="1" thickBot="1" x14ac:dyDescent="0.35">
      <c r="A198" s="4"/>
      <c r="B198" s="54" t="s">
        <v>331</v>
      </c>
      <c r="C198" s="55" t="s">
        <v>239</v>
      </c>
      <c r="D198" s="56">
        <f>1*3</f>
        <v>3</v>
      </c>
      <c r="E198" s="57" t="s">
        <v>352</v>
      </c>
      <c r="F198" s="58"/>
      <c r="G198" s="59">
        <f>D198*F198</f>
        <v>0</v>
      </c>
    </row>
    <row r="199" spans="1:7" ht="45" customHeight="1" thickBot="1" x14ac:dyDescent="0.35">
      <c r="C199" s="60" t="s">
        <v>2</v>
      </c>
      <c r="D199" s="61"/>
      <c r="E199" s="62"/>
      <c r="F199" s="61"/>
      <c r="G199" s="61"/>
    </row>
    <row r="201" spans="1:7" ht="30" customHeight="1" x14ac:dyDescent="0.3">
      <c r="C201" s="29" t="s">
        <v>3</v>
      </c>
      <c r="D201" s="2"/>
      <c r="G201" s="3"/>
    </row>
    <row r="202" spans="1:7" ht="30" customHeight="1" x14ac:dyDescent="0.3">
      <c r="C202" s="30" t="s">
        <v>4</v>
      </c>
      <c r="D202" s="2">
        <f>D201*0.12</f>
        <v>0</v>
      </c>
      <c r="G202" s="3"/>
    </row>
    <row r="203" spans="1:7" ht="30" customHeight="1" x14ac:dyDescent="0.3">
      <c r="C203" s="30" t="s">
        <v>354</v>
      </c>
      <c r="D203" s="2">
        <f>D201*0.08</f>
        <v>0</v>
      </c>
      <c r="G203" s="3"/>
    </row>
    <row r="204" spans="1:7" ht="30" customHeight="1" x14ac:dyDescent="0.3">
      <c r="C204" s="7" t="s">
        <v>355</v>
      </c>
      <c r="D204" s="8">
        <f>SUM(D201:D203)</f>
        <v>0</v>
      </c>
      <c r="G204" s="3"/>
    </row>
    <row r="205" spans="1:7" ht="30" customHeight="1" x14ac:dyDescent="0.3">
      <c r="C205" s="6" t="s">
        <v>5</v>
      </c>
      <c r="D205" s="13">
        <f>D204*0.15</f>
        <v>0</v>
      </c>
      <c r="G205" s="3"/>
    </row>
    <row r="206" spans="1:7" ht="30" customHeight="1" x14ac:dyDescent="0.3">
      <c r="C206" s="11" t="s">
        <v>358</v>
      </c>
      <c r="D206" s="5">
        <f>SUM(D204:D205)</f>
        <v>0</v>
      </c>
      <c r="G206" s="3"/>
    </row>
    <row r="207" spans="1:7" ht="30" customHeight="1" x14ac:dyDescent="0.3">
      <c r="G207" s="3"/>
    </row>
    <row r="208" spans="1:7" ht="127.5" customHeight="1" x14ac:dyDescent="0.3">
      <c r="C208" s="63" t="s">
        <v>356</v>
      </c>
      <c r="D208" s="63"/>
      <c r="E208" s="63"/>
      <c r="F208" s="63"/>
      <c r="G208" s="63"/>
    </row>
  </sheetData>
  <mergeCells count="5">
    <mergeCell ref="C208:G208"/>
    <mergeCell ref="D6:G6"/>
    <mergeCell ref="D2:G2"/>
    <mergeCell ref="D3:G3"/>
    <mergeCell ref="D4:G4"/>
  </mergeCells>
  <pageMargins left="0.7" right="0.7" top="0.75" bottom="0.75" header="0.3" footer="0.3"/>
  <pageSetup paperSize="8" scale="76" orientation="landscape" r:id="rId1"/>
  <headerFooter>
    <oddHeader>&amp;L&amp;G&amp;C&amp;"Arial,Bold"ANNEXURE FOR BIDDING PURPOSES</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Pricing Annexure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SCMD</dc:creator>
  <cp:lastModifiedBy>Johannes Sebothoma</cp:lastModifiedBy>
  <cp:lastPrinted>2021-02-27T20:08:43Z</cp:lastPrinted>
  <dcterms:created xsi:type="dcterms:W3CDTF">2019-05-28T09:55:50Z</dcterms:created>
  <dcterms:modified xsi:type="dcterms:W3CDTF">2022-01-27T07:31:10Z</dcterms:modified>
</cp:coreProperties>
</file>