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skom-my.sharepoint.com/personal/moretssy_ntcsa_co_za/Documents/Documents/AME/Stringing and Cabling New Project/Pack for Invitation/BOQ/"/>
    </mc:Choice>
  </mc:AlternateContent>
  <xr:revisionPtr revIDLastSave="0" documentId="8_{C87644CF-FDF1-42E7-B899-7A713399240A}" xr6:coauthVersionLast="47" xr6:coauthVersionMax="47" xr10:uidLastSave="{00000000-0000-0000-0000-000000000000}"/>
  <bookViews>
    <workbookView xWindow="-110" yWindow="-110" windowWidth="19420" windowHeight="10300" xr2:uid="{664CBAE9-5659-4116-B429-0E7CEAAABBB2}"/>
  </bookViews>
  <sheets>
    <sheet name="Cover Page" sheetId="7" r:id="rId1"/>
    <sheet name="Final Summary" sheetId="5" r:id="rId2"/>
    <sheet name="Preambles" sheetId="19" r:id="rId3"/>
    <sheet name="Bill 1 - P&amp;G" sheetId="4" r:id="rId4"/>
    <sheet name="Bill 2 - Dismantling of Equipme" sheetId="1" r:id="rId5"/>
    <sheet name="Bill 3 - Equipment Erection" sheetId="8" r:id="rId6"/>
    <sheet name="Bill 4 - Yardworks &amp; Earthing" sheetId="11" r:id="rId7"/>
    <sheet name="Bill 5 - Stringing &amp; Cabling" sheetId="9" r:id="rId8"/>
    <sheet name="Bill 6 - Supply &amp; Install Clamp" sheetId="16" r:id="rId9"/>
    <sheet name="Bill 7 - Labels &amp; Miscellaneous" sheetId="13" r:id="rId10"/>
    <sheet name="Bill 8 - Dayworks &amp; Prov" sheetId="17" r:id="rId11"/>
    <sheet name="Bill 9 - Project Stability" sheetId="18" r:id="rId12"/>
  </sheets>
  <externalReferences>
    <externalReference r:id="rId13"/>
  </externalReferences>
  <definedNames>
    <definedName name="_xlnm.Print_Area" localSheetId="3">'Bill 1 - P&amp;G'!$B$2:$G$69</definedName>
    <definedName name="_xlnm.Print_Area" localSheetId="4">'Bill 2 - Dismantling of Equipme'!$B$1:$G$50</definedName>
    <definedName name="_xlnm.Print_Area" localSheetId="5">'Bill 3 - Equipment Erection'!$B$1:$G$221</definedName>
    <definedName name="_xlnm.Print_Area" localSheetId="6">'Bill 4 - Yardworks &amp; Earthing'!$B$1:$G$50</definedName>
    <definedName name="_xlnm.Print_Area" localSheetId="7">'Bill 5 - Stringing &amp; Cabling'!$B$1:$G$136</definedName>
    <definedName name="_xlnm.Print_Area" localSheetId="8">'Bill 6 - Supply &amp; Install Clamp'!$B$1:$G$144</definedName>
    <definedName name="_xlnm.Print_Area" localSheetId="9">'Bill 7 - Labels &amp; Miscellaneous'!$B$1:$G$68</definedName>
    <definedName name="_xlnm.Print_Area" localSheetId="10">'Bill 8 - Dayworks &amp; Prov'!$B$2:$G$56</definedName>
    <definedName name="_xlnm.Print_Area" localSheetId="11">'Bill 9 - Project Stability'!$B$2:$G$15</definedName>
    <definedName name="_xlnm.Print_Area" localSheetId="0">'Cover Page'!$B$2:$C$22</definedName>
    <definedName name="_xlnm.Print_Area" localSheetId="1">'Final Summary'!$B$2:$G$36</definedName>
    <definedName name="_xlnm.Print_Area" localSheetId="2">Preambles!$B$2:$C$58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9" i="8" l="1"/>
  <c r="G177" i="8"/>
  <c r="G193" i="8"/>
  <c r="G191" i="8"/>
  <c r="B47" i="13" l="1"/>
  <c r="B32" i="13"/>
  <c r="B34" i="13" s="1"/>
  <c r="B36" i="13" s="1"/>
  <c r="B38" i="13" s="1"/>
  <c r="B40" i="13" s="1"/>
  <c r="B42" i="13" s="1"/>
  <c r="G42" i="13"/>
  <c r="G40" i="13"/>
  <c r="G38" i="13"/>
  <c r="G36" i="13"/>
  <c r="G34" i="13"/>
  <c r="G32" i="13"/>
  <c r="B45" i="11"/>
  <c r="G27" i="13" l="1"/>
  <c r="G84" i="8"/>
  <c r="G82" i="8"/>
  <c r="G53" i="8"/>
  <c r="G51" i="8"/>
  <c r="G49" i="8"/>
  <c r="G25" i="13"/>
  <c r="B52" i="4" l="1"/>
  <c r="B4" i="17" l="1"/>
  <c r="B5" i="4"/>
  <c r="B4" i="4"/>
  <c r="B3" i="4"/>
  <c r="G13" i="18"/>
  <c r="G15" i="18" s="1"/>
  <c r="G30" i="5" s="1"/>
  <c r="B3" i="18"/>
  <c r="G53" i="17" l="1"/>
  <c r="G51" i="17"/>
  <c r="G49" i="17"/>
  <c r="G47" i="17"/>
  <c r="G45" i="17"/>
  <c r="G43" i="17"/>
  <c r="G41" i="17"/>
  <c r="G39" i="17"/>
  <c r="G37" i="17"/>
  <c r="G35" i="17"/>
  <c r="G33" i="17"/>
  <c r="G31" i="17"/>
  <c r="G29" i="17"/>
  <c r="G27" i="17"/>
  <c r="G25" i="17"/>
  <c r="G23" i="17"/>
  <c r="G21" i="17"/>
  <c r="G19" i="17"/>
  <c r="G17" i="17"/>
  <c r="G56" i="17" l="1"/>
  <c r="G28" i="5" s="1"/>
  <c r="G103" i="8"/>
  <c r="G101" i="8"/>
  <c r="G99" i="8"/>
  <c r="G95" i="8"/>
  <c r="G93" i="8"/>
  <c r="G91" i="8"/>
  <c r="G66" i="4"/>
  <c r="G64" i="4"/>
  <c r="G62" i="4"/>
  <c r="G40" i="4" l="1"/>
  <c r="B21" i="8"/>
  <c r="B23" i="8" s="1"/>
  <c r="G21" i="8"/>
  <c r="B19" i="11" l="1"/>
  <c r="B21" i="11" s="1"/>
  <c r="B23" i="11" s="1"/>
  <c r="B25" i="11" s="1"/>
  <c r="B27" i="11" s="1"/>
  <c r="B19" i="13"/>
  <c r="B21" i="13" s="1"/>
  <c r="B23" i="13" s="1"/>
  <c r="B19" i="17"/>
  <c r="B21" i="17" s="1"/>
  <c r="B23" i="17" s="1"/>
  <c r="B25" i="17" s="1"/>
  <c r="B27" i="17" s="1"/>
  <c r="B2" i="13"/>
  <c r="B3" i="17" s="1"/>
  <c r="B2" i="1"/>
  <c r="B2" i="8" s="1"/>
  <c r="B2" i="11" s="1"/>
  <c r="B2" i="9" s="1"/>
  <c r="B29" i="11" l="1"/>
  <c r="B35" i="11" s="1"/>
  <c r="B37" i="11" s="1"/>
  <c r="B39" i="11" s="1"/>
  <c r="B41" i="11" s="1"/>
  <c r="B43" i="11" s="1"/>
  <c r="B47" i="11" s="1"/>
  <c r="B25" i="13"/>
  <c r="B27" i="13" s="1"/>
  <c r="B49" i="13" s="1"/>
  <c r="B51" i="13" s="1"/>
  <c r="B29" i="17"/>
  <c r="B31" i="17" s="1"/>
  <c r="B33" i="17" s="1"/>
  <c r="B35" i="17" s="1"/>
  <c r="B37" i="17" s="1"/>
  <c r="B39" i="17" s="1"/>
  <c r="B41" i="17" s="1"/>
  <c r="B43" i="17" s="1"/>
  <c r="B45" i="17" s="1"/>
  <c r="B47" i="17" s="1"/>
  <c r="B49" i="17" s="1"/>
  <c r="B51" i="17" s="1"/>
  <c r="B53" i="17" s="1"/>
  <c r="B53" i="13" l="1"/>
  <c r="B55" i="13" s="1"/>
  <c r="B57" i="13" s="1"/>
  <c r="B59" i="13" s="1"/>
  <c r="G65" i="13"/>
  <c r="G63" i="13"/>
  <c r="G51" i="13"/>
  <c r="G49" i="13"/>
  <c r="G47" i="13"/>
  <c r="G23" i="13"/>
  <c r="G21" i="13"/>
  <c r="G19" i="13"/>
  <c r="G17" i="13"/>
  <c r="G45" i="8"/>
  <c r="G152" i="8"/>
  <c r="G148" i="8"/>
  <c r="G141" i="8"/>
  <c r="G139" i="8"/>
  <c r="G137" i="8"/>
  <c r="G133" i="8"/>
  <c r="G131" i="8"/>
  <c r="G129" i="8"/>
  <c r="G122" i="8"/>
  <c r="G120" i="8"/>
  <c r="G118" i="8"/>
  <c r="G114" i="8"/>
  <c r="G112" i="8"/>
  <c r="G110" i="8"/>
  <c r="G47" i="11" l="1"/>
  <c r="G45" i="11"/>
  <c r="G43" i="11"/>
  <c r="G41" i="11"/>
  <c r="G39" i="11"/>
  <c r="G37" i="11"/>
  <c r="G35" i="11"/>
  <c r="G29" i="11"/>
  <c r="G19" i="11"/>
  <c r="G41" i="9"/>
  <c r="G27" i="9"/>
  <c r="G39" i="9"/>
  <c r="G37" i="9"/>
  <c r="G35" i="9"/>
  <c r="G33" i="9"/>
  <c r="G31" i="9"/>
  <c r="G25" i="9"/>
  <c r="G23" i="9"/>
  <c r="G21" i="9"/>
  <c r="G19" i="9"/>
  <c r="G70" i="9"/>
  <c r="G69" i="9"/>
  <c r="G68" i="9"/>
  <c r="G67" i="9"/>
  <c r="G66" i="9"/>
  <c r="G76" i="9"/>
  <c r="G75" i="9"/>
  <c r="G74" i="9"/>
  <c r="G73" i="9"/>
  <c r="G72" i="9"/>
  <c r="G88" i="9"/>
  <c r="G87" i="9"/>
  <c r="G86" i="9"/>
  <c r="G85" i="9"/>
  <c r="G84" i="9"/>
  <c r="G94" i="9"/>
  <c r="G93" i="9"/>
  <c r="G92" i="9"/>
  <c r="G91" i="9"/>
  <c r="G90" i="9"/>
  <c r="G100" i="9"/>
  <c r="G99" i="9"/>
  <c r="G98" i="9"/>
  <c r="G97" i="9"/>
  <c r="G96" i="9"/>
  <c r="G106" i="9"/>
  <c r="G105" i="9"/>
  <c r="G104" i="9"/>
  <c r="G103" i="9"/>
  <c r="G102" i="9"/>
  <c r="G141" i="16" l="1"/>
  <c r="G139" i="16"/>
  <c r="G137" i="16"/>
  <c r="G135" i="16"/>
  <c r="G133" i="16"/>
  <c r="G131" i="16"/>
  <c r="G129" i="16"/>
  <c r="G127" i="16"/>
  <c r="G122" i="16"/>
  <c r="G120" i="16"/>
  <c r="G118" i="16"/>
  <c r="G116" i="16"/>
  <c r="G114" i="16"/>
  <c r="G112" i="16"/>
  <c r="G110" i="16"/>
  <c r="G108" i="16"/>
  <c r="G106" i="16"/>
  <c r="G104" i="16"/>
  <c r="G102" i="16"/>
  <c r="G100" i="16"/>
  <c r="G98" i="16"/>
  <c r="G96" i="16"/>
  <c r="G94" i="16"/>
  <c r="G92" i="16"/>
  <c r="G90" i="16"/>
  <c r="G88" i="16"/>
  <c r="G86" i="16"/>
  <c r="G84" i="16"/>
  <c r="G82" i="16"/>
  <c r="G76" i="16"/>
  <c r="G74" i="16"/>
  <c r="G72" i="16"/>
  <c r="G70" i="16"/>
  <c r="G68" i="16"/>
  <c r="G66" i="16"/>
  <c r="G64" i="16"/>
  <c r="G62" i="16"/>
  <c r="G35" i="16"/>
  <c r="G33" i="16"/>
  <c r="G25" i="16"/>
  <c r="G57" i="16"/>
  <c r="G55" i="16"/>
  <c r="G53" i="16"/>
  <c r="G51" i="16"/>
  <c r="G49" i="16"/>
  <c r="G47" i="16"/>
  <c r="G45" i="16"/>
  <c r="G43" i="16"/>
  <c r="G41" i="16"/>
  <c r="G39" i="16"/>
  <c r="G37" i="16"/>
  <c r="G31" i="16"/>
  <c r="G29" i="16"/>
  <c r="G27" i="16"/>
  <c r="G23" i="16"/>
  <c r="G21" i="16"/>
  <c r="G19" i="16"/>
  <c r="G17" i="16"/>
  <c r="B17" i="16"/>
  <c r="B19" i="16" s="1"/>
  <c r="B21" i="16" s="1"/>
  <c r="B23" i="16" s="1"/>
  <c r="G144" i="16" l="1"/>
  <c r="G24" i="5" s="1"/>
  <c r="B25" i="16"/>
  <c r="B27" i="16" s="1"/>
  <c r="B29" i="16" s="1"/>
  <c r="B31" i="16" s="1"/>
  <c r="B33" i="16" s="1"/>
  <c r="B35" i="16" s="1"/>
  <c r="B37" i="16" s="1"/>
  <c r="B39" i="16" s="1"/>
  <c r="B41" i="16" s="1"/>
  <c r="B43" i="16" s="1"/>
  <c r="B45" i="16" s="1"/>
  <c r="B47" i="16" s="1"/>
  <c r="B49" i="16" s="1"/>
  <c r="B51" i="16" s="1"/>
  <c r="B53" i="16" s="1"/>
  <c r="B55" i="16" s="1"/>
  <c r="B57" i="16" s="1"/>
  <c r="B62" i="16" s="1"/>
  <c r="B64" i="16" s="1"/>
  <c r="B66" i="16" s="1"/>
  <c r="B68" i="16" s="1"/>
  <c r="B70" i="16" s="1"/>
  <c r="B72" i="16" s="1"/>
  <c r="B74" i="16" s="1"/>
  <c r="B76" i="16" s="1"/>
  <c r="B82" i="16" s="1"/>
  <c r="B84" i="16" s="1"/>
  <c r="B86" i="16" s="1"/>
  <c r="B88" i="16" s="1"/>
  <c r="B90" i="16" s="1"/>
  <c r="B92" i="16" s="1"/>
  <c r="B94" i="16" s="1"/>
  <c r="B96" i="16" s="1"/>
  <c r="B98" i="16" s="1"/>
  <c r="B100" i="16" s="1"/>
  <c r="B102" i="16" s="1"/>
  <c r="B104" i="16" s="1"/>
  <c r="B106" i="16" s="1"/>
  <c r="B108" i="16" s="1"/>
  <c r="B110" i="16" s="1"/>
  <c r="B112" i="16" s="1"/>
  <c r="B114" i="16" s="1"/>
  <c r="B116" i="16" s="1"/>
  <c r="B118" i="16" s="1"/>
  <c r="B120" i="16" s="1"/>
  <c r="B122" i="16" s="1"/>
  <c r="B127" i="16" s="1"/>
  <c r="B129" i="16" s="1"/>
  <c r="B131" i="16" s="1"/>
  <c r="B133" i="16" s="1"/>
  <c r="B135" i="16" s="1"/>
  <c r="B137" i="16" s="1"/>
  <c r="B139" i="16" s="1"/>
  <c r="B141" i="16" s="1"/>
  <c r="G64" i="8" l="1"/>
  <c r="G80" i="8"/>
  <c r="G78" i="8"/>
  <c r="G76" i="8"/>
  <c r="G74" i="8"/>
  <c r="G72" i="8"/>
  <c r="G70" i="8"/>
  <c r="G68" i="8"/>
  <c r="G66" i="8"/>
  <c r="G62" i="8"/>
  <c r="G60" i="8"/>
  <c r="G58" i="8"/>
  <c r="G47" i="8"/>
  <c r="G39" i="8"/>
  <c r="G35" i="8"/>
  <c r="G33" i="8"/>
  <c r="G43" i="8"/>
  <c r="G41" i="8"/>
  <c r="G37" i="8"/>
  <c r="G31" i="8"/>
  <c r="G17" i="9" l="1"/>
  <c r="B17" i="9"/>
  <c r="B19" i="9" s="1"/>
  <c r="B21" i="9" s="1"/>
  <c r="B23" i="9" s="1"/>
  <c r="B25" i="9" s="1"/>
  <c r="B27" i="9" s="1"/>
  <c r="B31" i="9" s="1"/>
  <c r="B33" i="9" s="1"/>
  <c r="B35" i="9" s="1"/>
  <c r="B37" i="9" s="1"/>
  <c r="B39" i="9" s="1"/>
  <c r="B41" i="9" s="1"/>
  <c r="B48" i="9" s="1"/>
  <c r="B49" i="9" s="1"/>
  <c r="B50" i="9" s="1"/>
  <c r="B51" i="9" s="1"/>
  <c r="B52" i="9" s="1"/>
  <c r="B54" i="9" s="1"/>
  <c r="G121" i="9"/>
  <c r="G115" i="9"/>
  <c r="G109" i="9"/>
  <c r="G79" i="9"/>
  <c r="G61" i="9"/>
  <c r="G55" i="9"/>
  <c r="G48" i="9"/>
  <c r="B55" i="9" l="1"/>
  <c r="B56" i="9" s="1"/>
  <c r="B57" i="9" s="1"/>
  <c r="B58" i="9" s="1"/>
  <c r="B60" i="9" s="1"/>
  <c r="G29" i="8"/>
  <c r="G27" i="8"/>
  <c r="G25" i="8"/>
  <c r="G23" i="8"/>
  <c r="G19" i="8"/>
  <c r="B61" i="9" l="1"/>
  <c r="B62" i="9" s="1"/>
  <c r="B63" i="9" s="1"/>
  <c r="B64" i="9" s="1"/>
  <c r="B66" i="9" s="1"/>
  <c r="G133" i="9"/>
  <c r="B67" i="9" l="1"/>
  <c r="B68" i="9" s="1"/>
  <c r="B69" i="9" s="1"/>
  <c r="B70" i="9" s="1"/>
  <c r="B72" i="9" s="1"/>
  <c r="B73" i="9" s="1"/>
  <c r="B74" i="9" s="1"/>
  <c r="B75" i="9" s="1"/>
  <c r="B76" i="9" s="1"/>
  <c r="B78" i="9" s="1"/>
  <c r="B79" i="9" s="1"/>
  <c r="B80" i="9" s="1"/>
  <c r="B81" i="9" s="1"/>
  <c r="B82" i="9" s="1"/>
  <c r="B84" i="9" s="1"/>
  <c r="B85" i="9" s="1"/>
  <c r="B86" i="9" s="1"/>
  <c r="B87" i="9" s="1"/>
  <c r="B88" i="9" s="1"/>
  <c r="B90" i="9" s="1"/>
  <c r="B91" i="9" s="1"/>
  <c r="B92" i="9" s="1"/>
  <c r="B93" i="9" s="1"/>
  <c r="B94" i="9" s="1"/>
  <c r="B96" i="9" s="1"/>
  <c r="B97" i="9" s="1"/>
  <c r="B98" i="9" s="1"/>
  <c r="B99" i="9" s="1"/>
  <c r="B100" i="9" s="1"/>
  <c r="B102" i="9" s="1"/>
  <c r="B103" i="9" s="1"/>
  <c r="B104" i="9" s="1"/>
  <c r="B105" i="9" s="1"/>
  <c r="B106" i="9" s="1"/>
  <c r="B108" i="9" s="1"/>
  <c r="B109" i="9" s="1"/>
  <c r="B110" i="9" s="1"/>
  <c r="B111" i="9" s="1"/>
  <c r="B112" i="9" s="1"/>
  <c r="B114" i="9" s="1"/>
  <c r="B115" i="9" s="1"/>
  <c r="B116" i="9" s="1"/>
  <c r="B117" i="9" s="1"/>
  <c r="B118" i="9" s="1"/>
  <c r="B120" i="9" s="1"/>
  <c r="B121" i="9" s="1"/>
  <c r="B122" i="9" s="1"/>
  <c r="B123" i="9" s="1"/>
  <c r="B124" i="9" s="1"/>
  <c r="B126" i="9" s="1"/>
  <c r="B128" i="9" s="1"/>
  <c r="B133" i="9" s="1"/>
  <c r="B61" i="13"/>
  <c r="B63" i="13" s="1"/>
  <c r="B65" i="13" s="1"/>
  <c r="G47" i="1" l="1"/>
  <c r="G38" i="1"/>
  <c r="G218" i="8" l="1"/>
  <c r="G216" i="8"/>
  <c r="G173" i="8"/>
  <c r="G175" i="8"/>
  <c r="G171" i="8"/>
  <c r="G169" i="8"/>
  <c r="G214" i="8"/>
  <c r="G212" i="8"/>
  <c r="G210" i="8"/>
  <c r="G208" i="8"/>
  <c r="G206" i="8"/>
  <c r="G204" i="8"/>
  <c r="G167" i="8"/>
  <c r="G165" i="8"/>
  <c r="G202" i="8"/>
  <c r="G200" i="8"/>
  <c r="G187" i="8"/>
  <c r="G163" i="8"/>
  <c r="G161" i="8"/>
  <c r="G185" i="8"/>
  <c r="G159" i="8"/>
  <c r="G221" i="8" l="1"/>
  <c r="G27" i="11"/>
  <c r="G25" i="11"/>
  <c r="G23" i="11"/>
  <c r="G21" i="11"/>
  <c r="G17" i="11"/>
  <c r="G50" i="11" l="1"/>
  <c r="G128" i="9"/>
  <c r="G126" i="9"/>
  <c r="G124" i="9"/>
  <c r="G123" i="9"/>
  <c r="G122" i="9"/>
  <c r="G120" i="9"/>
  <c r="G118" i="9"/>
  <c r="G117" i="9"/>
  <c r="G116" i="9"/>
  <c r="G114" i="9"/>
  <c r="G112" i="9"/>
  <c r="G111" i="9"/>
  <c r="G110" i="9"/>
  <c r="G108" i="9"/>
  <c r="G82" i="9"/>
  <c r="G81" i="9"/>
  <c r="G80" i="9"/>
  <c r="G78" i="9"/>
  <c r="G64" i="9"/>
  <c r="G63" i="9"/>
  <c r="G62" i="9"/>
  <c r="G60" i="9"/>
  <c r="G58" i="9"/>
  <c r="G57" i="9"/>
  <c r="G56" i="9"/>
  <c r="G54" i="9"/>
  <c r="G52" i="9"/>
  <c r="G51" i="9"/>
  <c r="G50" i="9"/>
  <c r="G49" i="9"/>
  <c r="G136" i="9" l="1"/>
  <c r="G22" i="5" s="1"/>
  <c r="E27" i="1"/>
  <c r="E45" i="1"/>
  <c r="G45" i="1" s="1"/>
  <c r="E23" i="1"/>
  <c r="G57" i="13" l="1"/>
  <c r="G55" i="13"/>
  <c r="G61" i="13"/>
  <c r="G59" i="13"/>
  <c r="G53" i="13"/>
  <c r="B4" i="13"/>
  <c r="G27" i="1"/>
  <c r="G68" i="13" l="1"/>
  <c r="G26" i="5" s="1"/>
  <c r="G20" i="5"/>
  <c r="B4" i="11"/>
  <c r="B4" i="9"/>
  <c r="G18" i="5"/>
  <c r="B25" i="8"/>
  <c r="B27" i="8" s="1"/>
  <c r="B29" i="8" s="1"/>
  <c r="B31" i="8" s="1"/>
  <c r="B33" i="8" s="1"/>
  <c r="B35" i="8" s="1"/>
  <c r="B37" i="8" s="1"/>
  <c r="B39" i="8" s="1"/>
  <c r="B41" i="8" s="1"/>
  <c r="B43" i="8" s="1"/>
  <c r="B45" i="8" s="1"/>
  <c r="B47" i="8" s="1"/>
  <c r="B4" i="8"/>
  <c r="G31" i="1"/>
  <c r="G29" i="1"/>
  <c r="G25" i="1"/>
  <c r="G23" i="1"/>
  <c r="G21" i="1"/>
  <c r="B4" i="1"/>
  <c r="B49" i="8" l="1"/>
  <c r="B51" i="8" s="1"/>
  <c r="B53" i="8" s="1"/>
  <c r="B58" i="8" s="1"/>
  <c r="B60" i="8" s="1"/>
  <c r="B62" i="8" s="1"/>
  <c r="B64" i="8" s="1"/>
  <c r="B66" i="8" s="1"/>
  <c r="B68" i="8" s="1"/>
  <c r="B70" i="8" s="1"/>
  <c r="B72" i="8" s="1"/>
  <c r="B74" i="8" s="1"/>
  <c r="B76" i="8" s="1"/>
  <c r="B14" i="5"/>
  <c r="B16" i="5" s="1"/>
  <c r="G60" i="4"/>
  <c r="G58" i="4"/>
  <c r="G56" i="4"/>
  <c r="G54" i="4"/>
  <c r="G52" i="4"/>
  <c r="G50" i="4"/>
  <c r="G48" i="4"/>
  <c r="G46" i="4"/>
  <c r="G44" i="4"/>
  <c r="G38" i="4"/>
  <c r="G28" i="4"/>
  <c r="G26" i="4"/>
  <c r="G24" i="4"/>
  <c r="B24" i="4"/>
  <c r="B26" i="4" s="1"/>
  <c r="B28" i="4" s="1"/>
  <c r="B38" i="4" s="1"/>
  <c r="B40" i="4" s="1"/>
  <c r="B44" i="4" s="1"/>
  <c r="G22" i="4"/>
  <c r="G69" i="4" l="1"/>
  <c r="G14" i="5"/>
  <c r="B78" i="8"/>
  <c r="B80" i="8" s="1"/>
  <c r="B82" i="8" s="1"/>
  <c r="B84" i="8" s="1"/>
  <c r="B91" i="8" s="1"/>
  <c r="B18" i="5"/>
  <c r="F16" i="5"/>
  <c r="B46" i="4"/>
  <c r="B48" i="4" s="1"/>
  <c r="B50" i="4" s="1"/>
  <c r="B93" i="8" l="1"/>
  <c r="B95" i="8" s="1"/>
  <c r="B99" i="8" s="1"/>
  <c r="B54" i="4"/>
  <c r="B56" i="4" s="1"/>
  <c r="B58" i="4" s="1"/>
  <c r="B60" i="4" s="1"/>
  <c r="F18" i="5"/>
  <c r="B20" i="5"/>
  <c r="B17" i="1"/>
  <c r="B19" i="1" s="1"/>
  <c r="B21" i="1" s="1"/>
  <c r="B23" i="1" s="1"/>
  <c r="B25" i="1" s="1"/>
  <c r="B27" i="1" s="1"/>
  <c r="B29" i="1" s="1"/>
  <c r="B31" i="1" s="1"/>
  <c r="B101" i="8" l="1"/>
  <c r="B103" i="8" s="1"/>
  <c r="B110" i="8" s="1"/>
  <c r="B112" i="8" s="1"/>
  <c r="B114" i="8" s="1"/>
  <c r="B118" i="8" s="1"/>
  <c r="B120" i="8" s="1"/>
  <c r="B122" i="8" s="1"/>
  <c r="B129" i="8" s="1"/>
  <c r="B131" i="8" s="1"/>
  <c r="B133" i="8" s="1"/>
  <c r="B137" i="8" s="1"/>
  <c r="B139" i="8" s="1"/>
  <c r="B141" i="8" s="1"/>
  <c r="B148" i="8" s="1"/>
  <c r="B152" i="8" s="1"/>
  <c r="B159" i="8" s="1"/>
  <c r="B161" i="8" s="1"/>
  <c r="B163" i="8" s="1"/>
  <c r="B165" i="8" s="1"/>
  <c r="B167" i="8" s="1"/>
  <c r="B169" i="8" s="1"/>
  <c r="B171" i="8" s="1"/>
  <c r="B173" i="8" s="1"/>
  <c r="B175" i="8" s="1"/>
  <c r="B62" i="4"/>
  <c r="B64" i="4" s="1"/>
  <c r="B66" i="4" s="1"/>
  <c r="F20" i="5"/>
  <c r="B22" i="5"/>
  <c r="B185" i="8" l="1"/>
  <c r="B177" i="8"/>
  <c r="B179" i="8" s="1"/>
  <c r="B24" i="5"/>
  <c r="F22" i="5"/>
  <c r="G19" i="1"/>
  <c r="G17" i="1"/>
  <c r="G15" i="1"/>
  <c r="B187" i="8" l="1"/>
  <c r="B191" i="8" s="1"/>
  <c r="B193" i="8" s="1"/>
  <c r="B200" i="8" s="1"/>
  <c r="B202" i="8" s="1"/>
  <c r="B204" i="8" s="1"/>
  <c r="B206" i="8" s="1"/>
  <c r="B208" i="8" s="1"/>
  <c r="B210" i="8" s="1"/>
  <c r="B212" i="8" s="1"/>
  <c r="B214" i="8" s="1"/>
  <c r="B216" i="8" s="1"/>
  <c r="B218" i="8" s="1"/>
  <c r="G50" i="1"/>
  <c r="F24" i="5"/>
  <c r="B26" i="5"/>
  <c r="G16" i="5" l="1"/>
  <c r="G34" i="5" s="1"/>
  <c r="C13" i="7" s="1"/>
  <c r="B28" i="5"/>
  <c r="F26" i="5"/>
  <c r="F28" i="5" l="1"/>
  <c r="B30" i="5"/>
  <c r="F30" i="5" s="1"/>
</calcChain>
</file>

<file path=xl/sharedStrings.xml><?xml version="1.0" encoding="utf-8"?>
<sst xmlns="http://schemas.openxmlformats.org/spreadsheetml/2006/main" count="928" uniqueCount="414">
  <si>
    <t>ITEM</t>
  </si>
  <si>
    <t>DESCRIPTION</t>
  </si>
  <si>
    <t>UNIT</t>
  </si>
  <si>
    <t>QTY</t>
  </si>
  <si>
    <t>RATE</t>
  </si>
  <si>
    <t>AMOUNT</t>
  </si>
  <si>
    <t>Notes to Tenderers:</t>
  </si>
  <si>
    <t>m²</t>
  </si>
  <si>
    <t>m</t>
  </si>
  <si>
    <t>Total Carried Forward to Main Summary Page</t>
  </si>
  <si>
    <t>1</t>
  </si>
  <si>
    <t>no.</t>
  </si>
  <si>
    <t>Cut existing cables on the existing junction box and connect to the new junction box.</t>
  </si>
  <si>
    <t>Cut existing earthmat connected to existing junction box 150mm below terrace level.</t>
  </si>
  <si>
    <t>item</t>
  </si>
  <si>
    <t xml:space="preserve">(Applicable to the whole of the Works) </t>
  </si>
  <si>
    <r>
      <t xml:space="preserve">The </t>
    </r>
    <r>
      <rPr>
        <i/>
        <sz val="10"/>
        <rFont val="Arial"/>
        <family val="2"/>
      </rPr>
      <t xml:space="preserve">Contractor </t>
    </r>
    <r>
      <rPr>
        <sz val="10"/>
        <rFont val="Arial"/>
        <family val="2"/>
      </rPr>
      <t xml:space="preserve">shall price </t>
    </r>
    <r>
      <rPr>
        <b/>
        <sz val="10"/>
        <rFont val="Arial"/>
        <family val="2"/>
      </rPr>
      <t>Bill No. 1 - Preliminary and General</t>
    </r>
    <r>
      <rPr>
        <sz val="10"/>
        <rFont val="Arial"/>
        <family val="2"/>
      </rPr>
      <t xml:space="preserve"> in respect of all payment required for any work, risk, contingency or obligation whatsoever, that is not described in the</t>
    </r>
    <r>
      <rPr>
        <i/>
        <sz val="10"/>
        <rFont val="Arial"/>
        <family val="2"/>
      </rPr>
      <t xml:space="preserve"> Bill of Quantities</t>
    </r>
    <r>
      <rPr>
        <sz val="10"/>
        <rFont val="Arial"/>
        <family val="2"/>
      </rPr>
      <t xml:space="preserve"> and which is his responsibility under the Contract</t>
    </r>
  </si>
  <si>
    <t>SCHEDULED FIXED CHARGE ITEMS</t>
  </si>
  <si>
    <t>Contractual requirements.</t>
  </si>
  <si>
    <t>Site establishment.</t>
  </si>
  <si>
    <t>Removal of site establishment.</t>
  </si>
  <si>
    <t>Water supplies, electric power and
communications.</t>
  </si>
  <si>
    <t>SCHEDULED TIME RELATED ITEMS</t>
  </si>
  <si>
    <t>Operation and maintenance of facilities on site for duration of construction, (unless otherwise stated).</t>
  </si>
  <si>
    <t>Establishment of Facilities on the Site</t>
  </si>
  <si>
    <t>Facilities for the Engineer:</t>
  </si>
  <si>
    <t>Facilities for the Contractor:</t>
  </si>
  <si>
    <t xml:space="preserve">Living accommodation. </t>
  </si>
  <si>
    <t>Complying with Health and Safety Specifications.</t>
  </si>
  <si>
    <t>Complying with Environmental Management Programme Act and all other statutory environmental requirements.</t>
  </si>
  <si>
    <t xml:space="preserve">Supervision for duration of construction. </t>
  </si>
  <si>
    <t>Supply or hire and use of specialist equipment for the detection of a particular service (Provisional).</t>
  </si>
  <si>
    <t>EMPLOYER:</t>
  </si>
  <si>
    <t>PROJECT NAME:</t>
  </si>
  <si>
    <t>PROJECT LOCATION:</t>
  </si>
  <si>
    <t>DISCIPLINE / TRADE:</t>
  </si>
  <si>
    <t xml:space="preserve">MAIN OFFER </t>
  </si>
  <si>
    <t xml:space="preserve">FINAL SUMMARY </t>
  </si>
  <si>
    <t>BILL NUMBER</t>
  </si>
  <si>
    <t>R</t>
  </si>
  <si>
    <t>SUB-TOTAL  CARRIED TO FORM OF OFFER  (EXCLUDING VAT)</t>
  </si>
  <si>
    <t>ENQUIRY No.:</t>
  </si>
  <si>
    <t xml:space="preserve">TENDERER’S NAME:  </t>
  </si>
  <si>
    <t>THE PRICE:  IN ZAR:</t>
  </si>
  <si>
    <t>(excluding VAT)</t>
  </si>
  <si>
    <t>RAND VALUE IN WORDS:</t>
  </si>
  <si>
    <t>DATE :</t>
  </si>
  <si>
    <t>PREAMBLES</t>
  </si>
  <si>
    <r>
      <t xml:space="preserve">The Tenderer is advised to read and understand all aspects and documentation associated with this Enquiry </t>
    </r>
    <r>
      <rPr>
        <b/>
        <sz val="10"/>
        <rFont val="Arial"/>
        <family val="2"/>
      </rPr>
      <t>BEFORE</t>
    </r>
    <r>
      <rPr>
        <sz val="10"/>
        <rFont val="Arial"/>
        <family val="2"/>
      </rPr>
      <t xml:space="preserve"> inserting his Prices and or Rates and or Amounts. </t>
    </r>
  </si>
  <si>
    <t xml:space="preserve">The Bill of Quantities provides the basis of all  valuations of the work, price adjustment (CPA - if applicable) and general progress monitoring. </t>
  </si>
  <si>
    <t>The amount due at each application for payment is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</si>
  <si>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</si>
  <si>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(FRP). </t>
  </si>
  <si>
    <t>A</t>
  </si>
  <si>
    <t>FREE ISSUE OF MATERIAL BY THE EMPLOYER</t>
  </si>
  <si>
    <t>Tenderers are advised that the Employer may provide certain Free Issue Materials and or Components and or Plant and or Equipment to the Contractor at no cost to the Contractor. The Contractor shall price for the taking delivery, protection, inspection, testing, storing as required and installation complete as more fully described within this Enquiry Documentation.</t>
  </si>
  <si>
    <t>B</t>
  </si>
  <si>
    <t xml:space="preserve">GUIDANCE BEFORE PRICING AND MEASURING </t>
  </si>
  <si>
    <t>The NEC's approach to the Preliminary &amp; General (P&amp;G) section of the bill of quantities assumes use will be made of method related charges for project applied for providing the works based on durations shown in the Accepted Programme. Fixed charges for the use of Equipment that are required throughout the construction phase, time related charges for people working in a managerial and supervisory capacity for the period required, and lump sum charges for other facilities or services not directly related to performing work items typically included in other parts of the bill of quantities.</t>
  </si>
  <si>
    <t>C</t>
  </si>
  <si>
    <t xml:space="preserve">METHOD OF MEASUREMENT </t>
  </si>
  <si>
    <t>The Bill of Quantities comprises of a list of work items and quantities, based on standard methods of measurement, which are either published or stated herein and state the items to be included and how quantities are to be calculated and the items and activities that are deemed to be included within the Rates and Prices inserted by the Tenderer.</t>
  </si>
  <si>
    <t>Tenderers shall price the items, taking into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</si>
  <si>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</si>
  <si>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</si>
  <si>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</si>
  <si>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D</t>
  </si>
  <si>
    <t>RATES AND PRICES</t>
  </si>
  <si>
    <t>Rates and Prices shall be expressed to two decimal places (i.e. cents) except in the case of a NIL rate or price.</t>
  </si>
  <si>
    <t>The Tenderers Rates and Prices shall be inserted in the Bill of Quantities and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</si>
  <si>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</si>
  <si>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</si>
  <si>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</si>
  <si>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</si>
  <si>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BILL NO. 2 - DISMANTLING OF EQUIPMENT, CONDUCTOR, CLAMPS, FOUNDATIONS, ETC.</t>
  </si>
  <si>
    <t>Dismantle the following (complete):</t>
  </si>
  <si>
    <t>BILL NO. 3 - EQUIPMENT ERECTION</t>
  </si>
  <si>
    <t>Support Steelwork</t>
  </si>
  <si>
    <t>M20 Stainless Steel Bolts, Nuts &amp; Washers.</t>
  </si>
  <si>
    <t>M12 Stainless Steel Bolts, Nuts &amp; Washers.</t>
  </si>
  <si>
    <t>M10 Galvanised  Bolts, Nuts &amp; Washers.</t>
  </si>
  <si>
    <t>EQUIPMENT ERECTION</t>
  </si>
  <si>
    <t>DISMANTLING OF EQUIPMENT</t>
  </si>
  <si>
    <t>EARTHING</t>
  </si>
  <si>
    <t>MISCELLANEOUS</t>
  </si>
  <si>
    <t>kg</t>
  </si>
  <si>
    <t>Equipment</t>
  </si>
  <si>
    <t>Foundations</t>
  </si>
  <si>
    <t>Dismantle existing support structures (complete):</t>
  </si>
  <si>
    <t>BVX 19 DCV   (Installing and testing new cable)</t>
  </si>
  <si>
    <t>BVX 19 DCV   (Gland supply)</t>
  </si>
  <si>
    <t>BVX 19 DCV   (Terminations)</t>
  </si>
  <si>
    <t>BVX 12 DCV   (Installing and testing new cable)</t>
  </si>
  <si>
    <t>BVX 12 DCV   (Gland supply)</t>
  </si>
  <si>
    <t>BVX 12 DCV   (Terminations)</t>
  </si>
  <si>
    <t>BVX 4 HCV (Installing and testing new cable)</t>
  </si>
  <si>
    <t>BVX 4 HCV (Gland supply)</t>
  </si>
  <si>
    <t>BVX 4 HCV (Terminations)</t>
  </si>
  <si>
    <t>12 CORE MM Duct Fibre (Installing and testing new cable)</t>
  </si>
  <si>
    <t>12 CORE MM Duct Fibre (Gland supply)</t>
  </si>
  <si>
    <t>12 CORE MM Duct Fibre (Terminations)</t>
  </si>
  <si>
    <t>Supply and install T-bar cable support.</t>
  </si>
  <si>
    <t>6</t>
  </si>
  <si>
    <t>Earthtail clamp</t>
  </si>
  <si>
    <t>3</t>
  </si>
  <si>
    <t>Braze connection of flat copper (flat to flat)</t>
  </si>
  <si>
    <t>10</t>
  </si>
  <si>
    <t>12</t>
  </si>
  <si>
    <t>48</t>
  </si>
  <si>
    <t>51</t>
  </si>
  <si>
    <t>BVX 7 DCV   (Disconnect and remove existing cable)</t>
  </si>
  <si>
    <t>BVX 7 DCV   (Installing and testing new cable)</t>
  </si>
  <si>
    <t>BVX 7 DCV   (Gland supply)</t>
  </si>
  <si>
    <t>BVX 7 DCV   (Terminations)</t>
  </si>
  <si>
    <t>BVX 7 ECV   (Disconnect and remove existing cable)</t>
  </si>
  <si>
    <t>BVX 7 ECV   (Installing and testing new cable)</t>
  </si>
  <si>
    <t>BVX 7 ECV   (Gland supply)</t>
  </si>
  <si>
    <t>BVX 7 ECV   (Terminations)</t>
  </si>
  <si>
    <t>TPH10AX  (Disconnect and remove existing cable)</t>
  </si>
  <si>
    <t>TPH10AX  (Installing and testing new cable)</t>
  </si>
  <si>
    <t>TPH10AX (Gland supply)</t>
  </si>
  <si>
    <t>TPH10AX (Terminations)</t>
  </si>
  <si>
    <t>m³</t>
  </si>
  <si>
    <t>Structural steel.</t>
  </si>
  <si>
    <t>Protection Schemes:</t>
  </si>
  <si>
    <t>Miscellaneous:</t>
  </si>
  <si>
    <t>TeleControl (SCADA):</t>
  </si>
  <si>
    <t>5FZ3910.</t>
  </si>
  <si>
    <t>6TA7300-M2.</t>
  </si>
  <si>
    <t>VT selection modules.</t>
  </si>
  <si>
    <t>TC PIU.</t>
  </si>
  <si>
    <t>500</t>
  </si>
  <si>
    <t>Junction box (400kV).</t>
  </si>
  <si>
    <t>Base equipment foundations (Provisional).</t>
  </si>
  <si>
    <t>Current transformer (400kV).</t>
  </si>
  <si>
    <t>Current transformer (132kV).</t>
  </si>
  <si>
    <t>Capactive voltage transformer (400kV).</t>
  </si>
  <si>
    <t>Circuit breaker.</t>
  </si>
  <si>
    <t>Earth switch.</t>
  </si>
  <si>
    <t>Plug box.</t>
  </si>
  <si>
    <t>Junction box (incl. copper).</t>
  </si>
  <si>
    <t>Clamps (Provisional).</t>
  </si>
  <si>
    <t>Install the following:</t>
  </si>
  <si>
    <t>PRELIMINARIES AND GENERAL</t>
  </si>
  <si>
    <t xml:space="preserve">PRELIMINARIES AND GENERAL </t>
  </si>
  <si>
    <t>BILL NO. 1 - PRELIMINARIES AND GENERAL</t>
  </si>
  <si>
    <t>Conductor</t>
  </si>
  <si>
    <t>Cabling</t>
  </si>
  <si>
    <t>Provisional Sums</t>
  </si>
  <si>
    <r>
      <t>Provide a Provisional Sum amount of  of</t>
    </r>
    <r>
      <rPr>
        <b/>
        <sz val="10"/>
        <rFont val="Arial"/>
        <family val="2"/>
      </rPr>
      <t xml:space="preserve"> R 500 000,00 (Five Hundred Thousand Rand)</t>
    </r>
    <r>
      <rPr>
        <sz val="10"/>
        <rFont val="Arial"/>
        <family val="2"/>
      </rPr>
      <t xml:space="preserve"> for the entire works.</t>
    </r>
  </si>
  <si>
    <t>sum</t>
  </si>
  <si>
    <t>11</t>
  </si>
  <si>
    <t>15</t>
  </si>
  <si>
    <t>21</t>
  </si>
  <si>
    <t>25</t>
  </si>
  <si>
    <t>5</t>
  </si>
  <si>
    <t>Breaker PIU IED (Main 1 - EHV &amp; HV).</t>
  </si>
  <si>
    <t>Breaker PIU IED (Main 2 - EHV &amp; HV).</t>
  </si>
  <si>
    <t>Breaker PIU IED (Main 2 - EHV &amp; HV) .</t>
  </si>
  <si>
    <t>Transformer PIU IED (Main 2 - EHV &amp; HV) .</t>
  </si>
  <si>
    <t>Reactor PIU IED (Main 1 - EHV &amp; HV) .</t>
  </si>
  <si>
    <t>Reactor PIU IED (Main 2 - EHV &amp; HV) .</t>
  </si>
  <si>
    <t>ELECTRICAL WORKS</t>
  </si>
  <si>
    <t>NTCSA</t>
  </si>
  <si>
    <t xml:space="preserve">ELECTRICAL WORKS </t>
  </si>
  <si>
    <t>90</t>
  </si>
  <si>
    <t>70</t>
  </si>
  <si>
    <t>SUPPLY AND INSTALLATION OF CLAMPS &amp; SPACERS</t>
  </si>
  <si>
    <t>Note to tenderer: Unless otherwise stated below, equipment to be supplied by NTCSA including the storage for these items.</t>
  </si>
  <si>
    <t>Erect the following equipment in the 400kV yard:</t>
  </si>
  <si>
    <t>Current transformer.</t>
  </si>
  <si>
    <t>Conventional isolator RHES.</t>
  </si>
  <si>
    <t>Conventional isolator LHES.</t>
  </si>
  <si>
    <t>Conventional isolator 2ES.</t>
  </si>
  <si>
    <t>Isolator, pantograph 0ES (set).</t>
  </si>
  <si>
    <t>Isolator, pantograph 1ES (set).</t>
  </si>
  <si>
    <t>Surge arrestor.</t>
  </si>
  <si>
    <t>Circuit Breaker (set).</t>
  </si>
  <si>
    <t>Capactive voltage transformer.</t>
  </si>
  <si>
    <t>Erect the following equipment in the 132kV yard:</t>
  </si>
  <si>
    <t>Voltage transformer.</t>
  </si>
  <si>
    <t>Conventional isolator 1ES.</t>
  </si>
  <si>
    <t>Post insulators C6-550.</t>
  </si>
  <si>
    <t>Post insulators C10-550.</t>
  </si>
  <si>
    <t>Auxiliary transformer.</t>
  </si>
  <si>
    <t>HV Primary Plant Equipment</t>
  </si>
  <si>
    <t>Note: It is the contractor’s responsibility to verify all quantities from the issued drawings and through physical site measurements prior to placing any material or equipment orders.</t>
  </si>
  <si>
    <t>Conventional Clamps</t>
  </si>
  <si>
    <t>EX-A</t>
  </si>
  <si>
    <t>EX-B</t>
  </si>
  <si>
    <t>EX-D</t>
  </si>
  <si>
    <t>EX-E</t>
  </si>
  <si>
    <t>ETC-K</t>
  </si>
  <si>
    <t>EYC-D</t>
  </si>
  <si>
    <t>EYC-R</t>
  </si>
  <si>
    <t>EYC-S</t>
  </si>
  <si>
    <t>EYC3-H</t>
  </si>
  <si>
    <t>EYC3-J</t>
  </si>
  <si>
    <t>ES-B</t>
  </si>
  <si>
    <t>ES-E</t>
  </si>
  <si>
    <t>EXCP2-D</t>
  </si>
  <si>
    <t>ECJW-A</t>
  </si>
  <si>
    <t>ETC-J</t>
  </si>
  <si>
    <t>EYC-H</t>
  </si>
  <si>
    <t>Total Carried to Final Summary</t>
  </si>
  <si>
    <t xml:space="preserve">NATIONAL TRANSMISSION COMPANY SOUTH AFRICA </t>
  </si>
  <si>
    <t>EY-D</t>
  </si>
  <si>
    <t>EYC-T</t>
  </si>
  <si>
    <t>EYC3-G</t>
  </si>
  <si>
    <t>EXCP3-C</t>
  </si>
  <si>
    <t>EYCDT-B</t>
  </si>
  <si>
    <t>Lug for 22kV surge arrestor (16.25mm Hornet)</t>
  </si>
  <si>
    <t>26mm Stem (38.3mm Bull)</t>
  </si>
  <si>
    <t>ACC1</t>
  </si>
  <si>
    <t>ACC4</t>
  </si>
  <si>
    <t>ACC6</t>
  </si>
  <si>
    <t>EUC</t>
  </si>
  <si>
    <t>ECRST-LH</t>
  </si>
  <si>
    <t>ECRST-RH</t>
  </si>
  <si>
    <t>Install clamps and spacers:</t>
  </si>
  <si>
    <t>Install non-standard clamps, clamp covers and universal corona rings:</t>
  </si>
  <si>
    <t>BVX 4 QCV   (Installing and testing new cable)</t>
  </si>
  <si>
    <t>BVX 4 QCV   (Gland supply)</t>
  </si>
  <si>
    <t>BVX 4 QCV   (Terminations)</t>
  </si>
  <si>
    <t>BVX 4 NCV   (Installing and testing new cable)</t>
  </si>
  <si>
    <t>BVX 4 NCV   (Gland supply)</t>
  </si>
  <si>
    <t>BVX 4 NCV   (Terminations)</t>
  </si>
  <si>
    <t>BVX 4 LCV   (Installing and testing new cable)</t>
  </si>
  <si>
    <t>BVX 4 LCV   (Gland supply)</t>
  </si>
  <si>
    <t>BVX 4 LCV   (Terminations)</t>
  </si>
  <si>
    <t>BVX 4 ECV   (Installing and testing new cable)</t>
  </si>
  <si>
    <t>BVX 4 ECV   (Gland supply)</t>
  </si>
  <si>
    <t>BVX 4 ECV   (Terminations)</t>
  </si>
  <si>
    <t>BVX 12 ECV   (Installing and testing new cable)</t>
  </si>
  <si>
    <t>BVX 12 ECV   (Gland supply)</t>
  </si>
  <si>
    <t>BVX 12 ECV   (Terminations)</t>
  </si>
  <si>
    <t>Rolling out and install:</t>
  </si>
  <si>
    <t>BVX 2 ECV   (Installing and testing new cable).</t>
  </si>
  <si>
    <t>BVX 2 ECV   (Gland supply).</t>
  </si>
  <si>
    <t>BVX 2 ECV   (Terminations).</t>
  </si>
  <si>
    <t>Bull - 61/4.26mm AL (38.3mm Dia.)</t>
  </si>
  <si>
    <t>Centipede - 37/3.78mm AL (26.5mm Dia.)</t>
  </si>
  <si>
    <t>Hare - 6/4.72mm AL ¼, 72mm ST (14.16 Dia.)</t>
  </si>
  <si>
    <t>PVC insulated Centipede - 37/3.78mm AL (36MM O/D)</t>
  </si>
  <si>
    <t>PVC insulated Hornet 19/3.25mm AL (29mm O/D)</t>
  </si>
  <si>
    <t>Bull - 61/4.26mm AL (38.3mm Dia.) on Project Manager's instruction.</t>
  </si>
  <si>
    <t xml:space="preserve">Supply, deliver and lay copper earth mat, equipment earthing, earth straps, including excavation in all material, risk of collapse, bedding, backfill, compaction and testing at depths up to (See Earth Mat Specifications).  annealed black copper (0.701kg/m): </t>
  </si>
  <si>
    <t xml:space="preserve">Supply and install 50 x 3mm flat copper.                                                                                   </t>
  </si>
  <si>
    <t xml:space="preserve">Supply and install 1 x 10mm diameter round copper.                                                                                   </t>
  </si>
  <si>
    <t xml:space="preserve">Supply and install copper earthing studs, 20kA.                                                                                </t>
  </si>
  <si>
    <t>Supply and install crimp joints 10mm round to round (refer to 0.54/393 C5).</t>
  </si>
  <si>
    <t>600</t>
  </si>
  <si>
    <t>400</t>
  </si>
  <si>
    <t>BILL NO. 4 - YARDWORKS &amp; EARTHING</t>
  </si>
  <si>
    <t>TRENCHING</t>
  </si>
  <si>
    <t>310</t>
  </si>
  <si>
    <t>LABELS</t>
  </si>
  <si>
    <t>Yard labels incl. steelwork, bolts, nuts, washers, all necessary accessories, etc.</t>
  </si>
  <si>
    <t>Phase discs (per set - Red, Blue &amp; White).</t>
  </si>
  <si>
    <t>75</t>
  </si>
  <si>
    <t>Supply and install 6mm thick checker plate 600mm wide and 1600mm long including cutting to accommodate the panel.</t>
  </si>
  <si>
    <t>Supply and install L-shape brackets - Type A.</t>
  </si>
  <si>
    <t>Supply and install M12 x 70 mm high tensile stainless steel bolts including  nuts, washers, etc.</t>
  </si>
  <si>
    <t>Continuity Testing (Provisional).</t>
  </si>
  <si>
    <t>200</t>
  </si>
  <si>
    <t>Earthmat testing.</t>
  </si>
  <si>
    <t>bay</t>
  </si>
  <si>
    <t>Busbar labels.</t>
  </si>
  <si>
    <t>Strain Clamps:</t>
  </si>
  <si>
    <t>EW1, 10-21.5mm c/w twited clevis tongue.</t>
  </si>
  <si>
    <t>EW1, 10-21.5mm.</t>
  </si>
  <si>
    <t>40</t>
  </si>
  <si>
    <t>Single Strain Assembly:</t>
  </si>
  <si>
    <t>A40; 26mm single conductor.</t>
  </si>
  <si>
    <t>3.7 – 14.3 Dia. (PG clamp) for overhead E/W Hare Conductor.</t>
  </si>
  <si>
    <t>B45; 38 x 150mm twin conductor.</t>
  </si>
  <si>
    <t>38mm Triple conductor.</t>
  </si>
  <si>
    <t>140</t>
  </si>
  <si>
    <t>45</t>
  </si>
  <si>
    <t>"V" Suspension Assembly:</t>
  </si>
  <si>
    <t>38 x 150mm Twin conductor.</t>
  </si>
  <si>
    <t>Stub insulators epoxy resin.</t>
  </si>
  <si>
    <t>MOOKODI 500MVA TRANSFORMER: STRINGING &amp; CABLING</t>
  </si>
  <si>
    <t>BILL OF QUANTITIES</t>
  </si>
  <si>
    <t>MOOKODI SUBSTATION 500MVA TRANSFORMER: STRINGING &amp; CABLING</t>
  </si>
  <si>
    <t>DAYWORKS (PROVISIONAL)</t>
  </si>
  <si>
    <t>Saturday overtime: Supervisor.</t>
  </si>
  <si>
    <t>Sunday overtime: Supervisor.</t>
  </si>
  <si>
    <t>hr</t>
  </si>
  <si>
    <t>Saturday overtime: Authorised Person.</t>
  </si>
  <si>
    <t>Sunday overtime: Authorised Person.</t>
  </si>
  <si>
    <t>Saturday overtime: Safety Officer.</t>
  </si>
  <si>
    <t>Sunday overtime: Safety Officer.</t>
  </si>
  <si>
    <t>Saturday overtime: Quality Officer.</t>
  </si>
  <si>
    <t>Sunday overtime: Quality Officer.</t>
  </si>
  <si>
    <t>Saturday overtime: Environmental Officer.</t>
  </si>
  <si>
    <t>Sunday overtime: Environmental Officer.</t>
  </si>
  <si>
    <t>Saturday overtime: Skilled labourer.</t>
  </si>
  <si>
    <t>Sunday overtime: Skilled labourer.</t>
  </si>
  <si>
    <t>Saturday overtime: Semi-skilled labourer.</t>
  </si>
  <si>
    <t>Sunday overtime: Semi-skilled labourer.</t>
  </si>
  <si>
    <t>Saturday overtime: Unskilled labourer.</t>
  </si>
  <si>
    <t>Sunday overtime: Unskilled labourer.</t>
  </si>
  <si>
    <t>This is applicable only for works to be carried on Project Manager's instruction.</t>
  </si>
  <si>
    <t>Site return for the entire team including plant and equipment on Project Manager's instruction.</t>
  </si>
  <si>
    <t>km</t>
  </si>
  <si>
    <t>180</t>
  </si>
  <si>
    <t>1080</t>
  </si>
  <si>
    <t>540</t>
  </si>
  <si>
    <t>270</t>
  </si>
  <si>
    <t>525</t>
  </si>
  <si>
    <t>BILL NO. 7 - LABELS &amp; MISCELLANEOUS</t>
  </si>
  <si>
    <t>BILL NO. 8 - DAYWORKS &amp; PROVISIONAL SUMS</t>
  </si>
  <si>
    <t>Auto transformer 500MVA</t>
  </si>
  <si>
    <t>Tertiary transformer 315mVA</t>
  </si>
  <si>
    <t>Contractor's transport.</t>
  </si>
  <si>
    <t>Name boards.</t>
  </si>
  <si>
    <t>Tools and equipment.</t>
  </si>
  <si>
    <t xml:space="preserve">Operation and maintenance of Employer's fully furnished site offices water and electricity supplies, printer, internet connection, etc. </t>
  </si>
  <si>
    <t>Operation and maintenance of offices and storage sheds.</t>
  </si>
  <si>
    <t>Company and head office overhead costs for duration of construction.</t>
  </si>
  <si>
    <t>Operation and maintenance of plant.</t>
  </si>
  <si>
    <t>The following bills in this section, are according to the "SANS 1200 System for Measuring Civil Works" as published by the SANS.</t>
  </si>
  <si>
    <t>2 × 800 mm² Bull conductor.</t>
  </si>
  <si>
    <t>Dismantle existing foundations below 100mm, cover with yardstone and dispose off other material to nearest registered dump site (complete):</t>
  </si>
  <si>
    <t>Polymeric longrod - 400kV.</t>
  </si>
  <si>
    <t>Polymeric longrod - 132kV.</t>
  </si>
  <si>
    <t>Polymeric longrod - 22kV.</t>
  </si>
  <si>
    <t>Excavating, backfilling and consolidation in pickable ground.</t>
  </si>
  <si>
    <t>Safely remove yardstone and stockpile for re-use later.</t>
  </si>
  <si>
    <t>Reinstate previously removed yardstone.</t>
  </si>
  <si>
    <t>Supply and spread yardstone (Provisional).</t>
  </si>
  <si>
    <t>Open and close trench covers.</t>
  </si>
  <si>
    <t>Construct complete single trench.</t>
  </si>
  <si>
    <t>Construct complete double trench.</t>
  </si>
  <si>
    <t>Labels for cables (Provisional).</t>
  </si>
  <si>
    <t xml:space="preserve">Security for the works for the duration of the contract. </t>
  </si>
  <si>
    <t>DAYWORKS &amp; PROVISIONAL SUMS</t>
  </si>
  <si>
    <t>NORTH WEST</t>
  </si>
  <si>
    <t>Transport of equipment/material from stores to site incl. labour on Project Manager's instruction.</t>
  </si>
  <si>
    <t>BVX 2 ECV   (Disconnect and remove existing cable) (Provisional).</t>
  </si>
  <si>
    <t>BVX 4 ECV   (Disconnect and remove existing cable) (Provisional).</t>
  </si>
  <si>
    <t>BVX 4 HCV (Disconnect and remove existing cable) (Provisional).</t>
  </si>
  <si>
    <t>BVX 4 LCV   (Disconnect and remove existing cable) (Provisional).</t>
  </si>
  <si>
    <t>BVX 4 QCV   (Disconnect and remove existing cable) (Provisional).</t>
  </si>
  <si>
    <t>BVX 4 NCV   (Disconnect and remove existing cable) (Provisional).</t>
  </si>
  <si>
    <t>BVX 19 DCV   (Disconnect and remove existing cable) (Provisional).</t>
  </si>
  <si>
    <t>BVX 12 DCV   (Disconnect and remove existing cable) (Provisional).</t>
  </si>
  <si>
    <t>12 CORE MM Duct Fibre (Disconnect and remove existing cable) (Provisional).</t>
  </si>
  <si>
    <t>BVX 12 ECV   (Disconnect and remove existing cable) (Provisional).</t>
  </si>
  <si>
    <t>Refer to the Preambles for payment of Stakeholder Management Engagements</t>
  </si>
  <si>
    <t>BILL NO. 9 - PROJECT STABILITY</t>
  </si>
  <si>
    <t>YARDWORKS &amp; EARTHING</t>
  </si>
  <si>
    <t>LABELS &amp; MISCELLANEOUS</t>
  </si>
  <si>
    <t>PROJECT STABILITY</t>
  </si>
  <si>
    <t>NATIONAL TRANSMISION COMPANY SOUTH AFRICA</t>
  </si>
  <si>
    <t>Approval must be obtained from the Employer for any matters related to Project Stability.</t>
  </si>
  <si>
    <t>E</t>
  </si>
  <si>
    <t>STRINGING &amp; CABLING</t>
  </si>
  <si>
    <t>BILL NO. 5 - STRINGING &amp; CABLING</t>
  </si>
  <si>
    <t>Ablution and latrine facilities (chemical portable toilets to be well maintained / serviced for the entire duration of the contract).</t>
  </si>
  <si>
    <r>
      <rPr>
        <b/>
        <sz val="10"/>
        <rFont val="Arial"/>
        <family val="2"/>
      </rPr>
      <t>Water supplies</t>
    </r>
    <r>
      <rPr>
        <sz val="10"/>
        <rFont val="Arial"/>
        <family val="2"/>
      </rPr>
      <t xml:space="preserve"> (including transporting of water to site in water cart for construction purposes and supplying of potable water), </t>
    </r>
    <r>
      <rPr>
        <b/>
        <sz val="10"/>
        <rFont val="Arial"/>
        <family val="2"/>
      </rPr>
      <t xml:space="preserve">electric power, </t>
    </r>
    <r>
      <rPr>
        <sz val="10"/>
        <rFont val="Arial"/>
        <family val="2"/>
      </rPr>
      <t xml:space="preserve">compressed air supply and </t>
    </r>
    <r>
      <rPr>
        <b/>
        <sz val="10"/>
        <rFont val="Arial"/>
        <family val="2"/>
      </rPr>
      <t>communications</t>
    </r>
    <r>
      <rPr>
        <sz val="10"/>
        <rFont val="Arial"/>
        <family val="2"/>
      </rPr>
      <t xml:space="preserve"> (are ALL to be made available from the beginning of the contract and for the entire duration of the contract).</t>
    </r>
  </si>
  <si>
    <t>All costs will be reimbursed on an actual cost plus fee basis, subject to the submission of valid proof of payment.</t>
  </si>
  <si>
    <t>BVX 2 ECV   (Supply and deliver).</t>
  </si>
  <si>
    <t>BVX 4 ECV   (Supply and deliver).</t>
  </si>
  <si>
    <t>BVX 4 HCV (Supply and deliver).</t>
  </si>
  <si>
    <t>BVX 4 LCV  (Supply and deliver).</t>
  </si>
  <si>
    <t>BVX 4 NCV   (Supply and deliver).</t>
  </si>
  <si>
    <t>BVX 4 QCV   (Supply and deliver).</t>
  </si>
  <si>
    <t>BVX 7 DCV   (Supply and deliver).</t>
  </si>
  <si>
    <t>BVX 7 ECV  (Supply and deliver).</t>
  </si>
  <si>
    <t>BVX 12 DCV   (Supply and deliver).</t>
  </si>
  <si>
    <t>BVX 12 ECV  (Supply and deliver).</t>
  </si>
  <si>
    <t>BVX 19 DCV  (Supply and deliver).</t>
  </si>
  <si>
    <t>TPH10AX  (Supply and deliver).</t>
  </si>
  <si>
    <t>12 CORE MM Duct Fibre (Supply and deliver).</t>
  </si>
  <si>
    <t>Bull - 61/4.26mm AL (38.3mm Dia.) (Provisional)</t>
  </si>
  <si>
    <t>NTCSA has the responsibility to dispose all the cable that is removed.</t>
  </si>
  <si>
    <t>Supply and install cable sleeves.</t>
  </si>
  <si>
    <t>Terminate earth strap at both ends and securing strap to steelwork or wall where required, including all necessary accessories.</t>
  </si>
  <si>
    <t>220</t>
  </si>
  <si>
    <t>Junction boxes.</t>
  </si>
  <si>
    <t>Plug boxes.</t>
  </si>
  <si>
    <t>TDB.</t>
  </si>
  <si>
    <t>JB labels.</t>
  </si>
  <si>
    <t>Panel labels (per set)</t>
  </si>
  <si>
    <t>Post insulators C6-1550 with PI fittings.</t>
  </si>
  <si>
    <t>Post insulators C10-1550 with PI fittings.</t>
  </si>
  <si>
    <t>24</t>
  </si>
  <si>
    <t>8</t>
  </si>
  <si>
    <t>BILL NO. 6 - SUPPLY AND INSTALLATION OF CLAMPS &amp; SPACERS</t>
  </si>
  <si>
    <r>
      <t xml:space="preserve">Allow a budgetary allowance of </t>
    </r>
    <r>
      <rPr>
        <b/>
        <sz val="10"/>
        <rFont val="Arial"/>
        <family val="2"/>
      </rPr>
      <t xml:space="preserve">R2 200 000.00 (Two Million and Two Hundred Thousand  Rands) </t>
    </r>
    <r>
      <rPr>
        <sz val="10"/>
        <rFont val="Arial"/>
        <family val="2"/>
      </rPr>
      <t>for Project Stability (eg. CLO, HR, PSC venue hire and catering, etc.)</t>
    </r>
  </si>
  <si>
    <t>Supply and install patch panels, boxes and leads.</t>
  </si>
  <si>
    <t>4</t>
  </si>
  <si>
    <t>2</t>
  </si>
  <si>
    <t>Supply and install Ethernet switches, patch panels, boxes and leads.</t>
  </si>
  <si>
    <t>Supply and deliver the following:</t>
  </si>
  <si>
    <t>580</t>
  </si>
  <si>
    <t>Supply and deliver:</t>
  </si>
  <si>
    <t>Supply and deliver clamps and spacers:</t>
  </si>
  <si>
    <t>Supply and deliver non-standard clamps, clamp covers and universal corona rings:</t>
  </si>
  <si>
    <t>14</t>
  </si>
  <si>
    <t>42</t>
  </si>
  <si>
    <t>6TA-2300-M1.</t>
  </si>
  <si>
    <t>7</t>
  </si>
  <si>
    <t>Transformer PIU.</t>
  </si>
  <si>
    <t>6BC-2210-M1.</t>
  </si>
  <si>
    <t>6BC-2210-M2.</t>
  </si>
  <si>
    <t>6BC-2310-M1.</t>
  </si>
  <si>
    <t>6BC-2310-M2.</t>
  </si>
  <si>
    <t>6BC-2010-M1.</t>
  </si>
  <si>
    <t>6BC-2010-M2.</t>
  </si>
  <si>
    <t>6BC-2910-M1.</t>
  </si>
  <si>
    <t>6BC-2910-M2.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</si>
</sst>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0.00_-;\-&quot;R&quot;* #,##0.00_-;_-&quot;R&quot;* &quot;-&quot;??_-;_-@_-"/>
    <numFmt numFmtId="43" formatCode="_-* #,##0.00_-;\-* #,##0.00_-;_-* &quot;-&quot;??_-;_-@_-"/>
    <numFmt numFmtId="164" formatCode="dd\-mmm\-yy_)"/>
    <numFmt numFmtId="165" formatCode="_ [$R-1C09]\ * #,##0.00_ ;_ [$R-1C09]\ * \-#,##0.00_ ;_ [$R-1C09]\ * &quot;-&quot;??_ ;_ @_ "/>
    <numFmt numFmtId="166" formatCode="_ &quot;R&quot;\ * #,##0.00_ ;_ &quot;R&quot;\ * \-#,##0.00_ ;_ &quot;R&quot;\ * &quot;-&quot;??_ ;_ @_ "/>
    <numFmt numFmtId="167" formatCode="0.0"/>
    <numFmt numFmtId="168" formatCode="_-* #,##0.00\ _F_-;\-* #,##0.00\ _F_-;_-* &quot;-&quot;??\ _F_-;_-@_-"/>
    <numFmt numFmtId="169" formatCode="_ * #,##0_ ;_ * \-#,##0_ ;_ * &quot;-&quot;??_ ;_ @_ "/>
    <numFmt numFmtId="170" formatCode="_-* #,##0_-;\-* #,##0_-;_-* &quot;-&quot;??_-;_-@_-"/>
    <numFmt numFmtId="171" formatCode="&quot;R&quot;\ #,##0.00"/>
    <numFmt numFmtId="172" formatCode="###\ ###\ ##0\ \ &quot;RAND&quot;;\-###\ ###\ ##0\ &quot;RAND&quot;"/>
    <numFmt numFmtId="173" formatCode="_ * #,##0.00_ ;_ * \-#,##0.00_ ;_ * &quot;-&quot;??_ ;_ @_ "/>
    <numFmt numFmtId="174" formatCode="_(* #,##0.00_);_(* \(#,##0.00\);_(* &quot;-&quot;??_);_(@_)"/>
    <numFmt numFmtId="175" formatCode="_-[$R-1C09]* #,##0.00_-;\-[$R-1C09]* #,##0.00_-;_-[$R-1C09]* &quot;-&quot;??_-;_-@_-"/>
    <numFmt numFmtId="176" formatCode="General_)"/>
    <numFmt numFmtId="177" formatCode="#,##0_ ;\-#,##0\ "/>
  </numFmts>
  <fonts count="38">
    <font>
      <sz val="11"/>
      <color theme="1"/>
      <name val="Calibri"/>
      <family val="2"/>
      <scheme val="minor"/>
    </font>
    <font>
      <sz val="11"/>
      <color theme="1"/>
      <name val="Calibri"/>
      <family val="2"/>
      <scheme val="minor"/>
    </font>
    <font>
      <sz val="10"/>
      <name val="Arial"/>
      <family val="2"/>
    </font>
    <font>
      <sz val="10"/>
      <name val="Helv"/>
    </font>
    <font>
      <b/>
      <sz val="14"/>
      <name val="Arial"/>
      <family val="2"/>
    </font>
    <font>
      <sz val="12"/>
      <name val="Arial"/>
      <family val="2"/>
    </font>
    <font>
      <b/>
      <sz val="10"/>
      <color rgb="FFFF0000"/>
      <name val="Arial"/>
      <family val="2"/>
    </font>
    <font>
      <b/>
      <sz val="10"/>
      <name val="Arial"/>
      <family val="2"/>
    </font>
    <font>
      <sz val="10"/>
      <color rgb="FFFF0000"/>
      <name val="Arial"/>
      <family val="2"/>
    </font>
    <font>
      <b/>
      <sz val="12"/>
      <color rgb="FFFF0000"/>
      <name val="Arial"/>
      <family val="2"/>
    </font>
    <font>
      <u/>
      <sz val="10"/>
      <name val="Arial"/>
      <family val="2"/>
    </font>
    <font>
      <b/>
      <sz val="10"/>
      <color theme="1"/>
      <name val="Arial"/>
      <family val="2"/>
    </font>
    <font>
      <sz val="10"/>
      <color theme="1"/>
      <name val="Arial"/>
      <family val="2"/>
    </font>
    <font>
      <sz val="10"/>
      <name val="Univers (W1)"/>
    </font>
    <font>
      <sz val="11"/>
      <name val="Arial"/>
      <family val="2"/>
    </font>
    <font>
      <b/>
      <sz val="11"/>
      <name val="Arial"/>
      <family val="2"/>
    </font>
    <font>
      <b/>
      <sz val="11"/>
      <color theme="1"/>
      <name val="Arial"/>
      <family val="2"/>
    </font>
    <font>
      <sz val="8"/>
      <name val="Arial"/>
      <family val="2"/>
    </font>
    <font>
      <b/>
      <sz val="12"/>
      <name val="Arial"/>
      <family val="2"/>
    </font>
    <font>
      <sz val="14"/>
      <name val="Arial"/>
      <family val="2"/>
    </font>
    <font>
      <b/>
      <sz val="10"/>
      <color theme="0"/>
      <name val="Arial"/>
      <family val="2"/>
    </font>
    <font>
      <i/>
      <sz val="10"/>
      <name val="Arial"/>
      <family val="2"/>
    </font>
    <font>
      <b/>
      <sz val="20"/>
      <name val="Arial"/>
      <family val="2"/>
    </font>
    <font>
      <sz val="26"/>
      <name val="Arial"/>
      <family val="2"/>
    </font>
    <font>
      <b/>
      <sz val="14"/>
      <color indexed="10"/>
      <name val="Arial"/>
      <family val="2"/>
    </font>
    <font>
      <b/>
      <u/>
      <sz val="14"/>
      <color indexed="10"/>
      <name val="Arial"/>
      <family val="2"/>
    </font>
    <font>
      <b/>
      <sz val="10"/>
      <color indexed="10"/>
      <name val="Arial"/>
      <family val="2"/>
    </font>
    <font>
      <sz val="10"/>
      <color indexed="12"/>
      <name val="Arial"/>
      <family val="2"/>
    </font>
    <font>
      <b/>
      <u/>
      <sz val="10"/>
      <name val="Arial"/>
      <family val="2"/>
    </font>
    <font>
      <sz val="10"/>
      <color indexed="10"/>
      <name val="Arial"/>
      <family val="2"/>
    </font>
    <font>
      <sz val="11"/>
      <color indexed="8"/>
      <name val="Calibri"/>
      <family val="2"/>
    </font>
    <font>
      <sz val="14"/>
      <color indexed="10"/>
      <name val="Arial"/>
      <family val="2"/>
    </font>
    <font>
      <b/>
      <u/>
      <sz val="11"/>
      <name val="Arial"/>
      <family val="2"/>
    </font>
    <font>
      <u/>
      <sz val="11"/>
      <name val="Arial"/>
      <family val="2"/>
    </font>
    <font>
      <b/>
      <i/>
      <sz val="10"/>
      <color theme="1"/>
      <name val="Arial"/>
      <family val="2"/>
    </font>
    <font>
      <sz val="10"/>
      <color indexed="8"/>
      <name val="Arial"/>
      <family val="2"/>
    </font>
    <font>
      <b/>
      <u/>
      <sz val="12"/>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92D050"/>
        <bgColor indexed="64"/>
      </patternFill>
    </fill>
    <fill>
      <patternFill patternType="solid">
        <fgColor indexed="42"/>
        <bgColor indexed="64"/>
      </patternFill>
    </fill>
    <fill>
      <patternFill patternType="solid">
        <fgColor theme="0" tint="-0.14999847407452621"/>
        <bgColor indexed="64"/>
      </patternFill>
    </fill>
  </fills>
  <borders count="7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auto="1"/>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bottom/>
      <diagonal/>
    </border>
    <border>
      <left style="double">
        <color auto="1"/>
      </left>
      <right style="thin">
        <color auto="1"/>
      </right>
      <top/>
      <bottom/>
      <diagonal/>
    </border>
    <border>
      <left style="thin">
        <color indexed="8"/>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indexed="64"/>
      </bottom>
      <diagonal/>
    </border>
    <border>
      <left style="thin">
        <color indexed="8"/>
      </left>
      <right style="thin">
        <color indexed="64"/>
      </right>
      <top style="thin">
        <color auto="1"/>
      </top>
      <bottom style="thin">
        <color indexed="64"/>
      </bottom>
      <diagonal/>
    </border>
    <border>
      <left/>
      <right/>
      <top style="thin">
        <color auto="1"/>
      </top>
      <bottom style="thin">
        <color auto="1"/>
      </bottom>
      <diagonal/>
    </border>
    <border>
      <left style="double">
        <color auto="1"/>
      </left>
      <right style="medium">
        <color auto="1"/>
      </right>
      <top style="thin">
        <color auto="1"/>
      </top>
      <bottom style="thin">
        <color auto="1"/>
      </bottom>
      <diagonal/>
    </border>
    <border>
      <left style="medium">
        <color auto="1"/>
      </left>
      <right style="thin">
        <color indexed="64"/>
      </right>
      <top/>
      <bottom/>
      <diagonal/>
    </border>
    <border>
      <left style="double">
        <color auto="1"/>
      </left>
      <right style="medium">
        <color auto="1"/>
      </right>
      <top/>
      <bottom/>
      <diagonal/>
    </border>
    <border>
      <left/>
      <right style="thin">
        <color indexed="8"/>
      </right>
      <top/>
      <bottom/>
      <diagonal/>
    </border>
    <border>
      <left style="thin">
        <color indexed="64"/>
      </left>
      <right style="double">
        <color indexed="64"/>
      </right>
      <top/>
      <bottom/>
      <diagonal/>
    </border>
    <border>
      <left style="medium">
        <color auto="1"/>
      </left>
      <right style="thin">
        <color indexed="64"/>
      </right>
      <top/>
      <bottom style="thin">
        <color auto="1"/>
      </bottom>
      <diagonal/>
    </border>
    <border>
      <left style="thin">
        <color auto="1"/>
      </left>
      <right style="thin">
        <color indexed="64"/>
      </right>
      <top/>
      <bottom style="thin">
        <color indexed="64"/>
      </bottom>
      <diagonal/>
    </border>
    <border>
      <left style="double">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double">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hair">
        <color auto="1"/>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8"/>
      </right>
      <top style="thin">
        <color auto="1"/>
      </top>
      <bottom/>
      <diagonal/>
    </border>
    <border>
      <left/>
      <right style="thin">
        <color indexed="8"/>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indexed="8"/>
      </right>
      <top style="thin">
        <color auto="1"/>
      </top>
      <bottom/>
      <diagonal/>
    </border>
    <border>
      <left style="double">
        <color auto="1"/>
      </left>
      <right style="medium">
        <color auto="1"/>
      </right>
      <top style="thin">
        <color auto="1"/>
      </top>
      <bottom/>
      <diagonal/>
    </border>
    <border>
      <left style="medium">
        <color auto="1"/>
      </left>
      <right style="thin">
        <color indexed="8"/>
      </right>
      <top/>
      <bottom style="medium">
        <color auto="1"/>
      </bottom>
      <diagonal/>
    </border>
    <border>
      <left style="double">
        <color auto="1"/>
      </left>
      <right style="medium">
        <color auto="1"/>
      </right>
      <top/>
      <bottom style="medium">
        <color auto="1"/>
      </bottom>
      <diagonal/>
    </border>
    <border>
      <left style="medium">
        <color auto="1"/>
      </left>
      <right style="thin">
        <color indexed="8"/>
      </right>
      <top/>
      <bottom/>
      <diagonal/>
    </border>
    <border>
      <left style="thin">
        <color auto="1"/>
      </left>
      <right/>
      <top style="thin">
        <color auto="1"/>
      </top>
      <bottom style="medium">
        <color auto="1"/>
      </bottom>
      <diagonal/>
    </border>
    <border>
      <left style="thin">
        <color indexed="64"/>
      </left>
      <right style="thin">
        <color indexed="64"/>
      </right>
      <top/>
      <bottom/>
      <diagonal/>
    </border>
    <border>
      <left style="medium">
        <color auto="1"/>
      </left>
      <right style="thin">
        <color auto="1"/>
      </right>
      <top/>
      <bottom/>
      <diagonal/>
    </border>
    <border>
      <left style="thin">
        <color indexed="8"/>
      </left>
      <right style="thin">
        <color auto="1"/>
      </right>
      <top/>
      <bottom/>
      <diagonal/>
    </border>
    <border>
      <left style="thin">
        <color auto="1"/>
      </left>
      <right style="thin">
        <color indexed="64"/>
      </right>
      <top/>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164" fontId="3" fillId="0" borderId="0"/>
    <xf numFmtId="0" fontId="1" fillId="0" borderId="0"/>
    <xf numFmtId="168" fontId="2" fillId="0" borderId="0" applyFont="0" applyFill="0" applyBorder="0" applyAlignment="0" applyProtection="0"/>
    <xf numFmtId="173" fontId="3" fillId="0" borderId="0" applyFont="0" applyFill="0" applyBorder="0" applyAlignment="0" applyProtection="0"/>
    <xf numFmtId="174" fontId="2" fillId="0" borderId="0" applyFont="0" applyFill="0" applyBorder="0" applyAlignment="0" applyProtection="0"/>
    <xf numFmtId="43" fontId="2" fillId="0" borderId="0" applyFont="0" applyFill="0" applyBorder="0" applyAlignment="0" applyProtection="0"/>
    <xf numFmtId="173" fontId="30" fillId="0" borderId="0" applyFont="0" applyFill="0" applyBorder="0" applyAlignment="0" applyProtection="0"/>
    <xf numFmtId="0" fontId="27" fillId="0" borderId="59" applyNumberFormat="0" applyFont="0" applyBorder="0" applyAlignment="0">
      <protection locked="0"/>
    </xf>
    <xf numFmtId="0" fontId="27" fillId="0" borderId="59" applyNumberFormat="0" applyFont="0" applyBorder="0" applyAlignment="0">
      <protection locked="0"/>
    </xf>
  </cellStyleXfs>
  <cellXfs count="566">
    <xf numFmtId="0" fontId="0" fillId="0" borderId="0" xfId="0"/>
    <xf numFmtId="0" fontId="2" fillId="2" borderId="0" xfId="0" applyFont="1" applyFill="1"/>
    <xf numFmtId="0" fontId="2" fillId="0" borderId="0" xfId="0" applyFont="1"/>
    <xf numFmtId="0" fontId="2" fillId="0" borderId="0" xfId="0" applyFont="1" applyAlignment="1">
      <alignment horizontal="center"/>
    </xf>
    <xf numFmtId="165" fontId="12" fillId="0" borderId="0" xfId="0" applyNumberFormat="1" applyFont="1" applyAlignment="1" applyProtection="1">
      <alignment horizontal="center" vertical="center"/>
      <protection locked="0"/>
    </xf>
    <xf numFmtId="2" fontId="2" fillId="0" borderId="0" xfId="0" applyNumberFormat="1" applyFont="1"/>
    <xf numFmtId="0" fontId="2" fillId="2" borderId="0" xfId="0" applyFont="1" applyFill="1" applyAlignment="1">
      <alignment vertical="top"/>
    </xf>
    <xf numFmtId="0" fontId="2" fillId="0" borderId="0" xfId="0" applyFont="1" applyAlignment="1">
      <alignment vertical="top"/>
    </xf>
    <xf numFmtId="165" fontId="2" fillId="0" borderId="0" xfId="0" applyNumberFormat="1" applyFont="1" applyAlignment="1" applyProtection="1">
      <alignment horizontal="right" vertical="top"/>
      <protection locked="0"/>
    </xf>
    <xf numFmtId="165" fontId="2" fillId="0" borderId="0" xfId="0" applyNumberFormat="1" applyFont="1" applyAlignment="1" applyProtection="1">
      <alignment horizontal="right" vertical="center"/>
      <protection locked="0"/>
    </xf>
    <xf numFmtId="0" fontId="14" fillId="0" borderId="0" xfId="0" applyFont="1"/>
    <xf numFmtId="0" fontId="2" fillId="0" borderId="0" xfId="0" applyFont="1" applyAlignment="1">
      <alignment vertical="center"/>
    </xf>
    <xf numFmtId="170" fontId="7" fillId="0" borderId="19" xfId="1" applyNumberFormat="1" applyFont="1" applyFill="1" applyBorder="1" applyAlignment="1" applyProtection="1">
      <alignment horizontal="center" vertical="center"/>
    </xf>
    <xf numFmtId="170" fontId="2" fillId="0" borderId="19" xfId="1" quotePrefix="1" applyNumberFormat="1" applyFont="1" applyFill="1" applyBorder="1" applyAlignment="1" applyProtection="1">
      <alignment horizontal="center" vertical="center"/>
    </xf>
    <xf numFmtId="170" fontId="2" fillId="0" borderId="19" xfId="1" applyNumberFormat="1" applyFont="1" applyFill="1" applyBorder="1" applyAlignment="1" applyProtection="1">
      <alignment horizontal="center" vertical="center"/>
    </xf>
    <xf numFmtId="170" fontId="2" fillId="2" borderId="19" xfId="1" applyNumberFormat="1" applyFont="1" applyFill="1" applyBorder="1" applyAlignment="1" applyProtection="1">
      <alignment horizontal="center"/>
    </xf>
    <xf numFmtId="165" fontId="2" fillId="0" borderId="0" xfId="0" applyNumberFormat="1" applyFont="1" applyAlignment="1" applyProtection="1">
      <alignment horizontal="right"/>
      <protection locked="0"/>
    </xf>
    <xf numFmtId="170" fontId="2" fillId="2" borderId="19" xfId="1" applyNumberFormat="1" applyFont="1" applyFill="1" applyBorder="1" applyAlignment="1" applyProtection="1">
      <alignment horizontal="center" vertical="center"/>
    </xf>
    <xf numFmtId="165" fontId="2" fillId="2" borderId="43" xfId="0" applyNumberFormat="1" applyFont="1" applyFill="1" applyBorder="1" applyAlignment="1" applyProtection="1">
      <alignment horizontal="right" vertical="center"/>
      <protection locked="0"/>
    </xf>
    <xf numFmtId="170" fontId="2" fillId="2" borderId="19" xfId="1" applyNumberFormat="1" applyFont="1" applyFill="1" applyBorder="1" applyAlignment="1" applyProtection="1">
      <alignment horizontal="center" vertical="top"/>
    </xf>
    <xf numFmtId="164" fontId="15" fillId="0" borderId="53" xfId="0" quotePrefix="1" applyNumberFormat="1" applyFont="1" applyBorder="1" applyAlignment="1">
      <alignment horizontal="center" vertical="center" wrapText="1"/>
    </xf>
    <xf numFmtId="164" fontId="15" fillId="0" borderId="4" xfId="0" quotePrefix="1" applyNumberFormat="1" applyFont="1" applyBorder="1" applyAlignment="1">
      <alignment horizontal="center" vertical="center" wrapText="1"/>
    </xf>
    <xf numFmtId="164" fontId="15" fillId="0" borderId="55" xfId="0" quotePrefix="1" applyNumberFormat="1" applyFont="1" applyBorder="1" applyAlignment="1">
      <alignment horizontal="center" vertical="center" wrapText="1"/>
    </xf>
    <xf numFmtId="0" fontId="7" fillId="3" borderId="52" xfId="0" applyFont="1" applyFill="1" applyBorder="1" applyAlignment="1">
      <alignment vertical="center"/>
    </xf>
    <xf numFmtId="0" fontId="7" fillId="3" borderId="33" xfId="0" applyFont="1" applyFill="1" applyBorder="1" applyAlignment="1">
      <alignment vertical="center"/>
    </xf>
    <xf numFmtId="0" fontId="7" fillId="3" borderId="30" xfId="0" applyFont="1" applyFill="1" applyBorder="1" applyAlignment="1">
      <alignment vertical="center"/>
    </xf>
    <xf numFmtId="0" fontId="7" fillId="3" borderId="29" xfId="0" applyFont="1" applyFill="1" applyBorder="1" applyAlignment="1">
      <alignment horizontal="center" vertical="center"/>
    </xf>
    <xf numFmtId="43" fontId="7" fillId="3" borderId="34" xfId="1" applyFont="1" applyFill="1" applyBorder="1" applyAlignment="1" applyProtection="1">
      <alignment horizontal="center" vertical="center"/>
    </xf>
    <xf numFmtId="1" fontId="14" fillId="4" borderId="40" xfId="0" quotePrefix="1" applyNumberFormat="1" applyFont="1" applyFill="1" applyBorder="1" applyAlignment="1">
      <alignment horizontal="center" vertical="center"/>
    </xf>
    <xf numFmtId="164" fontId="14" fillId="4" borderId="0" xfId="0" applyNumberFormat="1" applyFont="1" applyFill="1" applyAlignment="1">
      <alignment horizontal="left" vertical="center" indent="1"/>
    </xf>
    <xf numFmtId="0" fontId="14" fillId="4" borderId="0" xfId="0" applyFont="1" applyFill="1"/>
    <xf numFmtId="10" fontId="15" fillId="4" borderId="5" xfId="0" applyNumberFormat="1" applyFont="1" applyFill="1" applyBorder="1" applyAlignment="1">
      <alignment horizontal="right" vertical="center"/>
    </xf>
    <xf numFmtId="10" fontId="14" fillId="4" borderId="19" xfId="0" applyNumberFormat="1" applyFont="1" applyFill="1" applyBorder="1" applyAlignment="1">
      <alignment horizontal="center" vertical="center"/>
    </xf>
    <xf numFmtId="43" fontId="14" fillId="4" borderId="58" xfId="1" applyFont="1" applyFill="1" applyBorder="1" applyAlignment="1" applyProtection="1">
      <alignment horizontal="right"/>
    </xf>
    <xf numFmtId="44" fontId="2" fillId="0" borderId="0" xfId="2" applyFont="1"/>
    <xf numFmtId="44" fontId="2" fillId="0" borderId="0" xfId="2" applyFont="1" applyAlignment="1">
      <alignment horizontal="center"/>
    </xf>
    <xf numFmtId="1" fontId="14" fillId="3" borderId="40" xfId="0" applyNumberFormat="1" applyFont="1" applyFill="1" applyBorder="1" applyAlignment="1">
      <alignment vertical="center"/>
    </xf>
    <xf numFmtId="0" fontId="2" fillId="3" borderId="0" xfId="0" applyFont="1" applyFill="1" applyAlignment="1">
      <alignment horizontal="left" vertical="center" indent="1"/>
    </xf>
    <xf numFmtId="0" fontId="14" fillId="3" borderId="0" xfId="0" applyFont="1" applyFill="1" applyAlignment="1">
      <alignment vertical="center"/>
    </xf>
    <xf numFmtId="0" fontId="15" fillId="3" borderId="5" xfId="0" applyFont="1" applyFill="1" applyBorder="1" applyAlignment="1">
      <alignment horizontal="right" vertical="center"/>
    </xf>
    <xf numFmtId="0" fontId="14" fillId="3" borderId="19" xfId="0" applyFont="1" applyFill="1" applyBorder="1" applyAlignment="1">
      <alignment horizontal="center" vertical="center"/>
    </xf>
    <xf numFmtId="43" fontId="14" fillId="3" borderId="35" xfId="1" applyFont="1" applyFill="1" applyBorder="1" applyAlignment="1" applyProtection="1">
      <alignment horizontal="right"/>
    </xf>
    <xf numFmtId="164" fontId="14" fillId="4" borderId="0" xfId="0" quotePrefix="1" applyNumberFormat="1" applyFont="1" applyFill="1" applyAlignment="1">
      <alignment horizontal="left" vertical="center" indent="1"/>
    </xf>
    <xf numFmtId="164" fontId="15" fillId="4" borderId="5" xfId="0" applyNumberFormat="1" applyFont="1" applyFill="1" applyBorder="1" applyAlignment="1">
      <alignment horizontal="left" vertical="center"/>
    </xf>
    <xf numFmtId="164" fontId="14" fillId="4" borderId="19" xfId="0" applyNumberFormat="1" applyFont="1" applyFill="1" applyBorder="1" applyAlignment="1">
      <alignment horizontal="center" vertical="center"/>
    </xf>
    <xf numFmtId="0" fontId="14" fillId="3" borderId="0" xfId="0" applyFont="1" applyFill="1" applyAlignment="1">
      <alignment horizontal="left" vertical="center" indent="1"/>
    </xf>
    <xf numFmtId="0" fontId="14" fillId="3" borderId="0" xfId="0" applyFont="1" applyFill="1" applyAlignment="1">
      <alignment horizontal="left" vertical="center"/>
    </xf>
    <xf numFmtId="0" fontId="15" fillId="3" borderId="19" xfId="0" applyFont="1" applyFill="1" applyBorder="1" applyAlignment="1">
      <alignment horizontal="center" vertical="center"/>
    </xf>
    <xf numFmtId="171" fontId="14" fillId="3" borderId="35" xfId="0" applyNumberFormat="1" applyFont="1" applyFill="1" applyBorder="1" applyAlignment="1">
      <alignment horizontal="right"/>
    </xf>
    <xf numFmtId="0" fontId="15" fillId="3" borderId="0" xfId="0" applyFont="1" applyFill="1" applyAlignment="1">
      <alignment horizontal="right" vertical="center"/>
    </xf>
    <xf numFmtId="43" fontId="15" fillId="4" borderId="58" xfId="1" applyFont="1" applyFill="1" applyBorder="1" applyAlignment="1" applyProtection="1">
      <alignment horizontal="right"/>
    </xf>
    <xf numFmtId="0" fontId="14" fillId="3" borderId="40" xfId="0" applyFont="1" applyFill="1" applyBorder="1" applyAlignment="1">
      <alignment vertical="center"/>
    </xf>
    <xf numFmtId="43" fontId="15" fillId="2" borderId="35" xfId="1" applyFont="1" applyFill="1" applyBorder="1" applyAlignment="1" applyProtection="1">
      <alignment horizontal="right"/>
    </xf>
    <xf numFmtId="0" fontId="14" fillId="3" borderId="54" xfId="0" applyFont="1" applyFill="1" applyBorder="1" applyAlignment="1">
      <alignment vertical="center"/>
    </xf>
    <xf numFmtId="0" fontId="14" fillId="3" borderId="28" xfId="0" applyFont="1" applyFill="1" applyBorder="1" applyAlignment="1">
      <alignment vertical="center"/>
    </xf>
    <xf numFmtId="0" fontId="15" fillId="3" borderId="56" xfId="0" applyFont="1" applyFill="1" applyBorder="1" applyAlignment="1">
      <alignment horizontal="right" vertical="center"/>
    </xf>
    <xf numFmtId="0" fontId="15" fillId="3" borderId="16" xfId="0" applyFont="1" applyFill="1" applyBorder="1" applyAlignment="1">
      <alignment horizontal="center" vertical="center"/>
    </xf>
    <xf numFmtId="171" fontId="14" fillId="3" borderId="57" xfId="0" applyNumberFormat="1" applyFont="1" applyFill="1" applyBorder="1" applyAlignment="1">
      <alignment horizontal="right"/>
    </xf>
    <xf numFmtId="43" fontId="2" fillId="0" borderId="0" xfId="1" applyFont="1"/>
    <xf numFmtId="0" fontId="24" fillId="6" borderId="35" xfId="0" applyFont="1" applyFill="1" applyBorder="1" applyAlignment="1" applyProtection="1">
      <alignment horizontal="left" vertical="center"/>
      <protection locked="0"/>
    </xf>
    <xf numFmtId="0" fontId="26" fillId="6" borderId="35" xfId="0" applyFont="1" applyFill="1" applyBorder="1" applyAlignment="1" applyProtection="1">
      <alignment horizontal="justify" vertical="center"/>
      <protection locked="0"/>
    </xf>
    <xf numFmtId="14" fontId="24" fillId="6" borderId="35" xfId="0" applyNumberFormat="1" applyFont="1" applyFill="1" applyBorder="1" applyAlignment="1" applyProtection="1">
      <alignment horizontal="left" vertical="center"/>
      <protection locked="0"/>
    </xf>
    <xf numFmtId="0" fontId="2" fillId="2" borderId="0" xfId="0" applyFont="1" applyFill="1" applyAlignment="1">
      <alignment wrapText="1"/>
    </xf>
    <xf numFmtId="0" fontId="2" fillId="2" borderId="0" xfId="0" applyFont="1" applyFill="1" applyAlignment="1">
      <alignment vertical="center"/>
    </xf>
    <xf numFmtId="169" fontId="2" fillId="2" borderId="0" xfId="6" applyNumberFormat="1" applyFont="1" applyFill="1" applyAlignment="1" applyProtection="1">
      <alignment horizontal="center"/>
    </xf>
    <xf numFmtId="170" fontId="19" fillId="2" borderId="31" xfId="8" applyNumberFormat="1" applyFont="1" applyFill="1" applyBorder="1" applyAlignment="1" applyProtection="1">
      <alignment horizontal="right" wrapText="1"/>
    </xf>
    <xf numFmtId="171" fontId="31" fillId="2" borderId="4" xfId="9" applyNumberFormat="1" applyFont="1" applyFill="1" applyBorder="1" applyAlignment="1" applyProtection="1">
      <protection locked="0"/>
    </xf>
    <xf numFmtId="175" fontId="14" fillId="0" borderId="31" xfId="0" applyNumberFormat="1" applyFont="1" applyBorder="1" applyAlignment="1" applyProtection="1">
      <alignment horizontal="center" vertical="top"/>
      <protection locked="0"/>
    </xf>
    <xf numFmtId="175" fontId="14" fillId="0" borderId="41" xfId="2" applyNumberFormat="1" applyFont="1" applyBorder="1" applyAlignment="1" applyProtection="1">
      <alignment horizontal="center" vertical="top" wrapText="1"/>
    </xf>
    <xf numFmtId="170" fontId="2" fillId="2" borderId="31" xfId="8" quotePrefix="1" applyNumberFormat="1" applyFont="1" applyFill="1" applyBorder="1" applyAlignment="1" applyProtection="1">
      <alignment horizontal="center" wrapText="1"/>
    </xf>
    <xf numFmtId="175" fontId="2" fillId="2" borderId="4" xfId="9" applyNumberFormat="1" applyFont="1" applyFill="1" applyBorder="1" applyAlignment="1" applyProtection="1">
      <protection locked="0"/>
    </xf>
    <xf numFmtId="175" fontId="2" fillId="2" borderId="41" xfId="9" applyNumberFormat="1" applyFont="1" applyFill="1" applyBorder="1" applyAlignment="1" applyProtection="1">
      <alignment horizontal="right"/>
    </xf>
    <xf numFmtId="170" fontId="2" fillId="2" borderId="31" xfId="8" applyNumberFormat="1" applyFont="1" applyFill="1" applyBorder="1" applyAlignment="1" applyProtection="1">
      <alignment horizontal="right" wrapText="1"/>
    </xf>
    <xf numFmtId="175" fontId="29" fillId="2" borderId="4" xfId="9" applyNumberFormat="1" applyFont="1" applyFill="1" applyBorder="1" applyAlignment="1" applyProtection="1">
      <protection locked="0"/>
    </xf>
    <xf numFmtId="176" fontId="34" fillId="2" borderId="31" xfId="11" applyNumberFormat="1" applyFont="1" applyFill="1" applyBorder="1" applyAlignment="1" applyProtection="1">
      <alignment horizontal="left" vertical="center" indent="1"/>
    </xf>
    <xf numFmtId="170" fontId="2" fillId="2" borderId="31" xfId="8" quotePrefix="1" applyNumberFormat="1" applyFont="1" applyFill="1" applyBorder="1" applyAlignment="1" applyProtection="1">
      <alignment horizontal="center" vertical="center" wrapText="1"/>
    </xf>
    <xf numFmtId="175" fontId="2" fillId="2" borderId="4" xfId="9" applyNumberFormat="1" applyFont="1" applyFill="1" applyBorder="1" applyAlignment="1" applyProtection="1">
      <alignment vertical="center"/>
      <protection locked="0"/>
    </xf>
    <xf numFmtId="175" fontId="2" fillId="2" borderId="41" xfId="9" applyNumberFormat="1" applyFont="1" applyFill="1" applyBorder="1" applyAlignment="1" applyProtection="1">
      <alignment horizontal="right" vertical="center"/>
    </xf>
    <xf numFmtId="175" fontId="12" fillId="0" borderId="0" xfId="1" applyNumberFormat="1" applyFont="1" applyAlignment="1" applyProtection="1">
      <alignment horizontal="center" vertical="center"/>
      <protection locked="0"/>
    </xf>
    <xf numFmtId="175" fontId="2" fillId="0" borderId="0" xfId="1" applyNumberFormat="1" applyFont="1" applyAlignment="1" applyProtection="1">
      <alignment horizontal="center" vertical="top"/>
      <protection locked="0"/>
    </xf>
    <xf numFmtId="175" fontId="12" fillId="0" borderId="0" xfId="1" applyNumberFormat="1" applyFont="1" applyFill="1" applyAlignment="1" applyProtection="1">
      <alignment horizontal="center" vertical="center"/>
      <protection locked="0"/>
    </xf>
    <xf numFmtId="175" fontId="2" fillId="0" borderId="0" xfId="1" applyNumberFormat="1" applyFont="1" applyFill="1" applyAlignment="1" applyProtection="1">
      <alignment horizontal="center" vertical="top"/>
      <protection locked="0"/>
    </xf>
    <xf numFmtId="170" fontId="2" fillId="2" borderId="31" xfId="1" applyNumberFormat="1" applyFont="1" applyFill="1" applyBorder="1" applyAlignment="1" applyProtection="1">
      <alignment horizontal="center" vertical="center"/>
    </xf>
    <xf numFmtId="166" fontId="2" fillId="0" borderId="0" xfId="0" applyNumberFormat="1" applyFont="1" applyAlignment="1" applyProtection="1">
      <alignment horizontal="right" vertical="top"/>
      <protection locked="0"/>
    </xf>
    <xf numFmtId="165" fontId="2" fillId="2" borderId="0" xfId="0" applyNumberFormat="1" applyFont="1" applyFill="1" applyAlignment="1" applyProtection="1">
      <alignment horizontal="right" vertical="top"/>
      <protection locked="0"/>
    </xf>
    <xf numFmtId="165" fontId="1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center" vertical="center"/>
      <protection locked="0"/>
    </xf>
    <xf numFmtId="170" fontId="2" fillId="0" borderId="19" xfId="1" applyNumberFormat="1" applyFont="1" applyFill="1" applyBorder="1" applyAlignment="1" applyProtection="1">
      <alignment horizontal="center" vertical="top"/>
    </xf>
    <xf numFmtId="170" fontId="2" fillId="0" borderId="19" xfId="1" applyNumberFormat="1" applyFont="1" applyFill="1" applyBorder="1" applyAlignment="1" applyProtection="1">
      <alignment horizontal="center"/>
    </xf>
    <xf numFmtId="171" fontId="19" fillId="2" borderId="41" xfId="9" applyNumberFormat="1" applyFont="1" applyFill="1" applyBorder="1" applyAlignment="1" applyProtection="1">
      <alignment horizontal="right"/>
    </xf>
    <xf numFmtId="0" fontId="2" fillId="0" borderId="32" xfId="0" applyFont="1" applyBorder="1"/>
    <xf numFmtId="0" fontId="2" fillId="0" borderId="33" xfId="0" applyFont="1" applyBorder="1"/>
    <xf numFmtId="0" fontId="2" fillId="0" borderId="33" xfId="0" applyFont="1" applyBorder="1" applyAlignment="1">
      <alignment horizontal="center"/>
    </xf>
    <xf numFmtId="164" fontId="14" fillId="0" borderId="0" xfId="3" applyFont="1" applyAlignment="1">
      <alignment horizontal="left"/>
    </xf>
    <xf numFmtId="0" fontId="14" fillId="0" borderId="0" xfId="0" applyFont="1" applyAlignment="1">
      <alignment horizontal="center"/>
    </xf>
    <xf numFmtId="0" fontId="15" fillId="0" borderId="0" xfId="0" applyFont="1" applyAlignment="1">
      <alignment horizontal="right"/>
    </xf>
    <xf numFmtId="164" fontId="14" fillId="0" borderId="0" xfId="0" quotePrefix="1" applyNumberFormat="1" applyFont="1" applyAlignment="1">
      <alignment horizontal="left" vertical="center"/>
    </xf>
    <xf numFmtId="0" fontId="14" fillId="0" borderId="0" xfId="0" applyFont="1" applyAlignment="1">
      <alignment wrapText="1"/>
    </xf>
    <xf numFmtId="0" fontId="14" fillId="0" borderId="0" xfId="0" quotePrefix="1" applyFont="1"/>
    <xf numFmtId="0" fontId="14" fillId="0" borderId="0" xfId="0" applyFont="1" applyAlignment="1">
      <alignment vertical="center"/>
    </xf>
    <xf numFmtId="0" fontId="14" fillId="0" borderId="0" xfId="0" applyFont="1" applyAlignment="1">
      <alignment horizontal="center" vertical="center"/>
    </xf>
    <xf numFmtId="4" fontId="15" fillId="0" borderId="0" xfId="0" applyNumberFormat="1" applyFont="1" applyAlignment="1">
      <alignment horizontal="left" vertical="center"/>
    </xf>
    <xf numFmtId="164" fontId="33" fillId="0" borderId="0" xfId="0" quotePrefix="1" applyNumberFormat="1" applyFont="1" applyAlignment="1">
      <alignment horizontal="left" vertical="center"/>
    </xf>
    <xf numFmtId="164" fontId="15" fillId="0" borderId="0" xfId="3" applyFont="1" applyAlignment="1">
      <alignment horizontal="right"/>
    </xf>
    <xf numFmtId="0" fontId="7" fillId="0" borderId="6" xfId="0" applyFont="1" applyBorder="1" applyAlignment="1">
      <alignment horizontal="left" indent="1"/>
    </xf>
    <xf numFmtId="170" fontId="2" fillId="2" borderId="74" xfId="8" quotePrefix="1" applyNumberFormat="1" applyFont="1" applyFill="1" applyBorder="1" applyAlignment="1" applyProtection="1">
      <alignment horizontal="center" vertical="center" wrapText="1"/>
    </xf>
    <xf numFmtId="170" fontId="2" fillId="2" borderId="74" xfId="8" quotePrefix="1" applyNumberFormat="1" applyFont="1" applyFill="1" applyBorder="1" applyAlignment="1" applyProtection="1">
      <alignment horizontal="center" wrapText="1"/>
    </xf>
    <xf numFmtId="176" fontId="35" fillId="0" borderId="60" xfId="11" applyNumberFormat="1" applyFont="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indent="1"/>
    </xf>
    <xf numFmtId="170" fontId="2" fillId="2" borderId="60" xfId="8" quotePrefix="1" applyNumberFormat="1" applyFont="1" applyFill="1" applyBorder="1" applyAlignment="1" applyProtection="1">
      <alignment horizontal="center" wrapText="1"/>
    </xf>
    <xf numFmtId="176" fontId="35" fillId="0" borderId="31" xfId="11" applyNumberFormat="1" applyFont="1" applyBorder="1" applyAlignment="1" applyProtection="1">
      <alignment horizontal="left" vertical="center" wrapText="1" indent="1"/>
    </xf>
    <xf numFmtId="176" fontId="35" fillId="0" borderId="74" xfId="11" applyNumberFormat="1" applyFont="1" applyBorder="1" applyAlignment="1" applyProtection="1">
      <alignment horizontal="left" vertical="center" wrapText="1" indent="1"/>
    </xf>
    <xf numFmtId="176" fontId="2" fillId="0" borderId="31" xfId="11" applyNumberFormat="1" applyFont="1" applyBorder="1" applyAlignment="1" applyProtection="1">
      <alignment horizontal="left" vertical="center" wrapText="1" indent="1"/>
    </xf>
    <xf numFmtId="176" fontId="2" fillId="0" borderId="74" xfId="11" applyNumberFormat="1" applyFont="1" applyBorder="1" applyAlignment="1" applyProtection="1">
      <alignment horizontal="left" vertical="center" wrapText="1" indent="1"/>
    </xf>
    <xf numFmtId="177" fontId="2" fillId="0" borderId="19" xfId="1" quotePrefix="1" applyNumberFormat="1" applyFont="1" applyFill="1" applyBorder="1" applyAlignment="1" applyProtection="1">
      <alignment horizontal="center" vertical="center"/>
    </xf>
    <xf numFmtId="177" fontId="2" fillId="0" borderId="19" xfId="1" applyNumberFormat="1" applyFont="1" applyFill="1" applyBorder="1" applyAlignment="1" applyProtection="1">
      <alignment horizontal="center" vertical="center"/>
    </xf>
    <xf numFmtId="4" fontId="2" fillId="2" borderId="19" xfId="1" applyNumberFormat="1" applyFont="1" applyFill="1" applyBorder="1" applyAlignment="1" applyProtection="1">
      <alignment horizontal="center"/>
    </xf>
    <xf numFmtId="4" fontId="2" fillId="0" borderId="19" xfId="1" quotePrefix="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xf>
    <xf numFmtId="3" fontId="2" fillId="0" borderId="19" xfId="1" quotePrefix="1" applyNumberFormat="1" applyFont="1" applyFill="1" applyBorder="1" applyAlignment="1" applyProtection="1">
      <alignment horizontal="center" vertical="center"/>
    </xf>
    <xf numFmtId="3" fontId="2" fillId="2" borderId="19" xfId="1" applyNumberFormat="1" applyFont="1" applyFill="1" applyBorder="1" applyAlignment="1" applyProtection="1">
      <alignment horizontal="center"/>
    </xf>
    <xf numFmtId="3" fontId="2" fillId="0" borderId="19" xfId="1" applyNumberFormat="1" applyFont="1" applyFill="1" applyBorder="1" applyAlignment="1" applyProtection="1">
      <alignment horizontal="center"/>
    </xf>
    <xf numFmtId="3" fontId="2" fillId="2" borderId="19" xfId="1" applyNumberFormat="1" applyFont="1" applyFill="1" applyBorder="1" applyAlignment="1" applyProtection="1">
      <alignment horizontal="center" vertical="center"/>
    </xf>
    <xf numFmtId="3" fontId="2" fillId="2" borderId="31" xfId="1" applyNumberFormat="1" applyFont="1" applyFill="1" applyBorder="1" applyAlignment="1" applyProtection="1">
      <alignment horizontal="center" vertical="center"/>
    </xf>
    <xf numFmtId="3" fontId="2" fillId="2" borderId="31" xfId="8" quotePrefix="1" applyNumberFormat="1" applyFont="1" applyFill="1" applyBorder="1" applyAlignment="1" applyProtection="1">
      <alignment horizontal="center" vertical="center" wrapText="1"/>
    </xf>
    <xf numFmtId="3" fontId="2" fillId="2" borderId="74" xfId="8" quotePrefix="1" applyNumberFormat="1" applyFont="1" applyFill="1" applyBorder="1" applyAlignment="1" applyProtection="1">
      <alignment horizontal="center" vertical="center" wrapText="1"/>
    </xf>
    <xf numFmtId="3" fontId="2" fillId="2" borderId="31" xfId="8" quotePrefix="1" applyNumberFormat="1" applyFont="1" applyFill="1" applyBorder="1" applyAlignment="1" applyProtection="1">
      <alignment horizontal="center" wrapText="1"/>
    </xf>
    <xf numFmtId="3" fontId="2" fillId="2"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wrapText="1"/>
    </xf>
    <xf numFmtId="3" fontId="2" fillId="0"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vertical="center" wrapText="1"/>
    </xf>
    <xf numFmtId="3" fontId="2" fillId="0" borderId="74" xfId="8" quotePrefix="1" applyNumberFormat="1" applyFont="1" applyFill="1" applyBorder="1" applyAlignment="1" applyProtection="1">
      <alignment horizontal="center" vertical="center" wrapText="1"/>
    </xf>
    <xf numFmtId="3" fontId="2" fillId="2" borderId="31" xfId="8" applyNumberFormat="1" applyFont="1" applyFill="1" applyBorder="1" applyAlignment="1" applyProtection="1">
      <alignment horizontal="right" wrapText="1"/>
    </xf>
    <xf numFmtId="0" fontId="7" fillId="0" borderId="34" xfId="0" applyFont="1" applyBorder="1"/>
    <xf numFmtId="169" fontId="2" fillId="0" borderId="0" xfId="1" applyNumberFormat="1" applyFont="1" applyFill="1" applyAlignment="1" applyProtection="1">
      <alignment horizontal="center" vertical="center"/>
    </xf>
    <xf numFmtId="0" fontId="7" fillId="0" borderId="35" xfId="0" applyFont="1" applyBorder="1"/>
    <xf numFmtId="170" fontId="2" fillId="2" borderId="74" xfId="1" quotePrefix="1" applyNumberFormat="1" applyFont="1" applyFill="1" applyBorder="1" applyAlignment="1" applyProtection="1">
      <alignment horizontal="center" vertical="center"/>
    </xf>
    <xf numFmtId="169" fontId="7" fillId="0" borderId="32" xfId="6" applyNumberFormat="1" applyFont="1" applyFill="1" applyBorder="1" applyAlignment="1" applyProtection="1">
      <alignment horizontal="center"/>
    </xf>
    <xf numFmtId="169" fontId="7" fillId="0" borderId="6" xfId="6" applyNumberFormat="1" applyFont="1" applyFill="1" applyBorder="1" applyAlignment="1" applyProtection="1">
      <alignment horizontal="center"/>
    </xf>
    <xf numFmtId="169" fontId="18" fillId="7" borderId="6" xfId="6" applyNumberFormat="1" applyFont="1" applyFill="1" applyBorder="1" applyAlignment="1" applyProtection="1">
      <alignment horizontal="left" vertical="center"/>
    </xf>
    <xf numFmtId="0" fontId="2" fillId="7" borderId="35" xfId="0" applyFont="1" applyFill="1" applyBorder="1"/>
    <xf numFmtId="169" fontId="2" fillId="2" borderId="6" xfId="6" applyNumberFormat="1" applyFont="1" applyFill="1" applyBorder="1" applyAlignment="1" applyProtection="1">
      <alignment horizontal="center"/>
    </xf>
    <xf numFmtId="0" fontId="2" fillId="2" borderId="35" xfId="0" applyFont="1" applyFill="1" applyBorder="1"/>
    <xf numFmtId="1" fontId="2" fillId="2" borderId="6" xfId="6" applyNumberFormat="1" applyFont="1" applyFill="1" applyBorder="1" applyAlignment="1" applyProtection="1">
      <alignment horizontal="center" vertical="top"/>
    </xf>
    <xf numFmtId="0" fontId="2" fillId="2" borderId="35" xfId="0" applyFont="1" applyFill="1" applyBorder="1" applyAlignment="1">
      <alignment vertical="top" wrapText="1"/>
    </xf>
    <xf numFmtId="1" fontId="2" fillId="2" borderId="6" xfId="6" applyNumberFormat="1" applyFont="1" applyFill="1" applyBorder="1" applyAlignment="1" applyProtection="1">
      <alignment horizontal="center"/>
    </xf>
    <xf numFmtId="0" fontId="2" fillId="2" borderId="35" xfId="0" applyFont="1" applyFill="1" applyBorder="1" applyAlignment="1">
      <alignment wrapText="1"/>
    </xf>
    <xf numFmtId="169" fontId="7" fillId="4" borderId="6" xfId="6" applyNumberFormat="1" applyFont="1" applyFill="1" applyBorder="1" applyAlignment="1" applyProtection="1">
      <alignment horizontal="center" vertical="center"/>
    </xf>
    <xf numFmtId="0" fontId="7" fillId="4" borderId="35" xfId="0" applyFont="1" applyFill="1" applyBorder="1" applyAlignment="1">
      <alignment vertical="center" wrapText="1"/>
    </xf>
    <xf numFmtId="0" fontId="2" fillId="2" borderId="35" xfId="0" quotePrefix="1" applyFont="1" applyFill="1" applyBorder="1" applyAlignment="1">
      <alignment horizontal="left" wrapText="1" indent="2"/>
    </xf>
    <xf numFmtId="169" fontId="2" fillId="2" borderId="51" xfId="6" applyNumberFormat="1" applyFont="1" applyFill="1" applyBorder="1" applyAlignment="1" applyProtection="1">
      <alignment horizontal="center"/>
    </xf>
    <xf numFmtId="0" fontId="2" fillId="2" borderId="57" xfId="0" applyFont="1" applyFill="1" applyBorder="1" applyAlignment="1">
      <alignment wrapText="1"/>
    </xf>
    <xf numFmtId="164" fontId="15" fillId="0" borderId="6" xfId="3" applyFont="1" applyBorder="1" applyAlignment="1">
      <alignment horizontal="left" indent="1"/>
    </xf>
    <xf numFmtId="164" fontId="15" fillId="0" borderId="6" xfId="0" quotePrefix="1" applyNumberFormat="1" applyFont="1" applyBorder="1" applyAlignment="1">
      <alignment horizontal="left" vertical="center" indent="1"/>
    </xf>
    <xf numFmtId="164" fontId="32" fillId="0" borderId="6" xfId="0" quotePrefix="1" applyNumberFormat="1" applyFont="1" applyBorder="1" applyAlignment="1">
      <alignment horizontal="left" vertical="center" indent="1"/>
    </xf>
    <xf numFmtId="0" fontId="15" fillId="0" borderId="0" xfId="0" applyFont="1"/>
    <xf numFmtId="176" fontId="2" fillId="2" borderId="5" xfId="10" applyNumberFormat="1" applyFont="1" applyFill="1" applyBorder="1" applyAlignment="1" applyProtection="1">
      <alignment horizontal="left" vertical="center" wrapText="1" indent="1"/>
    </xf>
    <xf numFmtId="175" fontId="2" fillId="2" borderId="0" xfId="9" applyNumberFormat="1" applyFont="1" applyFill="1" applyBorder="1" applyAlignment="1" applyProtection="1">
      <alignment vertical="center"/>
      <protection locked="0"/>
    </xf>
    <xf numFmtId="0" fontId="2" fillId="0" borderId="6" xfId="0" applyFont="1" applyBorder="1"/>
    <xf numFmtId="0" fontId="2" fillId="0" borderId="35" xfId="0" applyFont="1" applyBorder="1"/>
    <xf numFmtId="0" fontId="22" fillId="0" borderId="6" xfId="0" applyFont="1" applyBorder="1" applyAlignment="1">
      <alignment horizontal="centerContinuous" vertical="center"/>
    </xf>
    <xf numFmtId="0" fontId="23" fillId="0" borderId="35" xfId="0" applyFont="1" applyBorder="1" applyAlignment="1">
      <alignment horizontal="centerContinuous" vertical="center"/>
    </xf>
    <xf numFmtId="0" fontId="22" fillId="5" borderId="6" xfId="0" applyFont="1" applyFill="1" applyBorder="1" applyAlignment="1">
      <alignment horizontal="centerContinuous" vertical="center"/>
    </xf>
    <xf numFmtId="0" fontId="22" fillId="5" borderId="35" xfId="0" applyFont="1" applyFill="1" applyBorder="1" applyAlignment="1">
      <alignment horizontal="centerContinuous" vertical="center"/>
    </xf>
    <xf numFmtId="0" fontId="22" fillId="0" borderId="35" xfId="0" applyFont="1" applyBorder="1" applyAlignment="1">
      <alignment horizontal="centerContinuous" vertical="center"/>
    </xf>
    <xf numFmtId="0" fontId="4" fillId="0" borderId="6" xfId="0" applyFont="1" applyBorder="1" applyAlignment="1">
      <alignment horizontal="left" vertical="center"/>
    </xf>
    <xf numFmtId="0" fontId="24" fillId="2" borderId="35" xfId="0" applyFont="1" applyFill="1" applyBorder="1" applyAlignment="1">
      <alignment horizontal="left" vertical="center"/>
    </xf>
    <xf numFmtId="0" fontId="4" fillId="0" borderId="6" xfId="0" applyFont="1" applyBorder="1" applyAlignment="1">
      <alignment vertical="center"/>
    </xf>
    <xf numFmtId="0" fontId="7" fillId="0" borderId="6" xfId="0" applyFont="1" applyBorder="1" applyAlignment="1">
      <alignment horizontal="left" vertical="top" indent="1"/>
    </xf>
    <xf numFmtId="0" fontId="26" fillId="0" borderId="35" xfId="0" applyFont="1" applyBorder="1" applyAlignment="1">
      <alignment horizontal="justify" vertical="center"/>
    </xf>
    <xf numFmtId="172" fontId="25" fillId="6" borderId="35" xfId="0" applyNumberFormat="1" applyFont="1" applyFill="1" applyBorder="1" applyAlignment="1">
      <alignment horizontal="justify" vertical="center"/>
    </xf>
    <xf numFmtId="0" fontId="7" fillId="0" borderId="6" xfId="0" applyFont="1" applyBorder="1" applyAlignment="1">
      <alignment horizontal="left" vertical="center"/>
    </xf>
    <xf numFmtId="0" fontId="18" fillId="0" borderId="6" xfId="0" applyFont="1" applyBorder="1" applyAlignment="1">
      <alignment vertical="center"/>
    </xf>
    <xf numFmtId="0" fontId="18" fillId="0" borderId="35" xfId="0" applyFont="1" applyBorder="1" applyAlignment="1">
      <alignment vertical="center"/>
    </xf>
    <xf numFmtId="0" fontId="2" fillId="0" borderId="51" xfId="0" applyFont="1" applyBorder="1" applyAlignment="1">
      <alignment vertical="center"/>
    </xf>
    <xf numFmtId="0" fontId="24" fillId="0" borderId="57" xfId="0" applyFont="1" applyBorder="1" applyAlignment="1">
      <alignment horizontal="left" vertical="center"/>
    </xf>
    <xf numFmtId="0" fontId="19" fillId="2" borderId="0" xfId="0" applyFont="1" applyFill="1"/>
    <xf numFmtId="0" fontId="19" fillId="0" borderId="0" xfId="0" applyFont="1"/>
    <xf numFmtId="0" fontId="19" fillId="0" borderId="0" xfId="0" applyFont="1" applyAlignment="1">
      <alignment horizontal="center"/>
    </xf>
    <xf numFmtId="4" fontId="19" fillId="0" borderId="0" xfId="0" applyNumberFormat="1" applyFont="1" applyAlignment="1">
      <alignment horizontal="right"/>
    </xf>
    <xf numFmtId="0" fontId="7" fillId="0" borderId="32" xfId="0" applyFont="1" applyBorder="1"/>
    <xf numFmtId="0" fontId="7" fillId="0" borderId="33" xfId="0" applyFont="1" applyBorder="1"/>
    <xf numFmtId="0" fontId="7" fillId="0" borderId="6" xfId="0" applyFont="1" applyBorder="1" applyAlignment="1">
      <alignment horizontal="left" vertical="center" indent="1"/>
    </xf>
    <xf numFmtId="0" fontId="7" fillId="0" borderId="0" xfId="0" applyFont="1" applyAlignment="1">
      <alignment vertical="center"/>
    </xf>
    <xf numFmtId="0" fontId="7" fillId="0" borderId="35" xfId="0" applyFont="1" applyBorder="1" applyAlignment="1">
      <alignment vertical="center"/>
    </xf>
    <xf numFmtId="0" fontId="20" fillId="0" borderId="0" xfId="0" applyFont="1"/>
    <xf numFmtId="0" fontId="19" fillId="0" borderId="35" xfId="0" applyFont="1" applyBorder="1"/>
    <xf numFmtId="0" fontId="7" fillId="0" borderId="0" xfId="0" applyFont="1"/>
    <xf numFmtId="164" fontId="7" fillId="0" borderId="36" xfId="0" applyNumberFormat="1" applyFont="1" applyBorder="1" applyAlignment="1">
      <alignment horizontal="center" vertical="center"/>
    </xf>
    <xf numFmtId="164" fontId="7" fillId="0" borderId="25"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7" fillId="0" borderId="37" xfId="0" applyNumberFormat="1" applyFont="1" applyBorder="1" applyAlignment="1">
      <alignment horizontal="center" vertical="center" wrapText="1"/>
    </xf>
    <xf numFmtId="4" fontId="7" fillId="0" borderId="38" xfId="0" applyNumberFormat="1" applyFont="1" applyBorder="1" applyAlignment="1">
      <alignment horizontal="center" vertical="center" wrapText="1"/>
    </xf>
    <xf numFmtId="164" fontId="7" fillId="0" borderId="39" xfId="0" applyNumberFormat="1" applyFont="1" applyBorder="1" applyAlignment="1">
      <alignment horizontal="center" vertical="center" wrapText="1"/>
    </xf>
    <xf numFmtId="164" fontId="4" fillId="0" borderId="40"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9" xfId="0" applyNumberFormat="1" applyFont="1" applyBorder="1" applyAlignment="1">
      <alignment horizontal="center" vertical="center"/>
    </xf>
    <xf numFmtId="164" fontId="4" fillId="0" borderId="0" xfId="0" applyNumberFormat="1" applyFont="1" applyAlignment="1">
      <alignment horizontal="center" vertical="center"/>
    </xf>
    <xf numFmtId="0" fontId="19" fillId="2" borderId="41" xfId="0" applyFont="1" applyFill="1" applyBorder="1"/>
    <xf numFmtId="0" fontId="19" fillId="0" borderId="40" xfId="0" applyFont="1" applyBorder="1"/>
    <xf numFmtId="0" fontId="4" fillId="2" borderId="5" xfId="0" applyFont="1" applyFill="1" applyBorder="1" applyAlignment="1">
      <alignment horizontal="left" indent="1"/>
    </xf>
    <xf numFmtId="0" fontId="19" fillId="0" borderId="19" xfId="0" applyFont="1" applyBorder="1" applyAlignment="1">
      <alignment vertical="center"/>
    </xf>
    <xf numFmtId="165" fontId="19" fillId="0" borderId="19" xfId="0" applyNumberFormat="1" applyFont="1" applyBorder="1" applyAlignment="1">
      <alignment horizontal="center" vertical="center"/>
    </xf>
    <xf numFmtId="165" fontId="19" fillId="0" borderId="0" xfId="0" applyNumberFormat="1" applyFont="1" applyAlignment="1">
      <alignment horizontal="center" vertical="center"/>
    </xf>
    <xf numFmtId="165" fontId="19" fillId="2" borderId="41" xfId="0" applyNumberFormat="1" applyFont="1" applyFill="1" applyBorder="1"/>
    <xf numFmtId="164" fontId="7" fillId="0" borderId="5" xfId="0" applyNumberFormat="1" applyFont="1" applyBorder="1" applyAlignment="1">
      <alignment horizontal="left" vertical="center" indent="1"/>
    </xf>
    <xf numFmtId="164" fontId="7" fillId="0" borderId="19" xfId="0" applyNumberFormat="1" applyFont="1" applyBorder="1" applyAlignment="1">
      <alignment horizontal="center" vertical="center"/>
    </xf>
    <xf numFmtId="165" fontId="7" fillId="0" borderId="0" xfId="0" applyNumberFormat="1" applyFont="1" applyAlignment="1">
      <alignment horizontal="center" vertical="center"/>
    </xf>
    <xf numFmtId="165" fontId="2" fillId="2" borderId="41" xfId="0" applyNumberFormat="1" applyFont="1" applyFill="1" applyBorder="1"/>
    <xf numFmtId="0" fontId="10" fillId="0" borderId="5" xfId="0" applyFont="1" applyBorder="1" applyAlignment="1">
      <alignment horizontal="left" vertical="center" wrapText="1" indent="1"/>
    </xf>
    <xf numFmtId="164" fontId="7" fillId="0" borderId="5" xfId="0" applyNumberFormat="1" applyFont="1" applyBorder="1" applyAlignment="1">
      <alignment horizontal="center" vertical="center"/>
    </xf>
    <xf numFmtId="164" fontId="2" fillId="0" borderId="5" xfId="0" applyNumberFormat="1" applyFont="1" applyBorder="1" applyAlignment="1">
      <alignment horizontal="left" vertical="center" wrapText="1" indent="1"/>
    </xf>
    <xf numFmtId="164" fontId="7" fillId="0" borderId="5" xfId="0" applyNumberFormat="1" applyFont="1" applyBorder="1" applyAlignment="1">
      <alignment horizontal="left" vertical="top" wrapText="1" indent="1"/>
    </xf>
    <xf numFmtId="164" fontId="19" fillId="0" borderId="40" xfId="0" quotePrefix="1" applyNumberFormat="1" applyFont="1" applyBorder="1" applyAlignment="1">
      <alignment horizontal="center" vertical="center"/>
    </xf>
    <xf numFmtId="0" fontId="7" fillId="0" borderId="42" xfId="0" applyFont="1" applyBorder="1" applyAlignment="1">
      <alignment horizontal="left" vertical="center" wrapText="1" indent="1"/>
    </xf>
    <xf numFmtId="164" fontId="2" fillId="0" borderId="5" xfId="0" applyNumberFormat="1" applyFont="1" applyBorder="1" applyAlignment="1">
      <alignment horizontal="center" vertical="center"/>
    </xf>
    <xf numFmtId="165" fontId="2" fillId="0" borderId="0" xfId="0" applyNumberFormat="1" applyFont="1" applyAlignment="1">
      <alignment horizontal="right"/>
    </xf>
    <xf numFmtId="165" fontId="2" fillId="0" borderId="41" xfId="0" applyNumberFormat="1" applyFont="1" applyBorder="1" applyAlignment="1">
      <alignment horizontal="right"/>
    </xf>
    <xf numFmtId="0" fontId="21" fillId="0" borderId="42" xfId="0" applyFont="1" applyBorder="1" applyAlignment="1">
      <alignment horizontal="left" vertical="center" wrapText="1" indent="1"/>
    </xf>
    <xf numFmtId="1" fontId="2" fillId="0" borderId="40" xfId="0" quotePrefix="1" applyNumberFormat="1" applyFont="1" applyBorder="1" applyAlignment="1">
      <alignment horizontal="center" vertical="center"/>
    </xf>
    <xf numFmtId="0" fontId="2" fillId="2" borderId="42" xfId="0" applyFont="1" applyFill="1" applyBorder="1" applyAlignment="1">
      <alignment horizontal="left" vertical="center" wrapText="1" indent="1"/>
    </xf>
    <xf numFmtId="3" fontId="2" fillId="0" borderId="19" xfId="0" applyNumberFormat="1" applyFont="1" applyBorder="1" applyAlignment="1">
      <alignment horizontal="center" vertical="center"/>
    </xf>
    <xf numFmtId="165" fontId="2" fillId="0" borderId="0" xfId="0" applyNumberFormat="1" applyFont="1" applyAlignment="1">
      <alignment horizontal="right" vertical="center"/>
    </xf>
    <xf numFmtId="165" fontId="2" fillId="0" borderId="41" xfId="0" applyNumberFormat="1" applyFont="1" applyBorder="1" applyAlignment="1">
      <alignment horizontal="right" vertical="center"/>
    </xf>
    <xf numFmtId="3" fontId="2" fillId="0" borderId="5" xfId="0" applyNumberFormat="1" applyFont="1" applyBorder="1" applyAlignment="1">
      <alignment horizontal="center"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7" fillId="2" borderId="42" xfId="0" applyFont="1" applyFill="1" applyBorder="1" applyAlignment="1">
      <alignment horizontal="left" vertical="center" wrapText="1" indent="1"/>
    </xf>
    <xf numFmtId="0" fontId="10" fillId="2" borderId="42" xfId="0" applyFont="1" applyFill="1" applyBorder="1" applyAlignment="1">
      <alignment horizontal="left" vertical="center" wrapText="1" indent="1"/>
    </xf>
    <xf numFmtId="1" fontId="2" fillId="0" borderId="40" xfId="0" quotePrefix="1" applyNumberFormat="1" applyFont="1" applyBorder="1" applyAlignment="1">
      <alignment horizontal="center" vertical="top"/>
    </xf>
    <xf numFmtId="0" fontId="2" fillId="0" borderId="42" xfId="0" applyFont="1" applyBorder="1" applyAlignment="1">
      <alignment horizontal="left" vertical="center" wrapText="1" indent="1"/>
    </xf>
    <xf numFmtId="0" fontId="2" fillId="0" borderId="42" xfId="0" applyFont="1" applyBorder="1" applyAlignment="1">
      <alignment horizontal="left" vertical="top" wrapText="1" indent="1"/>
    </xf>
    <xf numFmtId="0" fontId="2" fillId="2" borderId="42" xfId="0" applyFont="1" applyFill="1" applyBorder="1" applyAlignment="1">
      <alignment horizontal="left" vertical="top" wrapText="1" indent="1"/>
    </xf>
    <xf numFmtId="165" fontId="2" fillId="0" borderId="35" xfId="0" applyNumberFormat="1" applyFont="1" applyBorder="1" applyAlignment="1">
      <alignment horizontal="right" vertical="center"/>
    </xf>
    <xf numFmtId="0" fontId="2" fillId="0" borderId="4" xfId="0" applyFont="1" applyBorder="1" applyAlignment="1">
      <alignment horizontal="left" vertical="top" wrapText="1" indent="1"/>
    </xf>
    <xf numFmtId="164" fontId="2" fillId="0" borderId="19" xfId="0" applyNumberFormat="1" applyFont="1" applyBorder="1" applyAlignment="1">
      <alignment horizontal="center" vertical="top"/>
    </xf>
    <xf numFmtId="165" fontId="2" fillId="0" borderId="41" xfId="0" applyNumberFormat="1" applyFont="1" applyBorder="1" applyAlignment="1">
      <alignment horizontal="right" vertical="top"/>
    </xf>
    <xf numFmtId="0" fontId="2" fillId="2" borderId="4" xfId="0" applyFont="1" applyFill="1" applyBorder="1" applyAlignment="1">
      <alignment horizontal="left" vertical="top" wrapText="1" indent="1"/>
    </xf>
    <xf numFmtId="165" fontId="2" fillId="0" borderId="0" xfId="0" applyNumberFormat="1" applyFont="1" applyAlignment="1">
      <alignment horizontal="right" vertical="top"/>
    </xf>
    <xf numFmtId="0" fontId="2" fillId="2" borderId="4" xfId="0" applyFont="1" applyFill="1" applyBorder="1" applyAlignment="1">
      <alignment horizontal="left" vertical="center" wrapText="1" indent="1"/>
    </xf>
    <xf numFmtId="164" fontId="2" fillId="0" borderId="19" xfId="0" applyNumberFormat="1" applyFont="1" applyBorder="1" applyAlignment="1">
      <alignment horizontal="center" vertical="center"/>
    </xf>
    <xf numFmtId="1" fontId="19" fillId="0" borderId="40" xfId="0" quotePrefix="1" applyNumberFormat="1" applyFont="1" applyBorder="1" applyAlignment="1">
      <alignment horizontal="center" vertical="top"/>
    </xf>
    <xf numFmtId="0" fontId="2" fillId="0" borderId="5" xfId="0" applyFont="1" applyBorder="1" applyAlignment="1">
      <alignment horizontal="left" vertical="top" wrapText="1" indent="1"/>
    </xf>
    <xf numFmtId="164" fontId="2" fillId="0" borderId="5" xfId="0" applyNumberFormat="1" applyFont="1" applyBorder="1" applyAlignment="1">
      <alignment horizontal="center" vertical="top"/>
    </xf>
    <xf numFmtId="165" fontId="2" fillId="2" borderId="19" xfId="0" applyNumberFormat="1" applyFont="1" applyFill="1" applyBorder="1" applyAlignment="1">
      <alignment horizontal="center" vertical="top"/>
    </xf>
    <xf numFmtId="1" fontId="19" fillId="0" borderId="44" xfId="0" quotePrefix="1" applyNumberFormat="1" applyFont="1" applyBorder="1" applyAlignment="1">
      <alignment horizontal="center" vertical="center"/>
    </xf>
    <xf numFmtId="164" fontId="2" fillId="0" borderId="8" xfId="0" applyNumberFormat="1" applyFont="1" applyBorder="1" applyAlignment="1">
      <alignment horizontal="left" vertical="center" indent="1"/>
    </xf>
    <xf numFmtId="0" fontId="2" fillId="0" borderId="45" xfId="0" applyFont="1" applyBorder="1" applyAlignment="1">
      <alignment horizontal="center" vertical="center"/>
    </xf>
    <xf numFmtId="165" fontId="2" fillId="0" borderId="45" xfId="0" applyNumberFormat="1" applyFont="1" applyBorder="1" applyAlignment="1">
      <alignment horizontal="center" vertical="center"/>
    </xf>
    <xf numFmtId="165" fontId="2" fillId="0" borderId="7" xfId="0" applyNumberFormat="1" applyFont="1" applyBorder="1" applyAlignment="1">
      <alignment horizontal="right" vertical="center"/>
    </xf>
    <xf numFmtId="165" fontId="2" fillId="0" borderId="46" xfId="0" applyNumberFormat="1" applyFont="1" applyBorder="1" applyAlignment="1">
      <alignment horizontal="right" vertical="center"/>
    </xf>
    <xf numFmtId="1" fontId="19" fillId="0" borderId="47" xfId="0" applyNumberFormat="1" applyFont="1" applyBorder="1" applyAlignment="1">
      <alignment vertical="center"/>
    </xf>
    <xf numFmtId="164" fontId="7" fillId="0" borderId="48" xfId="0" applyNumberFormat="1" applyFont="1" applyBorder="1" applyAlignment="1">
      <alignment horizontal="right" vertical="center"/>
    </xf>
    <xf numFmtId="164" fontId="7" fillId="0" borderId="48" xfId="0" quotePrefix="1" applyNumberFormat="1" applyFont="1" applyBorder="1" applyAlignment="1">
      <alignment horizontal="right" vertical="center"/>
    </xf>
    <xf numFmtId="165" fontId="7" fillId="0" borderId="48" xfId="0" quotePrefix="1" applyNumberFormat="1" applyFont="1" applyBorder="1" applyAlignment="1">
      <alignment horizontal="center" vertical="center"/>
    </xf>
    <xf numFmtId="165" fontId="7" fillId="0" borderId="49" xfId="0" quotePrefix="1" applyNumberFormat="1" applyFont="1" applyBorder="1" applyAlignment="1">
      <alignment horizontal="right" vertical="center"/>
    </xf>
    <xf numFmtId="165" fontId="7" fillId="0" borderId="50" xfId="0" applyNumberFormat="1" applyFont="1" applyBorder="1" applyAlignment="1">
      <alignment horizontal="right" vertical="center"/>
    </xf>
    <xf numFmtId="1" fontId="19" fillId="0" borderId="0" xfId="0" applyNumberFormat="1" applyFont="1" applyAlignment="1">
      <alignment vertical="center"/>
    </xf>
    <xf numFmtId="164" fontId="4" fillId="0" borderId="0" xfId="0" applyNumberFormat="1" applyFont="1" applyAlignment="1">
      <alignment horizontal="right" vertical="center"/>
    </xf>
    <xf numFmtId="164" fontId="4" fillId="0" borderId="0" xfId="0" quotePrefix="1" applyNumberFormat="1" applyFont="1" applyAlignment="1">
      <alignment horizontal="right" vertical="center"/>
    </xf>
    <xf numFmtId="165" fontId="4" fillId="0" borderId="0" xfId="0" quotePrefix="1" applyNumberFormat="1" applyFont="1" applyAlignment="1">
      <alignment horizontal="center" vertical="center"/>
    </xf>
    <xf numFmtId="165" fontId="4" fillId="0" borderId="0" xfId="0" quotePrefix="1" applyNumberFormat="1" applyFont="1" applyAlignment="1">
      <alignment horizontal="right" vertical="center"/>
    </xf>
    <xf numFmtId="165" fontId="4" fillId="2" borderId="0" xfId="0" applyNumberFormat="1" applyFont="1" applyFill="1" applyAlignment="1">
      <alignment horizontal="right" vertical="center"/>
    </xf>
    <xf numFmtId="0" fontId="19" fillId="0" borderId="0" xfId="0" applyFont="1" applyAlignment="1">
      <alignment vertical="center"/>
    </xf>
    <xf numFmtId="165" fontId="19" fillId="0" borderId="0" xfId="0" applyNumberFormat="1" applyFont="1" applyAlignment="1">
      <alignment horizontal="right" vertical="center"/>
    </xf>
    <xf numFmtId="165" fontId="19" fillId="0" borderId="0" xfId="0" applyNumberFormat="1" applyFont="1" applyAlignment="1">
      <alignment vertical="center"/>
    </xf>
    <xf numFmtId="0" fontId="19" fillId="0" borderId="0" xfId="0" applyFont="1" applyAlignment="1">
      <alignment horizontal="center" vertical="center"/>
    </xf>
    <xf numFmtId="4" fontId="19" fillId="0" borderId="0" xfId="0" applyNumberFormat="1" applyFont="1" applyAlignment="1">
      <alignment horizontal="right" vertical="center"/>
    </xf>
    <xf numFmtId="0" fontId="2" fillId="0" borderId="1" xfId="0" applyFont="1" applyBorder="1"/>
    <xf numFmtId="0" fontId="2" fillId="0" borderId="2" xfId="0" applyFont="1" applyBorder="1"/>
    <xf numFmtId="0" fontId="2" fillId="0" borderId="2" xfId="0" applyFont="1" applyBorder="1" applyAlignment="1">
      <alignment horizontal="center"/>
    </xf>
    <xf numFmtId="4" fontId="2" fillId="0" borderId="2" xfId="0" applyNumberFormat="1" applyFont="1" applyBorder="1" applyAlignment="1">
      <alignment horizontal="right"/>
    </xf>
    <xf numFmtId="0" fontId="2" fillId="0" borderId="3" xfId="0" applyFont="1" applyBorder="1"/>
    <xf numFmtId="0" fontId="7" fillId="0" borderId="4" xfId="0" applyFont="1" applyBorder="1" applyAlignment="1">
      <alignment horizontal="left" vertical="top" indent="1"/>
    </xf>
    <xf numFmtId="164" fontId="4" fillId="0" borderId="0" xfId="3" applyFont="1" applyAlignment="1">
      <alignment wrapText="1"/>
    </xf>
    <xf numFmtId="164" fontId="4" fillId="0" borderId="5" xfId="3" applyFont="1" applyBorder="1" applyAlignment="1">
      <alignment wrapText="1"/>
    </xf>
    <xf numFmtId="0" fontId="7" fillId="0" borderId="4" xfId="0" applyFont="1" applyBorder="1" applyAlignment="1">
      <alignment horizontal="left" indent="1"/>
    </xf>
    <xf numFmtId="0" fontId="5" fillId="0" borderId="0" xfId="0" applyFont="1" applyAlignment="1">
      <alignment vertical="center"/>
    </xf>
    <xf numFmtId="164" fontId="4" fillId="0" borderId="0" xfId="3" applyFont="1" applyAlignment="1">
      <alignment horizontal="right" wrapText="1"/>
    </xf>
    <xf numFmtId="164" fontId="4" fillId="0" borderId="0" xfId="3" applyFont="1" applyAlignment="1">
      <alignment horizontal="center" wrapText="1"/>
    </xf>
    <xf numFmtId="164" fontId="4" fillId="0" borderId="5" xfId="3" applyFont="1" applyBorder="1" applyAlignment="1">
      <alignment horizontal="right" wrapText="1"/>
    </xf>
    <xf numFmtId="164" fontId="7" fillId="0" borderId="31" xfId="0" applyNumberFormat="1" applyFont="1" applyBorder="1" applyAlignment="1">
      <alignment horizontal="center" vertical="center"/>
    </xf>
    <xf numFmtId="164" fontId="7" fillId="0" borderId="60" xfId="0" applyNumberFormat="1" applyFont="1" applyBorder="1" applyAlignment="1">
      <alignment horizontal="center" vertical="center"/>
    </xf>
    <xf numFmtId="4" fontId="7" fillId="0" borderId="0" xfId="0" applyNumberFormat="1" applyFont="1" applyAlignment="1">
      <alignment horizontal="center" vertical="center"/>
    </xf>
    <xf numFmtId="164" fontId="7" fillId="0" borderId="20" xfId="0" applyNumberFormat="1" applyFont="1" applyBorder="1" applyAlignment="1">
      <alignment horizontal="center" vertical="center" wrapText="1"/>
    </xf>
    <xf numFmtId="0" fontId="8" fillId="0" borderId="31" xfId="0" applyFont="1" applyBorder="1"/>
    <xf numFmtId="0" fontId="4" fillId="2" borderId="60" xfId="0" applyFont="1" applyFill="1" applyBorder="1" applyAlignment="1">
      <alignment horizontal="left" wrapText="1" indent="1"/>
    </xf>
    <xf numFmtId="0" fontId="8" fillId="0" borderId="19" xfId="0" applyFont="1" applyBorder="1" applyAlignment="1">
      <alignment vertical="center"/>
    </xf>
    <xf numFmtId="0" fontId="8" fillId="0" borderId="19" xfId="0" applyFont="1" applyBorder="1" applyAlignment="1">
      <alignment horizontal="center" vertical="center"/>
    </xf>
    <xf numFmtId="4" fontId="8" fillId="0" borderId="4" xfId="0" applyNumberFormat="1" applyFont="1" applyBorder="1" applyAlignment="1">
      <alignment horizontal="right" vertical="center"/>
    </xf>
    <xf numFmtId="164" fontId="9" fillId="0" borderId="20" xfId="3" applyFont="1" applyBorder="1" applyAlignment="1">
      <alignment horizontal="right"/>
    </xf>
    <xf numFmtId="164" fontId="6" fillId="0" borderId="31" xfId="0" applyNumberFormat="1" applyFont="1" applyBorder="1" applyAlignment="1">
      <alignment horizontal="center" vertical="center"/>
    </xf>
    <xf numFmtId="0" fontId="8" fillId="0" borderId="60" xfId="0" applyFont="1" applyBorder="1" applyAlignment="1">
      <alignment horizontal="left" vertical="center" wrapText="1" indent="1"/>
    </xf>
    <xf numFmtId="164" fontId="6"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4" fontId="6" fillId="0" borderId="0" xfId="0" applyNumberFormat="1" applyFont="1" applyAlignment="1">
      <alignment horizontal="center" vertical="center"/>
    </xf>
    <xf numFmtId="164" fontId="6" fillId="0" borderId="20" xfId="0" applyNumberFormat="1" applyFont="1" applyBorder="1" applyAlignment="1">
      <alignment horizontal="center" vertical="center" wrapText="1"/>
    </xf>
    <xf numFmtId="0" fontId="32" fillId="0" borderId="60" xfId="0" applyFont="1" applyBorder="1" applyAlignment="1">
      <alignment horizontal="left" vertical="center" wrapText="1" indent="1"/>
    </xf>
    <xf numFmtId="4" fontId="11" fillId="0" borderId="0" xfId="0" applyNumberFormat="1" applyFont="1" applyAlignment="1">
      <alignment horizontal="center" vertical="center"/>
    </xf>
    <xf numFmtId="0" fontId="10" fillId="2" borderId="0" xfId="4" applyFont="1" applyFill="1" applyAlignment="1">
      <alignment horizontal="left" vertical="top" wrapText="1" indent="1"/>
    </xf>
    <xf numFmtId="164" fontId="8" fillId="0" borderId="19" xfId="0" applyNumberFormat="1" applyFont="1" applyBorder="1" applyAlignment="1">
      <alignment horizontal="center" vertical="center"/>
    </xf>
    <xf numFmtId="2" fontId="8" fillId="0" borderId="19" xfId="0" applyNumberFormat="1" applyFont="1" applyBorder="1" applyAlignment="1">
      <alignment horizontal="center" vertical="center"/>
    </xf>
    <xf numFmtId="165" fontId="12" fillId="0" borderId="0" xfId="0" applyNumberFormat="1" applyFont="1" applyAlignment="1">
      <alignment horizontal="center" vertical="center"/>
    </xf>
    <xf numFmtId="0" fontId="8" fillId="0" borderId="0" xfId="0" applyFont="1" applyAlignment="1">
      <alignment horizontal="left" vertical="center" wrapText="1" indent="1"/>
    </xf>
    <xf numFmtId="1" fontId="2" fillId="0" borderId="31" xfId="0" applyNumberFormat="1" applyFont="1" applyBorder="1" applyAlignment="1">
      <alignment horizontal="center" vertical="center"/>
    </xf>
    <xf numFmtId="0" fontId="2" fillId="0" borderId="60" xfId="0" applyFont="1" applyBorder="1" applyAlignment="1">
      <alignment horizontal="left" vertical="center" wrapText="1" indent="1"/>
    </xf>
    <xf numFmtId="3" fontId="2" fillId="0" borderId="19" xfId="0" quotePrefix="1" applyNumberFormat="1" applyFont="1" applyBorder="1" applyAlignment="1">
      <alignment horizontal="center" vertical="top"/>
    </xf>
    <xf numFmtId="175" fontId="12" fillId="0" borderId="0" xfId="1" applyNumberFormat="1" applyFont="1" applyAlignment="1" applyProtection="1">
      <alignment horizontal="center" vertical="center"/>
    </xf>
    <xf numFmtId="166" fontId="2" fillId="0" borderId="20" xfId="0" applyNumberFormat="1" applyFont="1" applyBorder="1" applyAlignment="1">
      <alignment horizontal="right" vertical="top"/>
    </xf>
    <xf numFmtId="164" fontId="8" fillId="0" borderId="5" xfId="0" applyNumberFormat="1" applyFont="1" applyBorder="1" applyAlignment="1">
      <alignment horizontal="center" vertical="center"/>
    </xf>
    <xf numFmtId="3" fontId="8" fillId="0" borderId="19" xfId="0" applyNumberFormat="1" applyFont="1" applyBorder="1" applyAlignment="1">
      <alignment horizontal="center" vertical="center"/>
    </xf>
    <xf numFmtId="3" fontId="2" fillId="0" borderId="19" xfId="0" quotePrefix="1" applyNumberFormat="1" applyFont="1" applyBorder="1" applyAlignment="1">
      <alignment horizontal="center" vertical="center"/>
    </xf>
    <xf numFmtId="164" fontId="8" fillId="0" borderId="60" xfId="0" applyNumberFormat="1" applyFont="1" applyBorder="1" applyAlignment="1">
      <alignment horizontal="left" vertical="center" wrapText="1" indent="1"/>
    </xf>
    <xf numFmtId="164" fontId="2" fillId="0" borderId="60" xfId="0" applyNumberFormat="1" applyFont="1" applyBorder="1" applyAlignment="1">
      <alignment horizontal="left" vertical="center" wrapText="1" indent="1"/>
    </xf>
    <xf numFmtId="167" fontId="2" fillId="0" borderId="31" xfId="0" quotePrefix="1" applyNumberFormat="1" applyFont="1" applyBorder="1" applyAlignment="1">
      <alignment horizontal="center" vertical="top"/>
    </xf>
    <xf numFmtId="0" fontId="2" fillId="0" borderId="60" xfId="0" applyFont="1" applyBorder="1" applyAlignment="1">
      <alignment horizontal="right" vertical="top" wrapText="1" indent="1"/>
    </xf>
    <xf numFmtId="3" fontId="2" fillId="0" borderId="19" xfId="0" applyNumberFormat="1" applyFont="1" applyBorder="1" applyAlignment="1">
      <alignment horizontal="center" vertical="top"/>
    </xf>
    <xf numFmtId="166" fontId="7" fillId="0" borderId="20" xfId="0" applyNumberFormat="1" applyFont="1" applyBorder="1" applyAlignment="1">
      <alignment horizontal="right" vertical="top"/>
    </xf>
    <xf numFmtId="164" fontId="2" fillId="0" borderId="60" xfId="0" applyNumberFormat="1" applyFont="1" applyBorder="1" applyAlignment="1">
      <alignment horizontal="center" vertical="top"/>
    </xf>
    <xf numFmtId="3" fontId="2" fillId="0" borderId="31" xfId="0" applyNumberFormat="1" applyFont="1" applyBorder="1" applyAlignment="1">
      <alignment horizontal="center" vertical="center"/>
    </xf>
    <xf numFmtId="2" fontId="8" fillId="0" borderId="31" xfId="0" applyNumberFormat="1" applyFont="1" applyBorder="1" applyAlignment="1">
      <alignment horizontal="center" vertical="center"/>
    </xf>
    <xf numFmtId="0" fontId="10" fillId="0" borderId="60" xfId="0" applyFont="1" applyBorder="1" applyAlignment="1">
      <alignment horizontal="left" vertical="center" wrapText="1" indent="1"/>
    </xf>
    <xf numFmtId="164" fontId="2" fillId="0" borderId="31" xfId="0" quotePrefix="1" applyNumberFormat="1" applyFont="1" applyBorder="1" applyAlignment="1">
      <alignment horizontal="center" vertical="center"/>
    </xf>
    <xf numFmtId="164" fontId="2" fillId="0" borderId="31" xfId="0" applyNumberFormat="1" applyFont="1" applyBorder="1" applyAlignment="1">
      <alignment horizontal="center" vertical="center"/>
    </xf>
    <xf numFmtId="0" fontId="7" fillId="0" borderId="60" xfId="0" applyFont="1" applyBorder="1" applyAlignment="1">
      <alignment horizontal="left" vertical="center" wrapText="1" indent="1"/>
    </xf>
    <xf numFmtId="164" fontId="6" fillId="0" borderId="60" xfId="0" applyNumberFormat="1" applyFont="1" applyBorder="1" applyAlignment="1">
      <alignment horizontal="center" vertical="center"/>
    </xf>
    <xf numFmtId="164" fontId="2" fillId="0" borderId="60" xfId="0" applyNumberFormat="1" applyFont="1" applyBorder="1" applyAlignment="1">
      <alignment horizontal="center" vertical="center"/>
    </xf>
    <xf numFmtId="0" fontId="8" fillId="0" borderId="60" xfId="0" applyFont="1" applyBorder="1" applyAlignment="1">
      <alignment horizontal="left" vertical="top" wrapText="1" indent="1"/>
    </xf>
    <xf numFmtId="164" fontId="8" fillId="0" borderId="60" xfId="0" applyNumberFormat="1" applyFont="1" applyBorder="1" applyAlignment="1">
      <alignment horizontal="center" vertical="top"/>
    </xf>
    <xf numFmtId="1" fontId="2" fillId="0" borderId="31" xfId="0" quotePrefix="1" applyNumberFormat="1" applyFont="1" applyBorder="1" applyAlignment="1">
      <alignment horizontal="center" vertical="center"/>
    </xf>
    <xf numFmtId="0" fontId="2" fillId="0" borderId="60" xfId="0" applyFont="1" applyBorder="1" applyAlignment="1">
      <alignment horizontal="left" vertical="top" wrapText="1" indent="1"/>
    </xf>
    <xf numFmtId="3" fontId="2" fillId="0" borderId="31" xfId="0" quotePrefix="1" applyNumberFormat="1" applyFont="1" applyBorder="1" applyAlignment="1">
      <alignment horizontal="center" vertical="center"/>
    </xf>
    <xf numFmtId="0" fontId="2" fillId="2" borderId="60" xfId="0" applyFont="1" applyFill="1" applyBorder="1" applyAlignment="1">
      <alignment horizontal="left" vertical="top" wrapText="1" indent="1"/>
    </xf>
    <xf numFmtId="0" fontId="0" fillId="2" borderId="0" xfId="0" applyFill="1"/>
    <xf numFmtId="2" fontId="13" fillId="0" borderId="45" xfId="0" quotePrefix="1" applyNumberFormat="1" applyFont="1" applyBorder="1" applyAlignment="1">
      <alignment horizontal="center" vertical="center"/>
    </xf>
    <xf numFmtId="164" fontId="13" fillId="0" borderId="8" xfId="0" applyNumberFormat="1" applyFont="1" applyBorder="1" applyAlignment="1">
      <alignment horizontal="left" vertical="center" indent="1"/>
    </xf>
    <xf numFmtId="0" fontId="13" fillId="0" borderId="23" xfId="0" applyFont="1" applyBorder="1" applyAlignment="1">
      <alignment horizontal="center" vertical="center"/>
    </xf>
    <xf numFmtId="2" fontId="8" fillId="2" borderId="23" xfId="0" applyNumberFormat="1" applyFont="1" applyFill="1" applyBorder="1" applyAlignment="1">
      <alignment horizontal="center" vertical="top"/>
    </xf>
    <xf numFmtId="165" fontId="12" fillId="0" borderId="22" xfId="0" applyNumberFormat="1" applyFont="1" applyBorder="1" applyAlignment="1">
      <alignment horizontal="right" vertical="center"/>
    </xf>
    <xf numFmtId="165" fontId="2" fillId="0" borderId="24" xfId="0" applyNumberFormat="1" applyFont="1" applyBorder="1" applyAlignment="1">
      <alignment horizontal="right" vertical="center"/>
    </xf>
    <xf numFmtId="0" fontId="14" fillId="2" borderId="0" xfId="0" applyFont="1" applyFill="1"/>
    <xf numFmtId="2" fontId="14" fillId="0" borderId="64" xfId="0" applyNumberFormat="1" applyFont="1" applyBorder="1" applyAlignment="1">
      <alignment vertical="center"/>
    </xf>
    <xf numFmtId="164" fontId="15" fillId="0" borderId="63" xfId="0" applyNumberFormat="1" applyFont="1" applyBorder="1" applyAlignment="1">
      <alignment horizontal="right" vertical="center"/>
    </xf>
    <xf numFmtId="164" fontId="15" fillId="0" borderId="25" xfId="0" quotePrefix="1" applyNumberFormat="1" applyFont="1" applyBorder="1" applyAlignment="1">
      <alignment horizontal="right" vertical="center"/>
    </xf>
    <xf numFmtId="2" fontId="15" fillId="0" borderId="25" xfId="0" quotePrefix="1" applyNumberFormat="1" applyFont="1" applyBorder="1" applyAlignment="1">
      <alignment horizontal="right" vertical="center"/>
    </xf>
    <xf numFmtId="165" fontId="16" fillId="0" borderId="26" xfId="0" quotePrefix="1" applyNumberFormat="1" applyFont="1" applyBorder="1" applyAlignment="1">
      <alignment horizontal="right" vertical="center"/>
    </xf>
    <xf numFmtId="165" fontId="15" fillId="2" borderId="27" xfId="0" applyNumberFormat="1" applyFont="1" applyFill="1" applyBorder="1" applyAlignment="1">
      <alignment horizontal="right" vertical="center"/>
    </xf>
    <xf numFmtId="168" fontId="14" fillId="2" borderId="0" xfId="5" applyFont="1" applyFill="1" applyProtection="1"/>
    <xf numFmtId="2" fontId="2" fillId="0" borderId="0" xfId="0" applyNumberFormat="1" applyFont="1" applyAlignment="1">
      <alignment vertical="center"/>
    </xf>
    <xf numFmtId="164" fontId="7" fillId="0" borderId="0" xfId="0" applyNumberFormat="1" applyFont="1" applyAlignment="1">
      <alignment horizontal="right" vertical="center"/>
    </xf>
    <xf numFmtId="164" fontId="7" fillId="0" borderId="0" xfId="0" quotePrefix="1" applyNumberFormat="1" applyFont="1" applyAlignment="1">
      <alignment horizontal="right" vertical="center"/>
    </xf>
    <xf numFmtId="2" fontId="2" fillId="0" borderId="0" xfId="0" applyNumberFormat="1" applyFont="1" applyAlignment="1">
      <alignment horizontal="center" vertical="center"/>
    </xf>
    <xf numFmtId="165" fontId="11" fillId="0" borderId="0" xfId="0" quotePrefix="1" applyNumberFormat="1" applyFont="1" applyAlignment="1">
      <alignment horizontal="right" vertical="center"/>
    </xf>
    <xf numFmtId="166" fontId="7" fillId="2" borderId="0" xfId="0" applyNumberFormat="1" applyFont="1" applyFill="1" applyAlignment="1">
      <alignment horizontal="right" vertical="center"/>
    </xf>
    <xf numFmtId="168" fontId="2" fillId="2" borderId="0" xfId="5" applyFont="1" applyFill="1" applyProtection="1"/>
    <xf numFmtId="2" fontId="17" fillId="0" borderId="0" xfId="0" quotePrefix="1" applyNumberFormat="1" applyFont="1" applyAlignment="1">
      <alignment horizontal="left" vertical="center"/>
    </xf>
    <xf numFmtId="164" fontId="7" fillId="0" borderId="0" xfId="0" applyNumberFormat="1" applyFont="1" applyAlignment="1">
      <alignment horizontal="left" vertical="center" wrapText="1"/>
    </xf>
    <xf numFmtId="164" fontId="2" fillId="0" borderId="0" xfId="0" applyNumberFormat="1" applyFont="1" applyAlignment="1">
      <alignment horizontal="center" vertical="center"/>
    </xf>
    <xf numFmtId="165" fontId="12" fillId="0" borderId="0" xfId="0" applyNumberFormat="1" applyFont="1" applyAlignment="1">
      <alignment horizontal="right" vertical="center"/>
    </xf>
    <xf numFmtId="166" fontId="2" fillId="0" borderId="0" xfId="0" applyNumberFormat="1" applyFont="1" applyAlignment="1">
      <alignment horizontal="right" vertical="center"/>
    </xf>
    <xf numFmtId="4" fontId="2" fillId="0" borderId="0" xfId="0" applyNumberFormat="1" applyFont="1" applyAlignment="1">
      <alignment vertical="center"/>
    </xf>
    <xf numFmtId="165" fontId="12" fillId="0" borderId="0" xfId="0" applyNumberFormat="1" applyFont="1" applyAlignment="1">
      <alignment vertical="center"/>
    </xf>
    <xf numFmtId="0" fontId="2" fillId="0" borderId="0" xfId="0" applyFont="1" applyAlignment="1">
      <alignment horizontal="center" vertical="center"/>
    </xf>
    <xf numFmtId="4" fontId="2" fillId="0" borderId="0" xfId="0" applyNumberFormat="1" applyFont="1" applyAlignment="1">
      <alignment horizontal="right" vertical="center"/>
    </xf>
    <xf numFmtId="4" fontId="2" fillId="0" borderId="0" xfId="0" applyNumberFormat="1" applyFont="1" applyAlignment="1">
      <alignment horizontal="right"/>
    </xf>
    <xf numFmtId="4" fontId="2" fillId="0" borderId="33" xfId="0" applyNumberFormat="1" applyFont="1" applyBorder="1" applyAlignment="1">
      <alignment horizontal="right"/>
    </xf>
    <xf numFmtId="0" fontId="2" fillId="0" borderId="34" xfId="0" applyFont="1" applyBorder="1"/>
    <xf numFmtId="164" fontId="4" fillId="0" borderId="35" xfId="3" applyFont="1" applyBorder="1" applyAlignment="1">
      <alignment wrapText="1"/>
    </xf>
    <xf numFmtId="164" fontId="4" fillId="0" borderId="35" xfId="3" applyFont="1" applyBorder="1" applyAlignment="1">
      <alignment horizontal="right" wrapText="1"/>
    </xf>
    <xf numFmtId="164" fontId="7" fillId="0" borderId="40" xfId="0" applyNumberFormat="1" applyFont="1" applyBorder="1" applyAlignment="1">
      <alignment horizontal="center" vertical="center"/>
    </xf>
    <xf numFmtId="164" fontId="7" fillId="0" borderId="41" xfId="0" applyNumberFormat="1" applyFont="1" applyBorder="1" applyAlignment="1">
      <alignment horizontal="center" vertical="center" wrapText="1"/>
    </xf>
    <xf numFmtId="0" fontId="8" fillId="0" borderId="40" xfId="0" applyFont="1" applyBorder="1"/>
    <xf numFmtId="0" fontId="4" fillId="2" borderId="31" xfId="0" applyFont="1" applyFill="1" applyBorder="1" applyAlignment="1">
      <alignment horizontal="left" wrapText="1" indent="1"/>
    </xf>
    <xf numFmtId="0" fontId="8" fillId="0" borderId="31" xfId="0" applyFont="1" applyBorder="1" applyAlignment="1">
      <alignment vertical="center"/>
    </xf>
    <xf numFmtId="0" fontId="8" fillId="0" borderId="31" xfId="0" applyFont="1" applyBorder="1" applyAlignment="1">
      <alignment horizontal="center" vertical="center"/>
    </xf>
    <xf numFmtId="164" fontId="9" fillId="0" borderId="41" xfId="3" applyFont="1" applyBorder="1" applyAlignment="1">
      <alignment horizontal="right"/>
    </xf>
    <xf numFmtId="164" fontId="6" fillId="0" borderId="69" xfId="0" applyNumberFormat="1" applyFont="1" applyBorder="1" applyAlignment="1">
      <alignment horizontal="center" vertical="center"/>
    </xf>
    <xf numFmtId="0" fontId="8" fillId="0" borderId="21" xfId="0" applyFont="1" applyBorder="1" applyAlignment="1">
      <alignment horizontal="left" vertical="center" wrapText="1" indent="1"/>
    </xf>
    <xf numFmtId="164" fontId="6" fillId="0" borderId="41" xfId="0" applyNumberFormat="1" applyFont="1" applyBorder="1" applyAlignment="1">
      <alignment horizontal="center" vertical="center" wrapText="1"/>
    </xf>
    <xf numFmtId="164" fontId="6" fillId="0" borderId="6" xfId="0" applyNumberFormat="1" applyFont="1" applyBorder="1" applyAlignment="1">
      <alignment horizontal="center" vertical="center"/>
    </xf>
    <xf numFmtId="0" fontId="28" fillId="0" borderId="74" xfId="0" applyFont="1" applyBorder="1" applyAlignment="1">
      <alignment horizontal="left" vertical="center" wrapText="1" indent="1"/>
    </xf>
    <xf numFmtId="0" fontId="18" fillId="0" borderId="4" xfId="0" applyFont="1" applyBorder="1" applyAlignment="1">
      <alignment horizontal="left" vertical="center" wrapText="1" indent="1"/>
    </xf>
    <xf numFmtId="164" fontId="7" fillId="0" borderId="69" xfId="0" applyNumberFormat="1" applyFont="1" applyBorder="1" applyAlignment="1">
      <alignment horizontal="center" vertical="center"/>
    </xf>
    <xf numFmtId="0" fontId="28" fillId="0" borderId="4" xfId="0" applyFont="1" applyBorder="1" applyAlignment="1">
      <alignment horizontal="left" vertical="center" wrapText="1" indent="1"/>
    </xf>
    <xf numFmtId="0" fontId="2" fillId="0" borderId="4" xfId="0" applyFont="1" applyBorder="1" applyAlignment="1">
      <alignment horizontal="left" vertical="center" wrapText="1" indent="1"/>
    </xf>
    <xf numFmtId="0" fontId="10" fillId="2" borderId="4" xfId="4" applyFont="1" applyFill="1" applyBorder="1" applyAlignment="1">
      <alignment horizontal="left" vertical="top" wrapText="1" indent="1"/>
    </xf>
    <xf numFmtId="164" fontId="8" fillId="0" borderId="31" xfId="0" applyNumberFormat="1" applyFont="1" applyBorder="1" applyAlignment="1">
      <alignment horizontal="center" vertical="center"/>
    </xf>
    <xf numFmtId="0" fontId="8" fillId="0" borderId="4" xfId="0" applyFont="1" applyBorder="1" applyAlignment="1">
      <alignment horizontal="left" vertical="center" wrapText="1" indent="1"/>
    </xf>
    <xf numFmtId="1" fontId="2" fillId="0" borderId="6" xfId="0" applyNumberFormat="1" applyFont="1" applyBorder="1" applyAlignment="1">
      <alignment horizontal="center" vertical="center"/>
    </xf>
    <xf numFmtId="0" fontId="2" fillId="0" borderId="31" xfId="0" applyFont="1" applyBorder="1" applyAlignment="1">
      <alignment horizontal="left" vertical="center" wrapText="1" indent="1"/>
    </xf>
    <xf numFmtId="166" fontId="2" fillId="0" borderId="41" xfId="0" applyNumberFormat="1" applyFont="1" applyBorder="1" applyAlignment="1">
      <alignment horizontal="right" vertical="top"/>
    </xf>
    <xf numFmtId="164" fontId="2" fillId="0" borderId="31" xfId="0" applyNumberFormat="1" applyFont="1" applyBorder="1" applyAlignment="1">
      <alignment horizontal="left" vertical="center" wrapText="1" indent="1"/>
    </xf>
    <xf numFmtId="3" fontId="2" fillId="0" borderId="31" xfId="0" quotePrefix="1" applyNumberFormat="1" applyFont="1" applyBorder="1" applyAlignment="1">
      <alignment horizontal="center" vertical="top"/>
    </xf>
    <xf numFmtId="167" fontId="2" fillId="0" borderId="6" xfId="0" quotePrefix="1" applyNumberFormat="1" applyFont="1" applyBorder="1" applyAlignment="1">
      <alignment horizontal="center" vertical="top"/>
    </xf>
    <xf numFmtId="0" fontId="2" fillId="0" borderId="31" xfId="0" applyFont="1" applyBorder="1" applyAlignment="1">
      <alignment horizontal="right" vertical="top" wrapText="1" indent="1"/>
    </xf>
    <xf numFmtId="3" fontId="2" fillId="0" borderId="31" xfId="0" applyNumberFormat="1" applyFont="1" applyBorder="1" applyAlignment="1">
      <alignment horizontal="center" vertical="top"/>
    </xf>
    <xf numFmtId="166" fontId="7" fillId="0" borderId="41" xfId="0" applyNumberFormat="1" applyFont="1" applyBorder="1" applyAlignment="1">
      <alignment horizontal="right" vertical="top"/>
    </xf>
    <xf numFmtId="0" fontId="2" fillId="0" borderId="74" xfId="0" applyFont="1" applyBorder="1" applyAlignment="1">
      <alignment horizontal="left" vertical="center" wrapText="1" indent="1"/>
    </xf>
    <xf numFmtId="3" fontId="2" fillId="0" borderId="74" xfId="0" quotePrefix="1" applyNumberFormat="1" applyFont="1" applyBorder="1" applyAlignment="1">
      <alignment horizontal="center" vertical="top"/>
    </xf>
    <xf numFmtId="1" fontId="2" fillId="2" borderId="40" xfId="0" quotePrefix="1" applyNumberFormat="1" applyFont="1" applyFill="1" applyBorder="1" applyAlignment="1">
      <alignment horizontal="center" vertical="top"/>
    </xf>
    <xf numFmtId="164" fontId="36" fillId="0" borderId="31" xfId="0" applyNumberFormat="1" applyFont="1" applyBorder="1" applyAlignment="1">
      <alignment horizontal="left" vertical="center" wrapText="1" indent="1"/>
    </xf>
    <xf numFmtId="4" fontId="2" fillId="0" borderId="31" xfId="0" applyNumberFormat="1" applyFont="1" applyBorder="1" applyAlignment="1">
      <alignment horizontal="center" vertical="top"/>
    </xf>
    <xf numFmtId="44" fontId="8" fillId="0" borderId="41" xfId="2" applyFont="1" applyBorder="1" applyAlignment="1" applyProtection="1">
      <alignment horizontal="right" vertical="top"/>
    </xf>
    <xf numFmtId="2" fontId="2" fillId="0" borderId="0" xfId="0" applyNumberFormat="1" applyFont="1" applyAlignment="1">
      <alignment vertical="top"/>
    </xf>
    <xf numFmtId="2" fontId="2" fillId="0" borderId="0" xfId="0" applyNumberFormat="1" applyFont="1" applyAlignment="1">
      <alignment horizontal="center" vertical="top"/>
    </xf>
    <xf numFmtId="2" fontId="2" fillId="0" borderId="31" xfId="0" applyNumberFormat="1" applyFont="1" applyBorder="1" applyAlignment="1">
      <alignment horizontal="center" vertical="center"/>
    </xf>
    <xf numFmtId="164" fontId="6" fillId="0" borderId="40" xfId="0" applyNumberFormat="1" applyFont="1" applyBorder="1" applyAlignment="1">
      <alignment horizontal="center" vertical="center"/>
    </xf>
    <xf numFmtId="0" fontId="10" fillId="2" borderId="60" xfId="4" applyFont="1" applyFill="1" applyBorder="1" applyAlignment="1">
      <alignment horizontal="left" vertical="top" wrapText="1" indent="1"/>
    </xf>
    <xf numFmtId="2" fontId="2" fillId="0" borderId="74" xfId="0" applyNumberFormat="1" applyFont="1" applyBorder="1" applyAlignment="1">
      <alignment horizontal="center" vertical="center"/>
    </xf>
    <xf numFmtId="0" fontId="10" fillId="0" borderId="60" xfId="4" applyFont="1" applyBorder="1" applyAlignment="1">
      <alignment horizontal="left" vertical="top" wrapText="1" indent="1"/>
    </xf>
    <xf numFmtId="0" fontId="10" fillId="0" borderId="5" xfId="4" applyFont="1" applyBorder="1" applyAlignment="1">
      <alignment horizontal="left" vertical="top" wrapText="1" indent="1"/>
    </xf>
    <xf numFmtId="0" fontId="2" fillId="0" borderId="5" xfId="0" applyFont="1" applyBorder="1" applyAlignment="1">
      <alignment horizontal="left" vertical="center" wrapText="1" indent="1"/>
    </xf>
    <xf numFmtId="3" fontId="2" fillId="0" borderId="74" xfId="0" applyNumberFormat="1" applyFont="1" applyBorder="1" applyAlignment="1">
      <alignment horizontal="center" vertical="center"/>
    </xf>
    <xf numFmtId="164" fontId="36" fillId="0" borderId="5" xfId="0" applyNumberFormat="1" applyFont="1" applyBorder="1" applyAlignment="1">
      <alignment horizontal="left" vertical="center" wrapText="1" indent="1"/>
    </xf>
    <xf numFmtId="1" fontId="2" fillId="0" borderId="40" xfId="0" applyNumberFormat="1" applyFont="1" applyBorder="1" applyAlignment="1">
      <alignment horizontal="center" vertical="center"/>
    </xf>
    <xf numFmtId="0" fontId="10" fillId="2" borderId="5" xfId="4" applyFont="1" applyFill="1" applyBorder="1" applyAlignment="1">
      <alignment horizontal="left" vertical="top" wrapText="1" indent="1"/>
    </xf>
    <xf numFmtId="0" fontId="2" fillId="0" borderId="0" xfId="0" applyFont="1" applyAlignment="1">
      <alignment horizontal="left" vertical="top" wrapText="1" indent="1"/>
    </xf>
    <xf numFmtId="164" fontId="2" fillId="0" borderId="31" xfId="0" applyNumberFormat="1" applyFont="1" applyBorder="1" applyAlignment="1">
      <alignment horizontal="center" vertical="top"/>
    </xf>
    <xf numFmtId="2" fontId="2" fillId="0" borderId="31" xfId="0" applyNumberFormat="1" applyFont="1" applyBorder="1" applyAlignment="1">
      <alignment horizontal="center" vertical="top"/>
    </xf>
    <xf numFmtId="0" fontId="2" fillId="0" borderId="0" xfId="4" applyFont="1" applyAlignment="1">
      <alignment horizontal="left" vertical="top" wrapText="1" indent="1"/>
    </xf>
    <xf numFmtId="0" fontId="2" fillId="2" borderId="31" xfId="4" applyFont="1" applyFill="1" applyBorder="1" applyAlignment="1">
      <alignment horizontal="center" vertical="top" wrapText="1"/>
    </xf>
    <xf numFmtId="165" fontId="2" fillId="2" borderId="0" xfId="0" applyNumberFormat="1" applyFont="1" applyFill="1" applyAlignment="1">
      <alignment horizontal="right" vertical="top"/>
    </xf>
    <xf numFmtId="164" fontId="6" fillId="0" borderId="72" xfId="0" applyNumberFormat="1" applyFont="1" applyBorder="1" applyAlignment="1">
      <alignment horizontal="center" vertical="center"/>
    </xf>
    <xf numFmtId="0" fontId="10" fillId="2" borderId="74" xfId="4" applyFont="1" applyFill="1" applyBorder="1" applyAlignment="1">
      <alignment horizontal="left" vertical="top" wrapText="1" indent="1"/>
    </xf>
    <xf numFmtId="0" fontId="2" fillId="2" borderId="0" xfId="4" applyFont="1" applyFill="1" applyAlignment="1">
      <alignment horizontal="left" vertical="top" wrapText="1" indent="1"/>
    </xf>
    <xf numFmtId="1" fontId="2" fillId="0" borderId="69" xfId="0" quotePrefix="1" applyNumberFormat="1" applyFont="1" applyBorder="1" applyAlignment="1">
      <alignment horizontal="center" vertical="center"/>
    </xf>
    <xf numFmtId="164" fontId="8" fillId="0" borderId="60" xfId="0" applyNumberFormat="1" applyFont="1" applyBorder="1" applyAlignment="1">
      <alignment horizontal="center" vertical="center"/>
    </xf>
    <xf numFmtId="165" fontId="12" fillId="0" borderId="0" xfId="0" applyNumberFormat="1" applyFont="1" applyAlignment="1">
      <alignment horizontal="right" vertical="top"/>
    </xf>
    <xf numFmtId="2" fontId="13" fillId="0" borderId="44" xfId="0" quotePrefix="1" applyNumberFormat="1" applyFont="1" applyBorder="1" applyAlignment="1">
      <alignment horizontal="center" vertical="center"/>
    </xf>
    <xf numFmtId="0" fontId="13" fillId="0" borderId="8" xfId="0" applyFont="1" applyBorder="1" applyAlignment="1">
      <alignment horizontal="center" vertical="center"/>
    </xf>
    <xf numFmtId="2" fontId="8" fillId="2" borderId="45" xfId="0" applyNumberFormat="1" applyFont="1" applyFill="1" applyBorder="1" applyAlignment="1">
      <alignment horizontal="center" vertical="top"/>
    </xf>
    <xf numFmtId="2" fontId="14" fillId="0" borderId="47" xfId="0" applyNumberFormat="1" applyFont="1" applyBorder="1" applyAlignment="1">
      <alignment vertical="center"/>
    </xf>
    <xf numFmtId="164" fontId="15" fillId="0" borderId="48" xfId="0" applyNumberFormat="1" applyFont="1" applyBorder="1" applyAlignment="1">
      <alignment horizontal="right" vertical="center"/>
    </xf>
    <xf numFmtId="164" fontId="15" fillId="0" borderId="48" xfId="0" quotePrefix="1" applyNumberFormat="1" applyFont="1" applyBorder="1" applyAlignment="1">
      <alignment horizontal="right" vertical="center"/>
    </xf>
    <xf numFmtId="2" fontId="15" fillId="0" borderId="48" xfId="0" quotePrefix="1" applyNumberFormat="1" applyFont="1" applyBorder="1" applyAlignment="1">
      <alignment horizontal="right" vertical="center"/>
    </xf>
    <xf numFmtId="165" fontId="16" fillId="0" borderId="70" xfId="0" quotePrefix="1" applyNumberFormat="1" applyFont="1" applyBorder="1" applyAlignment="1">
      <alignment horizontal="right" vertical="center"/>
    </xf>
    <xf numFmtId="165" fontId="15" fillId="2" borderId="50" xfId="0" applyNumberFormat="1" applyFont="1" applyFill="1" applyBorder="1" applyAlignment="1">
      <alignment horizontal="right" vertical="center"/>
    </xf>
    <xf numFmtId="164" fontId="6" fillId="0" borderId="74" xfId="0" applyNumberFormat="1" applyFont="1" applyBorder="1" applyAlignment="1">
      <alignment horizontal="center" vertical="center"/>
    </xf>
    <xf numFmtId="1" fontId="14" fillId="0" borderId="6" xfId="0" quotePrefix="1" applyNumberFormat="1" applyFont="1" applyBorder="1" applyAlignment="1">
      <alignment horizontal="center" vertical="top"/>
    </xf>
    <xf numFmtId="0" fontId="36" fillId="2" borderId="31" xfId="0" applyFont="1" applyFill="1" applyBorder="1" applyAlignment="1">
      <alignment horizontal="left" wrapText="1" indent="1"/>
    </xf>
    <xf numFmtId="0" fontId="14" fillId="0" borderId="60" xfId="0" applyFont="1" applyBorder="1" applyAlignment="1">
      <alignment horizontal="center" vertical="center" wrapText="1"/>
    </xf>
    <xf numFmtId="2" fontId="14" fillId="0" borderId="60" xfId="0" applyNumberFormat="1" applyFont="1" applyBorder="1" applyAlignment="1">
      <alignment horizontal="center" vertical="top"/>
    </xf>
    <xf numFmtId="175" fontId="14" fillId="0" borderId="31" xfId="0" applyNumberFormat="1" applyFont="1" applyBorder="1" applyAlignment="1">
      <alignment horizontal="center" vertical="top"/>
    </xf>
    <xf numFmtId="1" fontId="14" fillId="0" borderId="40" xfId="0" quotePrefix="1" applyNumberFormat="1" applyFont="1" applyBorder="1" applyAlignment="1">
      <alignment horizontal="center" vertical="top"/>
    </xf>
    <xf numFmtId="167" fontId="14" fillId="0" borderId="31" xfId="0" quotePrefix="1" applyNumberFormat="1" applyFont="1" applyBorder="1" applyAlignment="1">
      <alignment horizontal="left" vertical="top" wrapText="1" indent="2"/>
    </xf>
    <xf numFmtId="164" fontId="10" fillId="0" borderId="21" xfId="0" applyNumberFormat="1" applyFont="1" applyBorder="1" applyAlignment="1">
      <alignment horizontal="left" vertical="center" wrapText="1" indent="1"/>
    </xf>
    <xf numFmtId="0" fontId="2" fillId="2" borderId="40" xfId="0" applyFont="1" applyFill="1" applyBorder="1" applyAlignment="1">
      <alignment horizontal="center" vertical="center"/>
    </xf>
    <xf numFmtId="0" fontId="2" fillId="2" borderId="31" xfId="0" applyFont="1" applyFill="1" applyBorder="1" applyAlignment="1">
      <alignment horizontal="center" wrapText="1"/>
    </xf>
    <xf numFmtId="175" fontId="29" fillId="2" borderId="4" xfId="9" applyNumberFormat="1" applyFont="1" applyFill="1" applyBorder="1" applyAlignment="1" applyProtection="1"/>
    <xf numFmtId="0" fontId="2" fillId="2" borderId="40" xfId="0" quotePrefix="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0" borderId="60" xfId="0" quotePrefix="1" applyFont="1" applyBorder="1" applyAlignment="1">
      <alignment horizontal="left" vertical="top" wrapText="1" indent="1"/>
    </xf>
    <xf numFmtId="3" fontId="8" fillId="0" borderId="31" xfId="0" applyNumberFormat="1" applyFont="1" applyBorder="1" applyAlignment="1">
      <alignment horizontal="center" vertical="center"/>
    </xf>
    <xf numFmtId="3" fontId="14" fillId="0" borderId="60" xfId="0" applyNumberFormat="1" applyFont="1" applyBorder="1" applyAlignment="1">
      <alignment horizontal="center" vertical="top"/>
    </xf>
    <xf numFmtId="0" fontId="35" fillId="2" borderId="74" xfId="0" applyFont="1" applyFill="1" applyBorder="1" applyAlignment="1">
      <alignment horizontal="left" vertical="center" wrapText="1" indent="1"/>
    </xf>
    <xf numFmtId="0" fontId="8" fillId="0" borderId="0" xfId="4" applyFont="1" applyAlignment="1">
      <alignment horizontal="left" vertical="top" wrapText="1" indent="1"/>
    </xf>
    <xf numFmtId="4" fontId="8" fillId="0" borderId="31" xfId="0" applyNumberFormat="1" applyFont="1" applyBorder="1" applyAlignment="1">
      <alignment horizontal="center" vertical="top"/>
    </xf>
    <xf numFmtId="0" fontId="8" fillId="2" borderId="0" xfId="4" applyFont="1" applyFill="1" applyAlignment="1">
      <alignment horizontal="left" vertical="top" wrapText="1" indent="1"/>
    </xf>
    <xf numFmtId="164" fontId="7" fillId="0" borderId="72" xfId="0" applyNumberFormat="1" applyFont="1" applyBorder="1" applyAlignment="1">
      <alignment horizontal="center" vertical="center"/>
    </xf>
    <xf numFmtId="0" fontId="8" fillId="0" borderId="72" xfId="0" applyFont="1" applyBorder="1"/>
    <xf numFmtId="0" fontId="36" fillId="0" borderId="4" xfId="0" applyFont="1" applyBorder="1" applyAlignment="1">
      <alignment horizontal="left" vertical="center" wrapText="1" indent="1"/>
    </xf>
    <xf numFmtId="0" fontId="2" fillId="0" borderId="71" xfId="0" applyFont="1" applyBorder="1" applyAlignment="1">
      <alignment horizontal="left" vertical="center" wrapText="1" indent="1"/>
    </xf>
    <xf numFmtId="3" fontId="2" fillId="0" borderId="71" xfId="0" applyNumberFormat="1" applyFont="1" applyBorder="1" applyAlignment="1">
      <alignment horizontal="center" vertical="center"/>
    </xf>
    <xf numFmtId="164" fontId="8" fillId="0" borderId="31" xfId="0" applyNumberFormat="1" applyFont="1" applyBorder="1" applyAlignment="1">
      <alignment horizontal="left" vertical="center" wrapText="1" indent="1"/>
    </xf>
    <xf numFmtId="0" fontId="36" fillId="0" borderId="31" xfId="0" applyFont="1" applyBorder="1" applyAlignment="1">
      <alignment horizontal="left" vertical="center" wrapText="1" indent="1"/>
    </xf>
    <xf numFmtId="0" fontId="19" fillId="2" borderId="40" xfId="0" applyFont="1" applyFill="1" applyBorder="1" applyAlignment="1">
      <alignment horizontal="center" vertical="center"/>
    </xf>
    <xf numFmtId="0" fontId="15" fillId="2" borderId="31" xfId="0" applyFont="1" applyFill="1" applyBorder="1" applyAlignment="1">
      <alignment horizontal="left" vertical="center" wrapText="1" indent="1"/>
    </xf>
    <xf numFmtId="0" fontId="19" fillId="2" borderId="31" xfId="0" applyFont="1" applyFill="1" applyBorder="1" applyAlignment="1">
      <alignment horizontal="center" wrapText="1"/>
    </xf>
    <xf numFmtId="0" fontId="19" fillId="2" borderId="31" xfId="0" applyFont="1" applyFill="1" applyBorder="1" applyAlignment="1">
      <alignment horizontal="left" wrapText="1" indent="1"/>
    </xf>
    <xf numFmtId="1" fontId="2" fillId="0" borderId="6" xfId="0" quotePrefix="1" applyNumberFormat="1" applyFont="1" applyBorder="1" applyAlignment="1">
      <alignment horizontal="center" vertical="center"/>
    </xf>
    <xf numFmtId="166" fontId="2" fillId="0" borderId="41" xfId="0" applyNumberFormat="1" applyFont="1" applyBorder="1" applyAlignment="1">
      <alignment horizontal="right" vertical="center"/>
    </xf>
    <xf numFmtId="0" fontId="0" fillId="0" borderId="0" xfId="0" applyAlignment="1">
      <alignment vertical="center"/>
    </xf>
    <xf numFmtId="164" fontId="8" fillId="0" borderId="5" xfId="0" applyNumberFormat="1" applyFont="1" applyBorder="1" applyAlignment="1">
      <alignment horizontal="left" vertical="center" wrapText="1" indent="1"/>
    </xf>
    <xf numFmtId="1" fontId="8" fillId="0" borderId="69" xfId="0" quotePrefix="1" applyNumberFormat="1" applyFont="1" applyBorder="1" applyAlignment="1">
      <alignment horizontal="center" vertical="center"/>
    </xf>
    <xf numFmtId="4" fontId="11" fillId="0" borderId="0" xfId="0" applyNumberFormat="1" applyFont="1" applyAlignment="1" applyProtection="1">
      <alignment horizontal="center" vertical="center"/>
      <protection locked="0"/>
    </xf>
    <xf numFmtId="164" fontId="7" fillId="0" borderId="71" xfId="0" applyNumberFormat="1" applyFont="1" applyBorder="1" applyAlignment="1">
      <alignment horizontal="center" vertical="center"/>
    </xf>
    <xf numFmtId="0" fontId="4" fillId="2" borderId="71" xfId="0" applyFont="1" applyFill="1" applyBorder="1" applyAlignment="1">
      <alignment horizontal="left" wrapText="1" indent="1"/>
    </xf>
    <xf numFmtId="0" fontId="8" fillId="0" borderId="71" xfId="0" applyFont="1" applyBorder="1" applyAlignment="1">
      <alignment vertical="center"/>
    </xf>
    <xf numFmtId="0" fontId="8" fillId="0" borderId="71" xfId="0" applyFont="1" applyBorder="1" applyAlignment="1">
      <alignment horizontal="center" vertical="center"/>
    </xf>
    <xf numFmtId="0" fontId="8" fillId="0" borderId="73" xfId="0" applyFont="1" applyBorder="1" applyAlignment="1">
      <alignment horizontal="left" vertical="center" wrapText="1" indent="1"/>
    </xf>
    <xf numFmtId="164" fontId="7" fillId="0" borderId="6" xfId="0" applyNumberFormat="1" applyFont="1" applyBorder="1" applyAlignment="1">
      <alignment horizontal="center" vertical="center"/>
    </xf>
    <xf numFmtId="164" fontId="7" fillId="0" borderId="74" xfId="0" applyNumberFormat="1" applyFont="1" applyBorder="1" applyAlignment="1">
      <alignment horizontal="center" vertical="center"/>
    </xf>
    <xf numFmtId="3" fontId="2" fillId="0" borderId="74" xfId="0" applyNumberFormat="1" applyFont="1" applyBorder="1" applyAlignment="1">
      <alignment horizontal="center" vertical="top"/>
    </xf>
    <xf numFmtId="0" fontId="8" fillId="0" borderId="74" xfId="0" applyFont="1" applyBorder="1" applyAlignment="1">
      <alignment horizontal="left" vertical="center" wrapText="1" indent="1"/>
    </xf>
    <xf numFmtId="3" fontId="8" fillId="0" borderId="74" xfId="0" applyNumberFormat="1" applyFont="1" applyBorder="1" applyAlignment="1">
      <alignment horizontal="center" vertical="center"/>
    </xf>
    <xf numFmtId="164" fontId="2" fillId="0" borderId="74" xfId="0" applyNumberFormat="1" applyFont="1" applyBorder="1" applyAlignment="1">
      <alignment horizontal="left" vertical="center" wrapText="1" indent="1"/>
    </xf>
    <xf numFmtId="164" fontId="8" fillId="0" borderId="74" xfId="0" applyNumberFormat="1" applyFont="1" applyBorder="1" applyAlignment="1">
      <alignment horizontal="left" vertical="center" wrapText="1" indent="1"/>
    </xf>
    <xf numFmtId="2" fontId="8" fillId="0" borderId="74" xfId="0" applyNumberFormat="1" applyFont="1" applyBorder="1" applyAlignment="1">
      <alignment horizontal="center" vertical="center"/>
    </xf>
    <xf numFmtId="0" fontId="2" fillId="0" borderId="74" xfId="0" applyFont="1" applyBorder="1" applyAlignment="1">
      <alignment horizontal="right" vertical="top" wrapText="1" indent="1"/>
    </xf>
    <xf numFmtId="0" fontId="10" fillId="0" borderId="74" xfId="4" applyFont="1" applyBorder="1" applyAlignment="1">
      <alignment horizontal="left" vertical="top" wrapText="1" indent="1"/>
    </xf>
    <xf numFmtId="2" fontId="2" fillId="0" borderId="74" xfId="0" applyNumberFormat="1" applyFont="1" applyBorder="1" applyAlignment="1">
      <alignment horizontal="center" vertical="top"/>
    </xf>
    <xf numFmtId="0" fontId="13" fillId="0" borderId="45" xfId="0" applyFont="1" applyBorder="1" applyAlignment="1">
      <alignment horizontal="center" vertical="center"/>
    </xf>
    <xf numFmtId="165" fontId="18" fillId="2" borderId="50" xfId="0" applyNumberFormat="1" applyFont="1" applyFill="1" applyBorder="1" applyAlignment="1">
      <alignment horizontal="right" vertical="center"/>
    </xf>
    <xf numFmtId="0" fontId="7" fillId="2" borderId="0" xfId="0" applyFont="1" applyFill="1"/>
    <xf numFmtId="0" fontId="18" fillId="0" borderId="0" xfId="0" applyFont="1" applyAlignment="1">
      <alignment vertical="center"/>
    </xf>
    <xf numFmtId="0" fontId="2" fillId="2" borderId="72" xfId="0" quotePrefix="1" applyFont="1" applyFill="1" applyBorder="1" applyAlignment="1">
      <alignment horizontal="center" vertical="center"/>
    </xf>
    <xf numFmtId="0" fontId="2" fillId="2" borderId="60" xfId="0" applyFont="1" applyFill="1" applyBorder="1" applyAlignment="1">
      <alignment horizontal="center" vertical="center" wrapText="1"/>
    </xf>
    <xf numFmtId="1" fontId="14" fillId="0" borderId="72" xfId="0" quotePrefix="1" applyNumberFormat="1" applyFont="1" applyBorder="1" applyAlignment="1">
      <alignment horizontal="center" vertical="top"/>
    </xf>
    <xf numFmtId="0" fontId="36" fillId="2" borderId="60" xfId="0" applyFont="1" applyFill="1" applyBorder="1" applyAlignment="1">
      <alignment horizontal="left" wrapText="1" indent="1"/>
    </xf>
    <xf numFmtId="0" fontId="2" fillId="2" borderId="5" xfId="0" applyFont="1" applyFill="1" applyBorder="1" applyAlignment="1">
      <alignment horizontal="center" vertical="center" wrapText="1"/>
    </xf>
    <xf numFmtId="0" fontId="2" fillId="2" borderId="60" xfId="4" applyFont="1" applyFill="1" applyBorder="1" applyAlignment="1">
      <alignment horizontal="center" vertical="center" wrapText="1"/>
    </xf>
    <xf numFmtId="0" fontId="8" fillId="0" borderId="31" xfId="0" applyFont="1" applyBorder="1" applyAlignment="1">
      <alignment horizontal="left" vertical="center" wrapText="1" indent="1"/>
    </xf>
    <xf numFmtId="1" fontId="2" fillId="0" borderId="72" xfId="0" quotePrefix="1" applyNumberFormat="1" applyFont="1" applyBorder="1" applyAlignment="1">
      <alignment horizontal="center" vertical="top"/>
    </xf>
    <xf numFmtId="0" fontId="2" fillId="2" borderId="4" xfId="4" applyFont="1" applyFill="1" applyBorder="1" applyAlignment="1">
      <alignment horizontal="left" vertical="top" wrapText="1" indent="1"/>
    </xf>
    <xf numFmtId="164" fontId="10" fillId="0" borderId="5" xfId="0" applyNumberFormat="1" applyFont="1" applyBorder="1" applyAlignment="1">
      <alignment horizontal="left" vertical="center" wrapText="1" indent="1"/>
    </xf>
    <xf numFmtId="3" fontId="2" fillId="0" borderId="19" xfId="0" applyNumberFormat="1" applyFont="1" applyBorder="1" applyAlignment="1">
      <alignment horizontal="center" vertical="center" wrapText="1"/>
    </xf>
    <xf numFmtId="0" fontId="4" fillId="0" borderId="0" xfId="0" applyFont="1"/>
    <xf numFmtId="0" fontId="4" fillId="0" borderId="35" xfId="0" applyFont="1" applyBorder="1"/>
    <xf numFmtId="164" fontId="7" fillId="0" borderId="64" xfId="0" applyNumberFormat="1" applyFont="1" applyBorder="1" applyAlignment="1">
      <alignment horizontal="center" vertical="center"/>
    </xf>
    <xf numFmtId="164" fontId="4" fillId="0" borderId="72" xfId="0" applyNumberFormat="1" applyFont="1" applyBorder="1" applyAlignment="1">
      <alignment horizontal="center" vertical="center"/>
    </xf>
    <xf numFmtId="164" fontId="4" fillId="0" borderId="60" xfId="0" applyNumberFormat="1" applyFont="1" applyBorder="1" applyAlignment="1">
      <alignment horizontal="center" vertical="center"/>
    </xf>
    <xf numFmtId="164" fontId="4" fillId="0" borderId="74" xfId="0" applyNumberFormat="1" applyFont="1" applyBorder="1" applyAlignment="1">
      <alignment horizontal="center" vertical="center"/>
    </xf>
    <xf numFmtId="0" fontId="19" fillId="0" borderId="72" xfId="0" applyFont="1" applyBorder="1"/>
    <xf numFmtId="0" fontId="4" fillId="2" borderId="60" xfId="0" applyFont="1" applyFill="1" applyBorder="1" applyAlignment="1">
      <alignment horizontal="left" indent="1"/>
    </xf>
    <xf numFmtId="0" fontId="19" fillId="0" borderId="74" xfId="0" applyFont="1" applyBorder="1" applyAlignment="1">
      <alignment vertical="center"/>
    </xf>
    <xf numFmtId="165" fontId="19" fillId="0" borderId="74" xfId="0" applyNumberFormat="1" applyFont="1" applyBorder="1" applyAlignment="1">
      <alignment horizontal="center" vertical="center"/>
    </xf>
    <xf numFmtId="1" fontId="19" fillId="0" borderId="72" xfId="0" quotePrefix="1" applyNumberFormat="1" applyFont="1" applyBorder="1" applyAlignment="1">
      <alignment horizontal="center" vertical="center"/>
    </xf>
    <xf numFmtId="0" fontId="28" fillId="0" borderId="42" xfId="0" applyFont="1" applyBorder="1" applyAlignment="1">
      <alignment horizontal="left" vertical="center" wrapText="1" indent="1"/>
    </xf>
    <xf numFmtId="165" fontId="2" fillId="2" borderId="74" xfId="0" applyNumberFormat="1" applyFont="1" applyFill="1" applyBorder="1" applyAlignment="1">
      <alignment horizontal="center"/>
    </xf>
    <xf numFmtId="1" fontId="2" fillId="0" borderId="72" xfId="0" quotePrefix="1" applyNumberFormat="1" applyFont="1" applyBorder="1" applyAlignment="1">
      <alignment horizontal="center" vertical="center"/>
    </xf>
    <xf numFmtId="0" fontId="2" fillId="0" borderId="42" xfId="0" applyFont="1" applyBorder="1" applyAlignment="1">
      <alignment horizontal="left" vertical="center" wrapText="1" indent="2"/>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4" fillId="0" borderId="6" xfId="0" applyFont="1" applyBorder="1" applyAlignment="1">
      <alignment horizontal="left" vertical="center"/>
    </xf>
    <xf numFmtId="0" fontId="24" fillId="6" borderId="35" xfId="0" applyFont="1" applyFill="1" applyBorder="1" applyAlignment="1" applyProtection="1">
      <alignment horizontal="center" vertical="center" wrapText="1"/>
      <protection locked="0"/>
    </xf>
    <xf numFmtId="164" fontId="15" fillId="0" borderId="52" xfId="0" quotePrefix="1" applyNumberFormat="1" applyFont="1" applyBorder="1" applyAlignment="1">
      <alignment horizontal="center" vertical="center" wrapText="1"/>
    </xf>
    <xf numFmtId="164" fontId="15" fillId="0" borderId="40" xfId="0" quotePrefix="1" applyNumberFormat="1" applyFont="1" applyBorder="1" applyAlignment="1">
      <alignment horizontal="center" vertical="center" wrapText="1"/>
    </xf>
    <xf numFmtId="164" fontId="15" fillId="0" borderId="54" xfId="0" quotePrefix="1" applyNumberFormat="1" applyFont="1" applyBorder="1" applyAlignment="1">
      <alignment horizontal="center" vertical="center" wrapText="1"/>
    </xf>
    <xf numFmtId="164" fontId="15" fillId="0" borderId="33" xfId="0" applyNumberFormat="1" applyFont="1" applyBorder="1" applyAlignment="1">
      <alignment horizontal="center" vertical="center"/>
    </xf>
    <xf numFmtId="164" fontId="15" fillId="0" borderId="30" xfId="0" applyNumberFormat="1" applyFont="1" applyBorder="1" applyAlignment="1">
      <alignment horizontal="center" vertical="center"/>
    </xf>
    <xf numFmtId="164" fontId="15" fillId="0" borderId="0" xfId="0" applyNumberFormat="1" applyFont="1" applyAlignment="1">
      <alignment horizontal="center" vertical="center"/>
    </xf>
    <xf numFmtId="164" fontId="15" fillId="0" borderId="5" xfId="0" applyNumberFormat="1" applyFont="1" applyBorder="1" applyAlignment="1">
      <alignment horizontal="center" vertical="center"/>
    </xf>
    <xf numFmtId="164" fontId="15" fillId="0" borderId="28" xfId="0" applyNumberFormat="1" applyFont="1" applyBorder="1" applyAlignment="1">
      <alignment horizontal="center" vertical="center"/>
    </xf>
    <xf numFmtId="164" fontId="15" fillId="0" borderId="56" xfId="0" applyNumberFormat="1" applyFont="1" applyBorder="1" applyAlignment="1">
      <alignment horizontal="center" vertical="center"/>
    </xf>
    <xf numFmtId="4" fontId="15" fillId="0" borderId="53" xfId="0" applyNumberFormat="1" applyFont="1" applyBorder="1" applyAlignment="1">
      <alignment horizontal="center" vertical="center"/>
    </xf>
    <xf numFmtId="4" fontId="15" fillId="0" borderId="34" xfId="0" applyNumberFormat="1" applyFont="1" applyBorder="1" applyAlignment="1">
      <alignment horizontal="center" vertical="center"/>
    </xf>
    <xf numFmtId="4" fontId="15" fillId="0" borderId="4" xfId="0" applyNumberFormat="1" applyFont="1" applyBorder="1" applyAlignment="1">
      <alignment horizontal="center" vertical="center"/>
    </xf>
    <xf numFmtId="4" fontId="15" fillId="0" borderId="35" xfId="0" applyNumberFormat="1" applyFont="1" applyBorder="1" applyAlignment="1">
      <alignment horizontal="center" vertical="center"/>
    </xf>
    <xf numFmtId="4" fontId="15" fillId="0" borderId="55" xfId="0" applyNumberFormat="1" applyFont="1" applyBorder="1" applyAlignment="1">
      <alignment horizontal="center" vertical="center"/>
    </xf>
    <xf numFmtId="4" fontId="15" fillId="0" borderId="57" xfId="0" applyNumberFormat="1" applyFont="1" applyBorder="1" applyAlignment="1">
      <alignment horizontal="center" vertical="center"/>
    </xf>
    <xf numFmtId="0" fontId="15" fillId="0" borderId="0" xfId="0" applyFont="1" applyAlignment="1">
      <alignment horizontal="left" wrapText="1"/>
    </xf>
    <xf numFmtId="0" fontId="7" fillId="0" borderId="6" xfId="0" applyFont="1" applyBorder="1" applyAlignment="1">
      <alignment horizontal="left" wrapText="1" indent="1"/>
    </xf>
    <xf numFmtId="0" fontId="7" fillId="0" borderId="0" xfId="0" applyFont="1" applyAlignment="1">
      <alignment horizontal="left" wrapText="1" indent="1"/>
    </xf>
    <xf numFmtId="164" fontId="7" fillId="0" borderId="13" xfId="0" applyNumberFormat="1" applyFont="1" applyBorder="1" applyAlignment="1">
      <alignment horizontal="center" vertical="center" wrapText="1"/>
    </xf>
    <xf numFmtId="164" fontId="7" fillId="0" borderId="18" xfId="0" applyNumberFormat="1" applyFont="1" applyBorder="1" applyAlignment="1">
      <alignment horizontal="center" vertical="center" wrapText="1"/>
    </xf>
    <xf numFmtId="164" fontId="7" fillId="0" borderId="11" xfId="0" applyNumberFormat="1" applyFont="1" applyBorder="1" applyAlignment="1">
      <alignment horizontal="center" vertical="center"/>
    </xf>
    <xf numFmtId="164" fontId="7" fillId="0" borderId="16" xfId="0" applyNumberFormat="1" applyFont="1" applyBorder="1" applyAlignment="1">
      <alignment horizontal="center" vertical="center"/>
    </xf>
    <xf numFmtId="164" fontId="7" fillId="0" borderId="61" xfId="0" applyNumberFormat="1" applyFont="1" applyBorder="1" applyAlignment="1">
      <alignment horizontal="center" vertical="center"/>
    </xf>
    <xf numFmtId="164" fontId="7" fillId="0" borderId="62"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5" xfId="0" applyNumberFormat="1" applyFont="1" applyBorder="1" applyAlignment="1">
      <alignment horizontal="center" vertical="center"/>
    </xf>
    <xf numFmtId="4" fontId="7" fillId="0" borderId="12" xfId="0" applyNumberFormat="1" applyFont="1" applyBorder="1" applyAlignment="1">
      <alignment horizontal="center" vertical="center"/>
    </xf>
    <xf numFmtId="4" fontId="7" fillId="0" borderId="17" xfId="0" applyNumberFormat="1" applyFont="1" applyBorder="1" applyAlignment="1">
      <alignment horizontal="center" vertical="center"/>
    </xf>
    <xf numFmtId="164" fontId="7" fillId="0" borderId="66" xfId="0" applyNumberFormat="1" applyFont="1" applyBorder="1" applyAlignment="1">
      <alignment horizontal="center" vertical="center" wrapText="1"/>
    </xf>
    <xf numFmtId="164" fontId="7" fillId="0" borderId="68" xfId="0" applyNumberFormat="1" applyFont="1" applyBorder="1" applyAlignment="1">
      <alignment horizontal="center" vertical="center" wrapText="1"/>
    </xf>
    <xf numFmtId="164" fontId="7" fillId="0" borderId="65" xfId="0" applyNumberFormat="1" applyFont="1" applyBorder="1" applyAlignment="1">
      <alignment horizontal="center" vertical="center"/>
    </xf>
    <xf numFmtId="164" fontId="7" fillId="0" borderId="67"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4" xfId="0" applyNumberFormat="1" applyFont="1" applyBorder="1" applyAlignment="1">
      <alignment horizontal="center" vertical="center"/>
    </xf>
    <xf numFmtId="0" fontId="18" fillId="0" borderId="75" xfId="0" applyFont="1" applyBorder="1" applyAlignment="1">
      <alignment horizontal="right" vertical="center"/>
    </xf>
    <xf numFmtId="0" fontId="18" fillId="0" borderId="76" xfId="0" applyFont="1" applyBorder="1" applyAlignment="1">
      <alignment horizontal="right" vertical="center"/>
    </xf>
    <xf numFmtId="0" fontId="18" fillId="0" borderId="77" xfId="0" applyFont="1" applyBorder="1" applyAlignment="1">
      <alignment horizontal="right" vertical="center"/>
    </xf>
    <xf numFmtId="0" fontId="7" fillId="0" borderId="6" xfId="0" quotePrefix="1" applyFont="1" applyBorder="1" applyAlignment="1">
      <alignment horizontal="left" wrapText="1" indent="1"/>
    </xf>
  </cellXfs>
  <cellStyles count="12">
    <cellStyle name="Comma" xfId="1" builtinId="3"/>
    <cellStyle name="Comma 2 2 26" xfId="5" xr:uid="{B60B1F61-965B-42EF-9D1D-8D4BDC7EC88C}"/>
    <cellStyle name="Comma 2 5" xfId="7" xr:uid="{EE2C063D-EBC5-4167-97B1-9BF5F2FC00A1}"/>
    <cellStyle name="Comma 2 7 7" xfId="9" xr:uid="{8896BE2A-DB46-4668-AC50-91D086D8C87E}"/>
    <cellStyle name="Comma 74" xfId="6" xr:uid="{9900097A-28C1-4678-802C-C5113C3F5A37}"/>
    <cellStyle name="Comma_5.1.2 Activity Schedule" xfId="8" xr:uid="{97C7B757-53C8-4034-BD78-C09E3677634A}"/>
    <cellStyle name="Currency" xfId="2" builtinId="4"/>
    <cellStyle name="Normal" xfId="0" builtinId="0"/>
    <cellStyle name="Normal 45" xfId="4" xr:uid="{017C9075-9FDB-4518-8340-4D01AC71A1D6}"/>
    <cellStyle name="Normal_BILL2F~1" xfId="3" xr:uid="{DED6259B-A6F3-45B3-ACBF-30BFBCCA42AA}"/>
    <cellStyle name="Normal_C3-b+c" xfId="10" xr:uid="{9276B79F-0206-4406-8C90-047E2D57934B}"/>
    <cellStyle name="Normal_C4" xfId="11" xr:uid="{56C4EBDB-2647-4666-BD11-F164C227C0F6}"/>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2247900</xdr:colOff>
      <xdr:row>1</xdr:row>
      <xdr:rowOff>114299</xdr:rowOff>
    </xdr:from>
    <xdr:to>
      <xdr:col>6</xdr:col>
      <xdr:colOff>961453</xdr:colOff>
      <xdr:row>7</xdr:row>
      <xdr:rowOff>57150</xdr:rowOff>
    </xdr:to>
    <xdr:pic>
      <xdr:nvPicPr>
        <xdr:cNvPr id="3" name="Picture 2">
          <a:extLst>
            <a:ext uri="{FF2B5EF4-FFF2-40B4-BE49-F238E27FC236}">
              <a16:creationId xmlns:a16="http://schemas.microsoft.com/office/drawing/2014/main" id="{38030E5C-8281-4095-8154-05BCFF01C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285749"/>
          <a:ext cx="2037778" cy="91440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13</xdr:row>
      <xdr:rowOff>30940</xdr:rowOff>
    </xdr:to>
    <xdr:pic>
      <xdr:nvPicPr>
        <xdr:cNvPr id="2" name="Picture 1">
          <a:extLst>
            <a:ext uri="{FF2B5EF4-FFF2-40B4-BE49-F238E27FC236}">
              <a16:creationId xmlns:a16="http://schemas.microsoft.com/office/drawing/2014/main" id="{69EAA303-06CB-449A-9B07-FF59F38E98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669240"/>
        </a:xfrm>
        <a:prstGeom prst="rect">
          <a:avLst/>
        </a:prstGeom>
      </xdr:spPr>
    </xdr:pic>
    <xdr:clientData/>
  </xdr:twoCellAnchor>
  <xdr:twoCellAnchor editAs="oneCell">
    <xdr:from>
      <xdr:col>2</xdr:col>
      <xdr:colOff>0</xdr:colOff>
      <xdr:row>1</xdr:row>
      <xdr:rowOff>0</xdr:rowOff>
    </xdr:from>
    <xdr:to>
      <xdr:col>2</xdr:col>
      <xdr:colOff>4083</xdr:colOff>
      <xdr:row>15</xdr:row>
      <xdr:rowOff>5994</xdr:rowOff>
    </xdr:to>
    <xdr:pic>
      <xdr:nvPicPr>
        <xdr:cNvPr id="3" name="Picture 2">
          <a:extLst>
            <a:ext uri="{FF2B5EF4-FFF2-40B4-BE49-F238E27FC236}">
              <a16:creationId xmlns:a16="http://schemas.microsoft.com/office/drawing/2014/main" id="{95918A87-EA45-46C7-829E-78B5CC8FB7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2011006"/>
        </a:xfrm>
        <a:prstGeom prst="rect">
          <a:avLst/>
        </a:prstGeom>
      </xdr:spPr>
    </xdr:pic>
    <xdr:clientData/>
  </xdr:twoCellAnchor>
  <xdr:twoCellAnchor editAs="oneCell">
    <xdr:from>
      <xdr:col>5</xdr:col>
      <xdr:colOff>981075</xdr:colOff>
      <xdr:row>1</xdr:row>
      <xdr:rowOff>76842</xdr:rowOff>
    </xdr:from>
    <xdr:to>
      <xdr:col>6</xdr:col>
      <xdr:colOff>1402556</xdr:colOff>
      <xdr:row>4</xdr:row>
      <xdr:rowOff>105539</xdr:rowOff>
    </xdr:to>
    <xdr:pic>
      <xdr:nvPicPr>
        <xdr:cNvPr id="4" name="Picture 3">
          <a:extLst>
            <a:ext uri="{FF2B5EF4-FFF2-40B4-BE49-F238E27FC236}">
              <a16:creationId xmlns:a16="http://schemas.microsoft.com/office/drawing/2014/main" id="{9998156A-77E5-4467-BF5A-2FFFBBC8D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314967"/>
          <a:ext cx="1793081" cy="5144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21</xdr:row>
      <xdr:rowOff>4482</xdr:rowOff>
    </xdr:to>
    <xdr:pic>
      <xdr:nvPicPr>
        <xdr:cNvPr id="2" name="Picture 1">
          <a:extLst>
            <a:ext uri="{FF2B5EF4-FFF2-40B4-BE49-F238E27FC236}">
              <a16:creationId xmlns:a16="http://schemas.microsoft.com/office/drawing/2014/main" id="{6A39F15E-3E67-4141-BBA1-BC161E31F1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3643032"/>
        </a:xfrm>
        <a:prstGeom prst="rect">
          <a:avLst/>
        </a:prstGeom>
      </xdr:spPr>
    </xdr:pic>
    <xdr:clientData/>
  </xdr:twoCellAnchor>
  <xdr:twoCellAnchor editAs="oneCell">
    <xdr:from>
      <xdr:col>2</xdr:col>
      <xdr:colOff>0</xdr:colOff>
      <xdr:row>1</xdr:row>
      <xdr:rowOff>0</xdr:rowOff>
    </xdr:from>
    <xdr:to>
      <xdr:col>2</xdr:col>
      <xdr:colOff>4083</xdr:colOff>
      <xdr:row>24</xdr:row>
      <xdr:rowOff>194907</xdr:rowOff>
    </xdr:to>
    <xdr:pic>
      <xdr:nvPicPr>
        <xdr:cNvPr id="3" name="Picture 2">
          <a:extLst>
            <a:ext uri="{FF2B5EF4-FFF2-40B4-BE49-F238E27FC236}">
              <a16:creationId xmlns:a16="http://schemas.microsoft.com/office/drawing/2014/main" id="{7A19BECB-75F6-40CC-9ED6-FC952EEACA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4462107"/>
        </a:xfrm>
        <a:prstGeom prst="rect">
          <a:avLst/>
        </a:prstGeom>
      </xdr:spPr>
    </xdr:pic>
    <xdr:clientData/>
  </xdr:twoCellAnchor>
  <xdr:twoCellAnchor editAs="oneCell">
    <xdr:from>
      <xdr:col>5</xdr:col>
      <xdr:colOff>1323975</xdr:colOff>
      <xdr:row>1</xdr:row>
      <xdr:rowOff>92485</xdr:rowOff>
    </xdr:from>
    <xdr:to>
      <xdr:col>6</xdr:col>
      <xdr:colOff>1381125</xdr:colOff>
      <xdr:row>4</xdr:row>
      <xdr:rowOff>66676</xdr:rowOff>
    </xdr:to>
    <xdr:pic>
      <xdr:nvPicPr>
        <xdr:cNvPr id="4" name="Picture 3">
          <a:extLst>
            <a:ext uri="{FF2B5EF4-FFF2-40B4-BE49-F238E27FC236}">
              <a16:creationId xmlns:a16="http://schemas.microsoft.com/office/drawing/2014/main" id="{0CF52DAF-2C75-49AC-BB81-D46804B025B0}"/>
            </a:ext>
          </a:extLst>
        </xdr:cNvPr>
        <xdr:cNvPicPr>
          <a:picLocks noChangeAspect="1"/>
        </xdr:cNvPicPr>
      </xdr:nvPicPr>
      <xdr:blipFill>
        <a:blip xmlns:r="http://schemas.openxmlformats.org/officeDocument/2006/relationships" r:embed="rId2"/>
        <a:stretch>
          <a:fillRect/>
        </a:stretch>
      </xdr:blipFill>
      <xdr:spPr>
        <a:xfrm>
          <a:off x="7781925" y="330610"/>
          <a:ext cx="1428750" cy="459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5693834</xdr:colOff>
      <xdr:row>1</xdr:row>
      <xdr:rowOff>95251</xdr:rowOff>
    </xdr:from>
    <xdr:to>
      <xdr:col>2</xdr:col>
      <xdr:colOff>7022349</xdr:colOff>
      <xdr:row>4</xdr:row>
      <xdr:rowOff>133350</xdr:rowOff>
    </xdr:to>
    <xdr:pic>
      <xdr:nvPicPr>
        <xdr:cNvPr id="2" name="Picture 1">
          <a:extLst>
            <a:ext uri="{FF2B5EF4-FFF2-40B4-BE49-F238E27FC236}">
              <a16:creationId xmlns:a16="http://schemas.microsoft.com/office/drawing/2014/main" id="{87332E59-8FCB-4D07-A8A7-4BADB24C9958}"/>
            </a:ext>
          </a:extLst>
        </xdr:cNvPr>
        <xdr:cNvPicPr>
          <a:picLocks noChangeAspect="1"/>
        </xdr:cNvPicPr>
      </xdr:nvPicPr>
      <xdr:blipFill>
        <a:blip xmlns:r="http://schemas.openxmlformats.org/officeDocument/2006/relationships" r:embed="rId1"/>
        <a:stretch>
          <a:fillRect/>
        </a:stretch>
      </xdr:blipFill>
      <xdr:spPr>
        <a:xfrm>
          <a:off x="6389159" y="266701"/>
          <a:ext cx="1328515"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9</xdr:row>
      <xdr:rowOff>64710</xdr:rowOff>
    </xdr:to>
    <xdr:pic>
      <xdr:nvPicPr>
        <xdr:cNvPr id="2" name="Picture 1">
          <a:extLst>
            <a:ext uri="{FF2B5EF4-FFF2-40B4-BE49-F238E27FC236}">
              <a16:creationId xmlns:a16="http://schemas.microsoft.com/office/drawing/2014/main" id="{682E8BDB-337B-4FBC-84F4-D012DF1B03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090332"/>
        </a:xfrm>
        <a:prstGeom prst="rect">
          <a:avLst/>
        </a:prstGeom>
      </xdr:spPr>
    </xdr:pic>
    <xdr:clientData/>
  </xdr:twoCellAnchor>
  <xdr:twoCellAnchor editAs="oneCell">
    <xdr:from>
      <xdr:col>2</xdr:col>
      <xdr:colOff>0</xdr:colOff>
      <xdr:row>1</xdr:row>
      <xdr:rowOff>0</xdr:rowOff>
    </xdr:from>
    <xdr:to>
      <xdr:col>2</xdr:col>
      <xdr:colOff>4083</xdr:colOff>
      <xdr:row>9</xdr:row>
      <xdr:rowOff>111201</xdr:rowOff>
    </xdr:to>
    <xdr:pic>
      <xdr:nvPicPr>
        <xdr:cNvPr id="3" name="Picture 2">
          <a:extLst>
            <a:ext uri="{FF2B5EF4-FFF2-40B4-BE49-F238E27FC236}">
              <a16:creationId xmlns:a16="http://schemas.microsoft.com/office/drawing/2014/main" id="{17E759D3-F4C4-4832-8F31-B82A8B6F09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1359073"/>
        </a:xfrm>
        <a:prstGeom prst="rect">
          <a:avLst/>
        </a:prstGeom>
      </xdr:spPr>
    </xdr:pic>
    <xdr:clientData/>
  </xdr:twoCellAnchor>
  <xdr:twoCellAnchor editAs="oneCell">
    <xdr:from>
      <xdr:col>5</xdr:col>
      <xdr:colOff>978477</xdr:colOff>
      <xdr:row>1</xdr:row>
      <xdr:rowOff>98271</xdr:rowOff>
    </xdr:from>
    <xdr:to>
      <xdr:col>6</xdr:col>
      <xdr:colOff>1411431</xdr:colOff>
      <xdr:row>4</xdr:row>
      <xdr:rowOff>69272</xdr:rowOff>
    </xdr:to>
    <xdr:pic>
      <xdr:nvPicPr>
        <xdr:cNvPr id="5" name="Picture 4">
          <a:extLst>
            <a:ext uri="{FF2B5EF4-FFF2-40B4-BE49-F238E27FC236}">
              <a16:creationId xmlns:a16="http://schemas.microsoft.com/office/drawing/2014/main" id="{731730C1-17ED-42DD-93BF-DFBFFD915E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3522" y="340726"/>
          <a:ext cx="1801091" cy="5944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233795</xdr:colOff>
      <xdr:row>0</xdr:row>
      <xdr:rowOff>138546</xdr:rowOff>
    </xdr:from>
    <xdr:to>
      <xdr:col>6</xdr:col>
      <xdr:colOff>1144159</xdr:colOff>
      <xdr:row>3</xdr:row>
      <xdr:rowOff>104777</xdr:rowOff>
    </xdr:to>
    <xdr:pic>
      <xdr:nvPicPr>
        <xdr:cNvPr id="3" name="Picture 2">
          <a:extLst>
            <a:ext uri="{FF2B5EF4-FFF2-40B4-BE49-F238E27FC236}">
              <a16:creationId xmlns:a16="http://schemas.microsoft.com/office/drawing/2014/main" id="{44D182E1-8B50-4C97-88D2-700D717A96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4045" y="138546"/>
          <a:ext cx="1828228" cy="58102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247650</xdr:colOff>
      <xdr:row>0</xdr:row>
      <xdr:rowOff>57150</xdr:rowOff>
    </xdr:from>
    <xdr:to>
      <xdr:col>6</xdr:col>
      <xdr:colOff>1161478</xdr:colOff>
      <xdr:row>3</xdr:row>
      <xdr:rowOff>150936</xdr:rowOff>
    </xdr:to>
    <xdr:pic>
      <xdr:nvPicPr>
        <xdr:cNvPr id="3" name="Picture 2">
          <a:extLst>
            <a:ext uri="{FF2B5EF4-FFF2-40B4-BE49-F238E27FC236}">
              <a16:creationId xmlns:a16="http://schemas.microsoft.com/office/drawing/2014/main" id="{AAE0DFBD-2F11-4669-9C40-2B1B06198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57150"/>
          <a:ext cx="1828228" cy="581026"/>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0</xdr:row>
      <xdr:rowOff>38100</xdr:rowOff>
    </xdr:from>
    <xdr:to>
      <xdr:col>6</xdr:col>
      <xdr:colOff>1161478</xdr:colOff>
      <xdr:row>3</xdr:row>
      <xdr:rowOff>133351</xdr:rowOff>
    </xdr:to>
    <xdr:pic>
      <xdr:nvPicPr>
        <xdr:cNvPr id="3" name="Picture 2">
          <a:extLst>
            <a:ext uri="{FF2B5EF4-FFF2-40B4-BE49-F238E27FC236}">
              <a16:creationId xmlns:a16="http://schemas.microsoft.com/office/drawing/2014/main" id="{0ADF4C01-36EC-4F85-A893-31BB469335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38100"/>
          <a:ext cx="1828228" cy="58102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500061</xdr:colOff>
      <xdr:row>0</xdr:row>
      <xdr:rowOff>47625</xdr:rowOff>
    </xdr:from>
    <xdr:to>
      <xdr:col>6</xdr:col>
      <xdr:colOff>1171002</xdr:colOff>
      <xdr:row>3</xdr:row>
      <xdr:rowOff>95250</xdr:rowOff>
    </xdr:to>
    <xdr:pic>
      <xdr:nvPicPr>
        <xdr:cNvPr id="3" name="Picture 2">
          <a:extLst>
            <a:ext uri="{FF2B5EF4-FFF2-40B4-BE49-F238E27FC236}">
              <a16:creationId xmlns:a16="http://schemas.microsoft.com/office/drawing/2014/main" id="{E7E39AF2-92C3-4434-934D-1AE15DDAC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2374" y="47625"/>
          <a:ext cx="1583753" cy="5080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304800</xdr:colOff>
      <xdr:row>0</xdr:row>
      <xdr:rowOff>57150</xdr:rowOff>
    </xdr:from>
    <xdr:to>
      <xdr:col>6</xdr:col>
      <xdr:colOff>1123378</xdr:colOff>
      <xdr:row>3</xdr:row>
      <xdr:rowOff>133350</xdr:rowOff>
    </xdr:to>
    <xdr:pic>
      <xdr:nvPicPr>
        <xdr:cNvPr id="2" name="Picture 1">
          <a:extLst>
            <a:ext uri="{FF2B5EF4-FFF2-40B4-BE49-F238E27FC236}">
              <a16:creationId xmlns:a16="http://schemas.microsoft.com/office/drawing/2014/main" id="{C8FAC320-8B7A-4ED1-87CE-340BBBC4AB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57150"/>
          <a:ext cx="1732978" cy="5619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352425</xdr:colOff>
      <xdr:row>0</xdr:row>
      <xdr:rowOff>114300</xdr:rowOff>
    </xdr:from>
    <xdr:to>
      <xdr:col>6</xdr:col>
      <xdr:colOff>1094803</xdr:colOff>
      <xdr:row>3</xdr:row>
      <xdr:rowOff>104775</xdr:rowOff>
    </xdr:to>
    <xdr:pic>
      <xdr:nvPicPr>
        <xdr:cNvPr id="3" name="Picture 2">
          <a:extLst>
            <a:ext uri="{FF2B5EF4-FFF2-40B4-BE49-F238E27FC236}">
              <a16:creationId xmlns:a16="http://schemas.microsoft.com/office/drawing/2014/main" id="{67F5A73A-F74D-4CE6-B646-BC91B79E2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14300"/>
          <a:ext cx="1656778" cy="476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khelkj\Documents\Northern%20Grid\Ararat%20Cap%20Banks\Civil%20Works\Ararat%20SS%20-%20Cap%20Banks%20-%20Civil%20Works%20-%20Tender%20BoQ%20-%20Rev2.xlsx" TargetMode="External"/><Relationship Id="rId1" Type="http://schemas.openxmlformats.org/officeDocument/2006/relationships/externalLinkPath" Target="file:///C:\Users\mokhelkj\Documents\Northern%20Grid\Ararat%20Cap%20Banks\Civil%20Works\Ararat%20SS%20-%20Cap%20Banks%20-%20Civil%20Works%20-%20Tender%20BoQ%20-%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Preambles"/>
      <sheetName val="Bill 1 - P&amp;G"/>
      <sheetName val="Bill 2 - Earthworks"/>
      <sheetName val="Bill 3 - Bund Area"/>
      <sheetName val="Bill 4 - Foundations"/>
      <sheetName val="Bill 5 - Fencing"/>
      <sheetName val="Bill 6 - Sump"/>
      <sheetName val="Bill 7 - Support Steel"/>
      <sheetName val="Bill 8 - Yardworks &amp; Earthing"/>
      <sheetName val="Bill 9 - Cable Trenches"/>
      <sheetName val="Bill 10 - Drainage"/>
      <sheetName val="Summary"/>
      <sheetName val="Sheet1"/>
    </sheetNames>
    <sheetDataSet>
      <sheetData sheetId="0"/>
      <sheetData sheetId="1">
        <row r="3">
          <cell r="B3" t="str">
            <v>NATIONAL TRANSMISION COMPANY SOUTH AFRICA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C864-8D68-4349-9E82-32EFFA33E0EB}">
  <dimension ref="B1:C22"/>
  <sheetViews>
    <sheetView showGridLines="0" tabSelected="1" view="pageBreakPreview" zoomScaleNormal="100" zoomScaleSheetLayoutView="100" workbookViewId="0">
      <selection activeCell="C18" sqref="C18"/>
    </sheetView>
  </sheetViews>
  <sheetFormatPr defaultRowHeight="12.5"/>
  <cols>
    <col min="1" max="1" width="2.54296875" style="2" customWidth="1"/>
    <col min="2" max="2" width="52.453125" style="2" customWidth="1"/>
    <col min="3" max="3" width="50.1796875" style="2" customWidth="1"/>
    <col min="4" max="256" width="9.1796875" style="2"/>
    <col min="257" max="257" width="2.54296875" style="2" customWidth="1"/>
    <col min="258" max="258" width="52.453125" style="2" customWidth="1"/>
    <col min="259" max="259" width="50.1796875" style="2" customWidth="1"/>
    <col min="260" max="512" width="9.1796875" style="2"/>
    <col min="513" max="513" width="2.54296875" style="2" customWidth="1"/>
    <col min="514" max="514" width="52.453125" style="2" customWidth="1"/>
    <col min="515" max="515" width="50.1796875" style="2" customWidth="1"/>
    <col min="516" max="768" width="9.1796875" style="2"/>
    <col min="769" max="769" width="2.54296875" style="2" customWidth="1"/>
    <col min="770" max="770" width="52.453125" style="2" customWidth="1"/>
    <col min="771" max="771" width="50.1796875" style="2" customWidth="1"/>
    <col min="772" max="1024" width="9.1796875" style="2"/>
    <col min="1025" max="1025" width="2.54296875" style="2" customWidth="1"/>
    <col min="1026" max="1026" width="52.453125" style="2" customWidth="1"/>
    <col min="1027" max="1027" width="50.1796875" style="2" customWidth="1"/>
    <col min="1028" max="1280" width="9.1796875" style="2"/>
    <col min="1281" max="1281" width="2.54296875" style="2" customWidth="1"/>
    <col min="1282" max="1282" width="52.453125" style="2" customWidth="1"/>
    <col min="1283" max="1283" width="50.1796875" style="2" customWidth="1"/>
    <col min="1284" max="1536" width="9.1796875" style="2"/>
    <col min="1537" max="1537" width="2.54296875" style="2" customWidth="1"/>
    <col min="1538" max="1538" width="52.453125" style="2" customWidth="1"/>
    <col min="1539" max="1539" width="50.1796875" style="2" customWidth="1"/>
    <col min="1540" max="1792" width="9.1796875" style="2"/>
    <col min="1793" max="1793" width="2.54296875" style="2" customWidth="1"/>
    <col min="1794" max="1794" width="52.453125" style="2" customWidth="1"/>
    <col min="1795" max="1795" width="50.1796875" style="2" customWidth="1"/>
    <col min="1796" max="2048" width="9.1796875" style="2"/>
    <col min="2049" max="2049" width="2.54296875" style="2" customWidth="1"/>
    <col min="2050" max="2050" width="52.453125" style="2" customWidth="1"/>
    <col min="2051" max="2051" width="50.1796875" style="2" customWidth="1"/>
    <col min="2052" max="2304" width="9.1796875" style="2"/>
    <col min="2305" max="2305" width="2.54296875" style="2" customWidth="1"/>
    <col min="2306" max="2306" width="52.453125" style="2" customWidth="1"/>
    <col min="2307" max="2307" width="50.1796875" style="2" customWidth="1"/>
    <col min="2308" max="2560" width="9.1796875" style="2"/>
    <col min="2561" max="2561" width="2.54296875" style="2" customWidth="1"/>
    <col min="2562" max="2562" width="52.453125" style="2" customWidth="1"/>
    <col min="2563" max="2563" width="50.1796875" style="2" customWidth="1"/>
    <col min="2564" max="2816" width="9.1796875" style="2"/>
    <col min="2817" max="2817" width="2.54296875" style="2" customWidth="1"/>
    <col min="2818" max="2818" width="52.453125" style="2" customWidth="1"/>
    <col min="2819" max="2819" width="50.1796875" style="2" customWidth="1"/>
    <col min="2820" max="3072" width="9.1796875" style="2"/>
    <col min="3073" max="3073" width="2.54296875" style="2" customWidth="1"/>
    <col min="3074" max="3074" width="52.453125" style="2" customWidth="1"/>
    <col min="3075" max="3075" width="50.1796875" style="2" customWidth="1"/>
    <col min="3076" max="3328" width="9.1796875" style="2"/>
    <col min="3329" max="3329" width="2.54296875" style="2" customWidth="1"/>
    <col min="3330" max="3330" width="52.453125" style="2" customWidth="1"/>
    <col min="3331" max="3331" width="50.1796875" style="2" customWidth="1"/>
    <col min="3332" max="3584" width="9.1796875" style="2"/>
    <col min="3585" max="3585" width="2.54296875" style="2" customWidth="1"/>
    <col min="3586" max="3586" width="52.453125" style="2" customWidth="1"/>
    <col min="3587" max="3587" width="50.1796875" style="2" customWidth="1"/>
    <col min="3588" max="3840" width="9.1796875" style="2"/>
    <col min="3841" max="3841" width="2.54296875" style="2" customWidth="1"/>
    <col min="3842" max="3842" width="52.453125" style="2" customWidth="1"/>
    <col min="3843" max="3843" width="50.1796875" style="2" customWidth="1"/>
    <col min="3844" max="4096" width="9.1796875" style="2"/>
    <col min="4097" max="4097" width="2.54296875" style="2" customWidth="1"/>
    <col min="4098" max="4098" width="52.453125" style="2" customWidth="1"/>
    <col min="4099" max="4099" width="50.1796875" style="2" customWidth="1"/>
    <col min="4100" max="4352" width="9.1796875" style="2"/>
    <col min="4353" max="4353" width="2.54296875" style="2" customWidth="1"/>
    <col min="4354" max="4354" width="52.453125" style="2" customWidth="1"/>
    <col min="4355" max="4355" width="50.1796875" style="2" customWidth="1"/>
    <col min="4356" max="4608" width="9.1796875" style="2"/>
    <col min="4609" max="4609" width="2.54296875" style="2" customWidth="1"/>
    <col min="4610" max="4610" width="52.453125" style="2" customWidth="1"/>
    <col min="4611" max="4611" width="50.1796875" style="2" customWidth="1"/>
    <col min="4612" max="4864" width="9.1796875" style="2"/>
    <col min="4865" max="4865" width="2.54296875" style="2" customWidth="1"/>
    <col min="4866" max="4866" width="52.453125" style="2" customWidth="1"/>
    <col min="4867" max="4867" width="50.1796875" style="2" customWidth="1"/>
    <col min="4868" max="5120" width="9.1796875" style="2"/>
    <col min="5121" max="5121" width="2.54296875" style="2" customWidth="1"/>
    <col min="5122" max="5122" width="52.453125" style="2" customWidth="1"/>
    <col min="5123" max="5123" width="50.1796875" style="2" customWidth="1"/>
    <col min="5124" max="5376" width="9.1796875" style="2"/>
    <col min="5377" max="5377" width="2.54296875" style="2" customWidth="1"/>
    <col min="5378" max="5378" width="52.453125" style="2" customWidth="1"/>
    <col min="5379" max="5379" width="50.1796875" style="2" customWidth="1"/>
    <col min="5380" max="5632" width="9.1796875" style="2"/>
    <col min="5633" max="5633" width="2.54296875" style="2" customWidth="1"/>
    <col min="5634" max="5634" width="52.453125" style="2" customWidth="1"/>
    <col min="5635" max="5635" width="50.1796875" style="2" customWidth="1"/>
    <col min="5636" max="5888" width="9.1796875" style="2"/>
    <col min="5889" max="5889" width="2.54296875" style="2" customWidth="1"/>
    <col min="5890" max="5890" width="52.453125" style="2" customWidth="1"/>
    <col min="5891" max="5891" width="50.1796875" style="2" customWidth="1"/>
    <col min="5892" max="6144" width="9.1796875" style="2"/>
    <col min="6145" max="6145" width="2.54296875" style="2" customWidth="1"/>
    <col min="6146" max="6146" width="52.453125" style="2" customWidth="1"/>
    <col min="6147" max="6147" width="50.1796875" style="2" customWidth="1"/>
    <col min="6148" max="6400" width="9.1796875" style="2"/>
    <col min="6401" max="6401" width="2.54296875" style="2" customWidth="1"/>
    <col min="6402" max="6402" width="52.453125" style="2" customWidth="1"/>
    <col min="6403" max="6403" width="50.1796875" style="2" customWidth="1"/>
    <col min="6404" max="6656" width="9.1796875" style="2"/>
    <col min="6657" max="6657" width="2.54296875" style="2" customWidth="1"/>
    <col min="6658" max="6658" width="52.453125" style="2" customWidth="1"/>
    <col min="6659" max="6659" width="50.1796875" style="2" customWidth="1"/>
    <col min="6660" max="6912" width="9.1796875" style="2"/>
    <col min="6913" max="6913" width="2.54296875" style="2" customWidth="1"/>
    <col min="6914" max="6914" width="52.453125" style="2" customWidth="1"/>
    <col min="6915" max="6915" width="50.1796875" style="2" customWidth="1"/>
    <col min="6916" max="7168" width="9.1796875" style="2"/>
    <col min="7169" max="7169" width="2.54296875" style="2" customWidth="1"/>
    <col min="7170" max="7170" width="52.453125" style="2" customWidth="1"/>
    <col min="7171" max="7171" width="50.1796875" style="2" customWidth="1"/>
    <col min="7172" max="7424" width="9.1796875" style="2"/>
    <col min="7425" max="7425" width="2.54296875" style="2" customWidth="1"/>
    <col min="7426" max="7426" width="52.453125" style="2" customWidth="1"/>
    <col min="7427" max="7427" width="50.1796875" style="2" customWidth="1"/>
    <col min="7428" max="7680" width="9.1796875" style="2"/>
    <col min="7681" max="7681" width="2.54296875" style="2" customWidth="1"/>
    <col min="7682" max="7682" width="52.453125" style="2" customWidth="1"/>
    <col min="7683" max="7683" width="50.1796875" style="2" customWidth="1"/>
    <col min="7684" max="7936" width="9.1796875" style="2"/>
    <col min="7937" max="7937" width="2.54296875" style="2" customWidth="1"/>
    <col min="7938" max="7938" width="52.453125" style="2" customWidth="1"/>
    <col min="7939" max="7939" width="50.1796875" style="2" customWidth="1"/>
    <col min="7940" max="8192" width="9.1796875" style="2"/>
    <col min="8193" max="8193" width="2.54296875" style="2" customWidth="1"/>
    <col min="8194" max="8194" width="52.453125" style="2" customWidth="1"/>
    <col min="8195" max="8195" width="50.1796875" style="2" customWidth="1"/>
    <col min="8196" max="8448" width="9.1796875" style="2"/>
    <col min="8449" max="8449" width="2.54296875" style="2" customWidth="1"/>
    <col min="8450" max="8450" width="52.453125" style="2" customWidth="1"/>
    <col min="8451" max="8451" width="50.1796875" style="2" customWidth="1"/>
    <col min="8452" max="8704" width="9.1796875" style="2"/>
    <col min="8705" max="8705" width="2.54296875" style="2" customWidth="1"/>
    <col min="8706" max="8706" width="52.453125" style="2" customWidth="1"/>
    <col min="8707" max="8707" width="50.1796875" style="2" customWidth="1"/>
    <col min="8708" max="8960" width="9.1796875" style="2"/>
    <col min="8961" max="8961" width="2.54296875" style="2" customWidth="1"/>
    <col min="8962" max="8962" width="52.453125" style="2" customWidth="1"/>
    <col min="8963" max="8963" width="50.1796875" style="2" customWidth="1"/>
    <col min="8964" max="9216" width="9.1796875" style="2"/>
    <col min="9217" max="9217" width="2.54296875" style="2" customWidth="1"/>
    <col min="9218" max="9218" width="52.453125" style="2" customWidth="1"/>
    <col min="9219" max="9219" width="50.1796875" style="2" customWidth="1"/>
    <col min="9220" max="9472" width="9.1796875" style="2"/>
    <col min="9473" max="9473" width="2.54296875" style="2" customWidth="1"/>
    <col min="9474" max="9474" width="52.453125" style="2" customWidth="1"/>
    <col min="9475" max="9475" width="50.1796875" style="2" customWidth="1"/>
    <col min="9476" max="9728" width="9.1796875" style="2"/>
    <col min="9729" max="9729" width="2.54296875" style="2" customWidth="1"/>
    <col min="9730" max="9730" width="52.453125" style="2" customWidth="1"/>
    <col min="9731" max="9731" width="50.1796875" style="2" customWidth="1"/>
    <col min="9732" max="9984" width="9.1796875" style="2"/>
    <col min="9985" max="9985" width="2.54296875" style="2" customWidth="1"/>
    <col min="9986" max="9986" width="52.453125" style="2" customWidth="1"/>
    <col min="9987" max="9987" width="50.1796875" style="2" customWidth="1"/>
    <col min="9988" max="10240" width="9.1796875" style="2"/>
    <col min="10241" max="10241" width="2.54296875" style="2" customWidth="1"/>
    <col min="10242" max="10242" width="52.453125" style="2" customWidth="1"/>
    <col min="10243" max="10243" width="50.1796875" style="2" customWidth="1"/>
    <col min="10244" max="10496" width="9.1796875" style="2"/>
    <col min="10497" max="10497" width="2.54296875" style="2" customWidth="1"/>
    <col min="10498" max="10498" width="52.453125" style="2" customWidth="1"/>
    <col min="10499" max="10499" width="50.1796875" style="2" customWidth="1"/>
    <col min="10500" max="10752" width="9.1796875" style="2"/>
    <col min="10753" max="10753" width="2.54296875" style="2" customWidth="1"/>
    <col min="10754" max="10754" width="52.453125" style="2" customWidth="1"/>
    <col min="10755" max="10755" width="50.1796875" style="2" customWidth="1"/>
    <col min="10756" max="11008" width="9.1796875" style="2"/>
    <col min="11009" max="11009" width="2.54296875" style="2" customWidth="1"/>
    <col min="11010" max="11010" width="52.453125" style="2" customWidth="1"/>
    <col min="11011" max="11011" width="50.1796875" style="2" customWidth="1"/>
    <col min="11012" max="11264" width="9.1796875" style="2"/>
    <col min="11265" max="11265" width="2.54296875" style="2" customWidth="1"/>
    <col min="11266" max="11266" width="52.453125" style="2" customWidth="1"/>
    <col min="11267" max="11267" width="50.1796875" style="2" customWidth="1"/>
    <col min="11268" max="11520" width="9.1796875" style="2"/>
    <col min="11521" max="11521" width="2.54296875" style="2" customWidth="1"/>
    <col min="11522" max="11522" width="52.453125" style="2" customWidth="1"/>
    <col min="11523" max="11523" width="50.1796875" style="2" customWidth="1"/>
    <col min="11524" max="11776" width="9.1796875" style="2"/>
    <col min="11777" max="11777" width="2.54296875" style="2" customWidth="1"/>
    <col min="11778" max="11778" width="52.453125" style="2" customWidth="1"/>
    <col min="11779" max="11779" width="50.1796875" style="2" customWidth="1"/>
    <col min="11780" max="12032" width="9.1796875" style="2"/>
    <col min="12033" max="12033" width="2.54296875" style="2" customWidth="1"/>
    <col min="12034" max="12034" width="52.453125" style="2" customWidth="1"/>
    <col min="12035" max="12035" width="50.1796875" style="2" customWidth="1"/>
    <col min="12036" max="12288" width="9.1796875" style="2"/>
    <col min="12289" max="12289" width="2.54296875" style="2" customWidth="1"/>
    <col min="12290" max="12290" width="52.453125" style="2" customWidth="1"/>
    <col min="12291" max="12291" width="50.1796875" style="2" customWidth="1"/>
    <col min="12292" max="12544" width="9.1796875" style="2"/>
    <col min="12545" max="12545" width="2.54296875" style="2" customWidth="1"/>
    <col min="12546" max="12546" width="52.453125" style="2" customWidth="1"/>
    <col min="12547" max="12547" width="50.1796875" style="2" customWidth="1"/>
    <col min="12548" max="12800" width="9.1796875" style="2"/>
    <col min="12801" max="12801" width="2.54296875" style="2" customWidth="1"/>
    <col min="12802" max="12802" width="52.453125" style="2" customWidth="1"/>
    <col min="12803" max="12803" width="50.1796875" style="2" customWidth="1"/>
    <col min="12804" max="13056" width="9.1796875" style="2"/>
    <col min="13057" max="13057" width="2.54296875" style="2" customWidth="1"/>
    <col min="13058" max="13058" width="52.453125" style="2" customWidth="1"/>
    <col min="13059" max="13059" width="50.1796875" style="2" customWidth="1"/>
    <col min="13060" max="13312" width="9.1796875" style="2"/>
    <col min="13313" max="13313" width="2.54296875" style="2" customWidth="1"/>
    <col min="13314" max="13314" width="52.453125" style="2" customWidth="1"/>
    <col min="13315" max="13315" width="50.1796875" style="2" customWidth="1"/>
    <col min="13316" max="13568" width="9.1796875" style="2"/>
    <col min="13569" max="13569" width="2.54296875" style="2" customWidth="1"/>
    <col min="13570" max="13570" width="52.453125" style="2" customWidth="1"/>
    <col min="13571" max="13571" width="50.1796875" style="2" customWidth="1"/>
    <col min="13572" max="13824" width="9.1796875" style="2"/>
    <col min="13825" max="13825" width="2.54296875" style="2" customWidth="1"/>
    <col min="13826" max="13826" width="52.453125" style="2" customWidth="1"/>
    <col min="13827" max="13827" width="50.1796875" style="2" customWidth="1"/>
    <col min="13828" max="14080" width="9.1796875" style="2"/>
    <col min="14081" max="14081" width="2.54296875" style="2" customWidth="1"/>
    <col min="14082" max="14082" width="52.453125" style="2" customWidth="1"/>
    <col min="14083" max="14083" width="50.1796875" style="2" customWidth="1"/>
    <col min="14084" max="14336" width="9.1796875" style="2"/>
    <col min="14337" max="14337" width="2.54296875" style="2" customWidth="1"/>
    <col min="14338" max="14338" width="52.453125" style="2" customWidth="1"/>
    <col min="14339" max="14339" width="50.1796875" style="2" customWidth="1"/>
    <col min="14340" max="14592" width="9.1796875" style="2"/>
    <col min="14593" max="14593" width="2.54296875" style="2" customWidth="1"/>
    <col min="14594" max="14594" width="52.453125" style="2" customWidth="1"/>
    <col min="14595" max="14595" width="50.1796875" style="2" customWidth="1"/>
    <col min="14596" max="14848" width="9.1796875" style="2"/>
    <col min="14849" max="14849" width="2.54296875" style="2" customWidth="1"/>
    <col min="14850" max="14850" width="52.453125" style="2" customWidth="1"/>
    <col min="14851" max="14851" width="50.1796875" style="2" customWidth="1"/>
    <col min="14852" max="15104" width="9.1796875" style="2"/>
    <col min="15105" max="15105" width="2.54296875" style="2" customWidth="1"/>
    <col min="15106" max="15106" width="52.453125" style="2" customWidth="1"/>
    <col min="15107" max="15107" width="50.1796875" style="2" customWidth="1"/>
    <col min="15108" max="15360" width="9.1796875" style="2"/>
    <col min="15361" max="15361" width="2.54296875" style="2" customWidth="1"/>
    <col min="15362" max="15362" width="52.453125" style="2" customWidth="1"/>
    <col min="15363" max="15363" width="50.1796875" style="2" customWidth="1"/>
    <col min="15364" max="15616" width="9.1796875" style="2"/>
    <col min="15617" max="15617" width="2.54296875" style="2" customWidth="1"/>
    <col min="15618" max="15618" width="52.453125" style="2" customWidth="1"/>
    <col min="15619" max="15619" width="50.1796875" style="2" customWidth="1"/>
    <col min="15620" max="15872" width="9.1796875" style="2"/>
    <col min="15873" max="15873" width="2.54296875" style="2" customWidth="1"/>
    <col min="15874" max="15874" width="52.453125" style="2" customWidth="1"/>
    <col min="15875" max="15875" width="50.1796875" style="2" customWidth="1"/>
    <col min="15876" max="16128" width="9.1796875" style="2"/>
    <col min="16129" max="16129" width="2.54296875" style="2" customWidth="1"/>
    <col min="16130" max="16130" width="52.453125" style="2" customWidth="1"/>
    <col min="16131" max="16131" width="50.1796875" style="2" customWidth="1"/>
    <col min="16132" max="16384" width="9.1796875" style="2"/>
  </cols>
  <sheetData>
    <row r="1" spans="2:3" ht="13" thickBot="1"/>
    <row r="2" spans="2:3" ht="85.5" customHeight="1">
      <c r="B2" s="524" t="s">
        <v>282</v>
      </c>
      <c r="C2" s="525"/>
    </row>
    <row r="3" spans="2:3">
      <c r="B3" s="160"/>
      <c r="C3" s="161"/>
    </row>
    <row r="4" spans="2:3">
      <c r="B4" s="160"/>
      <c r="C4" s="161"/>
    </row>
    <row r="5" spans="2:3" ht="32.5">
      <c r="B5" s="162"/>
      <c r="C5" s="163"/>
    </row>
    <row r="6" spans="2:3" ht="25">
      <c r="B6" s="164" t="s">
        <v>283</v>
      </c>
      <c r="C6" s="165"/>
    </row>
    <row r="7" spans="2:3" ht="25">
      <c r="B7" s="162"/>
      <c r="C7" s="166"/>
    </row>
    <row r="8" spans="2:3" ht="18">
      <c r="B8" s="167" t="s">
        <v>41</v>
      </c>
      <c r="C8" s="59"/>
    </row>
    <row r="9" spans="2:3" ht="18">
      <c r="B9" s="167"/>
      <c r="C9" s="168"/>
    </row>
    <row r="10" spans="2:3" ht="18">
      <c r="B10" s="169" t="s">
        <v>42</v>
      </c>
      <c r="C10" s="527"/>
    </row>
    <row r="11" spans="2:3" ht="18">
      <c r="B11" s="167"/>
      <c r="C11" s="527"/>
    </row>
    <row r="12" spans="2:3" ht="13">
      <c r="B12" s="170"/>
      <c r="C12" s="171"/>
    </row>
    <row r="13" spans="2:3" ht="18">
      <c r="B13" s="167" t="s">
        <v>43</v>
      </c>
      <c r="C13" s="172">
        <f>'Final Summary'!G34</f>
        <v>2700000</v>
      </c>
    </row>
    <row r="14" spans="2:3" ht="13">
      <c r="B14" s="173" t="s">
        <v>44</v>
      </c>
      <c r="C14" s="171"/>
    </row>
    <row r="15" spans="2:3" ht="13">
      <c r="B15" s="526" t="s">
        <v>45</v>
      </c>
      <c r="C15" s="60"/>
    </row>
    <row r="16" spans="2:3" ht="13">
      <c r="B16" s="526"/>
      <c r="C16" s="60"/>
    </row>
    <row r="17" spans="2:3" ht="13">
      <c r="B17" s="526"/>
      <c r="C17" s="60"/>
    </row>
    <row r="18" spans="2:3" ht="18">
      <c r="B18" s="526"/>
      <c r="C18" s="61"/>
    </row>
    <row r="19" spans="2:3" ht="15.5">
      <c r="B19" s="174"/>
      <c r="C19" s="175"/>
    </row>
    <row r="20" spans="2:3" ht="18">
      <c r="B20" s="169" t="s">
        <v>46</v>
      </c>
      <c r="C20" s="59"/>
    </row>
    <row r="21" spans="2:3" ht="15.5">
      <c r="B21" s="174"/>
      <c r="C21" s="175"/>
    </row>
    <row r="22" spans="2:3" ht="18.5" thickBot="1">
      <c r="B22" s="176"/>
      <c r="C22" s="177"/>
    </row>
  </sheetData>
  <sheetProtection algorithmName="SHA-512" hashValue="iwy/Id+n4oZVc3wnuYaUCkaE8gfpEioLvZWcrSKzo5CkgSrhXtCTAaOgzHoj2juRuO17+0F9dHqUMmKV6VMo1g==" saltValue="JlnlBmtV8+9plsXzd2s6xA==" spinCount="100000" sheet="1" objects="1" scenarios="1"/>
  <mergeCells count="3">
    <mergeCell ref="B2:C2"/>
    <mergeCell ref="B15:B18"/>
    <mergeCell ref="C10:C11"/>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117-C3B1-4B6E-BF7A-8452CED9BDD5}">
  <dimension ref="A1:N221"/>
  <sheetViews>
    <sheetView showGridLines="0" view="pageBreakPreview" zoomScaleNormal="100" zoomScaleSheetLayoutView="100" workbookViewId="0">
      <selection activeCell="C9" sqref="C9"/>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9.7265625" style="2"/>
    <col min="10" max="10" width="23.54296875" style="2" bestFit="1" customWidth="1"/>
    <col min="11" max="16384" width="9.7265625" style="2"/>
  </cols>
  <sheetData>
    <row r="1" spans="1:13">
      <c r="B1" s="90"/>
      <c r="C1" s="91"/>
      <c r="D1" s="91"/>
      <c r="E1" s="92"/>
      <c r="F1" s="367"/>
      <c r="G1" s="368"/>
    </row>
    <row r="2" spans="1:13" s="189" customFormat="1" ht="12.75" customHeight="1">
      <c r="A2" s="496"/>
      <c r="B2" s="170" t="str">
        <f>'Bill 6 - Supply &amp; Install Clamp'!B2</f>
        <v xml:space="preserve">NATIONAL TRANSMISSION COMPANY SOUTH AFRICA </v>
      </c>
      <c r="D2" s="276"/>
      <c r="E2" s="276"/>
      <c r="F2" s="276"/>
      <c r="G2" s="369"/>
      <c r="H2" s="276"/>
      <c r="I2" s="276"/>
    </row>
    <row r="3" spans="1:13" s="189" customFormat="1" ht="12.75" customHeight="1">
      <c r="A3" s="496"/>
      <c r="B3" s="104" t="s">
        <v>284</v>
      </c>
      <c r="C3" s="497"/>
      <c r="D3" s="276"/>
      <c r="E3" s="276"/>
      <c r="F3" s="276"/>
      <c r="G3" s="369"/>
      <c r="H3" s="276"/>
      <c r="I3" s="276"/>
    </row>
    <row r="4" spans="1:13" s="189" customFormat="1" ht="12.75" customHeight="1">
      <c r="A4" s="496"/>
      <c r="B4" s="104" t="str">
        <f>'Bill 1 - P&amp;G'!B5</f>
        <v>ELECTRICAL WORKS</v>
      </c>
      <c r="C4" s="497"/>
      <c r="D4" s="280"/>
      <c r="E4" s="281"/>
      <c r="F4" s="280"/>
      <c r="G4" s="370"/>
      <c r="H4" s="280"/>
      <c r="I4" s="280"/>
    </row>
    <row r="5" spans="1:13" ht="13" customHeight="1">
      <c r="B5" s="558" t="s">
        <v>0</v>
      </c>
      <c r="C5" s="560" t="s">
        <v>1</v>
      </c>
      <c r="D5" s="552" t="s">
        <v>2</v>
      </c>
      <c r="E5" s="548" t="s">
        <v>3</v>
      </c>
      <c r="F5" s="554" t="s">
        <v>4</v>
      </c>
      <c r="G5" s="556" t="s">
        <v>5</v>
      </c>
    </row>
    <row r="6" spans="1:13" ht="13" customHeight="1" thickBot="1">
      <c r="B6" s="559"/>
      <c r="C6" s="561"/>
      <c r="D6" s="553"/>
      <c r="E6" s="549"/>
      <c r="F6" s="555"/>
      <c r="G6" s="557"/>
    </row>
    <row r="7" spans="1:13" ht="13">
      <c r="B7" s="371"/>
      <c r="C7" s="283"/>
      <c r="D7" s="283"/>
      <c r="E7" s="283"/>
      <c r="F7" s="285"/>
      <c r="G7" s="372"/>
      <c r="K7" s="3"/>
      <c r="M7" s="3"/>
    </row>
    <row r="8" spans="1:13" ht="13">
      <c r="B8" s="371"/>
      <c r="C8" s="283"/>
      <c r="D8" s="283"/>
      <c r="E8" s="283"/>
      <c r="F8" s="285"/>
      <c r="G8" s="372"/>
      <c r="K8" s="3"/>
      <c r="M8" s="3"/>
    </row>
    <row r="9" spans="1:13" ht="18">
      <c r="B9" s="373"/>
      <c r="C9" s="374" t="s">
        <v>311</v>
      </c>
      <c r="D9" s="375"/>
      <c r="E9" s="376"/>
      <c r="F9" s="291"/>
      <c r="G9" s="377"/>
      <c r="K9" s="3"/>
      <c r="M9" s="3"/>
    </row>
    <row r="10" spans="1:13" ht="13">
      <c r="B10" s="378"/>
      <c r="C10" s="379"/>
      <c r="D10" s="327"/>
      <c r="E10" s="293"/>
      <c r="F10" s="297"/>
      <c r="G10" s="380"/>
    </row>
    <row r="11" spans="1:13" ht="39">
      <c r="B11" s="384"/>
      <c r="C11" s="382" t="s">
        <v>186</v>
      </c>
      <c r="D11" s="284"/>
      <c r="E11" s="283"/>
      <c r="F11" s="300"/>
      <c r="G11" s="372"/>
    </row>
    <row r="12" spans="1:13" ht="13">
      <c r="B12" s="381"/>
      <c r="C12" s="386"/>
      <c r="D12" s="293"/>
      <c r="E12" s="293"/>
      <c r="F12" s="300"/>
      <c r="G12" s="380"/>
    </row>
    <row r="13" spans="1:13" ht="15.5">
      <c r="B13" s="440"/>
      <c r="C13" s="441" t="s">
        <v>256</v>
      </c>
      <c r="D13" s="442"/>
      <c r="E13" s="443"/>
      <c r="F13" s="444"/>
      <c r="G13" s="68"/>
    </row>
    <row r="14" spans="1:13" ht="14">
      <c r="B14" s="445"/>
      <c r="C14" s="446"/>
      <c r="D14" s="442"/>
      <c r="E14" s="443"/>
      <c r="F14" s="444"/>
      <c r="G14" s="68"/>
    </row>
    <row r="15" spans="1:13" ht="13">
      <c r="B15" s="381"/>
      <c r="C15" s="447" t="s">
        <v>398</v>
      </c>
      <c r="D15" s="388"/>
      <c r="E15" s="322"/>
      <c r="F15" s="304"/>
      <c r="G15" s="380"/>
    </row>
    <row r="16" spans="1:13" ht="13">
      <c r="B16" s="448"/>
      <c r="C16" s="74"/>
      <c r="D16" s="449"/>
      <c r="E16" s="72"/>
      <c r="F16" s="450"/>
      <c r="G16" s="71"/>
    </row>
    <row r="17" spans="2:7" ht="25">
      <c r="B17" s="451" t="s">
        <v>10</v>
      </c>
      <c r="C17" s="108" t="s">
        <v>257</v>
      </c>
      <c r="D17" s="452" t="s">
        <v>11</v>
      </c>
      <c r="E17" s="75" t="s">
        <v>380</v>
      </c>
      <c r="F17" s="76"/>
      <c r="G17" s="77">
        <f t="shared" ref="G17" si="0">E17*F17</f>
        <v>0</v>
      </c>
    </row>
    <row r="18" spans="2:7">
      <c r="B18" s="451"/>
      <c r="C18" s="108"/>
      <c r="D18" s="453"/>
      <c r="E18" s="105"/>
      <c r="F18" s="76"/>
      <c r="G18" s="77"/>
    </row>
    <row r="19" spans="2:7">
      <c r="B19" s="451">
        <f>B17+1</f>
        <v>2</v>
      </c>
      <c r="C19" s="109" t="s">
        <v>258</v>
      </c>
      <c r="D19" s="452" t="s">
        <v>11</v>
      </c>
      <c r="E19" s="69" t="s">
        <v>264</v>
      </c>
      <c r="F19" s="70"/>
      <c r="G19" s="71">
        <f t="shared" ref="G19" si="1">E19*F19</f>
        <v>0</v>
      </c>
    </row>
    <row r="20" spans="2:7">
      <c r="B20" s="451"/>
      <c r="C20" s="109"/>
      <c r="D20" s="453"/>
      <c r="E20" s="106"/>
      <c r="F20" s="70"/>
      <c r="G20" s="71"/>
    </row>
    <row r="21" spans="2:7">
      <c r="B21" s="451">
        <f>1+B19</f>
        <v>3</v>
      </c>
      <c r="C21" s="109" t="s">
        <v>385</v>
      </c>
      <c r="D21" s="452" t="s">
        <v>11</v>
      </c>
      <c r="E21" s="75" t="s">
        <v>264</v>
      </c>
      <c r="F21" s="76"/>
      <c r="G21" s="77">
        <f t="shared" ref="G21" si="2">E21*F21</f>
        <v>0</v>
      </c>
    </row>
    <row r="22" spans="2:7">
      <c r="B22" s="451"/>
      <c r="C22" s="109"/>
      <c r="D22" s="453"/>
      <c r="E22" s="105"/>
      <c r="F22" s="76"/>
      <c r="G22" s="77"/>
    </row>
    <row r="23" spans="2:7">
      <c r="B23" s="498">
        <f>1+B21</f>
        <v>4</v>
      </c>
      <c r="C23" s="108" t="s">
        <v>267</v>
      </c>
      <c r="D23" s="452" t="s">
        <v>11</v>
      </c>
      <c r="E23" s="69" t="s">
        <v>388</v>
      </c>
      <c r="F23" s="70"/>
      <c r="G23" s="71">
        <f t="shared" ref="G23" si="3">E23*F23</f>
        <v>0</v>
      </c>
    </row>
    <row r="24" spans="2:7">
      <c r="B24" s="498"/>
      <c r="C24" s="108"/>
      <c r="D24" s="453"/>
      <c r="E24" s="106"/>
      <c r="F24" s="70"/>
      <c r="G24" s="71"/>
    </row>
    <row r="25" spans="2:7">
      <c r="B25" s="498">
        <f>1+B23</f>
        <v>5</v>
      </c>
      <c r="C25" s="108" t="s">
        <v>335</v>
      </c>
      <c r="D25" s="452" t="s">
        <v>11</v>
      </c>
      <c r="E25" s="69" t="s">
        <v>264</v>
      </c>
      <c r="F25" s="70"/>
      <c r="G25" s="71">
        <f t="shared" ref="G25" si="4">E25*F25</f>
        <v>0</v>
      </c>
    </row>
    <row r="26" spans="2:7">
      <c r="B26" s="498"/>
      <c r="C26" s="108"/>
      <c r="D26" s="453"/>
      <c r="E26" s="106"/>
      <c r="F26" s="70"/>
      <c r="G26" s="71"/>
    </row>
    <row r="27" spans="2:7">
      <c r="B27" s="498">
        <f>1+B25</f>
        <v>6</v>
      </c>
      <c r="C27" s="108" t="s">
        <v>384</v>
      </c>
      <c r="D27" s="452" t="s">
        <v>11</v>
      </c>
      <c r="E27" s="69" t="s">
        <v>107</v>
      </c>
      <c r="F27" s="70"/>
      <c r="G27" s="71">
        <f t="shared" ref="G27" si="5">E27*F27</f>
        <v>0</v>
      </c>
    </row>
    <row r="28" spans="2:7">
      <c r="B28" s="498"/>
      <c r="C28" s="108"/>
      <c r="D28" s="453"/>
      <c r="E28" s="106"/>
      <c r="F28" s="70"/>
      <c r="G28" s="71"/>
    </row>
    <row r="29" spans="2:7">
      <c r="B29" s="498"/>
      <c r="C29" s="108"/>
      <c r="D29" s="499"/>
      <c r="E29" s="110"/>
      <c r="F29" s="70"/>
      <c r="G29" s="71"/>
    </row>
    <row r="30" spans="2:7" ht="13">
      <c r="B30" s="381"/>
      <c r="C30" s="447" t="s">
        <v>398</v>
      </c>
      <c r="D30" s="388"/>
      <c r="E30" s="322"/>
      <c r="F30" s="4"/>
      <c r="G30" s="380"/>
    </row>
    <row r="31" spans="2:7" ht="13">
      <c r="B31" s="448"/>
      <c r="C31" s="74"/>
      <c r="D31" s="449"/>
      <c r="E31" s="72"/>
      <c r="F31" s="73"/>
      <c r="G31" s="71"/>
    </row>
    <row r="32" spans="2:7" ht="25">
      <c r="B32" s="451">
        <f>B27+1</f>
        <v>7</v>
      </c>
      <c r="C32" s="108" t="s">
        <v>257</v>
      </c>
      <c r="D32" s="452" t="s">
        <v>11</v>
      </c>
      <c r="E32" s="75" t="s">
        <v>380</v>
      </c>
      <c r="F32" s="76"/>
      <c r="G32" s="77">
        <f t="shared" ref="G32" si="6">E32*F32</f>
        <v>0</v>
      </c>
    </row>
    <row r="33" spans="2:7">
      <c r="B33" s="451"/>
      <c r="C33" s="108"/>
      <c r="D33" s="453"/>
      <c r="E33" s="105"/>
      <c r="F33" s="76"/>
      <c r="G33" s="77"/>
    </row>
    <row r="34" spans="2:7">
      <c r="B34" s="451">
        <f>B32+1</f>
        <v>8</v>
      </c>
      <c r="C34" s="109" t="s">
        <v>258</v>
      </c>
      <c r="D34" s="452" t="s">
        <v>11</v>
      </c>
      <c r="E34" s="69" t="s">
        <v>264</v>
      </c>
      <c r="F34" s="70"/>
      <c r="G34" s="71">
        <f t="shared" ref="G34" si="7">E34*F34</f>
        <v>0</v>
      </c>
    </row>
    <row r="35" spans="2:7">
      <c r="B35" s="451"/>
      <c r="C35" s="109"/>
      <c r="D35" s="453"/>
      <c r="E35" s="106"/>
      <c r="F35" s="70"/>
      <c r="G35" s="71"/>
    </row>
    <row r="36" spans="2:7">
      <c r="B36" s="451">
        <f>1+B34</f>
        <v>9</v>
      </c>
      <c r="C36" s="109" t="s">
        <v>385</v>
      </c>
      <c r="D36" s="452" t="s">
        <v>11</v>
      </c>
      <c r="E36" s="75" t="s">
        <v>264</v>
      </c>
      <c r="F36" s="76"/>
      <c r="G36" s="77">
        <f t="shared" ref="G36" si="8">E36*F36</f>
        <v>0</v>
      </c>
    </row>
    <row r="37" spans="2:7">
      <c r="B37" s="451"/>
      <c r="C37" s="109"/>
      <c r="D37" s="453"/>
      <c r="E37" s="105"/>
      <c r="F37" s="76"/>
      <c r="G37" s="77"/>
    </row>
    <row r="38" spans="2:7">
      <c r="B38" s="498">
        <f>1+B36</f>
        <v>10</v>
      </c>
      <c r="C38" s="108" t="s">
        <v>267</v>
      </c>
      <c r="D38" s="452" t="s">
        <v>11</v>
      </c>
      <c r="E38" s="69" t="s">
        <v>388</v>
      </c>
      <c r="F38" s="70"/>
      <c r="G38" s="71">
        <f t="shared" ref="G38" si="9">E38*F38</f>
        <v>0</v>
      </c>
    </row>
    <row r="39" spans="2:7">
      <c r="B39" s="498"/>
      <c r="C39" s="108"/>
      <c r="D39" s="453"/>
      <c r="E39" s="106"/>
      <c r="F39" s="70"/>
      <c r="G39" s="71"/>
    </row>
    <row r="40" spans="2:7">
      <c r="B40" s="498">
        <f>1+B38</f>
        <v>11</v>
      </c>
      <c r="C40" s="108" t="s">
        <v>335</v>
      </c>
      <c r="D40" s="452" t="s">
        <v>11</v>
      </c>
      <c r="E40" s="69" t="s">
        <v>264</v>
      </c>
      <c r="F40" s="70"/>
      <c r="G40" s="71">
        <f t="shared" ref="G40" si="10">E40*F40</f>
        <v>0</v>
      </c>
    </row>
    <row r="41" spans="2:7">
      <c r="B41" s="498"/>
      <c r="C41" s="108"/>
      <c r="D41" s="453"/>
      <c r="E41" s="106"/>
      <c r="F41" s="70"/>
      <c r="G41" s="71"/>
    </row>
    <row r="42" spans="2:7">
      <c r="B42" s="498">
        <f>1+B40</f>
        <v>12</v>
      </c>
      <c r="C42" s="108" t="s">
        <v>384</v>
      </c>
      <c r="D42" s="452" t="s">
        <v>11</v>
      </c>
      <c r="E42" s="69" t="s">
        <v>107</v>
      </c>
      <c r="F42" s="70"/>
      <c r="G42" s="71">
        <f t="shared" ref="G42" si="11">E42*F42</f>
        <v>0</v>
      </c>
    </row>
    <row r="43" spans="2:7">
      <c r="B43" s="498"/>
      <c r="C43" s="108"/>
      <c r="D43" s="453"/>
      <c r="E43" s="106"/>
      <c r="F43" s="70"/>
      <c r="G43" s="71"/>
    </row>
    <row r="44" spans="2:7">
      <c r="B44" s="498"/>
      <c r="C44" s="108"/>
      <c r="D44" s="499"/>
      <c r="E44" s="110"/>
      <c r="F44" s="70"/>
      <c r="G44" s="71"/>
    </row>
    <row r="45" spans="2:7" ht="15.5">
      <c r="B45" s="500"/>
      <c r="C45" s="501" t="s">
        <v>84</v>
      </c>
      <c r="D45" s="442"/>
      <c r="E45" s="443"/>
      <c r="F45" s="67"/>
      <c r="G45" s="68"/>
    </row>
    <row r="46" spans="2:7" ht="14">
      <c r="B46" s="445"/>
      <c r="C46" s="446"/>
      <c r="D46" s="442"/>
      <c r="E46" s="443"/>
      <c r="F46" s="67"/>
      <c r="G46" s="68"/>
    </row>
    <row r="47" spans="2:7" ht="25">
      <c r="B47" s="451">
        <f>1+B42</f>
        <v>13</v>
      </c>
      <c r="C47" s="108" t="s">
        <v>260</v>
      </c>
      <c r="D47" s="452" t="s">
        <v>11</v>
      </c>
      <c r="E47" s="126">
        <v>75</v>
      </c>
      <c r="F47" s="76"/>
      <c r="G47" s="77">
        <f t="shared" ref="G47" si="12">E47*F47</f>
        <v>0</v>
      </c>
    </row>
    <row r="48" spans="2:7">
      <c r="B48" s="451"/>
      <c r="C48" s="108"/>
      <c r="D48" s="453"/>
      <c r="E48" s="127"/>
      <c r="F48" s="76"/>
      <c r="G48" s="77"/>
    </row>
    <row r="49" spans="2:7">
      <c r="B49" s="451">
        <f>1+B47</f>
        <v>14</v>
      </c>
      <c r="C49" s="315" t="s">
        <v>261</v>
      </c>
      <c r="D49" s="452" t="s">
        <v>11</v>
      </c>
      <c r="E49" s="128" t="s">
        <v>166</v>
      </c>
      <c r="F49" s="70"/>
      <c r="G49" s="71">
        <f t="shared" ref="G49" si="13">E49*F49</f>
        <v>0</v>
      </c>
    </row>
    <row r="50" spans="2:7" ht="13">
      <c r="B50" s="424"/>
      <c r="C50" s="314"/>
      <c r="D50" s="453"/>
      <c r="E50" s="129"/>
      <c r="F50" s="70"/>
      <c r="G50" s="71"/>
    </row>
    <row r="51" spans="2:7" ht="25">
      <c r="B51" s="451">
        <f>1+B49</f>
        <v>15</v>
      </c>
      <c r="C51" s="108" t="s">
        <v>262</v>
      </c>
      <c r="D51" s="452" t="s">
        <v>11</v>
      </c>
      <c r="E51" s="126">
        <v>4200</v>
      </c>
      <c r="F51" s="76"/>
      <c r="G51" s="77">
        <f t="shared" ref="G51" si="14">E51*F51</f>
        <v>0</v>
      </c>
    </row>
    <row r="52" spans="2:7">
      <c r="B52" s="498"/>
      <c r="C52" s="158"/>
      <c r="D52" s="502"/>
      <c r="E52" s="127"/>
      <c r="F52" s="159"/>
      <c r="G52" s="77"/>
    </row>
    <row r="53" spans="2:7">
      <c r="B53" s="390">
        <f>1+B51</f>
        <v>16</v>
      </c>
      <c r="C53" s="391" t="s">
        <v>78</v>
      </c>
      <c r="D53" s="320" t="s">
        <v>11</v>
      </c>
      <c r="E53" s="321">
        <v>215</v>
      </c>
      <c r="F53" s="4"/>
      <c r="G53" s="392">
        <f>E53*F53</f>
        <v>0</v>
      </c>
    </row>
    <row r="54" spans="2:7" ht="13">
      <c r="B54" s="395"/>
      <c r="C54" s="396"/>
      <c r="D54" s="320"/>
      <c r="E54" s="397"/>
      <c r="F54" s="83"/>
      <c r="G54" s="398"/>
    </row>
    <row r="55" spans="2:7">
      <c r="B55" s="390">
        <f>1+B53</f>
        <v>17</v>
      </c>
      <c r="C55" s="391" t="s">
        <v>79</v>
      </c>
      <c r="D55" s="320" t="s">
        <v>11</v>
      </c>
      <c r="E55" s="321">
        <v>215</v>
      </c>
      <c r="F55" s="4"/>
      <c r="G55" s="392">
        <f>E55*F55</f>
        <v>0</v>
      </c>
    </row>
    <row r="56" spans="2:7" ht="13">
      <c r="B56" s="395"/>
      <c r="C56" s="396"/>
      <c r="D56" s="320"/>
      <c r="E56" s="397"/>
      <c r="F56" s="83"/>
      <c r="G56" s="398"/>
    </row>
    <row r="57" spans="2:7">
      <c r="B57" s="390">
        <f>1+B55</f>
        <v>18</v>
      </c>
      <c r="C57" s="391" t="s">
        <v>80</v>
      </c>
      <c r="D57" s="320" t="s">
        <v>11</v>
      </c>
      <c r="E57" s="321">
        <v>215</v>
      </c>
      <c r="F57" s="4"/>
      <c r="G57" s="392">
        <f>E57*F57</f>
        <v>0</v>
      </c>
    </row>
    <row r="58" spans="2:7" ht="13">
      <c r="B58" s="395"/>
      <c r="C58" s="396"/>
      <c r="D58" s="320"/>
      <c r="E58" s="397"/>
      <c r="F58" s="83"/>
      <c r="G58" s="398"/>
    </row>
    <row r="59" spans="2:7" ht="25">
      <c r="B59" s="390">
        <f>1+B57</f>
        <v>19</v>
      </c>
      <c r="C59" s="391" t="s">
        <v>12</v>
      </c>
      <c r="D59" s="503" t="s">
        <v>14</v>
      </c>
      <c r="E59" s="333">
        <v>18</v>
      </c>
      <c r="F59" s="4"/>
      <c r="G59" s="392">
        <f>E59*F59</f>
        <v>0</v>
      </c>
    </row>
    <row r="60" spans="2:7" ht="13">
      <c r="B60" s="381"/>
      <c r="C60" s="391"/>
      <c r="D60" s="320"/>
      <c r="E60" s="397"/>
      <c r="F60" s="4"/>
      <c r="G60" s="392"/>
    </row>
    <row r="61" spans="2:7" ht="25">
      <c r="B61" s="390">
        <f>1+B59</f>
        <v>20</v>
      </c>
      <c r="C61" s="391" t="s">
        <v>13</v>
      </c>
      <c r="D61" s="503" t="s">
        <v>8</v>
      </c>
      <c r="E61" s="321">
        <v>60</v>
      </c>
      <c r="F61" s="4"/>
      <c r="G61" s="392">
        <f>E61*F61</f>
        <v>0</v>
      </c>
    </row>
    <row r="62" spans="2:7" ht="13">
      <c r="B62" s="381"/>
      <c r="C62" s="504"/>
      <c r="D62" s="428"/>
      <c r="E62" s="455"/>
      <c r="F62" s="4"/>
      <c r="G62" s="392"/>
    </row>
    <row r="63" spans="2:7">
      <c r="B63" s="451">
        <f>1+B61</f>
        <v>21</v>
      </c>
      <c r="C63" s="108" t="s">
        <v>263</v>
      </c>
      <c r="D63" s="452" t="s">
        <v>11</v>
      </c>
      <c r="E63" s="128" t="s">
        <v>106</v>
      </c>
      <c r="F63" s="70"/>
      <c r="G63" s="71">
        <f t="shared" ref="G63" si="15">E63*F63</f>
        <v>0</v>
      </c>
    </row>
    <row r="64" spans="2:7">
      <c r="B64" s="451"/>
      <c r="C64" s="109"/>
      <c r="D64" s="453"/>
      <c r="E64" s="129"/>
      <c r="F64" s="70"/>
      <c r="G64" s="71"/>
    </row>
    <row r="65" spans="1:14">
      <c r="B65" s="451">
        <f>1+B63</f>
        <v>22</v>
      </c>
      <c r="C65" s="108" t="s">
        <v>265</v>
      </c>
      <c r="D65" s="452" t="s">
        <v>266</v>
      </c>
      <c r="E65" s="128" t="s">
        <v>152</v>
      </c>
      <c r="F65" s="70"/>
      <c r="G65" s="71">
        <f t="shared" ref="G65" si="16">E65*F65</f>
        <v>0</v>
      </c>
    </row>
    <row r="66" spans="1:14">
      <c r="B66" s="476"/>
      <c r="C66" s="294"/>
      <c r="D66" s="428"/>
      <c r="E66" s="322"/>
      <c r="F66" s="360"/>
      <c r="G66" s="392"/>
    </row>
    <row r="67" spans="1:14">
      <c r="B67" s="505"/>
      <c r="C67" s="506"/>
      <c r="D67" s="422"/>
      <c r="E67" s="397"/>
      <c r="F67" s="423"/>
      <c r="G67" s="392"/>
      <c r="J67" s="405"/>
      <c r="K67" s="406"/>
      <c r="L67" s="405"/>
      <c r="M67" s="406"/>
      <c r="N67" s="5"/>
    </row>
    <row r="68" spans="1:14" s="10" customFormat="1" ht="15" customHeight="1" thickBot="1">
      <c r="A68" s="342"/>
      <c r="B68" s="433"/>
      <c r="C68" s="434" t="s">
        <v>9</v>
      </c>
      <c r="D68" s="435"/>
      <c r="E68" s="436"/>
      <c r="F68" s="437"/>
      <c r="G68" s="438">
        <f>SUM(G53:G67)</f>
        <v>0</v>
      </c>
      <c r="H68" s="349"/>
    </row>
    <row r="69" spans="1:14" ht="15" customHeight="1">
      <c r="B69" s="350"/>
      <c r="C69" s="351"/>
      <c r="D69" s="352"/>
      <c r="E69" s="353"/>
      <c r="F69" s="354"/>
      <c r="G69" s="355"/>
      <c r="H69" s="356"/>
    </row>
    <row r="70" spans="1:14" ht="12" customHeight="1">
      <c r="B70" s="357"/>
      <c r="C70" s="358"/>
      <c r="D70" s="359"/>
      <c r="E70" s="353"/>
      <c r="F70" s="360"/>
      <c r="G70" s="361"/>
    </row>
    <row r="71" spans="1:14">
      <c r="B71" s="350"/>
      <c r="C71" s="11"/>
      <c r="D71" s="11"/>
      <c r="E71" s="353"/>
      <c r="F71" s="360"/>
      <c r="G71" s="362"/>
    </row>
    <row r="72" spans="1:14">
      <c r="B72" s="350"/>
      <c r="C72" s="11"/>
      <c r="D72" s="11"/>
      <c r="E72" s="353"/>
      <c r="F72" s="360"/>
      <c r="G72" s="362"/>
    </row>
    <row r="73" spans="1:14">
      <c r="B73" s="350"/>
      <c r="C73" s="350"/>
      <c r="D73" s="350"/>
      <c r="E73" s="350"/>
      <c r="F73" s="363"/>
      <c r="G73" s="350"/>
    </row>
    <row r="74" spans="1:14">
      <c r="B74" s="350"/>
      <c r="C74" s="11"/>
      <c r="D74" s="11"/>
      <c r="E74" s="353"/>
      <c r="F74" s="360"/>
      <c r="G74" s="362"/>
    </row>
    <row r="75" spans="1:14" s="1" customFormat="1">
      <c r="B75" s="350"/>
      <c r="C75" s="11"/>
      <c r="D75" s="11"/>
      <c r="E75" s="353"/>
      <c r="F75" s="360"/>
      <c r="G75" s="362"/>
      <c r="I75" s="2"/>
    </row>
    <row r="76" spans="1:14" s="1" customFormat="1">
      <c r="B76" s="350"/>
      <c r="C76" s="11"/>
      <c r="D76" s="11"/>
      <c r="E76" s="353"/>
      <c r="F76" s="360"/>
      <c r="G76" s="362"/>
      <c r="I76" s="2"/>
    </row>
    <row r="77" spans="1:14" s="1" customFormat="1">
      <c r="B77" s="350"/>
      <c r="C77" s="11"/>
      <c r="D77" s="11"/>
      <c r="E77" s="353"/>
      <c r="F77" s="360"/>
      <c r="G77" s="362"/>
      <c r="I77" s="2"/>
    </row>
    <row r="78" spans="1:14" s="1" customFormat="1">
      <c r="B78" s="350"/>
      <c r="C78" s="11"/>
      <c r="D78" s="11"/>
      <c r="E78" s="353"/>
      <c r="F78" s="360"/>
      <c r="G78" s="362"/>
      <c r="I78" s="2"/>
    </row>
    <row r="79" spans="1:14" s="1" customFormat="1">
      <c r="B79" s="350"/>
      <c r="C79" s="11"/>
      <c r="D79" s="11"/>
      <c r="E79" s="353"/>
      <c r="F79" s="360"/>
      <c r="G79" s="362"/>
      <c r="I79" s="2"/>
    </row>
    <row r="80" spans="1:14" s="1" customFormat="1">
      <c r="B80" s="350"/>
      <c r="C80" s="11"/>
      <c r="D80" s="11"/>
      <c r="E80" s="353"/>
      <c r="F80" s="360"/>
      <c r="G80" s="362"/>
      <c r="I80" s="2"/>
    </row>
    <row r="81" spans="2:9" s="1" customFormat="1">
      <c r="B81" s="350"/>
      <c r="C81" s="11"/>
      <c r="D81" s="11"/>
      <c r="E81" s="353"/>
      <c r="F81" s="360"/>
      <c r="G81" s="362"/>
      <c r="I81" s="2"/>
    </row>
    <row r="82" spans="2:9" s="1" customFormat="1">
      <c r="B82" s="350"/>
      <c r="C82" s="11"/>
      <c r="D82" s="11"/>
      <c r="E82" s="353"/>
      <c r="F82" s="360"/>
      <c r="G82" s="362"/>
      <c r="I82" s="2"/>
    </row>
    <row r="83" spans="2:9" s="1" customFormat="1">
      <c r="B83" s="350"/>
      <c r="C83" s="11"/>
      <c r="D83" s="11"/>
      <c r="E83" s="353"/>
      <c r="F83" s="360"/>
      <c r="G83" s="362"/>
      <c r="I83" s="2"/>
    </row>
    <row r="84" spans="2:9" s="1" customFormat="1">
      <c r="B84" s="350"/>
      <c r="C84" s="11"/>
      <c r="D84" s="11"/>
      <c r="E84" s="353"/>
      <c r="F84" s="360"/>
      <c r="G84" s="362"/>
      <c r="I84" s="2"/>
    </row>
    <row r="85" spans="2:9" s="1" customFormat="1">
      <c r="B85" s="350"/>
      <c r="C85" s="11"/>
      <c r="D85" s="11"/>
      <c r="E85" s="353"/>
      <c r="F85" s="360"/>
      <c r="G85" s="362"/>
      <c r="I85" s="2"/>
    </row>
    <row r="86" spans="2:9" s="1" customFormat="1">
      <c r="B86" s="350"/>
      <c r="C86" s="11"/>
      <c r="D86" s="11"/>
      <c r="E86" s="353"/>
      <c r="F86" s="360"/>
      <c r="G86" s="362"/>
      <c r="I86" s="2"/>
    </row>
    <row r="87" spans="2:9" s="1" customFormat="1">
      <c r="B87" s="350"/>
      <c r="C87" s="11"/>
      <c r="D87" s="11"/>
      <c r="E87" s="353"/>
      <c r="F87" s="360"/>
      <c r="G87" s="362"/>
      <c r="I87" s="2"/>
    </row>
    <row r="88" spans="2:9" s="1" customFormat="1">
      <c r="B88" s="350"/>
      <c r="C88" s="11"/>
      <c r="D88" s="11"/>
      <c r="E88" s="353"/>
      <c r="F88" s="360"/>
      <c r="G88" s="362"/>
      <c r="I88" s="2"/>
    </row>
    <row r="89" spans="2:9" s="1" customFormat="1">
      <c r="B89" s="350"/>
      <c r="C89" s="11"/>
      <c r="D89" s="11"/>
      <c r="E89" s="353"/>
      <c r="F89" s="360"/>
      <c r="G89" s="362"/>
      <c r="I89" s="2"/>
    </row>
    <row r="90" spans="2:9" s="1" customFormat="1">
      <c r="B90" s="350"/>
      <c r="C90" s="11"/>
      <c r="D90" s="11"/>
      <c r="E90" s="353"/>
      <c r="F90" s="360"/>
      <c r="G90" s="362"/>
      <c r="I90" s="2"/>
    </row>
    <row r="91" spans="2:9" s="1" customFormat="1">
      <c r="B91" s="350"/>
      <c r="C91" s="11"/>
      <c r="D91" s="11"/>
      <c r="E91" s="353"/>
      <c r="F91" s="360"/>
      <c r="G91" s="362"/>
      <c r="I91" s="2"/>
    </row>
    <row r="92" spans="2:9" s="1" customFormat="1">
      <c r="B92" s="350"/>
      <c r="C92" s="11"/>
      <c r="D92" s="11"/>
      <c r="E92" s="353"/>
      <c r="F92" s="360"/>
      <c r="G92" s="362"/>
      <c r="I92" s="2"/>
    </row>
    <row r="93" spans="2:9" s="1" customFormat="1">
      <c r="B93" s="350"/>
      <c r="C93" s="11"/>
      <c r="D93" s="11"/>
      <c r="E93" s="353"/>
      <c r="F93" s="360"/>
      <c r="G93" s="362"/>
      <c r="I93" s="2"/>
    </row>
    <row r="94" spans="2:9" s="1" customFormat="1">
      <c r="B94" s="350"/>
      <c r="C94" s="11"/>
      <c r="D94" s="11"/>
      <c r="E94" s="353"/>
      <c r="F94" s="360"/>
      <c r="G94" s="362"/>
      <c r="I94" s="2"/>
    </row>
    <row r="95" spans="2:9" s="1" customFormat="1">
      <c r="B95" s="350"/>
      <c r="C95" s="11"/>
      <c r="D95" s="11"/>
      <c r="E95" s="353"/>
      <c r="F95" s="360"/>
      <c r="G95" s="362"/>
      <c r="I95" s="2"/>
    </row>
    <row r="96" spans="2:9" s="1" customFormat="1">
      <c r="B96" s="350"/>
      <c r="C96" s="11"/>
      <c r="D96" s="11"/>
      <c r="E96" s="353"/>
      <c r="F96" s="360"/>
      <c r="G96" s="362"/>
      <c r="I96" s="2"/>
    </row>
    <row r="97" spans="2:9" s="1" customFormat="1">
      <c r="B97" s="350"/>
      <c r="C97" s="11"/>
      <c r="D97" s="11"/>
      <c r="E97" s="353"/>
      <c r="F97" s="360"/>
      <c r="G97" s="362"/>
      <c r="I97" s="2"/>
    </row>
    <row r="98" spans="2:9" s="1" customFormat="1">
      <c r="B98" s="350"/>
      <c r="C98" s="11"/>
      <c r="D98" s="11"/>
      <c r="E98" s="353"/>
      <c r="F98" s="360"/>
      <c r="G98" s="362"/>
      <c r="I98" s="2"/>
    </row>
    <row r="99" spans="2:9" s="1" customFormat="1">
      <c r="B99" s="350"/>
      <c r="C99" s="11"/>
      <c r="D99" s="11"/>
      <c r="E99" s="353"/>
      <c r="F99" s="360"/>
      <c r="G99" s="11"/>
      <c r="I99" s="2"/>
    </row>
    <row r="100" spans="2:9" s="1" customFormat="1">
      <c r="B100" s="350"/>
      <c r="C100" s="11"/>
      <c r="D100" s="11"/>
      <c r="E100" s="353"/>
      <c r="F100" s="360"/>
      <c r="G100" s="11"/>
      <c r="I100" s="2"/>
    </row>
    <row r="101" spans="2:9" s="1" customFormat="1">
      <c r="B101" s="350"/>
      <c r="C101" s="11"/>
      <c r="D101" s="11"/>
      <c r="E101" s="353"/>
      <c r="F101" s="360"/>
      <c r="G101" s="11"/>
      <c r="I101" s="2"/>
    </row>
    <row r="102" spans="2:9" s="1" customFormat="1">
      <c r="B102" s="350"/>
      <c r="C102" s="11"/>
      <c r="D102" s="11"/>
      <c r="E102" s="353"/>
      <c r="F102" s="360"/>
      <c r="G102" s="11"/>
      <c r="I102" s="2"/>
    </row>
    <row r="103" spans="2:9" s="1" customFormat="1">
      <c r="B103" s="350"/>
      <c r="C103" s="11"/>
      <c r="D103" s="11"/>
      <c r="E103" s="353"/>
      <c r="F103" s="360"/>
      <c r="G103" s="11"/>
      <c r="I103" s="2"/>
    </row>
    <row r="104" spans="2:9" s="1" customFormat="1">
      <c r="B104" s="350"/>
      <c r="C104" s="11"/>
      <c r="D104" s="11"/>
      <c r="E104" s="353"/>
      <c r="F104" s="360"/>
      <c r="G104" s="11"/>
      <c r="I104" s="2"/>
    </row>
    <row r="105" spans="2:9" s="1" customFormat="1">
      <c r="B105" s="350"/>
      <c r="C105" s="11"/>
      <c r="D105" s="11"/>
      <c r="E105" s="353"/>
      <c r="F105" s="360"/>
      <c r="G105" s="11"/>
      <c r="I105" s="2"/>
    </row>
    <row r="106" spans="2:9" s="1" customFormat="1">
      <c r="B106" s="350"/>
      <c r="C106" s="11"/>
      <c r="D106" s="11"/>
      <c r="E106" s="364"/>
      <c r="F106" s="360"/>
      <c r="G106" s="11"/>
      <c r="I106" s="2"/>
    </row>
    <row r="107" spans="2:9" s="1" customFormat="1">
      <c r="B107" s="350"/>
      <c r="C107" s="11"/>
      <c r="D107" s="11"/>
      <c r="E107" s="364"/>
      <c r="F107" s="360"/>
      <c r="G107" s="11"/>
      <c r="I107" s="2"/>
    </row>
    <row r="108" spans="2:9" s="1" customFormat="1">
      <c r="B108" s="350"/>
      <c r="C108" s="11"/>
      <c r="D108" s="11"/>
      <c r="E108" s="364"/>
      <c r="F108" s="360"/>
      <c r="G108" s="11"/>
      <c r="I108" s="2"/>
    </row>
    <row r="109" spans="2:9" s="1" customFormat="1">
      <c r="B109" s="350"/>
      <c r="C109" s="11"/>
      <c r="D109" s="11"/>
      <c r="E109" s="364"/>
      <c r="F109" s="360"/>
      <c r="G109" s="11"/>
      <c r="I109" s="2"/>
    </row>
    <row r="110" spans="2:9" s="1" customFormat="1">
      <c r="B110" s="350"/>
      <c r="C110" s="11"/>
      <c r="D110" s="11"/>
      <c r="E110" s="364"/>
      <c r="F110" s="360"/>
      <c r="G110" s="11"/>
      <c r="I110" s="2"/>
    </row>
    <row r="111" spans="2:9" s="1" customFormat="1">
      <c r="B111" s="350"/>
      <c r="C111" s="11"/>
      <c r="D111" s="11"/>
      <c r="E111" s="364"/>
      <c r="F111" s="360"/>
      <c r="G111" s="11"/>
      <c r="I111" s="2"/>
    </row>
    <row r="112" spans="2:9" s="1" customFormat="1">
      <c r="B112" s="350"/>
      <c r="C112" s="11"/>
      <c r="D112" s="11"/>
      <c r="E112" s="364"/>
      <c r="F112" s="360"/>
      <c r="G112" s="11"/>
      <c r="I112" s="2"/>
    </row>
    <row r="113" spans="2:9" s="1" customFormat="1">
      <c r="B113" s="350"/>
      <c r="C113" s="11"/>
      <c r="D113" s="11"/>
      <c r="E113" s="364"/>
      <c r="F113" s="360"/>
      <c r="G113" s="11"/>
      <c r="I113" s="2"/>
    </row>
    <row r="114" spans="2:9" s="1" customFormat="1">
      <c r="B114" s="350"/>
      <c r="C114" s="11"/>
      <c r="D114" s="11"/>
      <c r="E114" s="364"/>
      <c r="F114" s="360"/>
      <c r="G114" s="11"/>
      <c r="I114" s="2"/>
    </row>
    <row r="115" spans="2:9" s="1" customFormat="1">
      <c r="B115" s="350"/>
      <c r="C115" s="11"/>
      <c r="D115" s="11"/>
      <c r="E115" s="364"/>
      <c r="F115" s="360"/>
      <c r="G115" s="11"/>
      <c r="I115" s="2"/>
    </row>
    <row r="116" spans="2:9" s="1" customFormat="1">
      <c r="B116" s="350"/>
      <c r="C116" s="11"/>
      <c r="D116" s="11"/>
      <c r="E116" s="364"/>
      <c r="F116" s="360"/>
      <c r="G116" s="11"/>
      <c r="I116" s="2"/>
    </row>
    <row r="117" spans="2:9" s="1" customFormat="1">
      <c r="B117" s="350"/>
      <c r="C117" s="11"/>
      <c r="D117" s="11"/>
      <c r="E117" s="364"/>
      <c r="F117" s="360"/>
      <c r="G117" s="11"/>
      <c r="I117" s="2"/>
    </row>
    <row r="118" spans="2:9" s="1" customFormat="1">
      <c r="B118" s="350"/>
      <c r="C118" s="11"/>
      <c r="D118" s="11"/>
      <c r="E118" s="364"/>
      <c r="F118" s="360"/>
      <c r="G118" s="11"/>
      <c r="I118" s="2"/>
    </row>
    <row r="119" spans="2:9" s="1" customFormat="1">
      <c r="B119" s="350"/>
      <c r="C119" s="11"/>
      <c r="D119" s="11"/>
      <c r="E119" s="364"/>
      <c r="F119" s="360"/>
      <c r="G119" s="11"/>
      <c r="I119" s="2"/>
    </row>
    <row r="120" spans="2:9" s="1" customFormat="1">
      <c r="B120" s="350"/>
      <c r="C120" s="11"/>
      <c r="D120" s="11"/>
      <c r="E120" s="364"/>
      <c r="F120" s="360"/>
      <c r="G120" s="11"/>
      <c r="I120" s="2"/>
    </row>
    <row r="121" spans="2:9" s="1" customFormat="1">
      <c r="B121" s="350"/>
      <c r="C121" s="11"/>
      <c r="D121" s="11"/>
      <c r="E121" s="364"/>
      <c r="F121" s="360"/>
      <c r="G121" s="11"/>
      <c r="I121" s="2"/>
    </row>
    <row r="122" spans="2:9" s="1" customFormat="1">
      <c r="B122" s="350"/>
      <c r="C122" s="11"/>
      <c r="D122" s="11"/>
      <c r="E122" s="364"/>
      <c r="F122" s="360"/>
      <c r="G122" s="11"/>
      <c r="I122" s="2"/>
    </row>
    <row r="123" spans="2:9" s="1" customFormat="1">
      <c r="B123" s="350"/>
      <c r="C123" s="11"/>
      <c r="D123" s="11"/>
      <c r="E123" s="364"/>
      <c r="F123" s="360"/>
      <c r="G123" s="11"/>
      <c r="I123" s="2"/>
    </row>
    <row r="124" spans="2:9" s="1" customFormat="1">
      <c r="B124" s="350"/>
      <c r="C124" s="11"/>
      <c r="D124" s="11"/>
      <c r="E124" s="364"/>
      <c r="F124" s="360"/>
      <c r="G124" s="11"/>
      <c r="I124" s="2"/>
    </row>
    <row r="125" spans="2:9" s="1" customFormat="1">
      <c r="B125" s="350"/>
      <c r="C125" s="11"/>
      <c r="D125" s="11"/>
      <c r="E125" s="364"/>
      <c r="F125" s="360"/>
      <c r="G125" s="11"/>
      <c r="I125" s="2"/>
    </row>
    <row r="126" spans="2:9" s="1" customFormat="1">
      <c r="B126" s="350"/>
      <c r="C126" s="11"/>
      <c r="D126" s="11"/>
      <c r="E126" s="364"/>
      <c r="F126" s="360"/>
      <c r="G126" s="11"/>
      <c r="I126" s="2"/>
    </row>
    <row r="127" spans="2:9" s="1" customFormat="1">
      <c r="B127" s="350"/>
      <c r="C127" s="11"/>
      <c r="D127" s="11"/>
      <c r="E127" s="364"/>
      <c r="F127" s="360"/>
      <c r="G127" s="11"/>
      <c r="I127" s="2"/>
    </row>
    <row r="128" spans="2:9" s="1" customFormat="1">
      <c r="B128" s="350"/>
      <c r="C128" s="11"/>
      <c r="D128" s="11"/>
      <c r="E128" s="364"/>
      <c r="F128" s="360"/>
      <c r="G128" s="11"/>
      <c r="I128" s="2"/>
    </row>
    <row r="129" spans="2:9" s="1" customFormat="1">
      <c r="B129" s="350"/>
      <c r="C129" s="11"/>
      <c r="D129" s="11"/>
      <c r="E129" s="364"/>
      <c r="F129" s="360"/>
      <c r="G129" s="11"/>
      <c r="I129" s="2"/>
    </row>
    <row r="130" spans="2:9" s="1" customFormat="1">
      <c r="B130" s="350"/>
      <c r="C130" s="11"/>
      <c r="D130" s="11"/>
      <c r="E130" s="364"/>
      <c r="F130" s="360"/>
      <c r="G130" s="11"/>
      <c r="I130" s="2"/>
    </row>
    <row r="131" spans="2:9" s="1" customFormat="1">
      <c r="B131" s="350"/>
      <c r="C131" s="11"/>
      <c r="D131" s="11"/>
      <c r="E131" s="364"/>
      <c r="F131" s="360"/>
      <c r="G131" s="11"/>
      <c r="I131" s="2"/>
    </row>
    <row r="132" spans="2:9" s="1" customFormat="1">
      <c r="B132" s="350"/>
      <c r="C132" s="11"/>
      <c r="D132" s="11"/>
      <c r="E132" s="364"/>
      <c r="F132" s="360"/>
      <c r="G132" s="11"/>
      <c r="I132" s="2"/>
    </row>
    <row r="133" spans="2:9" s="1" customFormat="1">
      <c r="B133" s="350"/>
      <c r="C133" s="11"/>
      <c r="D133" s="11"/>
      <c r="E133" s="364"/>
      <c r="F133" s="360"/>
      <c r="G133" s="11"/>
      <c r="I133" s="2"/>
    </row>
    <row r="134" spans="2:9" s="1" customFormat="1">
      <c r="B134" s="350"/>
      <c r="C134" s="11"/>
      <c r="D134" s="11"/>
      <c r="E134" s="364"/>
      <c r="F134" s="360"/>
      <c r="G134" s="11"/>
      <c r="I134" s="2"/>
    </row>
    <row r="135" spans="2:9" s="1" customFormat="1">
      <c r="B135" s="350"/>
      <c r="C135" s="11"/>
      <c r="D135" s="11"/>
      <c r="E135" s="364"/>
      <c r="F135" s="360"/>
      <c r="G135" s="11"/>
      <c r="I135" s="2"/>
    </row>
    <row r="136" spans="2:9" s="1" customFormat="1">
      <c r="B136" s="350"/>
      <c r="C136" s="11"/>
      <c r="D136" s="11"/>
      <c r="E136" s="364"/>
      <c r="F136" s="360"/>
      <c r="G136" s="11"/>
      <c r="I136" s="2"/>
    </row>
    <row r="137" spans="2:9" s="1" customFormat="1">
      <c r="B137" s="350"/>
      <c r="C137" s="11"/>
      <c r="D137" s="11"/>
      <c r="E137" s="364"/>
      <c r="F137" s="360"/>
      <c r="G137" s="11"/>
      <c r="I137" s="2"/>
    </row>
    <row r="138" spans="2:9" s="1" customFormat="1">
      <c r="B138" s="350"/>
      <c r="C138" s="11"/>
      <c r="D138" s="11"/>
      <c r="E138" s="364"/>
      <c r="F138" s="360"/>
      <c r="G138" s="11"/>
      <c r="I138" s="2"/>
    </row>
    <row r="139" spans="2:9" s="1" customFormat="1">
      <c r="B139" s="350"/>
      <c r="C139" s="11"/>
      <c r="D139" s="11"/>
      <c r="E139" s="364"/>
      <c r="F139" s="360"/>
      <c r="G139" s="11"/>
      <c r="I139" s="2"/>
    </row>
    <row r="140" spans="2:9" s="1" customFormat="1">
      <c r="B140" s="350"/>
      <c r="C140" s="11"/>
      <c r="D140" s="11"/>
      <c r="E140" s="364"/>
      <c r="F140" s="360"/>
      <c r="G140" s="11"/>
      <c r="I140" s="2"/>
    </row>
    <row r="141" spans="2:9" s="1" customFormat="1">
      <c r="B141" s="350"/>
      <c r="C141" s="11"/>
      <c r="D141" s="11"/>
      <c r="E141" s="364"/>
      <c r="F141" s="360"/>
      <c r="G141" s="11"/>
      <c r="I141" s="2"/>
    </row>
    <row r="142" spans="2:9" s="1" customFormat="1">
      <c r="B142" s="350"/>
      <c r="C142" s="11"/>
      <c r="D142" s="11"/>
      <c r="E142" s="364"/>
      <c r="F142" s="360"/>
      <c r="G142" s="11"/>
      <c r="I142" s="2"/>
    </row>
    <row r="143" spans="2:9" s="1" customFormat="1">
      <c r="B143" s="350"/>
      <c r="C143" s="11"/>
      <c r="D143" s="11"/>
      <c r="E143" s="364"/>
      <c r="F143" s="360"/>
      <c r="G143" s="11"/>
      <c r="I143" s="2"/>
    </row>
    <row r="144" spans="2:9" s="1" customFormat="1">
      <c r="B144" s="350"/>
      <c r="C144" s="11"/>
      <c r="D144" s="11"/>
      <c r="E144" s="364"/>
      <c r="F144" s="360"/>
      <c r="G144" s="11"/>
      <c r="I144" s="2"/>
    </row>
    <row r="145" spans="2:9" s="1" customFormat="1">
      <c r="B145" s="350"/>
      <c r="C145" s="11"/>
      <c r="D145" s="11"/>
      <c r="E145" s="364"/>
      <c r="F145" s="360"/>
      <c r="G145" s="11"/>
      <c r="I145" s="2"/>
    </row>
    <row r="146" spans="2:9" s="1" customFormat="1">
      <c r="B146" s="350"/>
      <c r="C146" s="11"/>
      <c r="D146" s="11"/>
      <c r="E146" s="364"/>
      <c r="F146" s="360"/>
      <c r="G146" s="11"/>
      <c r="I146" s="2"/>
    </row>
    <row r="147" spans="2:9" s="1" customFormat="1">
      <c r="B147" s="350"/>
      <c r="C147" s="11"/>
      <c r="D147" s="11"/>
      <c r="E147" s="364"/>
      <c r="F147" s="360"/>
      <c r="G147" s="11"/>
      <c r="I147" s="2"/>
    </row>
    <row r="148" spans="2:9" s="1" customFormat="1">
      <c r="B148" s="350"/>
      <c r="C148" s="11"/>
      <c r="D148" s="11"/>
      <c r="E148" s="364"/>
      <c r="F148" s="360"/>
      <c r="G148" s="11"/>
      <c r="I148" s="2"/>
    </row>
    <row r="149" spans="2:9" s="1" customFormat="1">
      <c r="B149" s="350"/>
      <c r="C149" s="11"/>
      <c r="D149" s="11"/>
      <c r="E149" s="364"/>
      <c r="F149" s="360"/>
      <c r="G149" s="11"/>
      <c r="I149" s="2"/>
    </row>
    <row r="150" spans="2:9" s="1" customFormat="1">
      <c r="B150" s="350"/>
      <c r="C150" s="11"/>
      <c r="D150" s="11"/>
      <c r="E150" s="364"/>
      <c r="F150" s="360"/>
      <c r="G150" s="11"/>
      <c r="I150" s="2"/>
    </row>
    <row r="151" spans="2:9" s="1" customFormat="1">
      <c r="B151" s="350"/>
      <c r="C151" s="11"/>
      <c r="D151" s="11"/>
      <c r="E151" s="364"/>
      <c r="F151" s="360"/>
      <c r="G151" s="11"/>
      <c r="I151" s="2"/>
    </row>
    <row r="152" spans="2:9" s="1" customFormat="1">
      <c r="B152" s="350"/>
      <c r="C152" s="11"/>
      <c r="D152" s="11"/>
      <c r="E152" s="364"/>
      <c r="F152" s="360"/>
      <c r="G152" s="11"/>
      <c r="I152" s="2"/>
    </row>
    <row r="153" spans="2:9" s="1" customFormat="1">
      <c r="B153" s="350"/>
      <c r="C153" s="11"/>
      <c r="D153" s="11"/>
      <c r="E153" s="364"/>
      <c r="F153" s="360"/>
      <c r="G153" s="11"/>
      <c r="I153" s="2"/>
    </row>
    <row r="154" spans="2:9" s="1" customFormat="1">
      <c r="B154" s="11"/>
      <c r="C154" s="11"/>
      <c r="D154" s="11"/>
      <c r="E154" s="364"/>
      <c r="F154" s="360"/>
      <c r="G154" s="11"/>
      <c r="I154" s="2"/>
    </row>
    <row r="155" spans="2:9" s="1" customFormat="1">
      <c r="B155" s="11"/>
      <c r="C155" s="11"/>
      <c r="D155" s="11"/>
      <c r="E155" s="364"/>
      <c r="F155" s="360"/>
      <c r="G155" s="11"/>
      <c r="I155" s="2"/>
    </row>
    <row r="156" spans="2:9" s="1" customFormat="1">
      <c r="B156" s="11"/>
      <c r="C156" s="11"/>
      <c r="D156" s="11"/>
      <c r="E156" s="364"/>
      <c r="F156" s="360"/>
      <c r="G156" s="11"/>
      <c r="I156" s="2"/>
    </row>
    <row r="157" spans="2:9" s="1" customFormat="1">
      <c r="B157" s="11"/>
      <c r="C157" s="11"/>
      <c r="D157" s="11"/>
      <c r="E157" s="364"/>
      <c r="F157" s="360"/>
      <c r="G157" s="11"/>
      <c r="I157" s="2"/>
    </row>
    <row r="158" spans="2:9" s="1" customFormat="1">
      <c r="B158" s="11"/>
      <c r="C158" s="11"/>
      <c r="D158" s="11"/>
      <c r="E158" s="364"/>
      <c r="F158" s="360"/>
      <c r="G158" s="11"/>
      <c r="I158" s="2"/>
    </row>
    <row r="159" spans="2:9" s="1" customFormat="1">
      <c r="B159" s="11"/>
      <c r="C159" s="11"/>
      <c r="D159" s="11"/>
      <c r="E159" s="364"/>
      <c r="F159" s="360"/>
      <c r="G159" s="11"/>
      <c r="I159" s="2"/>
    </row>
    <row r="160" spans="2:9" s="1" customFormat="1">
      <c r="B160" s="11"/>
      <c r="C160" s="11"/>
      <c r="D160" s="11"/>
      <c r="E160" s="364"/>
      <c r="F160" s="224"/>
      <c r="G160" s="11"/>
      <c r="I160" s="2"/>
    </row>
    <row r="161" spans="2:9" s="1" customFormat="1">
      <c r="B161" s="11"/>
      <c r="C161" s="11"/>
      <c r="D161" s="11"/>
      <c r="E161" s="364"/>
      <c r="F161" s="224"/>
      <c r="G161" s="11"/>
      <c r="I161" s="2"/>
    </row>
    <row r="162" spans="2:9" s="1" customFormat="1">
      <c r="B162" s="11"/>
      <c r="C162" s="11"/>
      <c r="D162" s="11"/>
      <c r="E162" s="364"/>
      <c r="F162" s="224"/>
      <c r="G162" s="11"/>
      <c r="I162" s="2"/>
    </row>
    <row r="163" spans="2:9" s="1" customFormat="1">
      <c r="B163" s="11"/>
      <c r="C163" s="11"/>
      <c r="D163" s="11"/>
      <c r="E163" s="364"/>
      <c r="F163" s="224"/>
      <c r="G163" s="11"/>
      <c r="I163" s="2"/>
    </row>
    <row r="164" spans="2:9" s="1" customFormat="1">
      <c r="B164" s="11"/>
      <c r="C164" s="11"/>
      <c r="D164" s="11"/>
      <c r="E164" s="364"/>
      <c r="F164" s="224"/>
      <c r="G164" s="11"/>
      <c r="I164" s="2"/>
    </row>
    <row r="165" spans="2:9" s="1" customFormat="1">
      <c r="B165" s="11"/>
      <c r="C165" s="11"/>
      <c r="D165" s="11"/>
      <c r="E165" s="364"/>
      <c r="F165" s="224"/>
      <c r="G165" s="11"/>
      <c r="I165" s="2"/>
    </row>
    <row r="166" spans="2:9" s="1" customFormat="1">
      <c r="B166" s="11"/>
      <c r="C166" s="11"/>
      <c r="D166" s="11"/>
      <c r="E166" s="364"/>
      <c r="F166" s="224"/>
      <c r="G166" s="11"/>
      <c r="I166" s="2"/>
    </row>
    <row r="167" spans="2:9" s="1" customFormat="1">
      <c r="B167" s="11"/>
      <c r="C167" s="11"/>
      <c r="D167" s="11"/>
      <c r="E167" s="364"/>
      <c r="F167" s="224"/>
      <c r="G167" s="11"/>
      <c r="I167" s="2"/>
    </row>
    <row r="168" spans="2:9" s="1" customFormat="1">
      <c r="B168" s="11"/>
      <c r="C168" s="11"/>
      <c r="D168" s="11"/>
      <c r="E168" s="364"/>
      <c r="F168" s="224"/>
      <c r="G168" s="11"/>
      <c r="I168" s="2"/>
    </row>
    <row r="169" spans="2:9" s="1" customFormat="1">
      <c r="B169" s="11"/>
      <c r="C169" s="11"/>
      <c r="D169" s="11"/>
      <c r="E169" s="364"/>
      <c r="F169" s="224"/>
      <c r="G169" s="11"/>
      <c r="I169" s="2"/>
    </row>
    <row r="170" spans="2:9" s="1" customFormat="1">
      <c r="B170" s="11"/>
      <c r="C170" s="11"/>
      <c r="D170" s="11"/>
      <c r="E170" s="364"/>
      <c r="F170" s="224"/>
      <c r="G170" s="11"/>
      <c r="I170" s="2"/>
    </row>
    <row r="171" spans="2:9" s="1" customFormat="1">
      <c r="B171" s="11"/>
      <c r="C171" s="11"/>
      <c r="D171" s="11"/>
      <c r="E171" s="364"/>
      <c r="F171" s="224"/>
      <c r="G171" s="11"/>
      <c r="I171" s="2"/>
    </row>
    <row r="172" spans="2:9" s="1" customFormat="1">
      <c r="B172" s="11"/>
      <c r="C172" s="11"/>
      <c r="D172" s="11"/>
      <c r="E172" s="364"/>
      <c r="F172" s="365"/>
      <c r="G172" s="11"/>
      <c r="I172" s="2"/>
    </row>
    <row r="173" spans="2:9" s="1" customFormat="1">
      <c r="B173" s="11"/>
      <c r="C173" s="11"/>
      <c r="D173" s="11"/>
      <c r="E173" s="364"/>
      <c r="F173" s="365"/>
      <c r="G173" s="11"/>
      <c r="I173" s="2"/>
    </row>
    <row r="174" spans="2:9" s="1" customFormat="1">
      <c r="B174" s="11"/>
      <c r="C174" s="11"/>
      <c r="D174" s="11"/>
      <c r="E174" s="364"/>
      <c r="F174" s="365"/>
      <c r="G174" s="11"/>
      <c r="I174" s="2"/>
    </row>
    <row r="175" spans="2:9" s="1" customFormat="1">
      <c r="B175" s="11"/>
      <c r="C175" s="11"/>
      <c r="D175" s="11"/>
      <c r="E175" s="364"/>
      <c r="F175" s="365"/>
      <c r="G175" s="11"/>
      <c r="I175" s="2"/>
    </row>
    <row r="176" spans="2:9" s="1" customFormat="1">
      <c r="B176" s="11"/>
      <c r="C176" s="11"/>
      <c r="D176" s="11"/>
      <c r="E176" s="364"/>
      <c r="F176" s="365"/>
      <c r="G176" s="11"/>
      <c r="I176" s="2"/>
    </row>
    <row r="177" spans="2:9" s="1" customFormat="1">
      <c r="B177" s="11"/>
      <c r="C177" s="11"/>
      <c r="D177" s="11"/>
      <c r="E177" s="364"/>
      <c r="F177" s="365"/>
      <c r="G177" s="11"/>
      <c r="I177" s="2"/>
    </row>
    <row r="178" spans="2:9" s="1" customFormat="1">
      <c r="B178" s="11"/>
      <c r="C178" s="11"/>
      <c r="D178" s="11"/>
      <c r="E178" s="364"/>
      <c r="F178" s="365"/>
      <c r="G178" s="11"/>
      <c r="I178" s="2"/>
    </row>
    <row r="179" spans="2:9" s="1" customFormat="1">
      <c r="B179" s="11"/>
      <c r="C179" s="11"/>
      <c r="D179" s="11"/>
      <c r="E179" s="364"/>
      <c r="F179" s="365"/>
      <c r="G179" s="11"/>
      <c r="I179" s="2"/>
    </row>
    <row r="180" spans="2:9" s="1" customFormat="1">
      <c r="B180" s="11"/>
      <c r="C180" s="11"/>
      <c r="D180" s="11"/>
      <c r="E180" s="364"/>
      <c r="F180" s="365"/>
      <c r="G180" s="11"/>
      <c r="I180" s="2"/>
    </row>
    <row r="181" spans="2:9" s="1" customFormat="1">
      <c r="B181" s="11"/>
      <c r="C181" s="11"/>
      <c r="D181" s="11"/>
      <c r="E181" s="364"/>
      <c r="F181" s="365"/>
      <c r="G181" s="11"/>
      <c r="I181" s="2"/>
    </row>
    <row r="182" spans="2:9" s="1" customFormat="1">
      <c r="B182" s="11"/>
      <c r="C182" s="11"/>
      <c r="D182" s="11"/>
      <c r="E182" s="364"/>
      <c r="F182" s="365"/>
      <c r="G182" s="11"/>
      <c r="I182" s="2"/>
    </row>
    <row r="183" spans="2:9" s="1" customFormat="1">
      <c r="B183" s="11"/>
      <c r="C183" s="11"/>
      <c r="D183" s="11"/>
      <c r="E183" s="364"/>
      <c r="F183" s="365"/>
      <c r="G183" s="11"/>
      <c r="I183" s="2"/>
    </row>
    <row r="184" spans="2:9" s="1" customFormat="1">
      <c r="B184" s="11"/>
      <c r="C184" s="11"/>
      <c r="D184" s="11"/>
      <c r="E184" s="364"/>
      <c r="F184" s="365"/>
      <c r="G184" s="11"/>
      <c r="I184" s="2"/>
    </row>
    <row r="185" spans="2:9" s="1" customFormat="1">
      <c r="B185" s="11"/>
      <c r="C185" s="11"/>
      <c r="D185" s="11"/>
      <c r="E185" s="364"/>
      <c r="F185" s="365"/>
      <c r="G185" s="11"/>
      <c r="I185" s="2"/>
    </row>
    <row r="186" spans="2:9" s="1" customFormat="1">
      <c r="B186" s="11"/>
      <c r="C186" s="11"/>
      <c r="D186" s="11"/>
      <c r="E186" s="364"/>
      <c r="F186" s="365"/>
      <c r="G186" s="11"/>
      <c r="I186" s="2"/>
    </row>
    <row r="187" spans="2:9" s="1" customFormat="1">
      <c r="B187" s="11"/>
      <c r="C187" s="11"/>
      <c r="D187" s="11"/>
      <c r="E187" s="364"/>
      <c r="F187" s="365"/>
      <c r="G187" s="11"/>
      <c r="I187" s="2"/>
    </row>
    <row r="188" spans="2:9" s="1" customFormat="1">
      <c r="B188" s="11"/>
      <c r="C188" s="11"/>
      <c r="D188" s="11"/>
      <c r="E188" s="364"/>
      <c r="F188" s="365"/>
      <c r="G188" s="11"/>
      <c r="I188" s="2"/>
    </row>
    <row r="189" spans="2:9" s="1" customFormat="1">
      <c r="B189" s="11"/>
      <c r="C189" s="11"/>
      <c r="D189" s="11"/>
      <c r="E189" s="364"/>
      <c r="F189" s="365"/>
      <c r="G189" s="11"/>
      <c r="I189" s="2"/>
    </row>
    <row r="190" spans="2:9" s="1" customFormat="1">
      <c r="B190" s="11"/>
      <c r="C190" s="11"/>
      <c r="D190" s="11"/>
      <c r="E190" s="364"/>
      <c r="F190" s="365"/>
      <c r="G190" s="11"/>
      <c r="I190" s="2"/>
    </row>
    <row r="191" spans="2:9" s="1" customFormat="1">
      <c r="B191" s="11"/>
      <c r="C191" s="11"/>
      <c r="D191" s="11"/>
      <c r="E191" s="364"/>
      <c r="F191" s="365"/>
      <c r="G191" s="11"/>
      <c r="I191" s="2"/>
    </row>
    <row r="192" spans="2:9" s="1" customFormat="1">
      <c r="B192" s="11"/>
      <c r="C192" s="11"/>
      <c r="D192" s="11"/>
      <c r="E192" s="364"/>
      <c r="F192" s="365"/>
      <c r="G192" s="11"/>
      <c r="I192" s="2"/>
    </row>
    <row r="193" spans="2:9" s="1" customFormat="1">
      <c r="B193" s="11"/>
      <c r="C193" s="11"/>
      <c r="D193" s="11"/>
      <c r="E193" s="364"/>
      <c r="F193" s="365"/>
      <c r="G193" s="11"/>
      <c r="I193" s="2"/>
    </row>
    <row r="194" spans="2:9" s="1" customFormat="1">
      <c r="B194" s="11"/>
      <c r="C194" s="11"/>
      <c r="D194" s="11"/>
      <c r="E194" s="364"/>
      <c r="F194" s="365"/>
      <c r="G194" s="11"/>
      <c r="I194" s="2"/>
    </row>
    <row r="195" spans="2:9" s="1" customFormat="1">
      <c r="B195" s="11"/>
      <c r="C195" s="11"/>
      <c r="D195" s="11"/>
      <c r="E195" s="364"/>
      <c r="F195" s="365"/>
      <c r="G195" s="11"/>
      <c r="I195" s="2"/>
    </row>
    <row r="196" spans="2:9" s="1" customFormat="1">
      <c r="B196" s="11"/>
      <c r="C196" s="11"/>
      <c r="D196" s="11"/>
      <c r="E196" s="364"/>
      <c r="F196" s="365"/>
      <c r="G196" s="11"/>
      <c r="I196" s="2"/>
    </row>
    <row r="197" spans="2:9" s="1" customFormat="1">
      <c r="B197" s="11"/>
      <c r="C197" s="11"/>
      <c r="D197" s="11"/>
      <c r="E197" s="364"/>
      <c r="F197" s="365"/>
      <c r="G197" s="11"/>
      <c r="I197" s="2"/>
    </row>
    <row r="198" spans="2:9" s="1" customFormat="1">
      <c r="B198" s="11"/>
      <c r="C198" s="11"/>
      <c r="D198" s="11"/>
      <c r="E198" s="364"/>
      <c r="F198" s="365"/>
      <c r="G198" s="11"/>
      <c r="I198" s="2"/>
    </row>
    <row r="199" spans="2:9" s="1" customFormat="1">
      <c r="B199" s="11"/>
      <c r="C199" s="11"/>
      <c r="D199" s="11"/>
      <c r="E199" s="364"/>
      <c r="F199" s="365"/>
      <c r="G199" s="11"/>
      <c r="I199" s="2"/>
    </row>
    <row r="200" spans="2:9" s="1" customFormat="1">
      <c r="B200" s="11"/>
      <c r="C200" s="11"/>
      <c r="D200" s="11"/>
      <c r="E200" s="364"/>
      <c r="F200" s="365"/>
      <c r="G200" s="11"/>
      <c r="I200" s="2"/>
    </row>
    <row r="201" spans="2:9" s="1" customFormat="1">
      <c r="B201" s="11"/>
      <c r="C201" s="11"/>
      <c r="D201" s="11"/>
      <c r="E201" s="364"/>
      <c r="F201" s="365"/>
      <c r="G201" s="11"/>
      <c r="I201" s="2"/>
    </row>
    <row r="202" spans="2:9" s="1" customFormat="1">
      <c r="B202" s="11"/>
      <c r="C202" s="11"/>
      <c r="D202" s="11"/>
      <c r="E202" s="364"/>
      <c r="F202" s="365"/>
      <c r="G202" s="11"/>
      <c r="I202" s="2"/>
    </row>
    <row r="203" spans="2:9" s="1" customFormat="1">
      <c r="B203" s="11"/>
      <c r="C203" s="11"/>
      <c r="D203" s="11"/>
      <c r="E203" s="364"/>
      <c r="F203" s="365"/>
      <c r="G203" s="11"/>
      <c r="I203" s="2"/>
    </row>
    <row r="204" spans="2:9" s="1" customFormat="1">
      <c r="B204" s="11"/>
      <c r="C204" s="11"/>
      <c r="D204" s="11"/>
      <c r="E204" s="364"/>
      <c r="F204" s="365"/>
      <c r="G204" s="11"/>
      <c r="I204" s="2"/>
    </row>
    <row r="205" spans="2:9" s="1" customFormat="1">
      <c r="B205" s="11"/>
      <c r="C205" s="11"/>
      <c r="D205" s="11"/>
      <c r="E205" s="364"/>
      <c r="F205" s="365"/>
      <c r="G205" s="11"/>
      <c r="I205" s="2"/>
    </row>
    <row r="206" spans="2:9" s="1" customFormat="1">
      <c r="B206" s="11"/>
      <c r="C206" s="11"/>
      <c r="D206" s="11"/>
      <c r="E206" s="364"/>
      <c r="F206" s="365"/>
      <c r="G206" s="11"/>
      <c r="I206" s="2"/>
    </row>
    <row r="207" spans="2:9" s="1" customFormat="1">
      <c r="B207" s="11"/>
      <c r="C207" s="11"/>
      <c r="D207" s="11"/>
      <c r="E207" s="364"/>
      <c r="F207" s="365"/>
      <c r="G207" s="11"/>
      <c r="I207" s="2"/>
    </row>
    <row r="208" spans="2:9" s="1" customFormat="1">
      <c r="B208" s="11"/>
      <c r="C208" s="11"/>
      <c r="D208" s="11"/>
      <c r="E208" s="364"/>
      <c r="F208" s="365"/>
      <c r="G208" s="11"/>
      <c r="I208" s="2"/>
    </row>
    <row r="209" spans="2:9" s="1" customFormat="1">
      <c r="B209" s="11"/>
      <c r="C209" s="11"/>
      <c r="D209" s="11"/>
      <c r="E209" s="364"/>
      <c r="F209" s="365"/>
      <c r="G209" s="11"/>
      <c r="I209" s="2"/>
    </row>
    <row r="210" spans="2:9" s="1" customFormat="1">
      <c r="B210" s="11"/>
      <c r="C210" s="11"/>
      <c r="D210" s="11"/>
      <c r="E210" s="364"/>
      <c r="F210" s="365"/>
      <c r="G210" s="11"/>
      <c r="I210" s="2"/>
    </row>
    <row r="211" spans="2:9" s="1" customFormat="1">
      <c r="B211" s="11"/>
      <c r="C211" s="11"/>
      <c r="D211" s="11"/>
      <c r="E211" s="364"/>
      <c r="F211" s="365"/>
      <c r="G211" s="11"/>
      <c r="I211" s="2"/>
    </row>
    <row r="212" spans="2:9" s="1" customFormat="1">
      <c r="B212" s="11"/>
      <c r="C212" s="11"/>
      <c r="D212" s="11"/>
      <c r="E212" s="364"/>
      <c r="F212" s="365"/>
      <c r="G212" s="11"/>
      <c r="I212" s="2"/>
    </row>
    <row r="213" spans="2:9" s="1" customFormat="1">
      <c r="B213" s="11"/>
      <c r="C213" s="11"/>
      <c r="D213" s="11"/>
      <c r="E213" s="364"/>
      <c r="F213" s="365"/>
      <c r="G213" s="11"/>
      <c r="I213" s="2"/>
    </row>
    <row r="214" spans="2:9" s="1" customFormat="1">
      <c r="B214" s="11"/>
      <c r="C214" s="11"/>
      <c r="D214" s="11"/>
      <c r="E214" s="364"/>
      <c r="F214" s="365"/>
      <c r="G214" s="11"/>
      <c r="I214" s="2"/>
    </row>
    <row r="215" spans="2:9" s="1" customFormat="1">
      <c r="B215" s="11"/>
      <c r="C215" s="11"/>
      <c r="D215" s="11"/>
      <c r="E215" s="364"/>
      <c r="F215" s="365"/>
      <c r="G215" s="11"/>
      <c r="I215" s="2"/>
    </row>
    <row r="216" spans="2:9" s="1" customFormat="1">
      <c r="B216" s="11"/>
      <c r="C216" s="11"/>
      <c r="D216" s="11"/>
      <c r="E216" s="364"/>
      <c r="F216" s="365"/>
      <c r="G216" s="11"/>
      <c r="I216" s="2"/>
    </row>
    <row r="217" spans="2:9" s="1" customFormat="1">
      <c r="B217" s="11"/>
      <c r="C217" s="11"/>
      <c r="D217" s="11"/>
      <c r="E217" s="364"/>
      <c r="F217" s="365"/>
      <c r="G217" s="11"/>
      <c r="I217" s="2"/>
    </row>
    <row r="218" spans="2:9" s="1" customFormat="1">
      <c r="B218" s="11"/>
      <c r="C218" s="11"/>
      <c r="D218" s="11"/>
      <c r="E218" s="364"/>
      <c r="F218" s="365"/>
      <c r="G218" s="11"/>
      <c r="I218" s="2"/>
    </row>
    <row r="219" spans="2:9" s="1" customFormat="1">
      <c r="B219" s="11"/>
      <c r="C219" s="11"/>
      <c r="D219" s="11"/>
      <c r="E219" s="364"/>
      <c r="F219" s="365"/>
      <c r="G219" s="11"/>
      <c r="I219" s="2"/>
    </row>
    <row r="220" spans="2:9" s="1" customFormat="1">
      <c r="B220" s="11"/>
      <c r="C220" s="11"/>
      <c r="D220" s="11"/>
      <c r="E220" s="364"/>
      <c r="F220" s="365"/>
      <c r="G220" s="11"/>
      <c r="I220" s="2"/>
    </row>
    <row r="221" spans="2:9" s="1" customFormat="1">
      <c r="B221" s="11"/>
      <c r="C221" s="11"/>
      <c r="D221" s="11"/>
      <c r="E221" s="3"/>
      <c r="F221" s="365"/>
      <c r="G221" s="11"/>
      <c r="I221" s="2"/>
    </row>
  </sheetData>
  <sheetProtection algorithmName="SHA-512" hashValue="tGuBJSO90riiYdluCZiWZD/nLVofRbVgm2DD3a3XJCYgAERbPKYESRa7P5a6NCliEOJNtC9cGF1lU1tQAVbIig==" saltValue="UQnJUQ6Q2Cs20B+fvbrm4w==" spinCount="100000" sheet="1" objects="1" scenarios="1"/>
  <mergeCells count="6">
    <mergeCell ref="G5:G6"/>
    <mergeCell ref="B5:B6"/>
    <mergeCell ref="C5:C6"/>
    <mergeCell ref="D5:D6"/>
    <mergeCell ref="E5:E6"/>
    <mergeCell ref="F5:F6"/>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9AC5-DBC6-4121-97C0-8D17795DAB48}">
  <dimension ref="A1:FL199"/>
  <sheetViews>
    <sheetView showGridLines="0" view="pageBreakPreview" zoomScaleNormal="100" zoomScaleSheetLayoutView="100" workbookViewId="0">
      <selection activeCell="C9" sqref="C9"/>
    </sheetView>
  </sheetViews>
  <sheetFormatPr defaultColWidth="9.7265625" defaultRowHeight="17.5"/>
  <cols>
    <col min="1" max="1" width="1.7265625" style="178" customWidth="1"/>
    <col min="2" max="2" width="8.1796875" style="179" customWidth="1"/>
    <col min="3" max="3" width="65.81640625" style="179" customWidth="1"/>
    <col min="4" max="4" width="6.54296875" style="179" customWidth="1"/>
    <col min="5" max="5" width="14" style="180" customWidth="1"/>
    <col min="6" max="6" width="20.54296875" style="181" customWidth="1"/>
    <col min="7" max="7" width="22.453125" style="179" customWidth="1"/>
    <col min="8" max="16384" width="9.7265625" style="179"/>
  </cols>
  <sheetData>
    <row r="1" spans="1:168" ht="18" thickBot="1"/>
    <row r="2" spans="1:168" ht="12.75" customHeight="1">
      <c r="A2" s="179"/>
      <c r="B2" s="182"/>
      <c r="C2" s="183"/>
      <c r="D2" s="183"/>
      <c r="E2" s="183"/>
      <c r="F2" s="183"/>
      <c r="G2" s="135"/>
    </row>
    <row r="3" spans="1:168" s="11" customFormat="1" ht="12.75" customHeight="1">
      <c r="A3" s="136"/>
      <c r="B3" s="184" t="str">
        <f>'Bill 7 - Labels &amp; Miscellaneous'!B2</f>
        <v xml:space="preserve">NATIONAL TRANSMISSION COMPANY SOUTH AFRICA </v>
      </c>
      <c r="C3" s="185"/>
      <c r="D3" s="185"/>
      <c r="E3" s="185"/>
      <c r="F3" s="185"/>
      <c r="G3" s="186"/>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row>
    <row r="4" spans="1:168" s="2" customFormat="1" ht="12.75" customHeight="1">
      <c r="A4" s="187"/>
      <c r="B4" s="544" t="str">
        <f>'Bill 7 - Labels &amp; Miscellaneous'!B3</f>
        <v>MOOKODI SUBSTATION 500MVA TRANSFORMER: STRINGING &amp; CABLING</v>
      </c>
      <c r="C4" s="545"/>
      <c r="D4" s="545"/>
      <c r="E4" s="545"/>
      <c r="F4" s="179"/>
      <c r="G4" s="18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row>
    <row r="5" spans="1:168" s="2" customFormat="1" ht="12.75" customHeight="1">
      <c r="A5" s="187"/>
      <c r="B5" s="104" t="s">
        <v>164</v>
      </c>
      <c r="C5" s="189"/>
      <c r="D5" s="189"/>
      <c r="E5" s="189"/>
      <c r="F5" s="189"/>
      <c r="G5" s="13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row>
    <row r="6" spans="1:168" ht="46.5" customHeight="1">
      <c r="B6" s="190" t="s">
        <v>0</v>
      </c>
      <c r="C6" s="191" t="s">
        <v>1</v>
      </c>
      <c r="D6" s="192" t="s">
        <v>2</v>
      </c>
      <c r="E6" s="193" t="s">
        <v>3</v>
      </c>
      <c r="F6" s="194" t="s">
        <v>4</v>
      </c>
      <c r="G6" s="195" t="s">
        <v>5</v>
      </c>
    </row>
    <row r="7" spans="1:168" ht="13" customHeight="1">
      <c r="B7" s="196"/>
      <c r="C7" s="197"/>
      <c r="D7" s="198"/>
      <c r="E7" s="198"/>
      <c r="F7" s="199"/>
      <c r="G7" s="200"/>
    </row>
    <row r="8" spans="1:168" ht="13" customHeight="1">
      <c r="B8" s="196"/>
      <c r="C8" s="197"/>
      <c r="D8" s="198"/>
      <c r="E8" s="198"/>
      <c r="F8" s="199"/>
      <c r="G8" s="200"/>
    </row>
    <row r="9" spans="1:168" ht="16" customHeight="1">
      <c r="B9" s="201"/>
      <c r="C9" s="202" t="s">
        <v>312</v>
      </c>
      <c r="D9" s="203"/>
      <c r="E9" s="204"/>
      <c r="F9" s="205"/>
      <c r="G9" s="206"/>
    </row>
    <row r="10" spans="1:168" ht="16" customHeight="1">
      <c r="B10" s="201"/>
      <c r="C10" s="202"/>
      <c r="D10" s="203"/>
      <c r="E10" s="204"/>
      <c r="F10" s="205"/>
      <c r="G10" s="206"/>
    </row>
    <row r="11" spans="1:168" ht="12.75" customHeight="1">
      <c r="B11" s="196"/>
      <c r="C11" s="211" t="s">
        <v>6</v>
      </c>
      <c r="D11" s="208"/>
      <c r="E11" s="12"/>
      <c r="F11" s="209"/>
      <c r="G11" s="210"/>
    </row>
    <row r="12" spans="1:168" ht="12.75" customHeight="1">
      <c r="B12" s="196"/>
      <c r="C12" s="212"/>
      <c r="D12" s="208"/>
      <c r="E12" s="12"/>
      <c r="F12" s="209"/>
      <c r="G12" s="210"/>
    </row>
    <row r="13" spans="1:168" ht="12.75" customHeight="1">
      <c r="B13" s="196"/>
      <c r="C13" s="507" t="s">
        <v>303</v>
      </c>
      <c r="D13" s="208"/>
      <c r="E13" s="12"/>
      <c r="F13" s="209"/>
      <c r="G13" s="210"/>
    </row>
    <row r="14" spans="1:168" ht="12.75" customHeight="1">
      <c r="B14" s="196"/>
      <c r="C14" s="213"/>
      <c r="D14" s="208"/>
      <c r="E14" s="12"/>
      <c r="F14" s="209"/>
      <c r="G14" s="210"/>
    </row>
    <row r="15" spans="1:168" ht="12.75" customHeight="1">
      <c r="B15" s="215"/>
      <c r="C15" s="216" t="s">
        <v>285</v>
      </c>
      <c r="D15" s="217"/>
      <c r="E15" s="12"/>
      <c r="F15" s="218"/>
      <c r="G15" s="219"/>
    </row>
    <row r="16" spans="1:168" ht="12.75" customHeight="1">
      <c r="B16" s="215"/>
      <c r="C16" s="220"/>
      <c r="D16" s="217"/>
      <c r="E16" s="12"/>
      <c r="F16" s="218"/>
      <c r="G16" s="219"/>
    </row>
    <row r="17" spans="2:7" ht="12.75" customHeight="1">
      <c r="B17" s="221">
        <v>1</v>
      </c>
      <c r="C17" s="222" t="s">
        <v>286</v>
      </c>
      <c r="D17" s="223" t="s">
        <v>288</v>
      </c>
      <c r="E17" s="115" t="s">
        <v>306</v>
      </c>
      <c r="F17" s="9"/>
      <c r="G17" s="225">
        <f>E17*F17</f>
        <v>0</v>
      </c>
    </row>
    <row r="18" spans="2:7" ht="12.75" customHeight="1">
      <c r="B18" s="221"/>
      <c r="C18" s="222"/>
      <c r="D18" s="226"/>
      <c r="E18" s="116"/>
      <c r="F18" s="9"/>
      <c r="G18" s="225"/>
    </row>
    <row r="19" spans="2:7" ht="12.75" customHeight="1">
      <c r="B19" s="221">
        <f>B17+1</f>
        <v>2</v>
      </c>
      <c r="C19" s="222" t="s">
        <v>287</v>
      </c>
      <c r="D19" s="223" t="s">
        <v>288</v>
      </c>
      <c r="E19" s="115" t="s">
        <v>165</v>
      </c>
      <c r="F19" s="9"/>
      <c r="G19" s="225">
        <f>E19*F19</f>
        <v>0</v>
      </c>
    </row>
    <row r="20" spans="2:7" ht="12.75" customHeight="1">
      <c r="B20" s="221"/>
      <c r="C20" s="227"/>
      <c r="D20" s="223"/>
      <c r="E20" s="116"/>
      <c r="F20" s="9"/>
      <c r="G20" s="225"/>
    </row>
    <row r="21" spans="2:7" ht="12.75" customHeight="1">
      <c r="B21" s="221">
        <f>B19+1</f>
        <v>3</v>
      </c>
      <c r="C21" s="222" t="s">
        <v>289</v>
      </c>
      <c r="D21" s="223" t="s">
        <v>288</v>
      </c>
      <c r="E21" s="115" t="s">
        <v>306</v>
      </c>
      <c r="F21" s="9"/>
      <c r="G21" s="225">
        <f>E21*F21</f>
        <v>0</v>
      </c>
    </row>
    <row r="22" spans="2:7" ht="12.75" customHeight="1">
      <c r="B22" s="221"/>
      <c r="C22" s="222"/>
      <c r="D22" s="226"/>
      <c r="E22" s="116"/>
      <c r="F22" s="9"/>
      <c r="G22" s="225"/>
    </row>
    <row r="23" spans="2:7" ht="12.75" customHeight="1">
      <c r="B23" s="221">
        <f>B21+1</f>
        <v>4</v>
      </c>
      <c r="C23" s="222" t="s">
        <v>290</v>
      </c>
      <c r="D23" s="223" t="s">
        <v>288</v>
      </c>
      <c r="E23" s="115" t="s">
        <v>165</v>
      </c>
      <c r="F23" s="9"/>
      <c r="G23" s="225">
        <f>E23*F23</f>
        <v>0</v>
      </c>
    </row>
    <row r="24" spans="2:7" ht="12.75" customHeight="1">
      <c r="B24" s="221"/>
      <c r="C24" s="227"/>
      <c r="D24" s="223"/>
      <c r="E24" s="116"/>
      <c r="F24" s="9"/>
      <c r="G24" s="225"/>
    </row>
    <row r="25" spans="2:7" ht="12.75" customHeight="1">
      <c r="B25" s="221">
        <f>B23+1</f>
        <v>5</v>
      </c>
      <c r="C25" s="222" t="s">
        <v>291</v>
      </c>
      <c r="D25" s="223" t="s">
        <v>288</v>
      </c>
      <c r="E25" s="115" t="s">
        <v>306</v>
      </c>
      <c r="F25" s="9"/>
      <c r="G25" s="225">
        <f>E25*F25</f>
        <v>0</v>
      </c>
    </row>
    <row r="26" spans="2:7" ht="12.75" customHeight="1">
      <c r="B26" s="231"/>
      <c r="C26" s="222"/>
      <c r="D26" s="226"/>
      <c r="E26" s="117"/>
      <c r="F26" s="9"/>
      <c r="G26" s="219"/>
    </row>
    <row r="27" spans="2:7" ht="12.75" customHeight="1">
      <c r="B27" s="221">
        <f>B25+1</f>
        <v>6</v>
      </c>
      <c r="C27" s="222" t="s">
        <v>292</v>
      </c>
      <c r="D27" s="223" t="s">
        <v>288</v>
      </c>
      <c r="E27" s="118" t="s">
        <v>165</v>
      </c>
      <c r="F27" s="9"/>
      <c r="G27" s="225">
        <f>E27*F27</f>
        <v>0</v>
      </c>
    </row>
    <row r="28" spans="2:7" ht="12.75" customHeight="1">
      <c r="B28" s="221"/>
      <c r="C28" s="232"/>
      <c r="D28" s="217"/>
      <c r="E28" s="119"/>
      <c r="F28" s="9"/>
      <c r="G28" s="225"/>
    </row>
    <row r="29" spans="2:7" ht="12.75" customHeight="1">
      <c r="B29" s="221">
        <f>B27+1</f>
        <v>7</v>
      </c>
      <c r="C29" s="222" t="s">
        <v>293</v>
      </c>
      <c r="D29" s="223" t="s">
        <v>288</v>
      </c>
      <c r="E29" s="118" t="s">
        <v>306</v>
      </c>
      <c r="F29" s="9"/>
      <c r="G29" s="225">
        <f>E29*F29</f>
        <v>0</v>
      </c>
    </row>
    <row r="30" spans="2:7" ht="12.75" customHeight="1">
      <c r="B30" s="231"/>
      <c r="C30" s="222"/>
      <c r="D30" s="226"/>
      <c r="E30" s="117"/>
      <c r="F30" s="9"/>
      <c r="G30" s="219"/>
    </row>
    <row r="31" spans="2:7" ht="12.75" customHeight="1">
      <c r="B31" s="221">
        <f>B29+1</f>
        <v>8</v>
      </c>
      <c r="C31" s="222" t="s">
        <v>294</v>
      </c>
      <c r="D31" s="223" t="s">
        <v>288</v>
      </c>
      <c r="E31" s="118" t="s">
        <v>165</v>
      </c>
      <c r="F31" s="9"/>
      <c r="G31" s="225">
        <f>E31*F31</f>
        <v>0</v>
      </c>
    </row>
    <row r="32" spans="2:7" ht="12.75" customHeight="1">
      <c r="B32" s="231"/>
      <c r="C32" s="232"/>
      <c r="D32" s="217"/>
      <c r="E32" s="120"/>
      <c r="F32" s="9"/>
      <c r="G32" s="225"/>
    </row>
    <row r="33" spans="2:7" ht="12.75" customHeight="1">
      <c r="B33" s="221">
        <f>B31+1</f>
        <v>9</v>
      </c>
      <c r="C33" s="222" t="s">
        <v>295</v>
      </c>
      <c r="D33" s="223" t="s">
        <v>288</v>
      </c>
      <c r="E33" s="118" t="s">
        <v>306</v>
      </c>
      <c r="F33" s="9"/>
      <c r="G33" s="225">
        <f>E33*F33</f>
        <v>0</v>
      </c>
    </row>
    <row r="34" spans="2:7" ht="12.75" customHeight="1">
      <c r="B34" s="231"/>
      <c r="C34" s="222"/>
      <c r="D34" s="226"/>
      <c r="E34" s="117"/>
      <c r="F34" s="9"/>
      <c r="G34" s="219"/>
    </row>
    <row r="35" spans="2:7" ht="12.75" customHeight="1">
      <c r="B35" s="221">
        <f>B33+1</f>
        <v>10</v>
      </c>
      <c r="C35" s="222" t="s">
        <v>296</v>
      </c>
      <c r="D35" s="223" t="s">
        <v>288</v>
      </c>
      <c r="E35" s="118" t="s">
        <v>165</v>
      </c>
      <c r="F35" s="9"/>
      <c r="G35" s="225">
        <f>E35*F35</f>
        <v>0</v>
      </c>
    </row>
    <row r="36" spans="2:7" ht="12.75" customHeight="1">
      <c r="B36" s="231"/>
      <c r="C36" s="232"/>
      <c r="D36" s="217"/>
      <c r="E36" s="120"/>
      <c r="F36" s="9"/>
      <c r="G36" s="225"/>
    </row>
    <row r="37" spans="2:7" ht="12.75" customHeight="1">
      <c r="B37" s="221">
        <f>B35+1</f>
        <v>11</v>
      </c>
      <c r="C37" s="222" t="s">
        <v>297</v>
      </c>
      <c r="D37" s="223" t="s">
        <v>288</v>
      </c>
      <c r="E37" s="118" t="s">
        <v>308</v>
      </c>
      <c r="F37" s="9"/>
      <c r="G37" s="225">
        <f>E37*F37</f>
        <v>0</v>
      </c>
    </row>
    <row r="38" spans="2:7" ht="12.75" customHeight="1">
      <c r="B38" s="231"/>
      <c r="C38" s="222"/>
      <c r="D38" s="226"/>
      <c r="E38" s="117"/>
      <c r="F38" s="16"/>
      <c r="G38" s="219"/>
    </row>
    <row r="39" spans="2:7" ht="12.75" customHeight="1">
      <c r="B39" s="221">
        <f>B37+1</f>
        <v>12</v>
      </c>
      <c r="C39" s="222" t="s">
        <v>298</v>
      </c>
      <c r="D39" s="223" t="s">
        <v>288</v>
      </c>
      <c r="E39" s="118" t="s">
        <v>309</v>
      </c>
      <c r="F39" s="9"/>
      <c r="G39" s="225">
        <f>E39*F39</f>
        <v>0</v>
      </c>
    </row>
    <row r="40" spans="2:7" ht="12.75" customHeight="1">
      <c r="B40" s="231"/>
      <c r="C40" s="232"/>
      <c r="D40" s="217"/>
      <c r="E40" s="120"/>
      <c r="F40" s="9"/>
      <c r="G40" s="225"/>
    </row>
    <row r="41" spans="2:7" ht="12.75" customHeight="1">
      <c r="B41" s="221">
        <f>B39+1</f>
        <v>13</v>
      </c>
      <c r="C41" s="222" t="s">
        <v>299</v>
      </c>
      <c r="D41" s="223" t="s">
        <v>288</v>
      </c>
      <c r="E41" s="121" t="s">
        <v>307</v>
      </c>
      <c r="F41" s="9"/>
      <c r="G41" s="225">
        <f>E41*F41</f>
        <v>0</v>
      </c>
    </row>
    <row r="42" spans="2:7" ht="12.75" customHeight="1">
      <c r="B42" s="231"/>
      <c r="C42" s="222"/>
      <c r="D42" s="226"/>
      <c r="E42" s="117"/>
      <c r="F42" s="16"/>
      <c r="G42" s="219"/>
    </row>
    <row r="43" spans="2:7" ht="12.75" customHeight="1">
      <c r="B43" s="221">
        <f>B41+1</f>
        <v>14</v>
      </c>
      <c r="C43" s="222" t="s">
        <v>300</v>
      </c>
      <c r="D43" s="223" t="s">
        <v>288</v>
      </c>
      <c r="E43" s="118" t="s">
        <v>310</v>
      </c>
      <c r="F43" s="9"/>
      <c r="G43" s="225">
        <f>E43*F43</f>
        <v>0</v>
      </c>
    </row>
    <row r="44" spans="2:7" ht="12.75" customHeight="1">
      <c r="B44" s="231"/>
      <c r="C44" s="232"/>
      <c r="D44" s="217"/>
      <c r="E44" s="120"/>
      <c r="F44" s="9"/>
      <c r="G44" s="225"/>
    </row>
    <row r="45" spans="2:7" ht="12.75" customHeight="1">
      <c r="B45" s="221">
        <f>B43+1</f>
        <v>15</v>
      </c>
      <c r="C45" s="222" t="s">
        <v>301</v>
      </c>
      <c r="D45" s="223" t="s">
        <v>288</v>
      </c>
      <c r="E45" s="121">
        <v>1080</v>
      </c>
      <c r="F45" s="9"/>
      <c r="G45" s="225">
        <f>E45*F45</f>
        <v>0</v>
      </c>
    </row>
    <row r="46" spans="2:7" ht="12.75" customHeight="1">
      <c r="B46" s="231"/>
      <c r="C46" s="222"/>
      <c r="D46" s="226"/>
      <c r="E46" s="122"/>
      <c r="F46" s="16"/>
      <c r="G46" s="219"/>
    </row>
    <row r="47" spans="2:7" ht="12.75" customHeight="1">
      <c r="B47" s="221">
        <f>B45+1</f>
        <v>16</v>
      </c>
      <c r="C47" s="222" t="s">
        <v>302</v>
      </c>
      <c r="D47" s="223" t="s">
        <v>288</v>
      </c>
      <c r="E47" s="121" t="s">
        <v>310</v>
      </c>
      <c r="F47" s="9"/>
      <c r="G47" s="225">
        <f>E47*F47</f>
        <v>0</v>
      </c>
    </row>
    <row r="48" spans="2:7" ht="12.75" customHeight="1">
      <c r="B48" s="231"/>
      <c r="C48" s="232"/>
      <c r="D48" s="217"/>
      <c r="E48" s="123"/>
      <c r="F48" s="9"/>
      <c r="G48" s="225"/>
    </row>
    <row r="49" spans="2:7" ht="12.75" customHeight="1">
      <c r="B49" s="221">
        <f>B47+1</f>
        <v>17</v>
      </c>
      <c r="C49" s="233" t="s">
        <v>304</v>
      </c>
      <c r="D49" s="223" t="s">
        <v>11</v>
      </c>
      <c r="E49" s="121" t="s">
        <v>152</v>
      </c>
      <c r="F49" s="9"/>
      <c r="G49" s="225">
        <f>E49*F49</f>
        <v>0</v>
      </c>
    </row>
    <row r="50" spans="2:7" ht="12.75" customHeight="1">
      <c r="B50" s="231"/>
      <c r="C50" s="232"/>
      <c r="D50" s="217"/>
      <c r="E50" s="123"/>
      <c r="F50" s="9"/>
      <c r="G50" s="225"/>
    </row>
    <row r="51" spans="2:7" ht="30" customHeight="1">
      <c r="B51" s="221">
        <f>B49+1</f>
        <v>18</v>
      </c>
      <c r="C51" s="232" t="s">
        <v>31</v>
      </c>
      <c r="D51" s="508" t="s">
        <v>150</v>
      </c>
      <c r="E51" s="124" t="s">
        <v>10</v>
      </c>
      <c r="F51" s="9"/>
      <c r="G51" s="225">
        <f>E51*F51</f>
        <v>0</v>
      </c>
    </row>
    <row r="52" spans="2:7" ht="12.75" customHeight="1">
      <c r="B52" s="221"/>
      <c r="C52" s="234"/>
      <c r="D52" s="217"/>
      <c r="E52" s="125"/>
      <c r="F52" s="18"/>
      <c r="G52" s="225"/>
    </row>
    <row r="53" spans="2:7" ht="12.75" customHeight="1">
      <c r="B53" s="221">
        <f>B51+1</f>
        <v>19</v>
      </c>
      <c r="C53" s="233" t="s">
        <v>339</v>
      </c>
      <c r="D53" s="223" t="s">
        <v>305</v>
      </c>
      <c r="E53" s="121">
        <v>25000</v>
      </c>
      <c r="F53" s="9"/>
      <c r="G53" s="225">
        <f>E53*F53</f>
        <v>0</v>
      </c>
    </row>
    <row r="54" spans="2:7" ht="12.75" customHeight="1">
      <c r="B54" s="231"/>
      <c r="C54" s="232"/>
      <c r="D54" s="217"/>
      <c r="E54" s="120"/>
      <c r="F54" s="9"/>
      <c r="G54" s="225"/>
    </row>
    <row r="55" spans="2:7" ht="12.75" customHeight="1">
      <c r="B55" s="247"/>
      <c r="C55" s="248"/>
      <c r="D55" s="249"/>
      <c r="E55" s="250"/>
      <c r="F55" s="251"/>
      <c r="G55" s="252"/>
    </row>
    <row r="56" spans="2:7" ht="18" thickBot="1">
      <c r="B56" s="253"/>
      <c r="C56" s="254" t="s">
        <v>9</v>
      </c>
      <c r="D56" s="255"/>
      <c r="E56" s="256"/>
      <c r="F56" s="257"/>
      <c r="G56" s="258">
        <f>SUM(G17:G54)</f>
        <v>0</v>
      </c>
    </row>
    <row r="57" spans="2:7" ht="18">
      <c r="B57" s="259"/>
      <c r="C57" s="260"/>
      <c r="D57" s="261"/>
      <c r="E57" s="262"/>
      <c r="F57" s="263"/>
      <c r="G57" s="264"/>
    </row>
    <row r="58" spans="2:7">
      <c r="B58" s="265"/>
      <c r="C58" s="265"/>
      <c r="D58" s="265"/>
      <c r="E58" s="205"/>
      <c r="F58" s="266"/>
      <c r="G58" s="267"/>
    </row>
    <row r="59" spans="2:7">
      <c r="B59" s="265"/>
      <c r="C59" s="265"/>
      <c r="D59" s="265"/>
      <c r="E59" s="205"/>
      <c r="F59" s="266"/>
      <c r="G59" s="267"/>
    </row>
    <row r="60" spans="2:7">
      <c r="B60" s="265"/>
      <c r="C60" s="265"/>
      <c r="D60" s="265"/>
      <c r="E60" s="205"/>
      <c r="F60" s="266"/>
      <c r="G60" s="267"/>
    </row>
    <row r="61" spans="2:7">
      <c r="B61" s="265"/>
      <c r="C61" s="265"/>
      <c r="D61" s="265"/>
      <c r="E61" s="205"/>
      <c r="F61" s="266"/>
      <c r="G61" s="267"/>
    </row>
    <row r="62" spans="2:7">
      <c r="B62" s="265"/>
      <c r="C62" s="265"/>
      <c r="D62" s="265"/>
      <c r="E62" s="205"/>
      <c r="F62" s="266"/>
      <c r="G62" s="267"/>
    </row>
    <row r="63" spans="2:7">
      <c r="B63" s="265"/>
      <c r="C63" s="265"/>
      <c r="D63" s="265"/>
      <c r="E63" s="205"/>
      <c r="F63" s="266"/>
      <c r="G63" s="267"/>
    </row>
    <row r="64" spans="2:7">
      <c r="B64" s="265"/>
      <c r="C64" s="265"/>
      <c r="D64" s="265"/>
      <c r="E64" s="205"/>
      <c r="F64" s="266"/>
      <c r="G64" s="267"/>
    </row>
    <row r="65" spans="2:7">
      <c r="B65" s="265"/>
      <c r="C65" s="265"/>
      <c r="D65" s="265"/>
      <c r="E65" s="205"/>
      <c r="F65" s="266"/>
      <c r="G65" s="267"/>
    </row>
    <row r="66" spans="2:7">
      <c r="B66" s="265"/>
      <c r="C66" s="265"/>
      <c r="D66" s="265"/>
      <c r="E66" s="205"/>
      <c r="F66" s="266"/>
      <c r="G66" s="267"/>
    </row>
    <row r="67" spans="2:7">
      <c r="B67" s="265"/>
      <c r="C67" s="265"/>
      <c r="D67" s="265"/>
      <c r="E67" s="205"/>
      <c r="F67" s="266"/>
      <c r="G67" s="267"/>
    </row>
    <row r="68" spans="2:7">
      <c r="B68" s="265"/>
      <c r="C68" s="265"/>
      <c r="D68" s="265"/>
      <c r="E68" s="205"/>
      <c r="F68" s="266"/>
      <c r="G68" s="267"/>
    </row>
    <row r="69" spans="2:7">
      <c r="B69" s="265"/>
      <c r="C69" s="265"/>
      <c r="D69" s="265"/>
      <c r="E69" s="205"/>
      <c r="F69" s="266"/>
      <c r="G69" s="267"/>
    </row>
    <row r="70" spans="2:7">
      <c r="B70" s="265"/>
      <c r="C70" s="265"/>
      <c r="D70" s="265"/>
      <c r="E70" s="205"/>
      <c r="F70" s="266"/>
      <c r="G70" s="267"/>
    </row>
    <row r="71" spans="2:7">
      <c r="B71" s="265"/>
      <c r="C71" s="265"/>
      <c r="D71" s="265"/>
      <c r="E71" s="205"/>
      <c r="F71" s="266"/>
      <c r="G71" s="267"/>
    </row>
    <row r="72" spans="2:7">
      <c r="B72" s="265"/>
      <c r="C72" s="265"/>
      <c r="D72" s="265"/>
      <c r="E72" s="205"/>
      <c r="F72" s="266"/>
      <c r="G72" s="267"/>
    </row>
    <row r="73" spans="2:7">
      <c r="B73" s="265"/>
      <c r="C73" s="265"/>
      <c r="D73" s="265"/>
      <c r="E73" s="205"/>
      <c r="F73" s="266"/>
      <c r="G73" s="267"/>
    </row>
    <row r="74" spans="2:7">
      <c r="B74" s="265"/>
      <c r="C74" s="265"/>
      <c r="D74" s="265"/>
      <c r="E74" s="205"/>
      <c r="F74" s="266"/>
      <c r="G74" s="267"/>
    </row>
    <row r="75" spans="2:7">
      <c r="B75" s="265"/>
      <c r="C75" s="265"/>
      <c r="D75" s="265"/>
      <c r="E75" s="205"/>
      <c r="F75" s="266"/>
      <c r="G75" s="267"/>
    </row>
    <row r="76" spans="2:7">
      <c r="B76" s="265"/>
      <c r="C76" s="265"/>
      <c r="D76" s="265"/>
      <c r="E76" s="205"/>
      <c r="F76" s="266"/>
      <c r="G76" s="267"/>
    </row>
    <row r="77" spans="2:7">
      <c r="B77" s="265"/>
      <c r="C77" s="265"/>
      <c r="D77" s="265"/>
      <c r="E77" s="205"/>
      <c r="F77" s="266"/>
      <c r="G77" s="267"/>
    </row>
    <row r="78" spans="2:7">
      <c r="B78" s="265"/>
      <c r="C78" s="265"/>
      <c r="D78" s="265"/>
      <c r="E78" s="205"/>
      <c r="F78" s="266"/>
      <c r="G78" s="267"/>
    </row>
    <row r="79" spans="2:7">
      <c r="B79" s="265"/>
      <c r="C79" s="265"/>
      <c r="D79" s="265"/>
      <c r="E79" s="205"/>
      <c r="F79" s="266"/>
      <c r="G79" s="267"/>
    </row>
    <row r="80" spans="2:7">
      <c r="B80" s="265"/>
      <c r="C80" s="265"/>
      <c r="D80" s="265"/>
      <c r="E80" s="205"/>
      <c r="F80" s="266"/>
      <c r="G80" s="267"/>
    </row>
    <row r="81" spans="2:7">
      <c r="B81" s="265"/>
      <c r="C81" s="265"/>
      <c r="D81" s="265"/>
      <c r="E81" s="205"/>
      <c r="F81" s="266"/>
      <c r="G81" s="267"/>
    </row>
    <row r="82" spans="2:7">
      <c r="B82" s="265"/>
      <c r="C82" s="265"/>
      <c r="D82" s="265"/>
      <c r="E82" s="205"/>
      <c r="F82" s="266"/>
      <c r="G82" s="267"/>
    </row>
    <row r="83" spans="2:7">
      <c r="B83" s="265"/>
      <c r="C83" s="265"/>
      <c r="D83" s="265"/>
      <c r="E83" s="205"/>
      <c r="F83" s="266"/>
      <c r="G83" s="267"/>
    </row>
    <row r="84" spans="2:7">
      <c r="B84" s="265"/>
      <c r="C84" s="265"/>
      <c r="D84" s="265"/>
      <c r="E84" s="205"/>
      <c r="F84" s="266"/>
      <c r="G84" s="265"/>
    </row>
    <row r="85" spans="2:7">
      <c r="B85" s="265"/>
      <c r="C85" s="265"/>
      <c r="D85" s="265"/>
      <c r="E85" s="205"/>
      <c r="F85" s="266"/>
      <c r="G85" s="265"/>
    </row>
    <row r="86" spans="2:7">
      <c r="B86" s="265"/>
      <c r="C86" s="265"/>
      <c r="D86" s="265"/>
      <c r="E86" s="205"/>
      <c r="F86" s="266"/>
      <c r="G86" s="265"/>
    </row>
    <row r="87" spans="2:7">
      <c r="B87" s="265"/>
      <c r="C87" s="265"/>
      <c r="D87" s="265"/>
      <c r="E87" s="205"/>
      <c r="F87" s="266"/>
      <c r="G87" s="265"/>
    </row>
    <row r="88" spans="2:7">
      <c r="B88" s="265"/>
      <c r="C88" s="265"/>
      <c r="D88" s="265"/>
      <c r="E88" s="205"/>
      <c r="F88" s="266"/>
      <c r="G88" s="265"/>
    </row>
    <row r="89" spans="2:7">
      <c r="B89" s="265"/>
      <c r="C89" s="265"/>
      <c r="D89" s="265"/>
      <c r="E89" s="205"/>
      <c r="F89" s="266"/>
      <c r="G89" s="265"/>
    </row>
    <row r="90" spans="2:7">
      <c r="B90" s="265"/>
      <c r="C90" s="265"/>
      <c r="D90" s="265"/>
      <c r="E90" s="205"/>
      <c r="F90" s="266"/>
      <c r="G90" s="265"/>
    </row>
    <row r="91" spans="2:7">
      <c r="B91" s="265"/>
      <c r="C91" s="265"/>
      <c r="D91" s="265"/>
      <c r="E91" s="205"/>
      <c r="F91" s="266"/>
      <c r="G91" s="265"/>
    </row>
    <row r="92" spans="2:7">
      <c r="B92" s="265"/>
      <c r="C92" s="265"/>
      <c r="D92" s="265"/>
      <c r="E92" s="205"/>
      <c r="F92" s="266"/>
      <c r="G92" s="265"/>
    </row>
    <row r="93" spans="2:7">
      <c r="B93" s="265"/>
      <c r="C93" s="265"/>
      <c r="D93" s="265"/>
      <c r="E93" s="205"/>
      <c r="F93" s="266"/>
      <c r="G93" s="265"/>
    </row>
    <row r="94" spans="2:7">
      <c r="B94" s="265"/>
      <c r="C94" s="265"/>
      <c r="D94" s="265"/>
      <c r="E94" s="205"/>
      <c r="F94" s="266"/>
      <c r="G94" s="265"/>
    </row>
    <row r="95" spans="2:7">
      <c r="B95" s="265"/>
      <c r="C95" s="265"/>
      <c r="D95" s="265"/>
      <c r="E95" s="205"/>
      <c r="F95" s="266"/>
      <c r="G95" s="265"/>
    </row>
    <row r="96" spans="2:7">
      <c r="B96" s="265"/>
      <c r="C96" s="265"/>
      <c r="D96" s="265"/>
      <c r="E96" s="205"/>
      <c r="F96" s="266"/>
      <c r="G96" s="265"/>
    </row>
    <row r="97" spans="2:7">
      <c r="B97" s="265"/>
      <c r="C97" s="265"/>
      <c r="D97" s="265"/>
      <c r="E97" s="205"/>
      <c r="F97" s="266"/>
      <c r="G97" s="265"/>
    </row>
    <row r="98" spans="2:7">
      <c r="B98" s="265"/>
      <c r="C98" s="265"/>
      <c r="D98" s="265"/>
      <c r="E98" s="205"/>
      <c r="F98" s="266"/>
      <c r="G98" s="265"/>
    </row>
    <row r="99" spans="2:7">
      <c r="B99" s="265"/>
      <c r="C99" s="265"/>
      <c r="D99" s="265"/>
      <c r="E99" s="205"/>
      <c r="F99" s="266"/>
      <c r="G99" s="265"/>
    </row>
    <row r="100" spans="2:7">
      <c r="B100" s="265"/>
      <c r="C100" s="265"/>
      <c r="D100" s="265"/>
      <c r="E100" s="205"/>
      <c r="F100" s="266"/>
      <c r="G100" s="265"/>
    </row>
    <row r="101" spans="2:7">
      <c r="B101" s="265"/>
      <c r="C101" s="265"/>
      <c r="D101" s="265"/>
      <c r="E101" s="205"/>
      <c r="F101" s="266"/>
      <c r="G101" s="265"/>
    </row>
    <row r="102" spans="2:7">
      <c r="B102" s="265"/>
      <c r="C102" s="265"/>
      <c r="D102" s="265"/>
      <c r="E102" s="205"/>
      <c r="F102" s="266"/>
      <c r="G102" s="265"/>
    </row>
    <row r="103" spans="2:7">
      <c r="B103" s="265"/>
      <c r="C103" s="265"/>
      <c r="D103" s="265"/>
      <c r="E103" s="205"/>
      <c r="F103" s="266"/>
      <c r="G103" s="265"/>
    </row>
    <row r="104" spans="2:7">
      <c r="B104" s="265"/>
      <c r="C104" s="265"/>
      <c r="D104" s="265"/>
      <c r="E104" s="205"/>
      <c r="F104" s="266"/>
      <c r="G104" s="265"/>
    </row>
    <row r="105" spans="2:7">
      <c r="B105" s="265"/>
      <c r="C105" s="265"/>
      <c r="D105" s="265"/>
      <c r="E105" s="205"/>
      <c r="F105" s="266"/>
      <c r="G105" s="265"/>
    </row>
    <row r="106" spans="2:7">
      <c r="B106" s="265"/>
      <c r="C106" s="265"/>
      <c r="D106" s="265"/>
      <c r="E106" s="205"/>
      <c r="F106" s="266"/>
      <c r="G106" s="265"/>
    </row>
    <row r="107" spans="2:7">
      <c r="B107" s="265"/>
      <c r="C107" s="265"/>
      <c r="D107" s="265"/>
      <c r="E107" s="205"/>
      <c r="F107" s="266"/>
      <c r="G107" s="265"/>
    </row>
    <row r="108" spans="2:7">
      <c r="B108" s="265"/>
      <c r="C108" s="265"/>
      <c r="D108" s="265"/>
      <c r="E108" s="205"/>
      <c r="F108" s="266"/>
      <c r="G108" s="265"/>
    </row>
    <row r="109" spans="2:7">
      <c r="B109" s="265"/>
      <c r="C109" s="265"/>
      <c r="D109" s="265"/>
      <c r="E109" s="205"/>
      <c r="F109" s="266"/>
      <c r="G109" s="265"/>
    </row>
    <row r="110" spans="2:7">
      <c r="B110" s="265"/>
      <c r="C110" s="265"/>
      <c r="D110" s="265"/>
      <c r="E110" s="205"/>
      <c r="F110" s="266"/>
      <c r="G110" s="265"/>
    </row>
    <row r="111" spans="2:7">
      <c r="B111" s="265"/>
      <c r="C111" s="265"/>
      <c r="D111" s="265"/>
      <c r="E111" s="205"/>
      <c r="F111" s="266"/>
      <c r="G111" s="265"/>
    </row>
    <row r="112" spans="2:7">
      <c r="B112" s="265"/>
      <c r="C112" s="265"/>
      <c r="D112" s="265"/>
      <c r="E112" s="205"/>
      <c r="F112" s="266"/>
      <c r="G112" s="265"/>
    </row>
    <row r="113" spans="2:7">
      <c r="B113" s="265"/>
      <c r="C113" s="265"/>
      <c r="D113" s="265"/>
      <c r="E113" s="205"/>
      <c r="F113" s="266"/>
      <c r="G113" s="265"/>
    </row>
    <row r="114" spans="2:7">
      <c r="B114" s="265"/>
      <c r="C114" s="265"/>
      <c r="D114" s="265"/>
      <c r="E114" s="205"/>
      <c r="F114" s="266"/>
      <c r="G114" s="265"/>
    </row>
    <row r="115" spans="2:7">
      <c r="B115" s="265"/>
      <c r="C115" s="265"/>
      <c r="D115" s="265"/>
      <c r="E115" s="205"/>
      <c r="F115" s="266"/>
      <c r="G115" s="265"/>
    </row>
    <row r="116" spans="2:7">
      <c r="B116" s="265"/>
      <c r="C116" s="265"/>
      <c r="D116" s="265"/>
      <c r="E116" s="205"/>
      <c r="F116" s="266"/>
      <c r="G116" s="265"/>
    </row>
    <row r="117" spans="2:7">
      <c r="B117" s="265"/>
      <c r="C117" s="265"/>
      <c r="D117" s="265"/>
      <c r="E117" s="205"/>
      <c r="F117" s="266"/>
      <c r="G117" s="265"/>
    </row>
    <row r="118" spans="2:7">
      <c r="B118" s="265"/>
      <c r="C118" s="265"/>
      <c r="D118" s="265"/>
      <c r="E118" s="205"/>
      <c r="F118" s="266"/>
      <c r="G118" s="265"/>
    </row>
    <row r="119" spans="2:7">
      <c r="B119" s="265"/>
      <c r="C119" s="265"/>
      <c r="D119" s="265"/>
      <c r="E119" s="205"/>
      <c r="F119" s="266"/>
      <c r="G119" s="265"/>
    </row>
    <row r="120" spans="2:7">
      <c r="B120" s="265"/>
      <c r="C120" s="265"/>
      <c r="D120" s="265"/>
      <c r="E120" s="205"/>
      <c r="F120" s="266"/>
      <c r="G120" s="265"/>
    </row>
    <row r="121" spans="2:7">
      <c r="B121" s="265"/>
      <c r="C121" s="265"/>
      <c r="D121" s="265"/>
      <c r="E121" s="205"/>
      <c r="F121" s="266"/>
      <c r="G121" s="265"/>
    </row>
    <row r="122" spans="2:7">
      <c r="B122" s="265"/>
      <c r="C122" s="265"/>
      <c r="D122" s="265"/>
      <c r="E122" s="205"/>
      <c r="F122" s="266"/>
      <c r="G122" s="265"/>
    </row>
    <row r="123" spans="2:7">
      <c r="B123" s="265"/>
      <c r="C123" s="265"/>
      <c r="D123" s="265"/>
      <c r="E123" s="205"/>
      <c r="F123" s="266"/>
      <c r="G123" s="265"/>
    </row>
    <row r="124" spans="2:7">
      <c r="B124" s="265"/>
      <c r="C124" s="265"/>
      <c r="D124" s="265"/>
      <c r="E124" s="205"/>
      <c r="F124" s="266"/>
      <c r="G124" s="265"/>
    </row>
    <row r="125" spans="2:7">
      <c r="B125" s="265"/>
      <c r="C125" s="265"/>
      <c r="D125" s="265"/>
      <c r="E125" s="205"/>
      <c r="F125" s="266"/>
      <c r="G125" s="265"/>
    </row>
    <row r="126" spans="2:7">
      <c r="B126" s="265"/>
      <c r="C126" s="265"/>
      <c r="D126" s="265"/>
      <c r="E126" s="205"/>
      <c r="F126" s="266"/>
      <c r="G126" s="265"/>
    </row>
    <row r="127" spans="2:7">
      <c r="B127" s="265"/>
      <c r="C127" s="265"/>
      <c r="D127" s="265"/>
      <c r="E127" s="205"/>
      <c r="F127" s="266"/>
      <c r="G127" s="265"/>
    </row>
    <row r="128" spans="2:7">
      <c r="B128" s="265"/>
      <c r="C128" s="265"/>
      <c r="D128" s="265"/>
      <c r="E128" s="205"/>
      <c r="F128" s="266"/>
      <c r="G128" s="265"/>
    </row>
    <row r="129" spans="2:7">
      <c r="B129" s="265"/>
      <c r="C129" s="265"/>
      <c r="D129" s="265"/>
      <c r="E129" s="205"/>
      <c r="F129" s="266"/>
      <c r="G129" s="265"/>
    </row>
    <row r="130" spans="2:7">
      <c r="B130" s="265"/>
      <c r="C130" s="265"/>
      <c r="D130" s="265"/>
      <c r="E130" s="205"/>
      <c r="F130" s="266"/>
      <c r="G130" s="265"/>
    </row>
    <row r="131" spans="2:7">
      <c r="B131" s="265"/>
      <c r="C131" s="265"/>
      <c r="D131" s="265"/>
      <c r="E131" s="205"/>
      <c r="F131" s="266"/>
      <c r="G131" s="265"/>
    </row>
    <row r="132" spans="2:7">
      <c r="B132" s="265"/>
      <c r="C132" s="265"/>
      <c r="D132" s="265"/>
      <c r="E132" s="205"/>
      <c r="F132" s="266"/>
      <c r="G132" s="265"/>
    </row>
    <row r="133" spans="2:7">
      <c r="B133" s="265"/>
      <c r="C133" s="265"/>
      <c r="D133" s="265"/>
      <c r="E133" s="205"/>
      <c r="F133" s="266"/>
      <c r="G133" s="265"/>
    </row>
    <row r="134" spans="2:7">
      <c r="B134" s="265"/>
      <c r="C134" s="265"/>
      <c r="D134" s="265"/>
      <c r="E134" s="205"/>
      <c r="F134" s="266"/>
      <c r="G134" s="265"/>
    </row>
    <row r="135" spans="2:7">
      <c r="B135" s="265"/>
      <c r="C135" s="265"/>
      <c r="D135" s="265"/>
      <c r="E135" s="205"/>
      <c r="F135" s="266"/>
      <c r="G135" s="265"/>
    </row>
    <row r="136" spans="2:7">
      <c r="B136" s="265"/>
      <c r="C136" s="265"/>
      <c r="D136" s="265"/>
      <c r="E136" s="205"/>
      <c r="F136" s="266"/>
      <c r="G136" s="265"/>
    </row>
    <row r="137" spans="2:7">
      <c r="B137" s="265"/>
      <c r="C137" s="265"/>
      <c r="D137" s="265"/>
      <c r="E137" s="205"/>
      <c r="F137" s="266"/>
      <c r="G137" s="265"/>
    </row>
    <row r="138" spans="2:7">
      <c r="B138" s="265"/>
      <c r="C138" s="265"/>
      <c r="D138" s="265"/>
      <c r="E138" s="205"/>
      <c r="F138" s="266"/>
      <c r="G138" s="265"/>
    </row>
    <row r="139" spans="2:7">
      <c r="B139" s="265"/>
      <c r="C139" s="265"/>
      <c r="D139" s="265"/>
      <c r="E139" s="205"/>
      <c r="F139" s="266"/>
      <c r="G139" s="265"/>
    </row>
    <row r="140" spans="2:7">
      <c r="B140" s="265"/>
      <c r="C140" s="265"/>
      <c r="D140" s="265"/>
      <c r="E140" s="205"/>
      <c r="F140" s="266"/>
      <c r="G140" s="265"/>
    </row>
    <row r="141" spans="2:7">
      <c r="B141" s="265"/>
      <c r="C141" s="265"/>
      <c r="D141" s="265"/>
      <c r="E141" s="205"/>
      <c r="F141" s="266"/>
      <c r="G141" s="265"/>
    </row>
    <row r="142" spans="2:7">
      <c r="B142" s="265"/>
      <c r="C142" s="265"/>
      <c r="D142" s="265"/>
      <c r="E142" s="205"/>
      <c r="F142" s="266"/>
      <c r="G142" s="265"/>
    </row>
    <row r="143" spans="2:7">
      <c r="B143" s="265"/>
      <c r="C143" s="265"/>
      <c r="D143" s="265"/>
      <c r="E143" s="205"/>
      <c r="F143" s="266"/>
      <c r="G143" s="265"/>
    </row>
    <row r="144" spans="2:7">
      <c r="B144" s="265"/>
      <c r="C144" s="265"/>
      <c r="D144" s="265"/>
      <c r="E144" s="205"/>
      <c r="F144" s="266"/>
      <c r="G144" s="265"/>
    </row>
    <row r="145" spans="2:7">
      <c r="B145" s="265"/>
      <c r="C145" s="265"/>
      <c r="D145" s="265"/>
      <c r="E145" s="205"/>
      <c r="F145" s="266"/>
      <c r="G145" s="265"/>
    </row>
    <row r="146" spans="2:7">
      <c r="B146" s="265"/>
      <c r="C146" s="265"/>
      <c r="D146" s="265"/>
      <c r="E146" s="205"/>
      <c r="F146" s="266"/>
      <c r="G146" s="265"/>
    </row>
    <row r="147" spans="2:7">
      <c r="B147" s="265"/>
      <c r="C147" s="265"/>
      <c r="D147" s="265"/>
      <c r="E147" s="205"/>
      <c r="F147" s="266"/>
      <c r="G147" s="265"/>
    </row>
    <row r="148" spans="2:7">
      <c r="B148" s="265"/>
      <c r="C148" s="265"/>
      <c r="D148" s="265"/>
      <c r="E148" s="205"/>
      <c r="F148" s="266"/>
      <c r="G148" s="265"/>
    </row>
    <row r="149" spans="2:7">
      <c r="B149" s="265"/>
      <c r="C149" s="265"/>
      <c r="D149" s="265"/>
      <c r="E149" s="205"/>
      <c r="F149" s="266"/>
      <c r="G149" s="265"/>
    </row>
    <row r="150" spans="2:7">
      <c r="B150" s="265"/>
      <c r="C150" s="265"/>
      <c r="D150" s="265"/>
      <c r="E150" s="205"/>
      <c r="F150" s="266"/>
      <c r="G150" s="265"/>
    </row>
    <row r="151" spans="2:7">
      <c r="B151" s="265"/>
      <c r="C151" s="265"/>
      <c r="D151" s="265"/>
      <c r="E151" s="205"/>
      <c r="F151" s="266"/>
      <c r="G151" s="265"/>
    </row>
    <row r="152" spans="2:7">
      <c r="B152" s="265"/>
      <c r="C152" s="265"/>
      <c r="D152" s="265"/>
      <c r="E152" s="205"/>
      <c r="F152" s="266"/>
      <c r="G152" s="265"/>
    </row>
    <row r="153" spans="2:7">
      <c r="B153" s="265"/>
      <c r="C153" s="265"/>
      <c r="D153" s="265"/>
      <c r="E153" s="205"/>
      <c r="F153" s="266"/>
      <c r="G153" s="265"/>
    </row>
    <row r="154" spans="2:7">
      <c r="B154" s="265"/>
      <c r="C154" s="265"/>
      <c r="D154" s="265"/>
      <c r="E154" s="205"/>
      <c r="F154" s="266"/>
      <c r="G154" s="265"/>
    </row>
    <row r="155" spans="2:7">
      <c r="B155" s="265"/>
      <c r="C155" s="265"/>
      <c r="D155" s="265"/>
      <c r="E155" s="205"/>
      <c r="F155" s="266"/>
      <c r="G155" s="265"/>
    </row>
    <row r="156" spans="2:7">
      <c r="B156" s="265"/>
      <c r="C156" s="265"/>
      <c r="D156" s="265"/>
      <c r="E156" s="205"/>
      <c r="F156" s="266"/>
      <c r="G156" s="265"/>
    </row>
    <row r="157" spans="2:7">
      <c r="B157" s="265"/>
      <c r="C157" s="265"/>
      <c r="D157" s="265"/>
      <c r="E157" s="205"/>
      <c r="F157" s="266"/>
      <c r="G157" s="265"/>
    </row>
    <row r="158" spans="2:7">
      <c r="B158" s="265"/>
      <c r="C158" s="265"/>
      <c r="D158" s="265"/>
      <c r="E158" s="205"/>
      <c r="F158" s="266"/>
      <c r="G158" s="265"/>
    </row>
    <row r="159" spans="2:7">
      <c r="B159" s="265"/>
      <c r="C159" s="265"/>
      <c r="D159" s="265"/>
      <c r="E159" s="205"/>
      <c r="F159" s="266"/>
      <c r="G159" s="265"/>
    </row>
    <row r="160" spans="2:7">
      <c r="B160" s="265"/>
      <c r="C160" s="265"/>
      <c r="D160" s="265"/>
      <c r="E160" s="205"/>
      <c r="F160" s="266"/>
      <c r="G160" s="265"/>
    </row>
    <row r="161" spans="2:7">
      <c r="B161" s="265"/>
      <c r="C161" s="265"/>
      <c r="D161" s="265"/>
      <c r="E161" s="205"/>
      <c r="F161" s="266"/>
      <c r="G161" s="265"/>
    </row>
    <row r="162" spans="2:7">
      <c r="B162" s="265"/>
      <c r="C162" s="265"/>
      <c r="D162" s="265"/>
      <c r="E162" s="205"/>
      <c r="F162" s="266"/>
      <c r="G162" s="265"/>
    </row>
    <row r="163" spans="2:7">
      <c r="B163" s="265"/>
      <c r="C163" s="265"/>
      <c r="D163" s="265"/>
      <c r="E163" s="205"/>
      <c r="F163" s="266"/>
      <c r="G163" s="265"/>
    </row>
    <row r="164" spans="2:7">
      <c r="B164" s="265"/>
      <c r="C164" s="265"/>
      <c r="D164" s="265"/>
      <c r="E164" s="205"/>
      <c r="F164" s="266"/>
      <c r="G164" s="265"/>
    </row>
    <row r="165" spans="2:7">
      <c r="B165" s="265"/>
      <c r="C165" s="265"/>
      <c r="D165" s="265"/>
      <c r="E165" s="205"/>
      <c r="F165" s="266"/>
      <c r="G165" s="265"/>
    </row>
    <row r="166" spans="2:7">
      <c r="B166" s="265"/>
      <c r="C166" s="265"/>
      <c r="D166" s="265"/>
      <c r="E166" s="205"/>
      <c r="F166" s="266"/>
      <c r="G166" s="265"/>
    </row>
    <row r="167" spans="2:7">
      <c r="B167" s="265"/>
      <c r="C167" s="265"/>
      <c r="D167" s="265"/>
      <c r="E167" s="205"/>
      <c r="F167" s="266"/>
      <c r="G167" s="265"/>
    </row>
    <row r="168" spans="2:7">
      <c r="B168" s="265"/>
      <c r="C168" s="265"/>
      <c r="D168" s="265"/>
      <c r="E168" s="205"/>
      <c r="F168" s="266"/>
      <c r="G168" s="265"/>
    </row>
    <row r="169" spans="2:7">
      <c r="B169" s="265"/>
      <c r="C169" s="265"/>
      <c r="D169" s="265"/>
      <c r="E169" s="205"/>
      <c r="F169" s="266"/>
      <c r="G169" s="265"/>
    </row>
    <row r="170" spans="2:7">
      <c r="B170" s="265"/>
      <c r="C170" s="265"/>
      <c r="D170" s="265"/>
      <c r="E170" s="205"/>
      <c r="F170" s="266"/>
      <c r="G170" s="265"/>
    </row>
    <row r="171" spans="2:7">
      <c r="B171" s="265"/>
      <c r="C171" s="265"/>
      <c r="D171" s="265"/>
      <c r="E171" s="205"/>
      <c r="F171" s="266"/>
      <c r="G171" s="265"/>
    </row>
    <row r="172" spans="2:7">
      <c r="B172" s="265"/>
      <c r="C172" s="265"/>
      <c r="D172" s="265"/>
      <c r="E172" s="205"/>
      <c r="F172" s="266"/>
      <c r="G172" s="265"/>
    </row>
    <row r="173" spans="2:7">
      <c r="B173" s="265"/>
      <c r="C173" s="265"/>
      <c r="D173" s="265"/>
      <c r="E173" s="205"/>
      <c r="F173" s="266"/>
      <c r="G173" s="265"/>
    </row>
    <row r="174" spans="2:7">
      <c r="B174" s="265"/>
      <c r="C174" s="265"/>
      <c r="D174" s="265"/>
      <c r="E174" s="205"/>
      <c r="F174" s="266"/>
      <c r="G174" s="265"/>
    </row>
    <row r="175" spans="2:7">
      <c r="B175" s="265"/>
      <c r="C175" s="265"/>
      <c r="D175" s="265"/>
      <c r="E175" s="205"/>
      <c r="F175" s="266"/>
      <c r="G175" s="265"/>
    </row>
    <row r="176" spans="2:7">
      <c r="B176" s="265"/>
      <c r="C176" s="265"/>
      <c r="D176" s="265"/>
      <c r="E176" s="205"/>
      <c r="F176" s="266"/>
      <c r="G176" s="265"/>
    </row>
    <row r="177" spans="2:7">
      <c r="B177" s="265"/>
      <c r="C177" s="265"/>
      <c r="D177" s="265"/>
      <c r="E177" s="268"/>
      <c r="F177" s="269"/>
      <c r="G177" s="265"/>
    </row>
    <row r="178" spans="2:7">
      <c r="B178" s="265"/>
      <c r="C178" s="265"/>
      <c r="D178" s="265"/>
      <c r="E178" s="268"/>
      <c r="F178" s="269"/>
      <c r="G178" s="265"/>
    </row>
    <row r="179" spans="2:7">
      <c r="B179" s="265"/>
      <c r="C179" s="265"/>
      <c r="D179" s="265"/>
      <c r="E179" s="268"/>
      <c r="F179" s="269"/>
      <c r="G179" s="265"/>
    </row>
    <row r="180" spans="2:7">
      <c r="B180" s="265"/>
      <c r="C180" s="265"/>
      <c r="D180" s="265"/>
      <c r="E180" s="268"/>
      <c r="F180" s="269"/>
      <c r="G180" s="265"/>
    </row>
    <row r="181" spans="2:7">
      <c r="B181" s="265"/>
      <c r="C181" s="265"/>
      <c r="D181" s="265"/>
      <c r="E181" s="268"/>
      <c r="F181" s="269"/>
      <c r="G181" s="265"/>
    </row>
    <row r="182" spans="2:7">
      <c r="B182" s="265"/>
      <c r="C182" s="265"/>
      <c r="D182" s="265"/>
      <c r="E182" s="268"/>
      <c r="F182" s="269"/>
      <c r="G182" s="265"/>
    </row>
    <row r="183" spans="2:7">
      <c r="B183" s="265"/>
      <c r="C183" s="265"/>
      <c r="D183" s="265"/>
      <c r="E183" s="268"/>
      <c r="F183" s="269"/>
      <c r="G183" s="265"/>
    </row>
    <row r="184" spans="2:7">
      <c r="B184" s="265"/>
      <c r="C184" s="265"/>
      <c r="D184" s="265"/>
      <c r="E184" s="268"/>
      <c r="F184" s="269"/>
      <c r="G184" s="265"/>
    </row>
    <row r="185" spans="2:7">
      <c r="B185" s="265"/>
      <c r="C185" s="265"/>
      <c r="D185" s="265"/>
      <c r="E185" s="268"/>
      <c r="F185" s="269"/>
      <c r="G185" s="265"/>
    </row>
    <row r="186" spans="2:7">
      <c r="B186" s="265"/>
      <c r="C186" s="265"/>
      <c r="D186" s="265"/>
      <c r="E186" s="268"/>
      <c r="F186" s="269"/>
      <c r="G186" s="265"/>
    </row>
    <row r="187" spans="2:7">
      <c r="B187" s="265"/>
      <c r="C187" s="265"/>
      <c r="D187" s="265"/>
      <c r="E187" s="268"/>
      <c r="F187" s="269"/>
      <c r="G187" s="265"/>
    </row>
    <row r="188" spans="2:7">
      <c r="B188" s="265"/>
      <c r="C188" s="265"/>
      <c r="D188" s="265"/>
      <c r="E188" s="268"/>
      <c r="F188" s="269"/>
      <c r="G188" s="265"/>
    </row>
    <row r="189" spans="2:7">
      <c r="B189" s="265"/>
      <c r="C189" s="265"/>
      <c r="D189" s="265"/>
      <c r="E189" s="268"/>
      <c r="F189" s="269"/>
      <c r="G189" s="265"/>
    </row>
    <row r="190" spans="2:7">
      <c r="B190" s="265"/>
      <c r="C190" s="265"/>
      <c r="D190" s="265"/>
      <c r="E190" s="268"/>
      <c r="F190" s="269"/>
      <c r="G190" s="265"/>
    </row>
    <row r="191" spans="2:7">
      <c r="B191" s="265"/>
      <c r="C191" s="265"/>
      <c r="D191" s="265"/>
      <c r="E191" s="268"/>
      <c r="F191" s="269"/>
      <c r="G191" s="265"/>
    </row>
    <row r="192" spans="2:7">
      <c r="B192" s="265"/>
      <c r="C192" s="265"/>
      <c r="D192" s="265"/>
      <c r="E192" s="268"/>
      <c r="F192" s="269"/>
      <c r="G192" s="265"/>
    </row>
    <row r="193" spans="2:7">
      <c r="B193" s="265"/>
      <c r="C193" s="265"/>
      <c r="D193" s="265"/>
      <c r="E193" s="268"/>
      <c r="F193" s="269"/>
      <c r="G193" s="265"/>
    </row>
    <row r="194" spans="2:7">
      <c r="B194" s="265"/>
      <c r="C194" s="265"/>
      <c r="D194" s="265"/>
      <c r="E194" s="268"/>
      <c r="F194" s="269"/>
      <c r="G194" s="265"/>
    </row>
    <row r="195" spans="2:7">
      <c r="B195" s="265"/>
      <c r="C195" s="265"/>
      <c r="D195" s="265"/>
      <c r="E195" s="268"/>
      <c r="F195" s="269"/>
      <c r="G195" s="265"/>
    </row>
    <row r="196" spans="2:7">
      <c r="B196" s="265"/>
      <c r="C196" s="265"/>
      <c r="D196" s="265"/>
      <c r="E196" s="268"/>
      <c r="F196" s="269"/>
      <c r="G196" s="265"/>
    </row>
    <row r="197" spans="2:7">
      <c r="B197" s="265"/>
      <c r="C197" s="265"/>
      <c r="D197" s="265"/>
      <c r="E197" s="268"/>
      <c r="F197" s="269"/>
      <c r="G197" s="265"/>
    </row>
    <row r="198" spans="2:7">
      <c r="B198" s="265"/>
      <c r="C198" s="265"/>
      <c r="D198" s="265"/>
      <c r="E198" s="268"/>
      <c r="F198" s="269"/>
      <c r="G198" s="265"/>
    </row>
    <row r="199" spans="2:7">
      <c r="B199" s="265"/>
      <c r="C199" s="265"/>
      <c r="D199" s="265"/>
      <c r="E199" s="268"/>
      <c r="F199" s="269"/>
      <c r="G199" s="265"/>
    </row>
  </sheetData>
  <sheetProtection algorithmName="SHA-512" hashValue="llT1CWrvze0FY5nerKpJrH2i1B07CHf132HMJtIHdyJ9HAJ03BgKRep+OtCwM/kO56cPFTdOPRklBOB945MjMg==" saltValue="vqpzl06bqoStHo3WWL+mzg==" spinCount="100000" sheet="1" objects="1" scenarios="1"/>
  <mergeCells count="1">
    <mergeCell ref="B4:E4"/>
  </mergeCells>
  <pageMargins left="0.7" right="0.7" top="0.75" bottom="0.75" header="0.3" footer="0.3"/>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D815-B4B7-4C6C-96E7-0DD899533B1E}">
  <sheetPr>
    <pageSetUpPr fitToPage="1"/>
  </sheetPr>
  <dimension ref="A1:FN158"/>
  <sheetViews>
    <sheetView showGridLines="0" view="pageBreakPreview" zoomScaleNormal="100" zoomScaleSheetLayoutView="100" workbookViewId="0">
      <selection activeCell="C22" sqref="C22"/>
    </sheetView>
  </sheetViews>
  <sheetFormatPr defaultColWidth="9.7265625" defaultRowHeight="17.5"/>
  <cols>
    <col min="1" max="1" width="1.7265625" style="178" customWidth="1"/>
    <col min="2" max="2" width="8.1796875" style="179" customWidth="1"/>
    <col min="3" max="3" width="65.81640625" style="179" customWidth="1"/>
    <col min="4" max="4" width="7.1796875" style="179" bestFit="1" customWidth="1"/>
    <col min="5" max="5" width="14" style="180" customWidth="1"/>
    <col min="6" max="6" width="20.54296875" style="181" customWidth="1"/>
    <col min="7" max="7" width="22.453125" style="179" customWidth="1"/>
    <col min="8" max="10" width="9.7265625" style="179"/>
    <col min="11" max="11" width="23.7265625" style="179" bestFit="1" customWidth="1"/>
    <col min="12" max="12" width="9.7265625" style="179"/>
    <col min="13" max="13" width="23.7265625" style="179" bestFit="1" customWidth="1"/>
    <col min="14" max="14" width="9.7265625" style="179"/>
    <col min="15" max="15" width="23.7265625" style="179" bestFit="1" customWidth="1"/>
    <col min="16" max="16384" width="9.7265625" style="179"/>
  </cols>
  <sheetData>
    <row r="1" spans="1:170" ht="18" thickBot="1"/>
    <row r="2" spans="1:170" ht="12.75" customHeight="1">
      <c r="A2" s="179"/>
      <c r="B2" s="182"/>
      <c r="C2" s="183"/>
      <c r="D2" s="183"/>
      <c r="E2" s="183"/>
      <c r="F2" s="183"/>
      <c r="G2" s="135"/>
    </row>
    <row r="3" spans="1:170" s="11" customFormat="1" ht="12.75" customHeight="1">
      <c r="A3" s="136"/>
      <c r="B3" s="184" t="str">
        <f>[1]Preambles!B3</f>
        <v>NATIONAL TRANSMISION COMPANY SOUTH AFRICA</v>
      </c>
      <c r="C3" s="185"/>
      <c r="D3" s="185"/>
      <c r="E3" s="185"/>
      <c r="F3" s="185"/>
      <c r="G3" s="186"/>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row>
    <row r="4" spans="1:170" s="11" customFormat="1" ht="12.75" customHeight="1">
      <c r="A4" s="136"/>
      <c r="B4" s="184" t="s">
        <v>284</v>
      </c>
      <c r="C4" s="185"/>
      <c r="D4" s="185"/>
      <c r="E4" s="185"/>
      <c r="F4" s="185"/>
      <c r="G4" s="186"/>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row>
    <row r="5" spans="1:170" s="2" customFormat="1" ht="12.75" customHeight="1">
      <c r="A5" s="187"/>
      <c r="B5" s="565" t="s">
        <v>164</v>
      </c>
      <c r="C5" s="545"/>
      <c r="D5" s="545"/>
      <c r="E5" s="545"/>
      <c r="F5" s="509"/>
      <c r="G5" s="510"/>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row>
    <row r="6" spans="1:170" ht="46.5" customHeight="1">
      <c r="B6" s="190" t="s">
        <v>0</v>
      </c>
      <c r="C6" s="511" t="s">
        <v>1</v>
      </c>
      <c r="D6" s="192" t="s">
        <v>2</v>
      </c>
      <c r="E6" s="193" t="s">
        <v>3</v>
      </c>
      <c r="F6" s="194" t="s">
        <v>4</v>
      </c>
      <c r="G6" s="195" t="s">
        <v>5</v>
      </c>
    </row>
    <row r="7" spans="1:170" ht="13" customHeight="1">
      <c r="B7" s="512"/>
      <c r="C7" s="513"/>
      <c r="D7" s="514"/>
      <c r="E7" s="514"/>
      <c r="F7" s="199"/>
      <c r="G7" s="200"/>
    </row>
    <row r="8" spans="1:170" ht="13" customHeight="1">
      <c r="B8" s="512"/>
      <c r="C8" s="513"/>
      <c r="D8" s="514"/>
      <c r="E8" s="514"/>
      <c r="F8" s="199"/>
      <c r="G8" s="200"/>
    </row>
    <row r="9" spans="1:170" ht="16" customHeight="1">
      <c r="B9" s="515"/>
      <c r="C9" s="516" t="s">
        <v>351</v>
      </c>
      <c r="D9" s="517"/>
      <c r="E9" s="518"/>
      <c r="F9" s="205"/>
      <c r="G9" s="206"/>
    </row>
    <row r="10" spans="1:170" ht="16" customHeight="1">
      <c r="B10" s="515"/>
      <c r="C10" s="516"/>
      <c r="D10" s="517"/>
      <c r="E10" s="518"/>
      <c r="F10" s="205"/>
      <c r="G10" s="206"/>
    </row>
    <row r="11" spans="1:170" ht="26">
      <c r="B11" s="519"/>
      <c r="C11" s="520" t="s">
        <v>350</v>
      </c>
      <c r="D11" s="217"/>
      <c r="E11" s="521"/>
      <c r="F11" s="218"/>
      <c r="G11" s="238"/>
    </row>
    <row r="12" spans="1:170">
      <c r="B12" s="519"/>
      <c r="C12" s="220"/>
      <c r="D12" s="217"/>
      <c r="E12" s="521"/>
      <c r="F12" s="218"/>
      <c r="G12" s="238"/>
    </row>
    <row r="13" spans="1:170" ht="38.5">
      <c r="B13" s="522" t="s">
        <v>10</v>
      </c>
      <c r="C13" s="523" t="s">
        <v>391</v>
      </c>
      <c r="D13" s="217" t="s">
        <v>150</v>
      </c>
      <c r="E13" s="138" t="s">
        <v>10</v>
      </c>
      <c r="F13" s="224">
        <v>2200000</v>
      </c>
      <c r="G13" s="225">
        <f>SUM(E13:F13)</f>
        <v>2200000</v>
      </c>
    </row>
    <row r="14" spans="1:170">
      <c r="B14" s="247"/>
      <c r="C14" s="248"/>
      <c r="D14" s="249"/>
      <c r="E14" s="250"/>
      <c r="F14" s="251"/>
      <c r="G14" s="252"/>
    </row>
    <row r="15" spans="1:170" ht="18" thickBot="1">
      <c r="B15" s="253"/>
      <c r="C15" s="254" t="s">
        <v>204</v>
      </c>
      <c r="D15" s="255"/>
      <c r="E15" s="256"/>
      <c r="F15" s="257"/>
      <c r="G15" s="258">
        <f>SUM(G11:G13)</f>
        <v>2200000</v>
      </c>
    </row>
    <row r="16" spans="1:170" ht="18">
      <c r="B16" s="259"/>
      <c r="C16" s="260"/>
      <c r="D16" s="261"/>
      <c r="E16" s="262"/>
      <c r="F16" s="263"/>
      <c r="G16" s="264"/>
    </row>
    <row r="17" spans="2:7">
      <c r="B17" s="265"/>
      <c r="C17" s="265"/>
      <c r="D17" s="265"/>
      <c r="E17" s="205"/>
      <c r="F17" s="266"/>
      <c r="G17" s="267"/>
    </row>
    <row r="18" spans="2:7">
      <c r="B18" s="265"/>
      <c r="C18" s="265"/>
      <c r="D18" s="265"/>
      <c r="E18" s="205"/>
      <c r="F18" s="266"/>
      <c r="G18" s="267"/>
    </row>
    <row r="19" spans="2:7">
      <c r="B19" s="265"/>
      <c r="C19" s="265"/>
      <c r="D19" s="265"/>
      <c r="E19" s="205"/>
      <c r="F19" s="266"/>
      <c r="G19" s="267"/>
    </row>
    <row r="20" spans="2:7">
      <c r="B20" s="265"/>
      <c r="C20" s="265"/>
      <c r="D20" s="265"/>
      <c r="E20" s="205"/>
      <c r="F20" s="266"/>
      <c r="G20" s="267"/>
    </row>
    <row r="21" spans="2:7">
      <c r="B21" s="265"/>
      <c r="C21" s="265"/>
      <c r="D21" s="265"/>
      <c r="E21" s="205"/>
      <c r="F21" s="266"/>
      <c r="G21" s="267"/>
    </row>
    <row r="22" spans="2:7">
      <c r="B22" s="265"/>
      <c r="C22" s="265"/>
      <c r="D22" s="265"/>
      <c r="E22" s="205"/>
      <c r="F22" s="266"/>
      <c r="G22" s="267"/>
    </row>
    <row r="23" spans="2:7">
      <c r="B23" s="265"/>
      <c r="C23" s="265"/>
      <c r="D23" s="265"/>
      <c r="E23" s="205"/>
      <c r="F23" s="266"/>
      <c r="G23" s="267"/>
    </row>
    <row r="24" spans="2:7">
      <c r="B24" s="265"/>
      <c r="C24" s="265"/>
      <c r="D24" s="265"/>
      <c r="E24" s="205"/>
      <c r="F24" s="266"/>
      <c r="G24" s="267"/>
    </row>
    <row r="25" spans="2:7">
      <c r="B25" s="265"/>
      <c r="C25" s="265"/>
      <c r="D25" s="265"/>
      <c r="E25" s="205"/>
      <c r="F25" s="266"/>
      <c r="G25" s="267"/>
    </row>
    <row r="26" spans="2:7">
      <c r="B26" s="265"/>
      <c r="C26" s="265"/>
      <c r="D26" s="265"/>
      <c r="E26" s="205"/>
      <c r="F26" s="266"/>
      <c r="G26" s="267"/>
    </row>
    <row r="27" spans="2:7">
      <c r="B27" s="265"/>
      <c r="C27" s="265"/>
      <c r="D27" s="265"/>
      <c r="E27" s="205"/>
      <c r="F27" s="266"/>
      <c r="G27" s="267"/>
    </row>
    <row r="28" spans="2:7">
      <c r="B28" s="265"/>
      <c r="C28" s="265"/>
      <c r="D28" s="265"/>
      <c r="E28" s="205"/>
      <c r="F28" s="266"/>
      <c r="G28" s="267"/>
    </row>
    <row r="29" spans="2:7">
      <c r="B29" s="265"/>
      <c r="C29" s="265"/>
      <c r="D29" s="265"/>
      <c r="E29" s="205"/>
      <c r="F29" s="266"/>
      <c r="G29" s="267"/>
    </row>
    <row r="30" spans="2:7">
      <c r="B30" s="265"/>
      <c r="C30" s="265"/>
      <c r="D30" s="265"/>
      <c r="E30" s="205"/>
      <c r="F30" s="266"/>
      <c r="G30" s="267"/>
    </row>
    <row r="31" spans="2:7">
      <c r="B31" s="265"/>
      <c r="C31" s="265"/>
      <c r="D31" s="265"/>
      <c r="E31" s="205"/>
      <c r="F31" s="266"/>
      <c r="G31" s="267"/>
    </row>
    <row r="32" spans="2:7">
      <c r="B32" s="265"/>
      <c r="C32" s="265"/>
      <c r="D32" s="265"/>
      <c r="E32" s="205"/>
      <c r="F32" s="266"/>
      <c r="G32" s="267"/>
    </row>
    <row r="33" spans="2:7">
      <c r="B33" s="265"/>
      <c r="C33" s="265"/>
      <c r="D33" s="265"/>
      <c r="E33" s="205"/>
      <c r="F33" s="266"/>
      <c r="G33" s="267"/>
    </row>
    <row r="34" spans="2:7">
      <c r="B34" s="265"/>
      <c r="C34" s="265"/>
      <c r="D34" s="265"/>
      <c r="E34" s="205"/>
      <c r="F34" s="266"/>
      <c r="G34" s="267"/>
    </row>
    <row r="35" spans="2:7">
      <c r="B35" s="265"/>
      <c r="C35" s="265"/>
      <c r="D35" s="265"/>
      <c r="E35" s="205"/>
      <c r="F35" s="266"/>
      <c r="G35" s="267"/>
    </row>
    <row r="36" spans="2:7">
      <c r="B36" s="265"/>
      <c r="C36" s="265"/>
      <c r="D36" s="265"/>
      <c r="E36" s="205"/>
      <c r="F36" s="266"/>
      <c r="G36" s="267"/>
    </row>
    <row r="37" spans="2:7">
      <c r="B37" s="265"/>
      <c r="C37" s="265"/>
      <c r="D37" s="265"/>
      <c r="E37" s="205"/>
      <c r="F37" s="266"/>
      <c r="G37" s="267"/>
    </row>
    <row r="38" spans="2:7">
      <c r="B38" s="265"/>
      <c r="C38" s="265"/>
      <c r="D38" s="265"/>
      <c r="E38" s="205"/>
      <c r="F38" s="266"/>
      <c r="G38" s="267"/>
    </row>
    <row r="39" spans="2:7">
      <c r="B39" s="265"/>
      <c r="C39" s="265"/>
      <c r="D39" s="265"/>
      <c r="E39" s="205"/>
      <c r="F39" s="266"/>
      <c r="G39" s="267"/>
    </row>
    <row r="40" spans="2:7">
      <c r="B40" s="265"/>
      <c r="C40" s="265"/>
      <c r="D40" s="265"/>
      <c r="E40" s="205"/>
      <c r="F40" s="266"/>
      <c r="G40" s="267"/>
    </row>
    <row r="41" spans="2:7">
      <c r="B41" s="265"/>
      <c r="C41" s="265"/>
      <c r="D41" s="265"/>
      <c r="E41" s="205"/>
      <c r="F41" s="266"/>
      <c r="G41" s="267"/>
    </row>
    <row r="42" spans="2:7">
      <c r="B42" s="265"/>
      <c r="C42" s="265"/>
      <c r="D42" s="265"/>
      <c r="E42" s="205"/>
      <c r="F42" s="266"/>
      <c r="G42" s="267"/>
    </row>
    <row r="43" spans="2:7">
      <c r="B43" s="265"/>
      <c r="C43" s="265"/>
      <c r="D43" s="265"/>
      <c r="E43" s="205"/>
      <c r="F43" s="266"/>
      <c r="G43" s="265"/>
    </row>
    <row r="44" spans="2:7">
      <c r="B44" s="265"/>
      <c r="C44" s="265"/>
      <c r="D44" s="265"/>
      <c r="E44" s="205"/>
      <c r="F44" s="266"/>
      <c r="G44" s="265"/>
    </row>
    <row r="45" spans="2:7">
      <c r="B45" s="265"/>
      <c r="C45" s="265"/>
      <c r="D45" s="265"/>
      <c r="E45" s="205"/>
      <c r="F45" s="266"/>
      <c r="G45" s="265"/>
    </row>
    <row r="46" spans="2:7">
      <c r="B46" s="265"/>
      <c r="C46" s="265"/>
      <c r="D46" s="265"/>
      <c r="E46" s="205"/>
      <c r="F46" s="266"/>
      <c r="G46" s="265"/>
    </row>
    <row r="47" spans="2:7">
      <c r="B47" s="265"/>
      <c r="C47" s="265"/>
      <c r="D47" s="265"/>
      <c r="E47" s="205"/>
      <c r="F47" s="266"/>
      <c r="G47" s="265"/>
    </row>
    <row r="48" spans="2:7">
      <c r="B48" s="265"/>
      <c r="C48" s="265"/>
      <c r="D48" s="265"/>
      <c r="E48" s="205"/>
      <c r="F48" s="266"/>
      <c r="G48" s="265"/>
    </row>
    <row r="49" spans="2:7">
      <c r="B49" s="265"/>
      <c r="C49" s="265"/>
      <c r="D49" s="265"/>
      <c r="E49" s="205"/>
      <c r="F49" s="266"/>
      <c r="G49" s="265"/>
    </row>
    <row r="50" spans="2:7">
      <c r="B50" s="265"/>
      <c r="C50" s="265"/>
      <c r="D50" s="265"/>
      <c r="E50" s="205"/>
      <c r="F50" s="266"/>
      <c r="G50" s="265"/>
    </row>
    <row r="51" spans="2:7">
      <c r="B51" s="265"/>
      <c r="C51" s="265"/>
      <c r="D51" s="265"/>
      <c r="E51" s="205"/>
      <c r="F51" s="266"/>
      <c r="G51" s="265"/>
    </row>
    <row r="52" spans="2:7">
      <c r="B52" s="265"/>
      <c r="C52" s="265"/>
      <c r="D52" s="265"/>
      <c r="E52" s="205"/>
      <c r="F52" s="266"/>
      <c r="G52" s="265"/>
    </row>
    <row r="53" spans="2:7">
      <c r="B53" s="265"/>
      <c r="C53" s="265"/>
      <c r="D53" s="265"/>
      <c r="E53" s="205"/>
      <c r="F53" s="266"/>
      <c r="G53" s="265"/>
    </row>
    <row r="54" spans="2:7">
      <c r="B54" s="265"/>
      <c r="C54" s="265"/>
      <c r="D54" s="265"/>
      <c r="E54" s="205"/>
      <c r="F54" s="266"/>
      <c r="G54" s="265"/>
    </row>
    <row r="55" spans="2:7">
      <c r="B55" s="265"/>
      <c r="C55" s="265"/>
      <c r="D55" s="265"/>
      <c r="E55" s="205"/>
      <c r="F55" s="266"/>
      <c r="G55" s="265"/>
    </row>
    <row r="56" spans="2:7">
      <c r="B56" s="265"/>
      <c r="C56" s="265"/>
      <c r="D56" s="265"/>
      <c r="E56" s="205"/>
      <c r="F56" s="266"/>
      <c r="G56" s="265"/>
    </row>
    <row r="57" spans="2:7">
      <c r="B57" s="265"/>
      <c r="C57" s="265"/>
      <c r="D57" s="265"/>
      <c r="E57" s="205"/>
      <c r="F57" s="266"/>
      <c r="G57" s="265"/>
    </row>
    <row r="58" spans="2:7">
      <c r="B58" s="265"/>
      <c r="C58" s="265"/>
      <c r="D58" s="265"/>
      <c r="E58" s="205"/>
      <c r="F58" s="266"/>
      <c r="G58" s="265"/>
    </row>
    <row r="59" spans="2:7">
      <c r="B59" s="265"/>
      <c r="C59" s="265"/>
      <c r="D59" s="265"/>
      <c r="E59" s="205"/>
      <c r="F59" s="266"/>
      <c r="G59" s="265"/>
    </row>
    <row r="60" spans="2:7">
      <c r="B60" s="265"/>
      <c r="C60" s="265"/>
      <c r="D60" s="265"/>
      <c r="E60" s="205"/>
      <c r="F60" s="266"/>
      <c r="G60" s="265"/>
    </row>
    <row r="61" spans="2:7">
      <c r="B61" s="265"/>
      <c r="C61" s="265"/>
      <c r="D61" s="265"/>
      <c r="E61" s="205"/>
      <c r="F61" s="266"/>
      <c r="G61" s="265"/>
    </row>
    <row r="62" spans="2:7">
      <c r="B62" s="265"/>
      <c r="C62" s="265"/>
      <c r="D62" s="265"/>
      <c r="E62" s="205"/>
      <c r="F62" s="266"/>
      <c r="G62" s="265"/>
    </row>
    <row r="63" spans="2:7">
      <c r="B63" s="265"/>
      <c r="C63" s="265"/>
      <c r="D63" s="265"/>
      <c r="E63" s="205"/>
      <c r="F63" s="266"/>
      <c r="G63" s="265"/>
    </row>
    <row r="64" spans="2:7">
      <c r="B64" s="265"/>
      <c r="C64" s="265"/>
      <c r="D64" s="265"/>
      <c r="E64" s="205"/>
      <c r="F64" s="266"/>
      <c r="G64" s="265"/>
    </row>
    <row r="65" spans="2:7">
      <c r="B65" s="265"/>
      <c r="C65" s="265"/>
      <c r="D65" s="265"/>
      <c r="E65" s="205"/>
      <c r="F65" s="266"/>
      <c r="G65" s="265"/>
    </row>
    <row r="66" spans="2:7">
      <c r="B66" s="265"/>
      <c r="C66" s="265"/>
      <c r="D66" s="265"/>
      <c r="E66" s="205"/>
      <c r="F66" s="266"/>
      <c r="G66" s="265"/>
    </row>
    <row r="67" spans="2:7">
      <c r="B67" s="265"/>
      <c r="C67" s="265"/>
      <c r="D67" s="265"/>
      <c r="E67" s="205"/>
      <c r="F67" s="266"/>
      <c r="G67" s="265"/>
    </row>
    <row r="68" spans="2:7">
      <c r="B68" s="265"/>
      <c r="C68" s="265"/>
      <c r="D68" s="265"/>
      <c r="E68" s="205"/>
      <c r="F68" s="266"/>
      <c r="G68" s="265"/>
    </row>
    <row r="69" spans="2:7">
      <c r="B69" s="265"/>
      <c r="C69" s="265"/>
      <c r="D69" s="265"/>
      <c r="E69" s="205"/>
      <c r="F69" s="266"/>
      <c r="G69" s="265"/>
    </row>
    <row r="70" spans="2:7">
      <c r="B70" s="265"/>
      <c r="C70" s="265"/>
      <c r="D70" s="265"/>
      <c r="E70" s="205"/>
      <c r="F70" s="266"/>
      <c r="G70" s="265"/>
    </row>
    <row r="71" spans="2:7">
      <c r="B71" s="265"/>
      <c r="C71" s="265"/>
      <c r="D71" s="265"/>
      <c r="E71" s="205"/>
      <c r="F71" s="266"/>
      <c r="G71" s="265"/>
    </row>
    <row r="72" spans="2:7">
      <c r="B72" s="265"/>
      <c r="C72" s="265"/>
      <c r="D72" s="265"/>
      <c r="E72" s="205"/>
      <c r="F72" s="266"/>
      <c r="G72" s="265"/>
    </row>
    <row r="73" spans="2:7">
      <c r="B73" s="265"/>
      <c r="C73" s="265"/>
      <c r="D73" s="265"/>
      <c r="E73" s="205"/>
      <c r="F73" s="266"/>
      <c r="G73" s="265"/>
    </row>
    <row r="74" spans="2:7">
      <c r="B74" s="265"/>
      <c r="C74" s="265"/>
      <c r="D74" s="265"/>
      <c r="E74" s="205"/>
      <c r="F74" s="266"/>
      <c r="G74" s="265"/>
    </row>
    <row r="75" spans="2:7">
      <c r="B75" s="265"/>
      <c r="C75" s="265"/>
      <c r="D75" s="265"/>
      <c r="E75" s="205"/>
      <c r="F75" s="266"/>
      <c r="G75" s="265"/>
    </row>
    <row r="76" spans="2:7">
      <c r="B76" s="265"/>
      <c r="C76" s="265"/>
      <c r="D76" s="265"/>
      <c r="E76" s="205"/>
      <c r="F76" s="266"/>
      <c r="G76" s="265"/>
    </row>
    <row r="77" spans="2:7">
      <c r="B77" s="265"/>
      <c r="C77" s="265"/>
      <c r="D77" s="265"/>
      <c r="E77" s="205"/>
      <c r="F77" s="266"/>
      <c r="G77" s="265"/>
    </row>
    <row r="78" spans="2:7">
      <c r="B78" s="265"/>
      <c r="C78" s="265"/>
      <c r="D78" s="265"/>
      <c r="E78" s="205"/>
      <c r="F78" s="266"/>
      <c r="G78" s="265"/>
    </row>
    <row r="79" spans="2:7">
      <c r="B79" s="265"/>
      <c r="C79" s="265"/>
      <c r="D79" s="265"/>
      <c r="E79" s="205"/>
      <c r="F79" s="266"/>
      <c r="G79" s="265"/>
    </row>
    <row r="80" spans="2:7">
      <c r="B80" s="265"/>
      <c r="C80" s="265"/>
      <c r="D80" s="265"/>
      <c r="E80" s="205"/>
      <c r="F80" s="266"/>
      <c r="G80" s="265"/>
    </row>
    <row r="81" spans="2:7">
      <c r="B81" s="265"/>
      <c r="C81" s="265"/>
      <c r="D81" s="265"/>
      <c r="E81" s="205"/>
      <c r="F81" s="266"/>
      <c r="G81" s="265"/>
    </row>
    <row r="82" spans="2:7">
      <c r="B82" s="265"/>
      <c r="C82" s="265"/>
      <c r="D82" s="265"/>
      <c r="E82" s="205"/>
      <c r="F82" s="266"/>
      <c r="G82" s="265"/>
    </row>
    <row r="83" spans="2:7">
      <c r="B83" s="265"/>
      <c r="C83" s="265"/>
      <c r="D83" s="265"/>
      <c r="E83" s="205"/>
      <c r="F83" s="266"/>
      <c r="G83" s="265"/>
    </row>
    <row r="84" spans="2:7">
      <c r="B84" s="265"/>
      <c r="C84" s="265"/>
      <c r="D84" s="265"/>
      <c r="E84" s="205"/>
      <c r="F84" s="266"/>
      <c r="G84" s="265"/>
    </row>
    <row r="85" spans="2:7">
      <c r="B85" s="265"/>
      <c r="C85" s="265"/>
      <c r="D85" s="265"/>
      <c r="E85" s="205"/>
      <c r="F85" s="266"/>
      <c r="G85" s="265"/>
    </row>
    <row r="86" spans="2:7">
      <c r="B86" s="265"/>
      <c r="C86" s="265"/>
      <c r="D86" s="265"/>
      <c r="E86" s="205"/>
      <c r="F86" s="266"/>
      <c r="G86" s="265"/>
    </row>
    <row r="87" spans="2:7">
      <c r="B87" s="265"/>
      <c r="C87" s="265"/>
      <c r="D87" s="265"/>
      <c r="E87" s="205"/>
      <c r="F87" s="266"/>
      <c r="G87" s="265"/>
    </row>
    <row r="88" spans="2:7">
      <c r="B88" s="265"/>
      <c r="C88" s="265"/>
      <c r="D88" s="265"/>
      <c r="E88" s="205"/>
      <c r="F88" s="266"/>
      <c r="G88" s="265"/>
    </row>
    <row r="89" spans="2:7">
      <c r="B89" s="265"/>
      <c r="C89" s="265"/>
      <c r="D89" s="265"/>
      <c r="E89" s="205"/>
      <c r="F89" s="266"/>
      <c r="G89" s="265"/>
    </row>
    <row r="90" spans="2:7">
      <c r="B90" s="265"/>
      <c r="C90" s="265"/>
      <c r="D90" s="265"/>
      <c r="E90" s="205"/>
      <c r="F90" s="266"/>
      <c r="G90" s="265"/>
    </row>
    <row r="91" spans="2:7">
      <c r="B91" s="265"/>
      <c r="C91" s="265"/>
      <c r="D91" s="265"/>
      <c r="E91" s="205"/>
      <c r="F91" s="266"/>
      <c r="G91" s="265"/>
    </row>
    <row r="92" spans="2:7">
      <c r="B92" s="265"/>
      <c r="C92" s="265"/>
      <c r="D92" s="265"/>
      <c r="E92" s="205"/>
      <c r="F92" s="266"/>
      <c r="G92" s="265"/>
    </row>
    <row r="93" spans="2:7">
      <c r="B93" s="265"/>
      <c r="C93" s="265"/>
      <c r="D93" s="265"/>
      <c r="E93" s="205"/>
      <c r="F93" s="266"/>
      <c r="G93" s="265"/>
    </row>
    <row r="94" spans="2:7">
      <c r="B94" s="265"/>
      <c r="C94" s="265"/>
      <c r="D94" s="265"/>
      <c r="E94" s="205"/>
      <c r="F94" s="266"/>
      <c r="G94" s="265"/>
    </row>
    <row r="95" spans="2:7">
      <c r="B95" s="265"/>
      <c r="C95" s="265"/>
      <c r="D95" s="265"/>
      <c r="E95" s="205"/>
      <c r="F95" s="266"/>
      <c r="G95" s="265"/>
    </row>
    <row r="96" spans="2:7">
      <c r="B96" s="265"/>
      <c r="C96" s="265"/>
      <c r="D96" s="265"/>
      <c r="E96" s="205"/>
      <c r="F96" s="266"/>
      <c r="G96" s="265"/>
    </row>
    <row r="97" spans="2:7">
      <c r="B97" s="265"/>
      <c r="C97" s="265"/>
      <c r="D97" s="265"/>
      <c r="E97" s="205"/>
      <c r="F97" s="266"/>
      <c r="G97" s="265"/>
    </row>
    <row r="98" spans="2:7">
      <c r="B98" s="265"/>
      <c r="C98" s="265"/>
      <c r="D98" s="265"/>
      <c r="E98" s="205"/>
      <c r="F98" s="266"/>
      <c r="G98" s="265"/>
    </row>
    <row r="99" spans="2:7">
      <c r="B99" s="265"/>
      <c r="C99" s="265"/>
      <c r="D99" s="265"/>
      <c r="E99" s="205"/>
      <c r="F99" s="266"/>
      <c r="G99" s="265"/>
    </row>
    <row r="100" spans="2:7">
      <c r="B100" s="265"/>
      <c r="C100" s="265"/>
      <c r="D100" s="265"/>
      <c r="E100" s="205"/>
      <c r="F100" s="266"/>
      <c r="G100" s="265"/>
    </row>
    <row r="101" spans="2:7">
      <c r="B101" s="265"/>
      <c r="C101" s="265"/>
      <c r="D101" s="265"/>
      <c r="E101" s="205"/>
      <c r="F101" s="266"/>
      <c r="G101" s="265"/>
    </row>
    <row r="102" spans="2:7">
      <c r="B102" s="265"/>
      <c r="C102" s="265"/>
      <c r="D102" s="265"/>
      <c r="E102" s="205"/>
      <c r="F102" s="266"/>
      <c r="G102" s="265"/>
    </row>
    <row r="103" spans="2:7">
      <c r="B103" s="265"/>
      <c r="C103" s="265"/>
      <c r="D103" s="265"/>
      <c r="E103" s="205"/>
      <c r="F103" s="266"/>
      <c r="G103" s="265"/>
    </row>
    <row r="104" spans="2:7">
      <c r="B104" s="265"/>
      <c r="C104" s="265"/>
      <c r="D104" s="265"/>
      <c r="E104" s="205"/>
      <c r="F104" s="266"/>
      <c r="G104" s="265"/>
    </row>
    <row r="105" spans="2:7">
      <c r="B105" s="265"/>
      <c r="C105" s="265"/>
      <c r="D105" s="265"/>
      <c r="E105" s="205"/>
      <c r="F105" s="266"/>
      <c r="G105" s="265"/>
    </row>
    <row r="106" spans="2:7">
      <c r="B106" s="265"/>
      <c r="C106" s="265"/>
      <c r="D106" s="265"/>
      <c r="E106" s="205"/>
      <c r="F106" s="266"/>
      <c r="G106" s="265"/>
    </row>
    <row r="107" spans="2:7">
      <c r="B107" s="265"/>
      <c r="C107" s="265"/>
      <c r="D107" s="265"/>
      <c r="E107" s="205"/>
      <c r="F107" s="266"/>
      <c r="G107" s="265"/>
    </row>
    <row r="108" spans="2:7">
      <c r="B108" s="265"/>
      <c r="C108" s="265"/>
      <c r="D108" s="265"/>
      <c r="E108" s="205"/>
      <c r="F108" s="266"/>
      <c r="G108" s="265"/>
    </row>
    <row r="109" spans="2:7">
      <c r="B109" s="265"/>
      <c r="C109" s="265"/>
      <c r="D109" s="265"/>
      <c r="E109" s="205"/>
      <c r="F109" s="266"/>
      <c r="G109" s="265"/>
    </row>
    <row r="110" spans="2:7">
      <c r="B110" s="265"/>
      <c r="C110" s="265"/>
      <c r="D110" s="265"/>
      <c r="E110" s="205"/>
      <c r="F110" s="266"/>
      <c r="G110" s="265"/>
    </row>
    <row r="111" spans="2:7">
      <c r="B111" s="265"/>
      <c r="C111" s="265"/>
      <c r="D111" s="265"/>
      <c r="E111" s="205"/>
      <c r="F111" s="266"/>
      <c r="G111" s="265"/>
    </row>
    <row r="112" spans="2:7">
      <c r="B112" s="265"/>
      <c r="C112" s="265"/>
      <c r="D112" s="265"/>
      <c r="E112" s="205"/>
      <c r="F112" s="266"/>
      <c r="G112" s="265"/>
    </row>
    <row r="113" spans="2:7">
      <c r="B113" s="265"/>
      <c r="C113" s="265"/>
      <c r="D113" s="265"/>
      <c r="E113" s="205"/>
      <c r="F113" s="266"/>
      <c r="G113" s="265"/>
    </row>
    <row r="114" spans="2:7">
      <c r="B114" s="265"/>
      <c r="C114" s="265"/>
      <c r="D114" s="265"/>
      <c r="E114" s="205"/>
      <c r="F114" s="266"/>
      <c r="G114" s="265"/>
    </row>
    <row r="115" spans="2:7">
      <c r="B115" s="265"/>
      <c r="C115" s="265"/>
      <c r="D115" s="265"/>
      <c r="E115" s="205"/>
      <c r="F115" s="266"/>
      <c r="G115" s="265"/>
    </row>
    <row r="116" spans="2:7">
      <c r="B116" s="265"/>
      <c r="C116" s="265"/>
      <c r="D116" s="265"/>
      <c r="E116" s="205"/>
      <c r="F116" s="266"/>
      <c r="G116" s="265"/>
    </row>
    <row r="117" spans="2:7">
      <c r="B117" s="265"/>
      <c r="C117" s="265"/>
      <c r="D117" s="265"/>
      <c r="E117" s="205"/>
      <c r="F117" s="266"/>
      <c r="G117" s="265"/>
    </row>
    <row r="118" spans="2:7">
      <c r="B118" s="265"/>
      <c r="C118" s="265"/>
      <c r="D118" s="265"/>
      <c r="E118" s="205"/>
      <c r="F118" s="266"/>
      <c r="G118" s="265"/>
    </row>
    <row r="119" spans="2:7">
      <c r="B119" s="265"/>
      <c r="C119" s="265"/>
      <c r="D119" s="265"/>
      <c r="E119" s="205"/>
      <c r="F119" s="266"/>
      <c r="G119" s="265"/>
    </row>
    <row r="120" spans="2:7">
      <c r="B120" s="265"/>
      <c r="C120" s="265"/>
      <c r="D120" s="265"/>
      <c r="E120" s="205"/>
      <c r="F120" s="266"/>
      <c r="G120" s="265"/>
    </row>
    <row r="121" spans="2:7">
      <c r="B121" s="265"/>
      <c r="C121" s="265"/>
      <c r="D121" s="265"/>
      <c r="E121" s="205"/>
      <c r="F121" s="266"/>
      <c r="G121" s="265"/>
    </row>
    <row r="122" spans="2:7">
      <c r="B122" s="265"/>
      <c r="C122" s="265"/>
      <c r="D122" s="265"/>
      <c r="E122" s="205"/>
      <c r="F122" s="266"/>
      <c r="G122" s="265"/>
    </row>
    <row r="123" spans="2:7">
      <c r="B123" s="265"/>
      <c r="C123" s="265"/>
      <c r="D123" s="265"/>
      <c r="E123" s="205"/>
      <c r="F123" s="266"/>
      <c r="G123" s="265"/>
    </row>
    <row r="124" spans="2:7">
      <c r="B124" s="265"/>
      <c r="C124" s="265"/>
      <c r="D124" s="265"/>
      <c r="E124" s="205"/>
      <c r="F124" s="266"/>
      <c r="G124" s="265"/>
    </row>
    <row r="125" spans="2:7">
      <c r="B125" s="265"/>
      <c r="C125" s="265"/>
      <c r="D125" s="265"/>
      <c r="E125" s="205"/>
      <c r="F125" s="266"/>
      <c r="G125" s="265"/>
    </row>
    <row r="126" spans="2:7">
      <c r="B126" s="265"/>
      <c r="C126" s="265"/>
      <c r="D126" s="265"/>
      <c r="E126" s="205"/>
      <c r="F126" s="266"/>
      <c r="G126" s="265"/>
    </row>
    <row r="127" spans="2:7">
      <c r="B127" s="265"/>
      <c r="C127" s="265"/>
      <c r="D127" s="265"/>
      <c r="E127" s="205"/>
      <c r="F127" s="266"/>
      <c r="G127" s="265"/>
    </row>
    <row r="128" spans="2:7">
      <c r="B128" s="265"/>
      <c r="C128" s="265"/>
      <c r="D128" s="265"/>
      <c r="E128" s="205"/>
      <c r="F128" s="266"/>
      <c r="G128" s="265"/>
    </row>
    <row r="129" spans="2:7">
      <c r="B129" s="265"/>
      <c r="C129" s="265"/>
      <c r="D129" s="265"/>
      <c r="E129" s="205"/>
      <c r="F129" s="266"/>
      <c r="G129" s="265"/>
    </row>
    <row r="130" spans="2:7">
      <c r="B130" s="265"/>
      <c r="C130" s="265"/>
      <c r="D130" s="265"/>
      <c r="E130" s="205"/>
      <c r="F130" s="266"/>
      <c r="G130" s="265"/>
    </row>
    <row r="131" spans="2:7">
      <c r="B131" s="265"/>
      <c r="C131" s="265"/>
      <c r="D131" s="265"/>
      <c r="E131" s="205"/>
      <c r="F131" s="266"/>
      <c r="G131" s="265"/>
    </row>
    <row r="132" spans="2:7">
      <c r="B132" s="265"/>
      <c r="C132" s="265"/>
      <c r="D132" s="265"/>
      <c r="E132" s="205"/>
      <c r="F132" s="266"/>
      <c r="G132" s="265"/>
    </row>
    <row r="133" spans="2:7">
      <c r="B133" s="265"/>
      <c r="C133" s="265"/>
      <c r="D133" s="265"/>
      <c r="E133" s="205"/>
      <c r="F133" s="266"/>
      <c r="G133" s="265"/>
    </row>
    <row r="134" spans="2:7">
      <c r="B134" s="265"/>
      <c r="C134" s="265"/>
      <c r="D134" s="265"/>
      <c r="E134" s="205"/>
      <c r="F134" s="266"/>
      <c r="G134" s="265"/>
    </row>
    <row r="135" spans="2:7">
      <c r="B135" s="265"/>
      <c r="C135" s="265"/>
      <c r="D135" s="265"/>
      <c r="E135" s="205"/>
      <c r="F135" s="266"/>
      <c r="G135" s="265"/>
    </row>
    <row r="136" spans="2:7">
      <c r="B136" s="265"/>
      <c r="C136" s="265"/>
      <c r="D136" s="265"/>
      <c r="E136" s="268"/>
      <c r="F136" s="269"/>
      <c r="G136" s="265"/>
    </row>
    <row r="137" spans="2:7">
      <c r="B137" s="265"/>
      <c r="C137" s="265"/>
      <c r="D137" s="265"/>
      <c r="E137" s="268"/>
      <c r="F137" s="269"/>
      <c r="G137" s="265"/>
    </row>
    <row r="138" spans="2:7">
      <c r="B138" s="265"/>
      <c r="C138" s="265"/>
      <c r="D138" s="265"/>
      <c r="E138" s="268"/>
      <c r="F138" s="269"/>
      <c r="G138" s="265"/>
    </row>
    <row r="139" spans="2:7">
      <c r="B139" s="265"/>
      <c r="C139" s="265"/>
      <c r="D139" s="265"/>
      <c r="E139" s="268"/>
      <c r="F139" s="269"/>
      <c r="G139" s="265"/>
    </row>
    <row r="140" spans="2:7">
      <c r="B140" s="265"/>
      <c r="C140" s="265"/>
      <c r="D140" s="265"/>
      <c r="E140" s="268"/>
      <c r="F140" s="269"/>
      <c r="G140" s="265"/>
    </row>
    <row r="141" spans="2:7">
      <c r="B141" s="265"/>
      <c r="C141" s="265"/>
      <c r="D141" s="265"/>
      <c r="E141" s="268"/>
      <c r="F141" s="269"/>
      <c r="G141" s="265"/>
    </row>
    <row r="142" spans="2:7">
      <c r="B142" s="265"/>
      <c r="C142" s="265"/>
      <c r="D142" s="265"/>
      <c r="E142" s="268"/>
      <c r="F142" s="269"/>
      <c r="G142" s="265"/>
    </row>
    <row r="143" spans="2:7">
      <c r="B143" s="265"/>
      <c r="C143" s="265"/>
      <c r="D143" s="265"/>
      <c r="E143" s="268"/>
      <c r="F143" s="269"/>
      <c r="G143" s="265"/>
    </row>
    <row r="144" spans="2:7">
      <c r="B144" s="265"/>
      <c r="C144" s="265"/>
      <c r="D144" s="265"/>
      <c r="E144" s="268"/>
      <c r="F144" s="269"/>
      <c r="G144" s="265"/>
    </row>
    <row r="145" spans="2:7">
      <c r="B145" s="265"/>
      <c r="C145" s="265"/>
      <c r="D145" s="265"/>
      <c r="E145" s="268"/>
      <c r="F145" s="269"/>
      <c r="G145" s="265"/>
    </row>
    <row r="146" spans="2:7">
      <c r="B146" s="265"/>
      <c r="C146" s="265"/>
      <c r="D146" s="265"/>
      <c r="E146" s="268"/>
      <c r="F146" s="269"/>
      <c r="G146" s="265"/>
    </row>
    <row r="147" spans="2:7">
      <c r="B147" s="265"/>
      <c r="C147" s="265"/>
      <c r="D147" s="265"/>
      <c r="E147" s="268"/>
      <c r="F147" s="269"/>
      <c r="G147" s="265"/>
    </row>
    <row r="148" spans="2:7">
      <c r="B148" s="265"/>
      <c r="C148" s="265"/>
      <c r="D148" s="265"/>
      <c r="E148" s="268"/>
      <c r="F148" s="269"/>
      <c r="G148" s="265"/>
    </row>
    <row r="149" spans="2:7">
      <c r="B149" s="265"/>
      <c r="C149" s="265"/>
      <c r="D149" s="265"/>
      <c r="E149" s="268"/>
      <c r="F149" s="269"/>
      <c r="G149" s="265"/>
    </row>
    <row r="150" spans="2:7">
      <c r="B150" s="265"/>
      <c r="C150" s="265"/>
      <c r="D150" s="265"/>
      <c r="E150" s="268"/>
      <c r="F150" s="269"/>
      <c r="G150" s="265"/>
    </row>
    <row r="151" spans="2:7">
      <c r="B151" s="265"/>
      <c r="C151" s="265"/>
      <c r="D151" s="265"/>
      <c r="E151" s="268"/>
      <c r="F151" s="269"/>
      <c r="G151" s="265"/>
    </row>
    <row r="152" spans="2:7">
      <c r="B152" s="265"/>
      <c r="C152" s="265"/>
      <c r="D152" s="265"/>
      <c r="E152" s="268"/>
      <c r="F152" s="269"/>
      <c r="G152" s="265"/>
    </row>
    <row r="153" spans="2:7">
      <c r="B153" s="265"/>
      <c r="C153" s="265"/>
      <c r="D153" s="265"/>
      <c r="E153" s="268"/>
      <c r="F153" s="269"/>
      <c r="G153" s="265"/>
    </row>
    <row r="154" spans="2:7">
      <c r="B154" s="265"/>
      <c r="C154" s="265"/>
      <c r="D154" s="265"/>
      <c r="E154" s="268"/>
      <c r="F154" s="269"/>
      <c r="G154" s="265"/>
    </row>
    <row r="155" spans="2:7">
      <c r="B155" s="265"/>
      <c r="C155" s="265"/>
      <c r="D155" s="265"/>
      <c r="E155" s="268"/>
      <c r="F155" s="269"/>
      <c r="G155" s="265"/>
    </row>
    <row r="156" spans="2:7">
      <c r="B156" s="265"/>
      <c r="C156" s="265"/>
      <c r="D156" s="265"/>
      <c r="E156" s="268"/>
      <c r="F156" s="269"/>
      <c r="G156" s="265"/>
    </row>
    <row r="157" spans="2:7">
      <c r="B157" s="265"/>
      <c r="C157" s="265"/>
      <c r="D157" s="265"/>
      <c r="E157" s="268"/>
      <c r="F157" s="269"/>
      <c r="G157" s="265"/>
    </row>
    <row r="158" spans="2:7">
      <c r="B158" s="265"/>
      <c r="C158" s="265"/>
      <c r="D158" s="265"/>
      <c r="E158" s="268"/>
      <c r="F158" s="269"/>
      <c r="G158" s="265"/>
    </row>
  </sheetData>
  <sheetProtection algorithmName="SHA-512" hashValue="omrd9wsc+czYCY6oi/PznNfPJ7Frl6iO3zUh/qDlB1r1CuI6/PlLSxb6LzN5Q6B0yEbFbfgfs5RPeDxqw7ZXwQ==" saltValue="pkqNuJsyXPSgUK4Xv3SfLA==" spinCount="100000" sheet="1" objects="1" scenarios="1"/>
  <mergeCells count="1">
    <mergeCell ref="B5:E5"/>
  </mergeCells>
  <pageMargins left="0.7" right="0.7" top="0.75" bottom="0.75" header="0.3" footer="0.3"/>
  <pageSetup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286D-8BC3-40AE-B519-B0F9B8738342}">
  <dimension ref="B1:J44"/>
  <sheetViews>
    <sheetView showGridLines="0" view="pageBreakPreview" zoomScaleNormal="100" zoomScaleSheetLayoutView="100" workbookViewId="0">
      <selection activeCell="D19" sqref="D19"/>
    </sheetView>
  </sheetViews>
  <sheetFormatPr defaultColWidth="11" defaultRowHeight="12.5"/>
  <cols>
    <col min="1" max="1" width="3.7265625" style="2" customWidth="1"/>
    <col min="2" max="2" width="11.26953125" style="2" customWidth="1"/>
    <col min="3" max="3" width="13.453125" style="2" customWidth="1"/>
    <col min="4" max="4" width="43.7265625" style="2" customWidth="1"/>
    <col min="5" max="5" width="43.26953125" style="2" customWidth="1"/>
    <col min="6" max="6" width="6.54296875" style="3" customWidth="1"/>
    <col min="7" max="7" width="17.7265625" style="2" customWidth="1"/>
    <col min="8" max="8" width="14.453125" style="2" customWidth="1"/>
    <col min="9" max="9" width="1.81640625" style="2" customWidth="1"/>
    <col min="10" max="10" width="16.7265625" style="2" customWidth="1"/>
    <col min="11" max="11" width="1.81640625" style="2" customWidth="1"/>
    <col min="12" max="12" width="15.54296875" style="2" customWidth="1"/>
    <col min="13" max="13" width="1.81640625" style="2" customWidth="1"/>
    <col min="14" max="14" width="6.453125" style="2" customWidth="1"/>
    <col min="15" max="15" width="1.81640625" style="2" customWidth="1"/>
    <col min="16" max="16" width="14.453125" style="2" customWidth="1"/>
    <col min="17" max="17" width="1.81640625" style="2" customWidth="1"/>
    <col min="18" max="18" width="15.54296875" style="2" customWidth="1"/>
    <col min="19" max="19" width="1.81640625" style="2" customWidth="1"/>
    <col min="20" max="20" width="14.453125" style="2" customWidth="1"/>
    <col min="21" max="21" width="1.81640625" style="2" customWidth="1"/>
    <col min="22" max="22" width="15.54296875" style="2" customWidth="1"/>
    <col min="23" max="23" width="1.81640625" style="2" customWidth="1"/>
    <col min="24" max="24" width="11" style="2"/>
    <col min="25" max="25" width="1.81640625" style="2" customWidth="1"/>
    <col min="26" max="26" width="6.453125" style="2" customWidth="1"/>
    <col min="27" max="27" width="1.81640625" style="2" customWidth="1"/>
    <col min="28" max="28" width="54.453125" style="2" customWidth="1"/>
    <col min="29" max="29" width="1.81640625" style="2" customWidth="1"/>
    <col min="30" max="30" width="6.453125" style="2" customWidth="1"/>
    <col min="31" max="31" width="1.81640625" style="2" customWidth="1"/>
    <col min="32" max="32" width="9.81640625" style="2" customWidth="1"/>
    <col min="33" max="33" width="1.81640625" style="2" customWidth="1"/>
    <col min="34" max="34" width="9.81640625" style="2" customWidth="1"/>
    <col min="35" max="35" width="1.81640625" style="2" customWidth="1"/>
    <col min="36" max="36" width="11" style="2"/>
    <col min="37" max="37" width="1.81640625" style="2" customWidth="1"/>
    <col min="38" max="38" width="9.81640625" style="2" customWidth="1"/>
    <col min="39" max="39" width="1.81640625" style="2" customWidth="1"/>
    <col min="40" max="40" width="9.81640625" style="2" customWidth="1"/>
    <col min="41" max="41" width="1.81640625" style="2" customWidth="1"/>
    <col min="42" max="42" width="11" style="2"/>
    <col min="43" max="43" width="1.81640625" style="2" customWidth="1"/>
    <col min="44" max="44" width="6.453125" style="2" customWidth="1"/>
    <col min="45" max="45" width="1.81640625" style="2" customWidth="1"/>
    <col min="46" max="46" width="9.81640625" style="2" customWidth="1"/>
    <col min="47" max="47" width="1.81640625" style="2" customWidth="1"/>
    <col min="48" max="48" width="11" style="2"/>
    <col min="49" max="49" width="1.81640625" style="2" customWidth="1"/>
    <col min="50" max="50" width="9.81640625" style="2" customWidth="1"/>
    <col min="51" max="51" width="1.81640625" style="2" customWidth="1"/>
    <col min="52" max="52" width="9.81640625" style="2" customWidth="1"/>
    <col min="53" max="53" width="1.81640625" style="2" customWidth="1"/>
    <col min="54" max="54" width="11" style="2"/>
    <col min="55" max="55" width="1.81640625" style="2" customWidth="1"/>
    <col min="56" max="56" width="11" style="2"/>
    <col min="57" max="57" width="1.81640625" style="2" customWidth="1"/>
    <col min="58" max="58" width="6.453125" style="2" customWidth="1"/>
    <col min="59" max="59" width="1.81640625" style="2" customWidth="1"/>
    <col min="60" max="60" width="80.7265625" style="2" customWidth="1"/>
    <col min="61" max="61" width="1.81640625" style="2" customWidth="1"/>
    <col min="62" max="62" width="13.26953125" style="2" customWidth="1"/>
    <col min="63" max="63" width="1.81640625" style="2" customWidth="1"/>
    <col min="64" max="64" width="16.7265625" style="2" customWidth="1"/>
    <col min="65" max="65" width="1.81640625" style="2" customWidth="1"/>
    <col min="66" max="66" width="16.7265625" style="2" customWidth="1"/>
    <col min="67" max="67" width="1.81640625" style="2" customWidth="1"/>
    <col min="68" max="68" width="16.7265625" style="2" customWidth="1"/>
    <col min="69" max="69" width="1.81640625" style="2" customWidth="1"/>
    <col min="70" max="70" width="16.7265625" style="2" customWidth="1"/>
    <col min="71" max="71" width="1.81640625" style="2" customWidth="1"/>
    <col min="72" max="72" width="16.7265625" style="2" customWidth="1"/>
    <col min="73" max="73" width="1.81640625" style="2" customWidth="1"/>
    <col min="74" max="74" width="16.7265625" style="2" customWidth="1"/>
    <col min="75" max="75" width="1.81640625" style="2" customWidth="1"/>
    <col min="76" max="76" width="11" style="2"/>
    <col min="77" max="77" width="1.81640625" style="2" customWidth="1"/>
    <col min="78" max="78" width="7.54296875" style="2" customWidth="1"/>
    <col min="79" max="79" width="1.81640625" style="2" customWidth="1"/>
    <col min="80" max="80" width="97.81640625" style="2" customWidth="1"/>
    <col min="81" max="81" width="1.81640625" style="2" customWidth="1"/>
    <col min="82" max="82" width="11" style="2"/>
    <col min="83" max="83" width="1.81640625" style="2" customWidth="1"/>
    <col min="84" max="84" width="16.7265625" style="2" customWidth="1"/>
    <col min="85" max="85" width="1.81640625" style="2" customWidth="1"/>
    <col min="86" max="86" width="14.453125" style="2" customWidth="1"/>
    <col min="87" max="87" width="1.81640625" style="2" customWidth="1"/>
    <col min="88" max="88" width="14.453125" style="2" customWidth="1"/>
    <col min="89" max="89" width="1.81640625" style="2" customWidth="1"/>
    <col min="90" max="90" width="14.453125" style="2" customWidth="1"/>
    <col min="91" max="92" width="1.81640625" style="2" customWidth="1"/>
    <col min="93" max="93" width="12.1796875" style="2" customWidth="1"/>
    <col min="94" max="94" width="1.81640625" style="2" customWidth="1"/>
    <col min="95" max="95" width="64.7265625" style="2" customWidth="1"/>
    <col min="96" max="96" width="1.81640625" style="2" customWidth="1"/>
    <col min="97" max="97" width="21.26953125" style="2" customWidth="1"/>
    <col min="98" max="98" width="1.81640625" style="2" customWidth="1"/>
    <col min="99" max="99" width="21.26953125" style="2" customWidth="1"/>
    <col min="100" max="100" width="1.81640625" style="2" customWidth="1"/>
    <col min="101" max="101" width="21.26953125" style="2" customWidth="1"/>
    <col min="102" max="102" width="1.81640625" style="2" customWidth="1"/>
    <col min="103" max="103" width="21.26953125" style="2" customWidth="1"/>
    <col min="104" max="104" width="1.81640625" style="2" customWidth="1"/>
    <col min="105" max="105" width="21.26953125" style="2" customWidth="1"/>
    <col min="106" max="106" width="1.81640625" style="2" customWidth="1"/>
    <col min="107" max="107" width="11" style="2"/>
    <col min="108" max="108" width="1.81640625" style="2" customWidth="1"/>
    <col min="109" max="109" width="11" style="2"/>
    <col min="110" max="110" width="1.81640625" style="2" customWidth="1"/>
    <col min="111" max="111" width="65.81640625" style="2" customWidth="1"/>
    <col min="112" max="112" width="1.81640625" style="2" customWidth="1"/>
    <col min="113" max="113" width="14.453125" style="2" customWidth="1"/>
    <col min="114" max="114" width="1.81640625" style="2" customWidth="1"/>
    <col min="115" max="115" width="14.453125" style="2" customWidth="1"/>
    <col min="116" max="116" width="1.81640625" style="2" customWidth="1"/>
    <col min="117" max="117" width="14.453125" style="2" customWidth="1"/>
    <col min="118" max="118" width="1.81640625" style="2" customWidth="1"/>
    <col min="119" max="119" width="14.453125" style="2" customWidth="1"/>
    <col min="120" max="120" width="1.81640625" style="2" customWidth="1"/>
    <col min="121" max="122" width="11" style="2"/>
    <col min="123" max="123" width="1.81640625" style="2" customWidth="1"/>
    <col min="124" max="124" width="11" style="2"/>
    <col min="125" max="125" width="1.81640625" style="2" customWidth="1"/>
    <col min="126" max="126" width="65.81640625" style="2" customWidth="1"/>
    <col min="127" max="127" width="1.81640625" style="2" customWidth="1"/>
    <col min="128" max="128" width="19" style="2" customWidth="1"/>
    <col min="129" max="129" width="1.81640625" style="2" customWidth="1"/>
    <col min="130" max="130" width="19" style="2" customWidth="1"/>
    <col min="131" max="131" width="1.81640625" style="2" customWidth="1"/>
    <col min="132" max="132" width="19" style="2" customWidth="1"/>
    <col min="133" max="133" width="1.81640625" style="2" customWidth="1"/>
    <col min="134" max="134" width="19" style="2" customWidth="1"/>
    <col min="135" max="135" width="1.81640625" style="2" customWidth="1"/>
    <col min="136" max="136" width="11" style="2"/>
    <col min="137" max="137" width="1.81640625" style="2" customWidth="1"/>
    <col min="138" max="138" width="7.54296875" style="2" customWidth="1"/>
    <col min="139" max="139" width="1.81640625" style="2" customWidth="1"/>
    <col min="140" max="140" width="46.453125" style="2" customWidth="1"/>
    <col min="141" max="141" width="1.81640625" style="2" customWidth="1"/>
    <col min="142" max="142" width="16.7265625" style="2" customWidth="1"/>
    <col min="143" max="143" width="1.81640625" style="2" customWidth="1"/>
    <col min="144" max="144" width="16.7265625" style="2" customWidth="1"/>
    <col min="145" max="145" width="1.81640625" style="2" customWidth="1"/>
    <col min="146" max="146" width="16.7265625" style="2" customWidth="1"/>
    <col min="147" max="147" width="1.81640625" style="2" customWidth="1"/>
    <col min="148" max="148" width="9.81640625" style="2" customWidth="1"/>
    <col min="149" max="149" width="1.81640625" style="2" customWidth="1"/>
    <col min="150" max="150" width="16.7265625" style="2" customWidth="1"/>
    <col min="151" max="151" width="1.81640625" style="2" customWidth="1"/>
    <col min="152" max="152" width="16.7265625" style="2" customWidth="1"/>
    <col min="153" max="153" width="1.81640625" style="2" customWidth="1"/>
    <col min="154" max="154" width="16.7265625" style="2" customWidth="1"/>
    <col min="155" max="155" width="1.81640625" style="2" customWidth="1"/>
    <col min="156" max="16384" width="11" style="2"/>
  </cols>
  <sheetData>
    <row r="1" spans="2:10" ht="13" thickBot="1"/>
    <row r="2" spans="2:10">
      <c r="B2" s="90"/>
      <c r="C2" s="91"/>
      <c r="D2" s="91"/>
      <c r="E2" s="91"/>
      <c r="F2" s="92"/>
      <c r="G2" s="91"/>
    </row>
    <row r="3" spans="2:10" ht="12.75" customHeight="1">
      <c r="B3" s="154" t="s">
        <v>32</v>
      </c>
      <c r="C3" s="93"/>
      <c r="D3" s="157" t="s">
        <v>163</v>
      </c>
      <c r="E3" s="10"/>
      <c r="F3" s="94"/>
      <c r="G3" s="95"/>
    </row>
    <row r="4" spans="2:10" ht="12.75" customHeight="1">
      <c r="B4" s="155" t="s">
        <v>33</v>
      </c>
      <c r="C4" s="96"/>
      <c r="D4" s="543" t="s">
        <v>284</v>
      </c>
      <c r="E4" s="543"/>
      <c r="F4" s="97"/>
      <c r="G4" s="95"/>
    </row>
    <row r="5" spans="2:10" ht="12.75" customHeight="1">
      <c r="B5" s="155" t="s">
        <v>34</v>
      </c>
      <c r="C5" s="96"/>
      <c r="D5" s="157" t="s">
        <v>338</v>
      </c>
      <c r="E5" s="10"/>
      <c r="F5" s="94"/>
      <c r="G5" s="95"/>
    </row>
    <row r="6" spans="2:10" ht="12.75" customHeight="1">
      <c r="B6" s="155" t="s">
        <v>35</v>
      </c>
      <c r="C6" s="96"/>
      <c r="D6" s="157" t="s">
        <v>162</v>
      </c>
      <c r="E6" s="10"/>
      <c r="F6" s="94"/>
      <c r="G6" s="95"/>
    </row>
    <row r="7" spans="2:10" ht="12.75" customHeight="1">
      <c r="B7" s="155"/>
      <c r="C7" s="96"/>
      <c r="D7" s="98"/>
      <c r="E7" s="10"/>
      <c r="F7" s="94"/>
      <c r="G7" s="95"/>
    </row>
    <row r="8" spans="2:10" ht="12.75" customHeight="1">
      <c r="B8" s="154" t="s">
        <v>36</v>
      </c>
      <c r="C8" s="93"/>
      <c r="D8" s="99"/>
      <c r="E8" s="99"/>
      <c r="F8" s="100"/>
      <c r="G8" s="101"/>
    </row>
    <row r="9" spans="2:10" ht="12.75" customHeight="1" thickBot="1">
      <c r="B9" s="156" t="s">
        <v>37</v>
      </c>
      <c r="C9" s="102"/>
      <c r="D9" s="96"/>
      <c r="E9" s="99"/>
      <c r="F9" s="100"/>
      <c r="G9" s="103"/>
      <c r="H9" s="5"/>
    </row>
    <row r="10" spans="2:10" ht="15" customHeight="1">
      <c r="B10" s="528" t="s">
        <v>38</v>
      </c>
      <c r="C10" s="20"/>
      <c r="D10" s="531" t="s">
        <v>1</v>
      </c>
      <c r="E10" s="532"/>
      <c r="F10" s="537" t="s">
        <v>5</v>
      </c>
      <c r="G10" s="538"/>
    </row>
    <row r="11" spans="2:10" ht="30" customHeight="1">
      <c r="B11" s="529"/>
      <c r="C11" s="21"/>
      <c r="D11" s="533"/>
      <c r="E11" s="534"/>
      <c r="F11" s="539"/>
      <c r="G11" s="540"/>
    </row>
    <row r="12" spans="2:10" ht="14.5" thickBot="1">
      <c r="B12" s="530"/>
      <c r="C12" s="22"/>
      <c r="D12" s="535"/>
      <c r="E12" s="536"/>
      <c r="F12" s="541"/>
      <c r="G12" s="542"/>
      <c r="J12" s="3"/>
    </row>
    <row r="13" spans="2:10" ht="13">
      <c r="B13" s="23"/>
      <c r="C13" s="24"/>
      <c r="D13" s="24"/>
      <c r="E13" s="25"/>
      <c r="F13" s="26"/>
      <c r="G13" s="27"/>
      <c r="J13" s="3"/>
    </row>
    <row r="14" spans="2:10" ht="14">
      <c r="B14" s="28">
        <f>IF(C14&lt;&gt;"",1,"")</f>
        <v>1</v>
      </c>
      <c r="C14" s="42" t="s">
        <v>143</v>
      </c>
      <c r="D14" s="30"/>
      <c r="E14" s="31"/>
      <c r="F14" s="32" t="s">
        <v>39</v>
      </c>
      <c r="G14" s="33">
        <f>'Bill 1 - P&amp;G'!G69</f>
        <v>0</v>
      </c>
      <c r="H14" s="34"/>
      <c r="J14" s="35"/>
    </row>
    <row r="15" spans="2:10" ht="14">
      <c r="B15" s="36"/>
      <c r="C15" s="37"/>
      <c r="D15" s="38"/>
      <c r="E15" s="39"/>
      <c r="F15" s="40"/>
      <c r="G15" s="41"/>
      <c r="H15" s="34"/>
      <c r="J15" s="35"/>
    </row>
    <row r="16" spans="2:10" ht="14">
      <c r="B16" s="28">
        <f>IF(C16&lt;&gt;"",B14+1,"")</f>
        <v>2</v>
      </c>
      <c r="C16" s="42" t="s">
        <v>82</v>
      </c>
      <c r="D16" s="29"/>
      <c r="E16" s="43"/>
      <c r="F16" s="44" t="str">
        <f>IF(B16&lt;&gt;"","R","")</f>
        <v>R</v>
      </c>
      <c r="G16" s="33">
        <f>'Bill 2 - Dismantling of Equipme'!$G$50</f>
        <v>0</v>
      </c>
      <c r="H16" s="34"/>
      <c r="J16" s="35"/>
    </row>
    <row r="17" spans="2:10" ht="14">
      <c r="B17" s="36"/>
      <c r="C17" s="45"/>
      <c r="D17" s="38"/>
      <c r="E17" s="39"/>
      <c r="F17" s="40"/>
      <c r="G17" s="41"/>
      <c r="H17" s="34"/>
      <c r="J17" s="35"/>
    </row>
    <row r="18" spans="2:10" ht="14">
      <c r="B18" s="28">
        <f>IF(C18&lt;&gt;"",B16+1,"")</f>
        <v>3</v>
      </c>
      <c r="C18" s="42" t="s">
        <v>81</v>
      </c>
      <c r="D18" s="29"/>
      <c r="E18" s="43"/>
      <c r="F18" s="44" t="str">
        <f>IF(B18&lt;&gt;"","R","")</f>
        <v>R</v>
      </c>
      <c r="G18" s="33">
        <f>'Bill 3 - Equipment Erection'!G221</f>
        <v>0</v>
      </c>
      <c r="H18" s="34"/>
      <c r="J18" s="35"/>
    </row>
    <row r="19" spans="2:10" ht="14">
      <c r="B19" s="36"/>
      <c r="C19" s="45"/>
      <c r="D19" s="38"/>
      <c r="E19" s="39"/>
      <c r="F19" s="40"/>
      <c r="G19" s="41"/>
      <c r="H19" s="34"/>
      <c r="J19" s="35"/>
    </row>
    <row r="20" spans="2:10" ht="14">
      <c r="B20" s="28">
        <f>IF(C20&lt;&gt;"",B18+1,"")</f>
        <v>4</v>
      </c>
      <c r="C20" s="42" t="s">
        <v>352</v>
      </c>
      <c r="D20" s="29"/>
      <c r="E20" s="43"/>
      <c r="F20" s="44" t="str">
        <f>IF(B20&lt;&gt;"","R","")</f>
        <v>R</v>
      </c>
      <c r="G20" s="33">
        <f>'Bill 4 - Yardworks &amp; Earthing'!G50</f>
        <v>0</v>
      </c>
      <c r="H20" s="34"/>
      <c r="J20" s="35"/>
    </row>
    <row r="21" spans="2:10" ht="14">
      <c r="B21" s="36"/>
      <c r="C21" s="45"/>
      <c r="D21" s="38"/>
      <c r="E21" s="39"/>
      <c r="F21" s="40"/>
      <c r="G21" s="41"/>
      <c r="H21" s="34"/>
      <c r="J21" s="35"/>
    </row>
    <row r="22" spans="2:10" ht="14">
      <c r="B22" s="28">
        <f>IF(C22&lt;&gt;"",B20+1,"")</f>
        <v>5</v>
      </c>
      <c r="C22" s="42" t="s">
        <v>358</v>
      </c>
      <c r="D22" s="29"/>
      <c r="E22" s="43"/>
      <c r="F22" s="44" t="str">
        <f>IF(B22&lt;&gt;"","R","")</f>
        <v>R</v>
      </c>
      <c r="G22" s="33">
        <f>'Bill 5 - Stringing &amp; Cabling'!$G$136</f>
        <v>500000</v>
      </c>
      <c r="H22" s="34"/>
      <c r="J22" s="35"/>
    </row>
    <row r="23" spans="2:10" ht="14">
      <c r="B23" s="36"/>
      <c r="C23" s="45"/>
      <c r="D23" s="38"/>
      <c r="E23" s="39"/>
      <c r="F23" s="40"/>
      <c r="G23" s="41"/>
      <c r="H23" s="34"/>
      <c r="J23" s="35"/>
    </row>
    <row r="24" spans="2:10" ht="14">
      <c r="B24" s="28">
        <f>IF(C24&lt;&gt;"",B22+1,"")</f>
        <v>6</v>
      </c>
      <c r="C24" s="42" t="s">
        <v>167</v>
      </c>
      <c r="D24" s="29"/>
      <c r="E24" s="43"/>
      <c r="F24" s="44" t="str">
        <f>IF(B24&lt;&gt;"","R","")</f>
        <v>R</v>
      </c>
      <c r="G24" s="33">
        <f>'Bill 6 - Supply &amp; Install Clamp'!$G$144</f>
        <v>0</v>
      </c>
      <c r="H24" s="34"/>
      <c r="J24" s="35"/>
    </row>
    <row r="25" spans="2:10" ht="14">
      <c r="B25" s="36"/>
      <c r="C25" s="46"/>
      <c r="D25" s="38"/>
      <c r="E25" s="39"/>
      <c r="F25" s="47"/>
      <c r="G25" s="48"/>
    </row>
    <row r="26" spans="2:10" ht="14">
      <c r="B26" s="28">
        <f>IF(C26&lt;&gt;"",B24+1,"")</f>
        <v>7</v>
      </c>
      <c r="C26" s="42" t="s">
        <v>353</v>
      </c>
      <c r="D26" s="29"/>
      <c r="E26" s="43"/>
      <c r="F26" s="44" t="str">
        <f>IF(B26&lt;&gt;"","R","")</f>
        <v>R</v>
      </c>
      <c r="G26" s="33">
        <f>'Bill 7 - Labels &amp; Miscellaneous'!$G$68</f>
        <v>0</v>
      </c>
      <c r="H26" s="34"/>
      <c r="J26" s="35"/>
    </row>
    <row r="27" spans="2:10" ht="14">
      <c r="B27" s="36"/>
      <c r="C27" s="45"/>
      <c r="D27" s="38"/>
      <c r="E27" s="39"/>
      <c r="F27" s="40"/>
      <c r="G27" s="41"/>
      <c r="H27" s="34"/>
      <c r="J27" s="35"/>
    </row>
    <row r="28" spans="2:10" ht="14">
      <c r="B28" s="28">
        <f>IF(C28&lt;&gt;"",B26+1,"")</f>
        <v>8</v>
      </c>
      <c r="C28" s="42" t="s">
        <v>337</v>
      </c>
      <c r="D28" s="29"/>
      <c r="E28" s="43"/>
      <c r="F28" s="44" t="str">
        <f>IF(B28&lt;&gt;"","R","")</f>
        <v>R</v>
      </c>
      <c r="G28" s="33">
        <f>'Bill 8 - Dayworks &amp; Prov'!$G$56</f>
        <v>0</v>
      </c>
      <c r="H28" s="34"/>
      <c r="J28" s="35"/>
    </row>
    <row r="29" spans="2:10" ht="14">
      <c r="B29" s="36"/>
      <c r="C29" s="46"/>
      <c r="D29" s="38"/>
      <c r="E29" s="39"/>
      <c r="F29" s="47"/>
      <c r="G29" s="48"/>
    </row>
    <row r="30" spans="2:10" ht="14">
      <c r="B30" s="28">
        <f>IF(C30&lt;&gt;"",B28+1,"")</f>
        <v>9</v>
      </c>
      <c r="C30" s="42" t="s">
        <v>354</v>
      </c>
      <c r="D30" s="29"/>
      <c r="E30" s="43"/>
      <c r="F30" s="44" t="str">
        <f>IF(B30&lt;&gt;"","R","")</f>
        <v>R</v>
      </c>
      <c r="G30" s="33">
        <f>'Bill 9 - Project Stability'!$G$15</f>
        <v>2200000</v>
      </c>
      <c r="H30" s="34"/>
      <c r="J30" s="35"/>
    </row>
    <row r="31" spans="2:10" ht="14">
      <c r="B31" s="36"/>
      <c r="C31" s="46"/>
      <c r="D31" s="38"/>
      <c r="E31" s="39"/>
      <c r="F31" s="47"/>
      <c r="G31" s="48"/>
    </row>
    <row r="32" spans="2:10" ht="14">
      <c r="B32" s="36"/>
      <c r="C32" s="46"/>
      <c r="D32" s="38"/>
      <c r="E32" s="39"/>
      <c r="F32" s="47"/>
      <c r="G32" s="48"/>
    </row>
    <row r="33" spans="2:7" ht="14">
      <c r="B33" s="36"/>
      <c r="C33" s="46"/>
      <c r="D33" s="38"/>
      <c r="E33" s="39"/>
      <c r="F33" s="47"/>
      <c r="G33" s="48"/>
    </row>
    <row r="34" spans="2:7" ht="14">
      <c r="B34" s="36"/>
      <c r="C34" s="46"/>
      <c r="D34" s="10"/>
      <c r="E34" s="49" t="s">
        <v>40</v>
      </c>
      <c r="F34" s="47" t="s">
        <v>39</v>
      </c>
      <c r="G34" s="50">
        <f>SUBTOTAL(9,G13:G30)</f>
        <v>2700000</v>
      </c>
    </row>
    <row r="35" spans="2:7" ht="14">
      <c r="B35" s="51"/>
      <c r="C35" s="38"/>
      <c r="D35" s="38"/>
      <c r="E35" s="39"/>
      <c r="F35" s="47"/>
      <c r="G35" s="52"/>
    </row>
    <row r="36" spans="2:7" ht="14.5" thickBot="1">
      <c r="B36" s="53"/>
      <c r="C36" s="54"/>
      <c r="D36" s="54"/>
      <c r="E36" s="55"/>
      <c r="F36" s="56"/>
      <c r="G36" s="57"/>
    </row>
    <row r="42" spans="2:7">
      <c r="G42" s="58"/>
    </row>
    <row r="43" spans="2:7">
      <c r="G43" s="5"/>
    </row>
    <row r="44" spans="2:7">
      <c r="G44" s="58"/>
    </row>
  </sheetData>
  <sheetProtection algorithmName="SHA-512" hashValue="IEiDCdUnKJQOaWfVsbME67iWHnL0eOYyCEMUZ6yP3RzpoGWcgCJzYwoRgFa/bNC8fPyrtab3ZdGAE0SZriWnvg==" saltValue="cJzu1JX4Hv6fHLeAc2dkQQ==" spinCount="100000" sheet="1" objects="1" scenarios="1"/>
  <mergeCells count="4">
    <mergeCell ref="B10:B12"/>
    <mergeCell ref="D10:E12"/>
    <mergeCell ref="F10:G12"/>
    <mergeCell ref="D4:E4"/>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0594-8072-47A3-9095-FE31E6CB2433}">
  <sheetPr>
    <pageSetUpPr fitToPage="1"/>
  </sheetPr>
  <dimension ref="B1:GT62"/>
  <sheetViews>
    <sheetView showGridLines="0" view="pageBreakPreview" zoomScaleNormal="100" zoomScaleSheetLayoutView="100" workbookViewId="0">
      <selection sqref="A1:XFD1048576"/>
    </sheetView>
  </sheetViews>
  <sheetFormatPr defaultColWidth="8.7265625" defaultRowHeight="12.5"/>
  <cols>
    <col min="1" max="1" width="4.1796875" style="2" customWidth="1"/>
    <col min="2" max="2" width="6.26953125" style="64" customWidth="1"/>
    <col min="3" max="3" width="110.26953125" style="1" customWidth="1"/>
    <col min="4" max="202" width="8.7265625" style="1"/>
    <col min="203" max="16384" width="8.7265625" style="2"/>
  </cols>
  <sheetData>
    <row r="1" spans="2:202" ht="13" thickBot="1"/>
    <row r="2" spans="2:202" ht="13">
      <c r="B2" s="139"/>
      <c r="C2" s="135"/>
    </row>
    <row r="3" spans="2:202" ht="18" customHeight="1">
      <c r="B3" s="104" t="s">
        <v>355</v>
      </c>
      <c r="C3" s="137"/>
    </row>
    <row r="4" spans="2:202" ht="13">
      <c r="B4" s="104" t="s">
        <v>284</v>
      </c>
      <c r="C4" s="137"/>
    </row>
    <row r="5" spans="2:202" ht="13">
      <c r="B5" s="104" t="s">
        <v>162</v>
      </c>
      <c r="C5" s="137"/>
    </row>
    <row r="6" spans="2:202" ht="13">
      <c r="B6" s="140"/>
      <c r="C6" s="137"/>
    </row>
    <row r="7" spans="2:202" ht="18.75" customHeight="1">
      <c r="B7" s="141" t="s">
        <v>47</v>
      </c>
      <c r="C7" s="142"/>
    </row>
    <row r="8" spans="2:202">
      <c r="B8" s="143"/>
      <c r="C8" s="144"/>
    </row>
    <row r="9" spans="2:202" s="7" customFormat="1" ht="25.5" customHeight="1">
      <c r="B9" s="145">
        <v>1</v>
      </c>
      <c r="C9" s="146" t="s">
        <v>48</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row>
    <row r="10" spans="2:202">
      <c r="B10" s="147"/>
      <c r="C10" s="148"/>
    </row>
    <row r="11" spans="2:202" ht="24.75" customHeight="1">
      <c r="B11" s="145">
        <v>2</v>
      </c>
      <c r="C11" s="146" t="s">
        <v>49</v>
      </c>
    </row>
    <row r="12" spans="2:202">
      <c r="B12" s="147"/>
      <c r="C12" s="148"/>
    </row>
    <row r="13" spans="2:202" ht="40.5" customHeight="1">
      <c r="B13" s="145">
        <v>3</v>
      </c>
      <c r="C13" s="146" t="s">
        <v>50</v>
      </c>
    </row>
    <row r="14" spans="2:202">
      <c r="B14" s="147"/>
      <c r="C14" s="148"/>
    </row>
    <row r="15" spans="2:202" ht="31.5" customHeight="1">
      <c r="B15" s="145">
        <v>4</v>
      </c>
      <c r="C15" s="146" t="s">
        <v>51</v>
      </c>
    </row>
    <row r="16" spans="2:202">
      <c r="B16" s="147"/>
      <c r="C16" s="148"/>
    </row>
    <row r="17" spans="2:202" ht="27" customHeight="1">
      <c r="B17" s="145">
        <v>5</v>
      </c>
      <c r="C17" s="146" t="s">
        <v>52</v>
      </c>
    </row>
    <row r="18" spans="2:202">
      <c r="B18" s="147"/>
      <c r="C18" s="148"/>
    </row>
    <row r="19" spans="2:202" s="11" customFormat="1" ht="24" customHeight="1">
      <c r="B19" s="149" t="s">
        <v>53</v>
      </c>
      <c r="C19" s="150" t="s">
        <v>54</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row>
    <row r="20" spans="2:202">
      <c r="B20" s="143"/>
      <c r="C20" s="148"/>
    </row>
    <row r="21" spans="2:202" ht="48.75" customHeight="1">
      <c r="B21" s="145">
        <v>1</v>
      </c>
      <c r="C21" s="146" t="s">
        <v>55</v>
      </c>
    </row>
    <row r="22" spans="2:202">
      <c r="B22" s="143"/>
      <c r="C22" s="148"/>
    </row>
    <row r="23" spans="2:202" s="11" customFormat="1" ht="24" customHeight="1">
      <c r="B23" s="149" t="s">
        <v>56</v>
      </c>
      <c r="C23" s="150" t="s">
        <v>57</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row>
    <row r="24" spans="2:202">
      <c r="B24" s="143"/>
      <c r="C24" s="148"/>
    </row>
    <row r="25" spans="2:202" ht="62.5">
      <c r="B25" s="145">
        <v>1</v>
      </c>
      <c r="C25" s="146" t="s">
        <v>58</v>
      </c>
    </row>
    <row r="26" spans="2:202">
      <c r="B26" s="147"/>
      <c r="C26" s="148"/>
    </row>
    <row r="27" spans="2:202">
      <c r="B27" s="143"/>
      <c r="C27" s="148"/>
    </row>
    <row r="28" spans="2:202" s="11" customFormat="1" ht="24" customHeight="1">
      <c r="B28" s="149" t="s">
        <v>59</v>
      </c>
      <c r="C28" s="150" t="s">
        <v>354</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row>
    <row r="29" spans="2:202">
      <c r="B29" s="143"/>
      <c r="C29" s="148"/>
    </row>
    <row r="30" spans="2:202">
      <c r="B30" s="145">
        <v>1</v>
      </c>
      <c r="C30" s="146" t="s">
        <v>362</v>
      </c>
    </row>
    <row r="31" spans="2:202">
      <c r="B31" s="147"/>
      <c r="C31" s="148"/>
    </row>
    <row r="32" spans="2:202">
      <c r="B32" s="145">
        <v>2</v>
      </c>
      <c r="C32" s="146" t="s">
        <v>356</v>
      </c>
    </row>
    <row r="33" spans="2:202">
      <c r="B33" s="147"/>
      <c r="C33" s="148"/>
    </row>
    <row r="34" spans="2:202" s="11" customFormat="1" ht="24" customHeight="1">
      <c r="B34" s="149" t="s">
        <v>66</v>
      </c>
      <c r="C34" s="150" t="s">
        <v>60</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row>
    <row r="35" spans="2:202">
      <c r="B35" s="143"/>
      <c r="C35" s="148"/>
    </row>
    <row r="36" spans="2:202" ht="41.25" customHeight="1">
      <c r="B36" s="145">
        <v>1</v>
      </c>
      <c r="C36" s="146" t="s">
        <v>61</v>
      </c>
    </row>
    <row r="37" spans="2:202">
      <c r="B37" s="145"/>
      <c r="C37" s="148"/>
    </row>
    <row r="38" spans="2:202" ht="24.75" customHeight="1">
      <c r="B38" s="145">
        <v>2</v>
      </c>
      <c r="C38" s="146" t="s">
        <v>62</v>
      </c>
    </row>
    <row r="39" spans="2:202">
      <c r="B39" s="145"/>
      <c r="C39" s="146"/>
    </row>
    <row r="40" spans="2:202" ht="12.75" customHeight="1">
      <c r="B40" s="145">
        <v>3</v>
      </c>
      <c r="C40" s="146" t="s">
        <v>63</v>
      </c>
    </row>
    <row r="41" spans="2:202">
      <c r="B41" s="145"/>
      <c r="C41" s="146"/>
    </row>
    <row r="42" spans="2:202" ht="27" customHeight="1">
      <c r="B42" s="145">
        <v>4</v>
      </c>
      <c r="C42" s="146" t="s">
        <v>64</v>
      </c>
    </row>
    <row r="43" spans="2:202">
      <c r="B43" s="145"/>
      <c r="C43" s="146"/>
    </row>
    <row r="44" spans="2:202" ht="27.75" customHeight="1">
      <c r="B44" s="145">
        <v>5</v>
      </c>
      <c r="C44" s="146" t="s">
        <v>65</v>
      </c>
    </row>
    <row r="45" spans="2:202">
      <c r="B45" s="145"/>
      <c r="C45" s="146"/>
    </row>
    <row r="46" spans="2:202" s="11" customFormat="1" ht="24" customHeight="1">
      <c r="B46" s="149" t="s">
        <v>357</v>
      </c>
      <c r="C46" s="150" t="s">
        <v>67</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row>
    <row r="47" spans="2:202">
      <c r="B47" s="143"/>
      <c r="C47" s="148"/>
    </row>
    <row r="48" spans="2:202" ht="15" customHeight="1">
      <c r="B48" s="145">
        <v>1</v>
      </c>
      <c r="C48" s="146" t="s">
        <v>68</v>
      </c>
    </row>
    <row r="49" spans="2:3">
      <c r="B49" s="147"/>
      <c r="C49" s="148"/>
    </row>
    <row r="50" spans="2:3" ht="52.5" customHeight="1">
      <c r="B50" s="145">
        <v>2</v>
      </c>
      <c r="C50" s="146" t="s">
        <v>69</v>
      </c>
    </row>
    <row r="51" spans="2:3">
      <c r="B51" s="147"/>
      <c r="C51" s="148"/>
    </row>
    <row r="52" spans="2:3" ht="26.25" customHeight="1">
      <c r="B52" s="145">
        <v>3</v>
      </c>
      <c r="C52" s="146" t="s">
        <v>70</v>
      </c>
    </row>
    <row r="53" spans="2:3">
      <c r="B53" s="147"/>
      <c r="C53" s="148"/>
    </row>
    <row r="54" spans="2:3" ht="27.75" customHeight="1">
      <c r="B54" s="145">
        <v>4</v>
      </c>
      <c r="C54" s="146" t="s">
        <v>71</v>
      </c>
    </row>
    <row r="55" spans="2:3">
      <c r="B55" s="147"/>
      <c r="C55" s="148"/>
    </row>
    <row r="56" spans="2:3" ht="27.75" customHeight="1">
      <c r="B56" s="145">
        <v>5</v>
      </c>
      <c r="C56" s="146" t="s">
        <v>72</v>
      </c>
    </row>
    <row r="57" spans="2:3" ht="30.75" customHeight="1">
      <c r="B57" s="143"/>
      <c r="C57" s="151" t="s">
        <v>73</v>
      </c>
    </row>
    <row r="58" spans="2:3" ht="13" thickBot="1">
      <c r="B58" s="152"/>
      <c r="C58" s="153"/>
    </row>
    <row r="59" spans="2:3">
      <c r="C59" s="62"/>
    </row>
    <row r="60" spans="2:3">
      <c r="C60" s="62"/>
    </row>
    <row r="61" spans="2:3">
      <c r="C61" s="62"/>
    </row>
    <row r="62" spans="2:3">
      <c r="C62" s="62"/>
    </row>
  </sheetData>
  <sheetProtection algorithmName="SHA-512" hashValue="WI0Qmn5lFyLCwpPiZvq7oeWuZME5EslNMO80y29UENbAN2ND+XZLnGgxli+4cQ0E6/ZfwgB+bM3yBVcKFY75lw==" saltValue="uaHrU5hL52hhyIzKZVzcBg==" spinCount="100000" sheet="1" objects="1" scenarios="1"/>
  <pageMargins left="0.7" right="0.7" top="0.75" bottom="0.75" header="0.3" footer="0.3"/>
  <pageSetup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62EC-19FA-4436-9AFE-FBF5780DB71F}">
  <dimension ref="A1:FL212"/>
  <sheetViews>
    <sheetView showGridLines="0" view="pageBreakPreview" zoomScaleNormal="100" zoomScaleSheetLayoutView="100" workbookViewId="0">
      <selection activeCell="C18" sqref="C18"/>
    </sheetView>
  </sheetViews>
  <sheetFormatPr defaultColWidth="9.7265625" defaultRowHeight="17.5"/>
  <cols>
    <col min="1" max="1" width="1.7265625" style="178" customWidth="1"/>
    <col min="2" max="2" width="8.1796875" style="179" customWidth="1"/>
    <col min="3" max="3" width="65.81640625" style="179" customWidth="1"/>
    <col min="4" max="4" width="6.54296875" style="179" customWidth="1"/>
    <col min="5" max="5" width="14" style="180" customWidth="1"/>
    <col min="6" max="6" width="20.54296875" style="181" customWidth="1"/>
    <col min="7" max="7" width="22.453125" style="179" customWidth="1"/>
    <col min="8" max="16384" width="9.7265625" style="179"/>
  </cols>
  <sheetData>
    <row r="1" spans="1:168" ht="18" thickBot="1"/>
    <row r="2" spans="1:168" ht="23.25" customHeight="1">
      <c r="A2" s="179"/>
      <c r="B2" s="182"/>
      <c r="C2" s="183"/>
      <c r="D2" s="183"/>
      <c r="E2" s="183"/>
      <c r="F2" s="183"/>
      <c r="G2" s="135"/>
    </row>
    <row r="3" spans="1:168" s="11" customFormat="1" ht="12.75" customHeight="1">
      <c r="A3" s="136"/>
      <c r="B3" s="184" t="str">
        <f>Preambles!B3</f>
        <v>NATIONAL TRANSMISION COMPANY SOUTH AFRICA</v>
      </c>
      <c r="C3" s="185"/>
      <c r="D3" s="185"/>
      <c r="E3" s="185"/>
      <c r="F3" s="185"/>
      <c r="G3" s="186"/>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row>
    <row r="4" spans="1:168" s="2" customFormat="1" ht="12.75" customHeight="1">
      <c r="A4" s="187"/>
      <c r="B4" s="544" t="str">
        <f>Preambles!B4</f>
        <v>MOOKODI SUBSTATION 500MVA TRANSFORMER: STRINGING &amp; CABLING</v>
      </c>
      <c r="C4" s="545"/>
      <c r="D4" s="545"/>
      <c r="E4" s="545"/>
      <c r="F4" s="179"/>
      <c r="G4" s="18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row>
    <row r="5" spans="1:168" s="2" customFormat="1" ht="12.75" customHeight="1">
      <c r="A5" s="187"/>
      <c r="B5" s="104" t="str">
        <f>Preambles!B5</f>
        <v>ELECTRICAL WORKS</v>
      </c>
      <c r="C5" s="189"/>
      <c r="D5" s="189"/>
      <c r="E5" s="189"/>
      <c r="F5" s="189"/>
      <c r="G5" s="13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row>
    <row r="6" spans="1:168" ht="46.5" customHeight="1">
      <c r="B6" s="190" t="s">
        <v>0</v>
      </c>
      <c r="C6" s="191" t="s">
        <v>1</v>
      </c>
      <c r="D6" s="192" t="s">
        <v>2</v>
      </c>
      <c r="E6" s="193" t="s">
        <v>3</v>
      </c>
      <c r="F6" s="194" t="s">
        <v>4</v>
      </c>
      <c r="G6" s="195" t="s">
        <v>5</v>
      </c>
    </row>
    <row r="7" spans="1:168" ht="13" customHeight="1">
      <c r="B7" s="196"/>
      <c r="C7" s="197"/>
      <c r="D7" s="198"/>
      <c r="E7" s="198"/>
      <c r="F7" s="199"/>
      <c r="G7" s="200"/>
    </row>
    <row r="8" spans="1:168" ht="13" customHeight="1">
      <c r="B8" s="196"/>
      <c r="C8" s="197"/>
      <c r="D8" s="198"/>
      <c r="E8" s="198"/>
      <c r="F8" s="199"/>
      <c r="G8" s="200"/>
    </row>
    <row r="9" spans="1:168" ht="16" customHeight="1">
      <c r="B9" s="201"/>
      <c r="C9" s="202" t="s">
        <v>145</v>
      </c>
      <c r="D9" s="203"/>
      <c r="E9" s="204"/>
      <c r="F9" s="205"/>
      <c r="G9" s="206"/>
    </row>
    <row r="10" spans="1:168" ht="16" customHeight="1">
      <c r="B10" s="201"/>
      <c r="C10" s="202"/>
      <c r="D10" s="203"/>
      <c r="E10" s="204"/>
      <c r="F10" s="205"/>
      <c r="G10" s="206"/>
    </row>
    <row r="11" spans="1:168" ht="13.5" customHeight="1">
      <c r="B11" s="196"/>
      <c r="C11" s="207" t="s">
        <v>15</v>
      </c>
      <c r="D11" s="208"/>
      <c r="E11" s="12"/>
      <c r="F11" s="209"/>
      <c r="G11" s="210"/>
    </row>
    <row r="12" spans="1:168" ht="13.5" customHeight="1">
      <c r="B12" s="196"/>
      <c r="C12" s="207"/>
      <c r="D12" s="208"/>
      <c r="E12" s="12"/>
      <c r="F12" s="209"/>
      <c r="G12" s="210"/>
    </row>
    <row r="13" spans="1:168" ht="13.5" customHeight="1">
      <c r="B13" s="196"/>
      <c r="C13" s="211" t="s">
        <v>6</v>
      </c>
      <c r="D13" s="208"/>
      <c r="E13" s="12"/>
      <c r="F13" s="209"/>
      <c r="G13" s="210"/>
    </row>
    <row r="14" spans="1:168" ht="13.5" customHeight="1">
      <c r="B14" s="196"/>
      <c r="C14" s="212"/>
      <c r="D14" s="208"/>
      <c r="E14" s="12"/>
      <c r="F14" s="209"/>
      <c r="G14" s="210"/>
    </row>
    <row r="15" spans="1:168" ht="32.25" customHeight="1">
      <c r="B15" s="196"/>
      <c r="C15" s="213" t="s">
        <v>322</v>
      </c>
      <c r="D15" s="208"/>
      <c r="E15" s="12"/>
      <c r="F15" s="209"/>
      <c r="G15" s="210"/>
    </row>
    <row r="16" spans="1:168" ht="13.5" customHeight="1">
      <c r="B16" s="196"/>
      <c r="C16" s="213"/>
      <c r="D16" s="208"/>
      <c r="E16" s="12"/>
      <c r="F16" s="209"/>
      <c r="G16" s="210"/>
    </row>
    <row r="17" spans="2:7" ht="13.5" customHeight="1">
      <c r="B17" s="196"/>
      <c r="C17" s="214" t="s">
        <v>16</v>
      </c>
      <c r="D17" s="208"/>
      <c r="E17" s="12"/>
      <c r="F17" s="209"/>
      <c r="G17" s="210"/>
    </row>
    <row r="18" spans="2:7" ht="13.5" customHeight="1">
      <c r="B18" s="215"/>
      <c r="C18" s="216" t="s">
        <v>144</v>
      </c>
      <c r="D18" s="217"/>
      <c r="E18" s="12"/>
      <c r="F18" s="218"/>
      <c r="G18" s="219"/>
    </row>
    <row r="19" spans="2:7" ht="13.5" customHeight="1">
      <c r="B19" s="215"/>
      <c r="C19" s="220"/>
      <c r="D19" s="217"/>
      <c r="E19" s="12"/>
      <c r="F19" s="218"/>
      <c r="G19" s="219"/>
    </row>
    <row r="20" spans="2:7" ht="13.5" customHeight="1">
      <c r="B20" s="215"/>
      <c r="C20" s="216" t="s">
        <v>17</v>
      </c>
      <c r="D20" s="217"/>
      <c r="E20" s="12"/>
      <c r="F20" s="218"/>
      <c r="G20" s="219"/>
    </row>
    <row r="21" spans="2:7" ht="13.5" customHeight="1">
      <c r="B21" s="215"/>
      <c r="C21" s="220"/>
      <c r="D21" s="217"/>
      <c r="E21" s="12"/>
      <c r="F21" s="218"/>
      <c r="G21" s="219"/>
    </row>
    <row r="22" spans="2:7" ht="13.5" customHeight="1">
      <c r="B22" s="221">
        <v>1</v>
      </c>
      <c r="C22" s="222" t="s">
        <v>18</v>
      </c>
      <c r="D22" s="223" t="s">
        <v>150</v>
      </c>
      <c r="E22" s="13" t="s">
        <v>10</v>
      </c>
      <c r="F22" s="9"/>
      <c r="G22" s="225">
        <f>SUM(E22:F22)</f>
        <v>0</v>
      </c>
    </row>
    <row r="23" spans="2:7" ht="13.5" customHeight="1">
      <c r="B23" s="221"/>
      <c r="C23" s="222"/>
      <c r="D23" s="226"/>
      <c r="E23" s="14"/>
      <c r="F23" s="9"/>
      <c r="G23" s="225"/>
    </row>
    <row r="24" spans="2:7" ht="13.5" customHeight="1">
      <c r="B24" s="221">
        <f>B22+1</f>
        <v>2</v>
      </c>
      <c r="C24" s="222" t="s">
        <v>19</v>
      </c>
      <c r="D24" s="223" t="s">
        <v>150</v>
      </c>
      <c r="E24" s="14" t="s">
        <v>10</v>
      </c>
      <c r="F24" s="9"/>
      <c r="G24" s="225">
        <f>SUM(E24:F24)</f>
        <v>0</v>
      </c>
    </row>
    <row r="25" spans="2:7" ht="13.5" customHeight="1">
      <c r="B25" s="221"/>
      <c r="C25" s="227"/>
      <c r="D25" s="223"/>
      <c r="E25" s="14"/>
      <c r="F25" s="9"/>
      <c r="G25" s="225"/>
    </row>
    <row r="26" spans="2:7" ht="13.5" customHeight="1">
      <c r="B26" s="221">
        <f>B24+1</f>
        <v>3</v>
      </c>
      <c r="C26" s="222" t="s">
        <v>20</v>
      </c>
      <c r="D26" s="223" t="s">
        <v>150</v>
      </c>
      <c r="E26" s="14" t="s">
        <v>10</v>
      </c>
      <c r="F26" s="9"/>
      <c r="G26" s="225">
        <f>SUM(E26:F26)</f>
        <v>0</v>
      </c>
    </row>
    <row r="27" spans="2:7" ht="13.5" customHeight="1">
      <c r="B27" s="221"/>
      <c r="C27" s="227"/>
      <c r="D27" s="223"/>
      <c r="E27" s="14"/>
      <c r="F27" s="9"/>
      <c r="G27" s="225"/>
    </row>
    <row r="28" spans="2:7" ht="25.5" customHeight="1">
      <c r="B28" s="221">
        <f>B26+1</f>
        <v>4</v>
      </c>
      <c r="C28" s="222" t="s">
        <v>21</v>
      </c>
      <c r="D28" s="223" t="s">
        <v>150</v>
      </c>
      <c r="E28" s="14" t="s">
        <v>10</v>
      </c>
      <c r="F28" s="9"/>
      <c r="G28" s="225">
        <f>SUM(E28:F28)</f>
        <v>0</v>
      </c>
    </row>
    <row r="29" spans="2:7" ht="13.5" customHeight="1">
      <c r="B29" s="221"/>
      <c r="C29" s="227"/>
      <c r="D29" s="223"/>
      <c r="E29" s="14"/>
      <c r="F29" s="9"/>
      <c r="G29" s="225"/>
    </row>
    <row r="30" spans="2:7" ht="13.5" customHeight="1">
      <c r="B30" s="221"/>
      <c r="C30" s="216" t="s">
        <v>22</v>
      </c>
      <c r="D30" s="223"/>
      <c r="E30" s="14"/>
      <c r="F30" s="9"/>
      <c r="G30" s="225"/>
    </row>
    <row r="31" spans="2:7" ht="13.5" customHeight="1">
      <c r="B31" s="221"/>
      <c r="C31" s="228"/>
      <c r="D31" s="223"/>
      <c r="E31" s="14"/>
      <c r="F31" s="9"/>
      <c r="G31" s="225"/>
    </row>
    <row r="32" spans="2:7" ht="30.75" customHeight="1">
      <c r="B32" s="221"/>
      <c r="C32" s="229" t="s">
        <v>23</v>
      </c>
      <c r="D32" s="223"/>
      <c r="E32" s="14"/>
      <c r="F32" s="9"/>
      <c r="G32" s="225"/>
    </row>
    <row r="33" spans="2:7" ht="13.5" customHeight="1">
      <c r="B33" s="221"/>
      <c r="C33" s="227"/>
      <c r="D33" s="223"/>
      <c r="E33" s="14"/>
      <c r="F33" s="9"/>
      <c r="G33" s="225"/>
    </row>
    <row r="34" spans="2:7" ht="13.5" customHeight="1">
      <c r="B34" s="221"/>
      <c r="C34" s="230" t="s">
        <v>24</v>
      </c>
      <c r="D34" s="226"/>
      <c r="E34" s="14"/>
      <c r="F34" s="9"/>
      <c r="G34" s="225"/>
    </row>
    <row r="35" spans="2:7" ht="13.5" customHeight="1">
      <c r="B35" s="221"/>
      <c r="C35" s="230"/>
      <c r="D35" s="226"/>
      <c r="E35" s="14"/>
      <c r="F35" s="9"/>
      <c r="G35" s="225"/>
    </row>
    <row r="36" spans="2:7" ht="13.5" customHeight="1">
      <c r="B36" s="231"/>
      <c r="C36" s="230" t="s">
        <v>25</v>
      </c>
      <c r="D36" s="217"/>
      <c r="E36" s="15"/>
      <c r="F36" s="16"/>
      <c r="G36" s="219"/>
    </row>
    <row r="37" spans="2:7" ht="13.5" customHeight="1">
      <c r="B37" s="231"/>
      <c r="C37" s="230"/>
      <c r="D37" s="217"/>
      <c r="E37" s="15"/>
      <c r="F37" s="16"/>
      <c r="G37" s="219"/>
    </row>
    <row r="38" spans="2:7" ht="13.5" customHeight="1">
      <c r="B38" s="221">
        <f>B28+1</f>
        <v>5</v>
      </c>
      <c r="C38" s="222" t="s">
        <v>316</v>
      </c>
      <c r="D38" s="223" t="s">
        <v>150</v>
      </c>
      <c r="E38" s="14" t="s">
        <v>10</v>
      </c>
      <c r="F38" s="9"/>
      <c r="G38" s="225">
        <f>SUM(E38:F38)</f>
        <v>0</v>
      </c>
    </row>
    <row r="39" spans="2:7" ht="13.5" customHeight="1">
      <c r="B39" s="221"/>
      <c r="C39" s="222"/>
      <c r="D39" s="226"/>
      <c r="E39" s="14"/>
      <c r="F39" s="9"/>
      <c r="G39" s="225"/>
    </row>
    <row r="40" spans="2:7" ht="28.5" customHeight="1">
      <c r="B40" s="221">
        <f>B38+1</f>
        <v>6</v>
      </c>
      <c r="C40" s="232" t="s">
        <v>318</v>
      </c>
      <c r="D40" s="223" t="s">
        <v>150</v>
      </c>
      <c r="E40" s="14" t="s">
        <v>10</v>
      </c>
      <c r="F40" s="9"/>
      <c r="G40" s="225">
        <f>SUM(E40:F40)</f>
        <v>0</v>
      </c>
    </row>
    <row r="41" spans="2:7" ht="13.5" customHeight="1">
      <c r="B41" s="221"/>
      <c r="C41" s="222"/>
      <c r="D41" s="226"/>
      <c r="E41" s="14"/>
      <c r="F41" s="9"/>
      <c r="G41" s="225"/>
    </row>
    <row r="42" spans="2:7" ht="13.5" customHeight="1">
      <c r="B42" s="231"/>
      <c r="C42" s="230" t="s">
        <v>26</v>
      </c>
      <c r="D42" s="217"/>
      <c r="E42" s="15"/>
      <c r="F42" s="16"/>
      <c r="G42" s="219"/>
    </row>
    <row r="43" spans="2:7" ht="13.5" customHeight="1">
      <c r="B43" s="231"/>
      <c r="C43" s="222"/>
      <c r="D43" s="217"/>
      <c r="E43" s="15"/>
      <c r="F43" s="16"/>
      <c r="G43" s="219"/>
    </row>
    <row r="44" spans="2:7" ht="13.5" customHeight="1">
      <c r="B44" s="221">
        <f>B40+1</f>
        <v>7</v>
      </c>
      <c r="C44" s="232" t="s">
        <v>319</v>
      </c>
      <c r="D44" s="223" t="s">
        <v>150</v>
      </c>
      <c r="E44" s="14" t="s">
        <v>10</v>
      </c>
      <c r="F44" s="9"/>
      <c r="G44" s="225">
        <f>SUM(E44:F44)</f>
        <v>0</v>
      </c>
    </row>
    <row r="45" spans="2:7" ht="13.5" customHeight="1">
      <c r="B45" s="221"/>
      <c r="C45" s="232"/>
      <c r="D45" s="217"/>
      <c r="E45" s="14"/>
      <c r="F45" s="9"/>
      <c r="G45" s="225"/>
    </row>
    <row r="46" spans="2:7" ht="13.5" customHeight="1">
      <c r="B46" s="221">
        <f>B44+1</f>
        <v>8</v>
      </c>
      <c r="C46" s="232" t="s">
        <v>27</v>
      </c>
      <c r="D46" s="223" t="s">
        <v>150</v>
      </c>
      <c r="E46" s="14" t="s">
        <v>10</v>
      </c>
      <c r="F46" s="9"/>
      <c r="G46" s="225">
        <f>SUM(E46:F46)</f>
        <v>0</v>
      </c>
    </row>
    <row r="47" spans="2:7" ht="13.5" customHeight="1">
      <c r="B47" s="231"/>
      <c r="C47" s="232"/>
      <c r="D47" s="217"/>
      <c r="E47" s="88"/>
      <c r="F47" s="9"/>
      <c r="G47" s="225"/>
    </row>
    <row r="48" spans="2:7" ht="28.5" customHeight="1">
      <c r="B48" s="221">
        <f>B46+1</f>
        <v>9</v>
      </c>
      <c r="C48" s="233" t="s">
        <v>360</v>
      </c>
      <c r="D48" s="223" t="s">
        <v>150</v>
      </c>
      <c r="E48" s="14" t="s">
        <v>10</v>
      </c>
      <c r="F48" s="9"/>
      <c r="G48" s="225">
        <f>SUM(E48:F48)</f>
        <v>0</v>
      </c>
    </row>
    <row r="49" spans="2:7" ht="13.5" customHeight="1">
      <c r="B49" s="231"/>
      <c r="C49" s="232"/>
      <c r="D49" s="217"/>
      <c r="E49" s="88"/>
      <c r="F49" s="9"/>
      <c r="G49" s="225"/>
    </row>
    <row r="50" spans="2:7" ht="64.5" customHeight="1">
      <c r="B50" s="221">
        <f>B48+1</f>
        <v>10</v>
      </c>
      <c r="C50" s="234" t="s">
        <v>361</v>
      </c>
      <c r="D50" s="223" t="s">
        <v>150</v>
      </c>
      <c r="E50" s="17" t="s">
        <v>10</v>
      </c>
      <c r="F50" s="18"/>
      <c r="G50" s="235">
        <f>SUM(E50:F50)</f>
        <v>0</v>
      </c>
    </row>
    <row r="51" spans="2:7" ht="13.5" customHeight="1">
      <c r="B51" s="221"/>
      <c r="C51" s="234"/>
      <c r="D51" s="217"/>
      <c r="E51" s="82"/>
      <c r="F51" s="18"/>
      <c r="G51" s="235"/>
    </row>
    <row r="52" spans="2:7" ht="13.5" customHeight="1">
      <c r="B52" s="231">
        <f>B50+1</f>
        <v>11</v>
      </c>
      <c r="C52" s="236" t="s">
        <v>336</v>
      </c>
      <c r="D52" s="223" t="s">
        <v>150</v>
      </c>
      <c r="E52" s="14" t="s">
        <v>10</v>
      </c>
      <c r="F52" s="9"/>
      <c r="G52" s="225">
        <f>SUM(E52:F52)</f>
        <v>0</v>
      </c>
    </row>
    <row r="53" spans="2:7" ht="13.5" customHeight="1">
      <c r="B53" s="231"/>
      <c r="C53" s="236"/>
      <c r="D53" s="237"/>
      <c r="E53" s="87"/>
      <c r="F53" s="8"/>
      <c r="G53" s="238"/>
    </row>
    <row r="54" spans="2:7" ht="13.5" customHeight="1">
      <c r="B54" s="231">
        <f>B52+1</f>
        <v>12</v>
      </c>
      <c r="C54" s="239" t="s">
        <v>28</v>
      </c>
      <c r="D54" s="223" t="s">
        <v>150</v>
      </c>
      <c r="E54" s="17" t="s">
        <v>10</v>
      </c>
      <c r="F54" s="9"/>
      <c r="G54" s="225">
        <f>SUM(E54:F54)</f>
        <v>0</v>
      </c>
    </row>
    <row r="55" spans="2:7" ht="13.5" customHeight="1">
      <c r="B55" s="231"/>
      <c r="C55" s="239"/>
      <c r="D55" s="237"/>
      <c r="E55" s="19"/>
      <c r="F55" s="8"/>
      <c r="G55" s="238"/>
    </row>
    <row r="56" spans="2:7" ht="30" customHeight="1">
      <c r="B56" s="221">
        <f>B54+1</f>
        <v>13</v>
      </c>
      <c r="C56" s="239" t="s">
        <v>29</v>
      </c>
      <c r="D56" s="223" t="s">
        <v>150</v>
      </c>
      <c r="E56" s="17" t="s">
        <v>10</v>
      </c>
      <c r="F56" s="9"/>
      <c r="G56" s="225">
        <f>SUM(E56:F56)</f>
        <v>0</v>
      </c>
    </row>
    <row r="57" spans="2:7" ht="13.5" customHeight="1">
      <c r="B57" s="231"/>
      <c r="C57" s="239"/>
      <c r="D57" s="237"/>
      <c r="E57" s="19"/>
      <c r="F57" s="8"/>
      <c r="G57" s="238"/>
    </row>
    <row r="58" spans="2:7" ht="13.5" customHeight="1">
      <c r="B58" s="231">
        <f>B56+1</f>
        <v>14</v>
      </c>
      <c r="C58" s="241" t="s">
        <v>315</v>
      </c>
      <c r="D58" s="223" t="s">
        <v>150</v>
      </c>
      <c r="E58" s="15" t="s">
        <v>10</v>
      </c>
      <c r="F58" s="9"/>
      <c r="G58" s="238">
        <f>SUM(E58:F58)</f>
        <v>0</v>
      </c>
    </row>
    <row r="59" spans="2:7" ht="13.5" customHeight="1">
      <c r="B59" s="231"/>
      <c r="C59" s="241"/>
      <c r="D59" s="242"/>
      <c r="E59" s="15"/>
      <c r="F59" s="16"/>
      <c r="G59" s="238"/>
    </row>
    <row r="60" spans="2:7" ht="13.5" customHeight="1">
      <c r="B60" s="231">
        <f>B58+1</f>
        <v>15</v>
      </c>
      <c r="C60" s="241" t="s">
        <v>30</v>
      </c>
      <c r="D60" s="223" t="s">
        <v>150</v>
      </c>
      <c r="E60" s="15" t="s">
        <v>10</v>
      </c>
      <c r="F60" s="16"/>
      <c r="G60" s="238">
        <f>SUM(E60:F60)</f>
        <v>0</v>
      </c>
    </row>
    <row r="61" spans="2:7" ht="13.5" customHeight="1">
      <c r="B61" s="221"/>
      <c r="C61" s="241"/>
      <c r="D61" s="242"/>
      <c r="E61" s="15"/>
      <c r="F61" s="16"/>
      <c r="G61" s="219"/>
    </row>
    <row r="62" spans="2:7" ht="13.5" customHeight="1">
      <c r="B62" s="231">
        <f>B60+1</f>
        <v>16</v>
      </c>
      <c r="C62" s="241" t="s">
        <v>321</v>
      </c>
      <c r="D62" s="223" t="s">
        <v>150</v>
      </c>
      <c r="E62" s="15" t="s">
        <v>10</v>
      </c>
      <c r="F62" s="16"/>
      <c r="G62" s="238">
        <f>SUM(E62:F62)</f>
        <v>0</v>
      </c>
    </row>
    <row r="63" spans="2:7" ht="13.5" customHeight="1">
      <c r="B63" s="221"/>
      <c r="C63" s="241"/>
      <c r="D63" s="242"/>
      <c r="E63" s="15"/>
      <c r="F63" s="16"/>
      <c r="G63" s="219"/>
    </row>
    <row r="64" spans="2:7" ht="13.5" customHeight="1">
      <c r="B64" s="231">
        <f>B62+1</f>
        <v>17</v>
      </c>
      <c r="C64" s="241" t="s">
        <v>317</v>
      </c>
      <c r="D64" s="223" t="s">
        <v>150</v>
      </c>
      <c r="E64" s="15" t="s">
        <v>10</v>
      </c>
      <c r="F64" s="16"/>
      <c r="G64" s="238">
        <f>SUM(E64:F64)</f>
        <v>0</v>
      </c>
    </row>
    <row r="65" spans="2:7" ht="13.5" customHeight="1">
      <c r="B65" s="221"/>
      <c r="C65" s="241"/>
      <c r="D65" s="242"/>
      <c r="E65" s="15"/>
      <c r="F65" s="16"/>
      <c r="G65" s="219"/>
    </row>
    <row r="66" spans="2:7" ht="13.5" customHeight="1">
      <c r="B66" s="231">
        <f>B64+1</f>
        <v>18</v>
      </c>
      <c r="C66" s="241" t="s">
        <v>320</v>
      </c>
      <c r="D66" s="223" t="s">
        <v>150</v>
      </c>
      <c r="E66" s="15" t="s">
        <v>10</v>
      </c>
      <c r="F66" s="16"/>
      <c r="G66" s="238">
        <f>SUM(E66:F66)</f>
        <v>0</v>
      </c>
    </row>
    <row r="67" spans="2:7">
      <c r="B67" s="243"/>
      <c r="C67" s="244"/>
      <c r="D67" s="245"/>
      <c r="E67" s="246"/>
      <c r="F67" s="240"/>
      <c r="G67" s="238"/>
    </row>
    <row r="68" spans="2:7">
      <c r="B68" s="247"/>
      <c r="C68" s="248"/>
      <c r="D68" s="249"/>
      <c r="E68" s="250"/>
      <c r="F68" s="251"/>
      <c r="G68" s="252"/>
    </row>
    <row r="69" spans="2:7" ht="18" thickBot="1">
      <c r="B69" s="253"/>
      <c r="C69" s="254" t="s">
        <v>9</v>
      </c>
      <c r="D69" s="255"/>
      <c r="E69" s="256"/>
      <c r="F69" s="257"/>
      <c r="G69" s="258">
        <f>SUM(G22:G66)</f>
        <v>0</v>
      </c>
    </row>
    <row r="70" spans="2:7" ht="18">
      <c r="B70" s="259"/>
      <c r="C70" s="260"/>
      <c r="D70" s="261"/>
      <c r="E70" s="262"/>
      <c r="F70" s="263"/>
      <c r="G70" s="264"/>
    </row>
    <row r="71" spans="2:7">
      <c r="B71" s="265"/>
      <c r="C71" s="265"/>
      <c r="D71" s="265"/>
      <c r="E71" s="205"/>
      <c r="F71" s="266"/>
      <c r="G71" s="267"/>
    </row>
    <row r="72" spans="2:7">
      <c r="B72" s="265"/>
      <c r="C72" s="265"/>
      <c r="D72" s="265"/>
      <c r="E72" s="205"/>
      <c r="F72" s="266"/>
      <c r="G72" s="267"/>
    </row>
    <row r="73" spans="2:7">
      <c r="B73" s="265"/>
      <c r="C73" s="265"/>
      <c r="D73" s="265"/>
      <c r="E73" s="205"/>
      <c r="F73" s="266"/>
      <c r="G73" s="267"/>
    </row>
    <row r="74" spans="2:7">
      <c r="B74" s="265"/>
      <c r="C74" s="265"/>
      <c r="D74" s="265"/>
      <c r="E74" s="205"/>
      <c r="F74" s="266"/>
      <c r="G74" s="267"/>
    </row>
    <row r="75" spans="2:7">
      <c r="B75" s="265"/>
      <c r="C75" s="265"/>
      <c r="D75" s="265"/>
      <c r="E75" s="205"/>
      <c r="F75" s="266"/>
      <c r="G75" s="267"/>
    </row>
    <row r="76" spans="2:7">
      <c r="B76" s="265"/>
      <c r="C76" s="265"/>
      <c r="D76" s="265"/>
      <c r="E76" s="205"/>
      <c r="F76" s="266"/>
      <c r="G76" s="267"/>
    </row>
    <row r="77" spans="2:7">
      <c r="B77" s="265"/>
      <c r="C77" s="265"/>
      <c r="D77" s="265"/>
      <c r="E77" s="205"/>
      <c r="F77" s="266"/>
      <c r="G77" s="267"/>
    </row>
    <row r="78" spans="2:7">
      <c r="B78" s="265"/>
      <c r="C78" s="265"/>
      <c r="D78" s="265"/>
      <c r="E78" s="205"/>
      <c r="F78" s="266"/>
      <c r="G78" s="267"/>
    </row>
    <row r="79" spans="2:7">
      <c r="B79" s="265"/>
      <c r="C79" s="265"/>
      <c r="D79" s="265"/>
      <c r="E79" s="205"/>
      <c r="F79" s="266"/>
      <c r="G79" s="267"/>
    </row>
    <row r="80" spans="2:7">
      <c r="B80" s="265"/>
      <c r="C80" s="265"/>
      <c r="D80" s="265"/>
      <c r="E80" s="205"/>
      <c r="F80" s="266"/>
      <c r="G80" s="267"/>
    </row>
    <row r="81" spans="2:7">
      <c r="B81" s="265"/>
      <c r="C81" s="265"/>
      <c r="D81" s="265"/>
      <c r="E81" s="205"/>
      <c r="F81" s="266"/>
      <c r="G81" s="267"/>
    </row>
    <row r="82" spans="2:7">
      <c r="B82" s="265"/>
      <c r="C82" s="265"/>
      <c r="D82" s="265"/>
      <c r="E82" s="205"/>
      <c r="F82" s="266"/>
      <c r="G82" s="267"/>
    </row>
    <row r="83" spans="2:7">
      <c r="B83" s="265"/>
      <c r="C83" s="265"/>
      <c r="D83" s="265"/>
      <c r="E83" s="205"/>
      <c r="F83" s="266"/>
      <c r="G83" s="267"/>
    </row>
    <row r="84" spans="2:7">
      <c r="B84" s="265"/>
      <c r="C84" s="265"/>
      <c r="D84" s="265"/>
      <c r="E84" s="205"/>
      <c r="F84" s="266"/>
      <c r="G84" s="267"/>
    </row>
    <row r="85" spans="2:7">
      <c r="B85" s="265"/>
      <c r="C85" s="265"/>
      <c r="D85" s="265"/>
      <c r="E85" s="205"/>
      <c r="F85" s="266"/>
      <c r="G85" s="267"/>
    </row>
    <row r="86" spans="2:7">
      <c r="B86" s="265"/>
      <c r="C86" s="265"/>
      <c r="D86" s="265"/>
      <c r="E86" s="205"/>
      <c r="F86" s="266"/>
      <c r="G86" s="267"/>
    </row>
    <row r="87" spans="2:7">
      <c r="B87" s="265"/>
      <c r="C87" s="265"/>
      <c r="D87" s="265"/>
      <c r="E87" s="205"/>
      <c r="F87" s="266"/>
      <c r="G87" s="267"/>
    </row>
    <row r="88" spans="2:7">
      <c r="B88" s="265"/>
      <c r="C88" s="265"/>
      <c r="D88" s="265"/>
      <c r="E88" s="205"/>
      <c r="F88" s="266"/>
      <c r="G88" s="267"/>
    </row>
    <row r="89" spans="2:7">
      <c r="B89" s="265"/>
      <c r="C89" s="265"/>
      <c r="D89" s="265"/>
      <c r="E89" s="205"/>
      <c r="F89" s="266"/>
      <c r="G89" s="267"/>
    </row>
    <row r="90" spans="2:7">
      <c r="B90" s="265"/>
      <c r="C90" s="265"/>
      <c r="D90" s="265"/>
      <c r="E90" s="205"/>
      <c r="F90" s="266"/>
      <c r="G90" s="267"/>
    </row>
    <row r="91" spans="2:7">
      <c r="B91" s="265"/>
      <c r="C91" s="265"/>
      <c r="D91" s="265"/>
      <c r="E91" s="205"/>
      <c r="F91" s="266"/>
      <c r="G91" s="267"/>
    </row>
    <row r="92" spans="2:7">
      <c r="B92" s="265"/>
      <c r="C92" s="265"/>
      <c r="D92" s="265"/>
      <c r="E92" s="205"/>
      <c r="F92" s="266"/>
      <c r="G92" s="267"/>
    </row>
    <row r="93" spans="2:7">
      <c r="B93" s="265"/>
      <c r="C93" s="265"/>
      <c r="D93" s="265"/>
      <c r="E93" s="205"/>
      <c r="F93" s="266"/>
      <c r="G93" s="267"/>
    </row>
    <row r="94" spans="2:7">
      <c r="B94" s="265"/>
      <c r="C94" s="265"/>
      <c r="D94" s="265"/>
      <c r="E94" s="205"/>
      <c r="F94" s="266"/>
      <c r="G94" s="267"/>
    </row>
    <row r="95" spans="2:7">
      <c r="B95" s="265"/>
      <c r="C95" s="265"/>
      <c r="D95" s="265"/>
      <c r="E95" s="205"/>
      <c r="F95" s="266"/>
      <c r="G95" s="267"/>
    </row>
    <row r="96" spans="2:7">
      <c r="B96" s="265"/>
      <c r="C96" s="265"/>
      <c r="D96" s="265"/>
      <c r="E96" s="205"/>
      <c r="F96" s="266"/>
      <c r="G96" s="267"/>
    </row>
    <row r="97" spans="2:7">
      <c r="B97" s="265"/>
      <c r="C97" s="265"/>
      <c r="D97" s="265"/>
      <c r="E97" s="205"/>
      <c r="F97" s="266"/>
      <c r="G97" s="265"/>
    </row>
    <row r="98" spans="2:7">
      <c r="B98" s="265"/>
      <c r="C98" s="265"/>
      <c r="D98" s="265"/>
      <c r="E98" s="205"/>
      <c r="F98" s="266"/>
      <c r="G98" s="265"/>
    </row>
    <row r="99" spans="2:7">
      <c r="B99" s="265"/>
      <c r="C99" s="265"/>
      <c r="D99" s="265"/>
      <c r="E99" s="205"/>
      <c r="F99" s="266"/>
      <c r="G99" s="265"/>
    </row>
    <row r="100" spans="2:7">
      <c r="B100" s="265"/>
      <c r="C100" s="265"/>
      <c r="D100" s="265"/>
      <c r="E100" s="205"/>
      <c r="F100" s="266"/>
      <c r="G100" s="265"/>
    </row>
    <row r="101" spans="2:7">
      <c r="B101" s="265"/>
      <c r="C101" s="265"/>
      <c r="D101" s="265"/>
      <c r="E101" s="205"/>
      <c r="F101" s="266"/>
      <c r="G101" s="265"/>
    </row>
    <row r="102" spans="2:7">
      <c r="B102" s="265"/>
      <c r="C102" s="265"/>
      <c r="D102" s="265"/>
      <c r="E102" s="205"/>
      <c r="F102" s="266"/>
      <c r="G102" s="265"/>
    </row>
    <row r="103" spans="2:7">
      <c r="B103" s="265"/>
      <c r="C103" s="265"/>
      <c r="D103" s="265"/>
      <c r="E103" s="205"/>
      <c r="F103" s="266"/>
      <c r="G103" s="265"/>
    </row>
    <row r="104" spans="2:7">
      <c r="B104" s="265"/>
      <c r="C104" s="265"/>
      <c r="D104" s="265"/>
      <c r="E104" s="205"/>
      <c r="F104" s="266"/>
      <c r="G104" s="265"/>
    </row>
    <row r="105" spans="2:7">
      <c r="B105" s="265"/>
      <c r="C105" s="265"/>
      <c r="D105" s="265"/>
      <c r="E105" s="205"/>
      <c r="F105" s="266"/>
      <c r="G105" s="265"/>
    </row>
    <row r="106" spans="2:7">
      <c r="B106" s="265"/>
      <c r="C106" s="265"/>
      <c r="D106" s="265"/>
      <c r="E106" s="205"/>
      <c r="F106" s="266"/>
      <c r="G106" s="265"/>
    </row>
    <row r="107" spans="2:7">
      <c r="B107" s="265"/>
      <c r="C107" s="265"/>
      <c r="D107" s="265"/>
      <c r="E107" s="205"/>
      <c r="F107" s="266"/>
      <c r="G107" s="265"/>
    </row>
    <row r="108" spans="2:7">
      <c r="B108" s="265"/>
      <c r="C108" s="265"/>
      <c r="D108" s="265"/>
      <c r="E108" s="205"/>
      <c r="F108" s="266"/>
      <c r="G108" s="265"/>
    </row>
    <row r="109" spans="2:7">
      <c r="B109" s="265"/>
      <c r="C109" s="265"/>
      <c r="D109" s="265"/>
      <c r="E109" s="205"/>
      <c r="F109" s="266"/>
      <c r="G109" s="265"/>
    </row>
    <row r="110" spans="2:7">
      <c r="B110" s="265"/>
      <c r="C110" s="265"/>
      <c r="D110" s="265"/>
      <c r="E110" s="205"/>
      <c r="F110" s="266"/>
      <c r="G110" s="265"/>
    </row>
    <row r="111" spans="2:7">
      <c r="B111" s="265"/>
      <c r="C111" s="265"/>
      <c r="D111" s="265"/>
      <c r="E111" s="205"/>
      <c r="F111" s="266"/>
      <c r="G111" s="265"/>
    </row>
    <row r="112" spans="2:7">
      <c r="B112" s="265"/>
      <c r="C112" s="265"/>
      <c r="D112" s="265"/>
      <c r="E112" s="205"/>
      <c r="F112" s="266"/>
      <c r="G112" s="265"/>
    </row>
    <row r="113" spans="2:7">
      <c r="B113" s="265"/>
      <c r="C113" s="265"/>
      <c r="D113" s="265"/>
      <c r="E113" s="205"/>
      <c r="F113" s="266"/>
      <c r="G113" s="265"/>
    </row>
    <row r="114" spans="2:7">
      <c r="B114" s="265"/>
      <c r="C114" s="265"/>
      <c r="D114" s="265"/>
      <c r="E114" s="205"/>
      <c r="F114" s="266"/>
      <c r="G114" s="265"/>
    </row>
    <row r="115" spans="2:7">
      <c r="B115" s="265"/>
      <c r="C115" s="265"/>
      <c r="D115" s="265"/>
      <c r="E115" s="205"/>
      <c r="F115" s="266"/>
      <c r="G115" s="265"/>
    </row>
    <row r="116" spans="2:7">
      <c r="B116" s="265"/>
      <c r="C116" s="265"/>
      <c r="D116" s="265"/>
      <c r="E116" s="205"/>
      <c r="F116" s="266"/>
      <c r="G116" s="265"/>
    </row>
    <row r="117" spans="2:7">
      <c r="B117" s="265"/>
      <c r="C117" s="265"/>
      <c r="D117" s="265"/>
      <c r="E117" s="205"/>
      <c r="F117" s="266"/>
      <c r="G117" s="265"/>
    </row>
    <row r="118" spans="2:7">
      <c r="B118" s="265"/>
      <c r="C118" s="265"/>
      <c r="D118" s="265"/>
      <c r="E118" s="205"/>
      <c r="F118" s="266"/>
      <c r="G118" s="265"/>
    </row>
    <row r="119" spans="2:7">
      <c r="B119" s="265"/>
      <c r="C119" s="265"/>
      <c r="D119" s="265"/>
      <c r="E119" s="205"/>
      <c r="F119" s="266"/>
      <c r="G119" s="265"/>
    </row>
    <row r="120" spans="2:7">
      <c r="B120" s="265"/>
      <c r="C120" s="265"/>
      <c r="D120" s="265"/>
      <c r="E120" s="205"/>
      <c r="F120" s="266"/>
      <c r="G120" s="265"/>
    </row>
    <row r="121" spans="2:7">
      <c r="B121" s="265"/>
      <c r="C121" s="265"/>
      <c r="D121" s="265"/>
      <c r="E121" s="205"/>
      <c r="F121" s="266"/>
      <c r="G121" s="265"/>
    </row>
    <row r="122" spans="2:7">
      <c r="B122" s="265"/>
      <c r="C122" s="265"/>
      <c r="D122" s="265"/>
      <c r="E122" s="205"/>
      <c r="F122" s="266"/>
      <c r="G122" s="265"/>
    </row>
    <row r="123" spans="2:7">
      <c r="B123" s="265"/>
      <c r="C123" s="265"/>
      <c r="D123" s="265"/>
      <c r="E123" s="205"/>
      <c r="F123" s="266"/>
      <c r="G123" s="265"/>
    </row>
    <row r="124" spans="2:7">
      <c r="B124" s="265"/>
      <c r="C124" s="265"/>
      <c r="D124" s="265"/>
      <c r="E124" s="205"/>
      <c r="F124" s="266"/>
      <c r="G124" s="265"/>
    </row>
    <row r="125" spans="2:7">
      <c r="B125" s="265"/>
      <c r="C125" s="265"/>
      <c r="D125" s="265"/>
      <c r="E125" s="205"/>
      <c r="F125" s="266"/>
      <c r="G125" s="265"/>
    </row>
    <row r="126" spans="2:7">
      <c r="B126" s="265"/>
      <c r="C126" s="265"/>
      <c r="D126" s="265"/>
      <c r="E126" s="205"/>
      <c r="F126" s="266"/>
      <c r="G126" s="265"/>
    </row>
    <row r="127" spans="2:7">
      <c r="B127" s="265"/>
      <c r="C127" s="265"/>
      <c r="D127" s="265"/>
      <c r="E127" s="205"/>
      <c r="F127" s="266"/>
      <c r="G127" s="265"/>
    </row>
    <row r="128" spans="2:7">
      <c r="B128" s="265"/>
      <c r="C128" s="265"/>
      <c r="D128" s="265"/>
      <c r="E128" s="205"/>
      <c r="F128" s="266"/>
      <c r="G128" s="265"/>
    </row>
    <row r="129" spans="2:7">
      <c r="B129" s="265"/>
      <c r="C129" s="265"/>
      <c r="D129" s="265"/>
      <c r="E129" s="205"/>
      <c r="F129" s="266"/>
      <c r="G129" s="265"/>
    </row>
    <row r="130" spans="2:7">
      <c r="B130" s="265"/>
      <c r="C130" s="265"/>
      <c r="D130" s="265"/>
      <c r="E130" s="205"/>
      <c r="F130" s="266"/>
      <c r="G130" s="265"/>
    </row>
    <row r="131" spans="2:7">
      <c r="B131" s="265"/>
      <c r="C131" s="265"/>
      <c r="D131" s="265"/>
      <c r="E131" s="205"/>
      <c r="F131" s="266"/>
      <c r="G131" s="265"/>
    </row>
    <row r="132" spans="2:7">
      <c r="B132" s="265"/>
      <c r="C132" s="265"/>
      <c r="D132" s="265"/>
      <c r="E132" s="205"/>
      <c r="F132" s="266"/>
      <c r="G132" s="265"/>
    </row>
    <row r="133" spans="2:7">
      <c r="B133" s="265"/>
      <c r="C133" s="265"/>
      <c r="D133" s="265"/>
      <c r="E133" s="205"/>
      <c r="F133" s="266"/>
      <c r="G133" s="265"/>
    </row>
    <row r="134" spans="2:7">
      <c r="B134" s="265"/>
      <c r="C134" s="265"/>
      <c r="D134" s="265"/>
      <c r="E134" s="205"/>
      <c r="F134" s="266"/>
      <c r="G134" s="265"/>
    </row>
    <row r="135" spans="2:7">
      <c r="B135" s="265"/>
      <c r="C135" s="265"/>
      <c r="D135" s="265"/>
      <c r="E135" s="205"/>
      <c r="F135" s="266"/>
      <c r="G135" s="265"/>
    </row>
    <row r="136" spans="2:7">
      <c r="B136" s="265"/>
      <c r="C136" s="265"/>
      <c r="D136" s="265"/>
      <c r="E136" s="205"/>
      <c r="F136" s="266"/>
      <c r="G136" s="265"/>
    </row>
    <row r="137" spans="2:7">
      <c r="B137" s="265"/>
      <c r="C137" s="265"/>
      <c r="D137" s="265"/>
      <c r="E137" s="205"/>
      <c r="F137" s="266"/>
      <c r="G137" s="265"/>
    </row>
    <row r="138" spans="2:7">
      <c r="B138" s="265"/>
      <c r="C138" s="265"/>
      <c r="D138" s="265"/>
      <c r="E138" s="205"/>
      <c r="F138" s="266"/>
      <c r="G138" s="265"/>
    </row>
    <row r="139" spans="2:7">
      <c r="B139" s="265"/>
      <c r="C139" s="265"/>
      <c r="D139" s="265"/>
      <c r="E139" s="205"/>
      <c r="F139" s="266"/>
      <c r="G139" s="265"/>
    </row>
    <row r="140" spans="2:7">
      <c r="B140" s="265"/>
      <c r="C140" s="265"/>
      <c r="D140" s="265"/>
      <c r="E140" s="205"/>
      <c r="F140" s="266"/>
      <c r="G140" s="265"/>
    </row>
    <row r="141" spans="2:7">
      <c r="B141" s="265"/>
      <c r="C141" s="265"/>
      <c r="D141" s="265"/>
      <c r="E141" s="205"/>
      <c r="F141" s="266"/>
      <c r="G141" s="265"/>
    </row>
    <row r="142" spans="2:7">
      <c r="B142" s="265"/>
      <c r="C142" s="265"/>
      <c r="D142" s="265"/>
      <c r="E142" s="205"/>
      <c r="F142" s="266"/>
      <c r="G142" s="265"/>
    </row>
    <row r="143" spans="2:7">
      <c r="B143" s="265"/>
      <c r="C143" s="265"/>
      <c r="D143" s="265"/>
      <c r="E143" s="205"/>
      <c r="F143" s="266"/>
      <c r="G143" s="265"/>
    </row>
    <row r="144" spans="2:7">
      <c r="B144" s="265"/>
      <c r="C144" s="265"/>
      <c r="D144" s="265"/>
      <c r="E144" s="205"/>
      <c r="F144" s="266"/>
      <c r="G144" s="265"/>
    </row>
    <row r="145" spans="2:7">
      <c r="B145" s="265"/>
      <c r="C145" s="265"/>
      <c r="D145" s="265"/>
      <c r="E145" s="205"/>
      <c r="F145" s="266"/>
      <c r="G145" s="265"/>
    </row>
    <row r="146" spans="2:7">
      <c r="B146" s="265"/>
      <c r="C146" s="265"/>
      <c r="D146" s="265"/>
      <c r="E146" s="205"/>
      <c r="F146" s="266"/>
      <c r="G146" s="265"/>
    </row>
    <row r="147" spans="2:7">
      <c r="B147" s="265"/>
      <c r="C147" s="265"/>
      <c r="D147" s="265"/>
      <c r="E147" s="205"/>
      <c r="F147" s="266"/>
      <c r="G147" s="265"/>
    </row>
    <row r="148" spans="2:7">
      <c r="B148" s="265"/>
      <c r="C148" s="265"/>
      <c r="D148" s="265"/>
      <c r="E148" s="205"/>
      <c r="F148" s="266"/>
      <c r="G148" s="265"/>
    </row>
    <row r="149" spans="2:7">
      <c r="B149" s="265"/>
      <c r="C149" s="265"/>
      <c r="D149" s="265"/>
      <c r="E149" s="205"/>
      <c r="F149" s="266"/>
      <c r="G149" s="265"/>
    </row>
    <row r="150" spans="2:7">
      <c r="B150" s="265"/>
      <c r="C150" s="265"/>
      <c r="D150" s="265"/>
      <c r="E150" s="205"/>
      <c r="F150" s="266"/>
      <c r="G150" s="265"/>
    </row>
    <row r="151" spans="2:7">
      <c r="B151" s="265"/>
      <c r="C151" s="265"/>
      <c r="D151" s="265"/>
      <c r="E151" s="205"/>
      <c r="F151" s="266"/>
      <c r="G151" s="265"/>
    </row>
    <row r="152" spans="2:7">
      <c r="B152" s="265"/>
      <c r="C152" s="265"/>
      <c r="D152" s="265"/>
      <c r="E152" s="205"/>
      <c r="F152" s="266"/>
      <c r="G152" s="265"/>
    </row>
    <row r="153" spans="2:7">
      <c r="B153" s="265"/>
      <c r="C153" s="265"/>
      <c r="D153" s="265"/>
      <c r="E153" s="205"/>
      <c r="F153" s="266"/>
      <c r="G153" s="265"/>
    </row>
    <row r="154" spans="2:7">
      <c r="B154" s="265"/>
      <c r="C154" s="265"/>
      <c r="D154" s="265"/>
      <c r="E154" s="205"/>
      <c r="F154" s="266"/>
      <c r="G154" s="265"/>
    </row>
    <row r="155" spans="2:7">
      <c r="B155" s="265"/>
      <c r="C155" s="265"/>
      <c r="D155" s="265"/>
      <c r="E155" s="205"/>
      <c r="F155" s="266"/>
      <c r="G155" s="265"/>
    </row>
    <row r="156" spans="2:7">
      <c r="B156" s="265"/>
      <c r="C156" s="265"/>
      <c r="D156" s="265"/>
      <c r="E156" s="205"/>
      <c r="F156" s="266"/>
      <c r="G156" s="265"/>
    </row>
    <row r="157" spans="2:7">
      <c r="B157" s="265"/>
      <c r="C157" s="265"/>
      <c r="D157" s="265"/>
      <c r="E157" s="205"/>
      <c r="F157" s="266"/>
      <c r="G157" s="265"/>
    </row>
    <row r="158" spans="2:7">
      <c r="B158" s="265"/>
      <c r="C158" s="265"/>
      <c r="D158" s="265"/>
      <c r="E158" s="205"/>
      <c r="F158" s="266"/>
      <c r="G158" s="265"/>
    </row>
    <row r="159" spans="2:7">
      <c r="B159" s="265"/>
      <c r="C159" s="265"/>
      <c r="D159" s="265"/>
      <c r="E159" s="205"/>
      <c r="F159" s="266"/>
      <c r="G159" s="265"/>
    </row>
    <row r="160" spans="2:7">
      <c r="B160" s="265"/>
      <c r="C160" s="265"/>
      <c r="D160" s="265"/>
      <c r="E160" s="205"/>
      <c r="F160" s="266"/>
      <c r="G160" s="265"/>
    </row>
    <row r="161" spans="2:7">
      <c r="B161" s="265"/>
      <c r="C161" s="265"/>
      <c r="D161" s="265"/>
      <c r="E161" s="205"/>
      <c r="F161" s="266"/>
      <c r="G161" s="265"/>
    </row>
    <row r="162" spans="2:7">
      <c r="B162" s="265"/>
      <c r="C162" s="265"/>
      <c r="D162" s="265"/>
      <c r="E162" s="205"/>
      <c r="F162" s="266"/>
      <c r="G162" s="265"/>
    </row>
    <row r="163" spans="2:7">
      <c r="B163" s="265"/>
      <c r="C163" s="265"/>
      <c r="D163" s="265"/>
      <c r="E163" s="205"/>
      <c r="F163" s="266"/>
      <c r="G163" s="265"/>
    </row>
    <row r="164" spans="2:7">
      <c r="B164" s="265"/>
      <c r="C164" s="265"/>
      <c r="D164" s="265"/>
      <c r="E164" s="205"/>
      <c r="F164" s="266"/>
      <c r="G164" s="265"/>
    </row>
    <row r="165" spans="2:7">
      <c r="B165" s="265"/>
      <c r="C165" s="265"/>
      <c r="D165" s="265"/>
      <c r="E165" s="205"/>
      <c r="F165" s="266"/>
      <c r="G165" s="265"/>
    </row>
    <row r="166" spans="2:7">
      <c r="B166" s="265"/>
      <c r="C166" s="265"/>
      <c r="D166" s="265"/>
      <c r="E166" s="205"/>
      <c r="F166" s="266"/>
      <c r="G166" s="265"/>
    </row>
    <row r="167" spans="2:7">
      <c r="B167" s="265"/>
      <c r="C167" s="265"/>
      <c r="D167" s="265"/>
      <c r="E167" s="205"/>
      <c r="F167" s="266"/>
      <c r="G167" s="265"/>
    </row>
    <row r="168" spans="2:7">
      <c r="B168" s="265"/>
      <c r="C168" s="265"/>
      <c r="D168" s="265"/>
      <c r="E168" s="205"/>
      <c r="F168" s="266"/>
      <c r="G168" s="265"/>
    </row>
    <row r="169" spans="2:7">
      <c r="B169" s="265"/>
      <c r="C169" s="265"/>
      <c r="D169" s="265"/>
      <c r="E169" s="205"/>
      <c r="F169" s="266"/>
      <c r="G169" s="265"/>
    </row>
    <row r="170" spans="2:7">
      <c r="B170" s="265"/>
      <c r="C170" s="265"/>
      <c r="D170" s="265"/>
      <c r="E170" s="205"/>
      <c r="F170" s="266"/>
      <c r="G170" s="265"/>
    </row>
    <row r="171" spans="2:7">
      <c r="B171" s="265"/>
      <c r="C171" s="265"/>
      <c r="D171" s="265"/>
      <c r="E171" s="205"/>
      <c r="F171" s="266"/>
      <c r="G171" s="265"/>
    </row>
    <row r="172" spans="2:7">
      <c r="B172" s="265"/>
      <c r="C172" s="265"/>
      <c r="D172" s="265"/>
      <c r="E172" s="205"/>
      <c r="F172" s="266"/>
      <c r="G172" s="265"/>
    </row>
    <row r="173" spans="2:7">
      <c r="B173" s="265"/>
      <c r="C173" s="265"/>
      <c r="D173" s="265"/>
      <c r="E173" s="205"/>
      <c r="F173" s="266"/>
      <c r="G173" s="265"/>
    </row>
    <row r="174" spans="2:7">
      <c r="B174" s="265"/>
      <c r="C174" s="265"/>
      <c r="D174" s="265"/>
      <c r="E174" s="205"/>
      <c r="F174" s="266"/>
      <c r="G174" s="265"/>
    </row>
    <row r="175" spans="2:7">
      <c r="B175" s="265"/>
      <c r="C175" s="265"/>
      <c r="D175" s="265"/>
      <c r="E175" s="205"/>
      <c r="F175" s="266"/>
      <c r="G175" s="265"/>
    </row>
    <row r="176" spans="2:7">
      <c r="B176" s="265"/>
      <c r="C176" s="265"/>
      <c r="D176" s="265"/>
      <c r="E176" s="205"/>
      <c r="F176" s="266"/>
      <c r="G176" s="265"/>
    </row>
    <row r="177" spans="2:7">
      <c r="B177" s="265"/>
      <c r="C177" s="265"/>
      <c r="D177" s="265"/>
      <c r="E177" s="205"/>
      <c r="F177" s="266"/>
      <c r="G177" s="265"/>
    </row>
    <row r="178" spans="2:7">
      <c r="B178" s="265"/>
      <c r="C178" s="265"/>
      <c r="D178" s="265"/>
      <c r="E178" s="205"/>
      <c r="F178" s="266"/>
      <c r="G178" s="265"/>
    </row>
    <row r="179" spans="2:7">
      <c r="B179" s="265"/>
      <c r="C179" s="265"/>
      <c r="D179" s="265"/>
      <c r="E179" s="205"/>
      <c r="F179" s="266"/>
      <c r="G179" s="265"/>
    </row>
    <row r="180" spans="2:7">
      <c r="B180" s="265"/>
      <c r="C180" s="265"/>
      <c r="D180" s="265"/>
      <c r="E180" s="205"/>
      <c r="F180" s="266"/>
      <c r="G180" s="265"/>
    </row>
    <row r="181" spans="2:7">
      <c r="B181" s="265"/>
      <c r="C181" s="265"/>
      <c r="D181" s="265"/>
      <c r="E181" s="205"/>
      <c r="F181" s="266"/>
      <c r="G181" s="265"/>
    </row>
    <row r="182" spans="2:7">
      <c r="B182" s="265"/>
      <c r="C182" s="265"/>
      <c r="D182" s="265"/>
      <c r="E182" s="205"/>
      <c r="F182" s="266"/>
      <c r="G182" s="265"/>
    </row>
    <row r="183" spans="2:7">
      <c r="B183" s="265"/>
      <c r="C183" s="265"/>
      <c r="D183" s="265"/>
      <c r="E183" s="205"/>
      <c r="F183" s="266"/>
      <c r="G183" s="265"/>
    </row>
    <row r="184" spans="2:7">
      <c r="B184" s="265"/>
      <c r="C184" s="265"/>
      <c r="D184" s="265"/>
      <c r="E184" s="205"/>
      <c r="F184" s="266"/>
      <c r="G184" s="265"/>
    </row>
    <row r="185" spans="2:7">
      <c r="B185" s="265"/>
      <c r="C185" s="265"/>
      <c r="D185" s="265"/>
      <c r="E185" s="205"/>
      <c r="F185" s="266"/>
      <c r="G185" s="265"/>
    </row>
    <row r="186" spans="2:7">
      <c r="B186" s="265"/>
      <c r="C186" s="265"/>
      <c r="D186" s="265"/>
      <c r="E186" s="205"/>
      <c r="F186" s="266"/>
      <c r="G186" s="265"/>
    </row>
    <row r="187" spans="2:7">
      <c r="B187" s="265"/>
      <c r="C187" s="265"/>
      <c r="D187" s="265"/>
      <c r="E187" s="205"/>
      <c r="F187" s="266"/>
      <c r="G187" s="265"/>
    </row>
    <row r="188" spans="2:7">
      <c r="B188" s="265"/>
      <c r="C188" s="265"/>
      <c r="D188" s="265"/>
      <c r="E188" s="205"/>
      <c r="F188" s="266"/>
      <c r="G188" s="265"/>
    </row>
    <row r="189" spans="2:7">
      <c r="B189" s="265"/>
      <c r="C189" s="265"/>
      <c r="D189" s="265"/>
      <c r="E189" s="205"/>
      <c r="F189" s="266"/>
      <c r="G189" s="265"/>
    </row>
    <row r="190" spans="2:7">
      <c r="B190" s="265"/>
      <c r="C190" s="265"/>
      <c r="D190" s="265"/>
      <c r="E190" s="268"/>
      <c r="F190" s="269"/>
      <c r="G190" s="265"/>
    </row>
    <row r="191" spans="2:7">
      <c r="B191" s="265"/>
      <c r="C191" s="265"/>
      <c r="D191" s="265"/>
      <c r="E191" s="268"/>
      <c r="F191" s="269"/>
      <c r="G191" s="265"/>
    </row>
    <row r="192" spans="2:7">
      <c r="B192" s="265"/>
      <c r="C192" s="265"/>
      <c r="D192" s="265"/>
      <c r="E192" s="268"/>
      <c r="F192" s="269"/>
      <c r="G192" s="265"/>
    </row>
    <row r="193" spans="2:7">
      <c r="B193" s="265"/>
      <c r="C193" s="265"/>
      <c r="D193" s="265"/>
      <c r="E193" s="268"/>
      <c r="F193" s="269"/>
      <c r="G193" s="265"/>
    </row>
    <row r="194" spans="2:7">
      <c r="B194" s="265"/>
      <c r="C194" s="265"/>
      <c r="D194" s="265"/>
      <c r="E194" s="268"/>
      <c r="F194" s="269"/>
      <c r="G194" s="265"/>
    </row>
    <row r="195" spans="2:7">
      <c r="B195" s="265"/>
      <c r="C195" s="265"/>
      <c r="D195" s="265"/>
      <c r="E195" s="268"/>
      <c r="F195" s="269"/>
      <c r="G195" s="265"/>
    </row>
    <row r="196" spans="2:7">
      <c r="B196" s="265"/>
      <c r="C196" s="265"/>
      <c r="D196" s="265"/>
      <c r="E196" s="268"/>
      <c r="F196" s="269"/>
      <c r="G196" s="265"/>
    </row>
    <row r="197" spans="2:7">
      <c r="B197" s="265"/>
      <c r="C197" s="265"/>
      <c r="D197" s="265"/>
      <c r="E197" s="268"/>
      <c r="F197" s="269"/>
      <c r="G197" s="265"/>
    </row>
    <row r="198" spans="2:7">
      <c r="B198" s="265"/>
      <c r="C198" s="265"/>
      <c r="D198" s="265"/>
      <c r="E198" s="268"/>
      <c r="F198" s="269"/>
      <c r="G198" s="265"/>
    </row>
    <row r="199" spans="2:7">
      <c r="B199" s="265"/>
      <c r="C199" s="265"/>
      <c r="D199" s="265"/>
      <c r="E199" s="268"/>
      <c r="F199" s="269"/>
      <c r="G199" s="265"/>
    </row>
    <row r="200" spans="2:7">
      <c r="B200" s="265"/>
      <c r="C200" s="265"/>
      <c r="D200" s="265"/>
      <c r="E200" s="268"/>
      <c r="F200" s="269"/>
      <c r="G200" s="265"/>
    </row>
    <row r="201" spans="2:7">
      <c r="B201" s="265"/>
      <c r="C201" s="265"/>
      <c r="D201" s="265"/>
      <c r="E201" s="268"/>
      <c r="F201" s="269"/>
      <c r="G201" s="265"/>
    </row>
    <row r="202" spans="2:7">
      <c r="B202" s="265"/>
      <c r="C202" s="265"/>
      <c r="D202" s="265"/>
      <c r="E202" s="268"/>
      <c r="F202" s="269"/>
      <c r="G202" s="265"/>
    </row>
    <row r="203" spans="2:7">
      <c r="B203" s="265"/>
      <c r="C203" s="265"/>
      <c r="D203" s="265"/>
      <c r="E203" s="268"/>
      <c r="F203" s="269"/>
      <c r="G203" s="265"/>
    </row>
    <row r="204" spans="2:7">
      <c r="B204" s="265"/>
      <c r="C204" s="265"/>
      <c r="D204" s="265"/>
      <c r="E204" s="268"/>
      <c r="F204" s="269"/>
      <c r="G204" s="265"/>
    </row>
    <row r="205" spans="2:7">
      <c r="B205" s="265"/>
      <c r="C205" s="265"/>
      <c r="D205" s="265"/>
      <c r="E205" s="268"/>
      <c r="F205" s="269"/>
      <c r="G205" s="265"/>
    </row>
    <row r="206" spans="2:7">
      <c r="B206" s="265"/>
      <c r="C206" s="265"/>
      <c r="D206" s="265"/>
      <c r="E206" s="268"/>
      <c r="F206" s="269"/>
      <c r="G206" s="265"/>
    </row>
    <row r="207" spans="2:7">
      <c r="B207" s="265"/>
      <c r="C207" s="265"/>
      <c r="D207" s="265"/>
      <c r="E207" s="268"/>
      <c r="F207" s="269"/>
      <c r="G207" s="265"/>
    </row>
    <row r="208" spans="2:7">
      <c r="B208" s="265"/>
      <c r="C208" s="265"/>
      <c r="D208" s="265"/>
      <c r="E208" s="268"/>
      <c r="F208" s="269"/>
      <c r="G208" s="265"/>
    </row>
    <row r="209" spans="2:7">
      <c r="B209" s="265"/>
      <c r="C209" s="265"/>
      <c r="D209" s="265"/>
      <c r="E209" s="268"/>
      <c r="F209" s="269"/>
      <c r="G209" s="265"/>
    </row>
    <row r="210" spans="2:7">
      <c r="B210" s="265"/>
      <c r="C210" s="265"/>
      <c r="D210" s="265"/>
      <c r="E210" s="268"/>
      <c r="F210" s="269"/>
      <c r="G210" s="265"/>
    </row>
    <row r="211" spans="2:7">
      <c r="B211" s="265"/>
      <c r="C211" s="265"/>
      <c r="D211" s="265"/>
      <c r="E211" s="268"/>
      <c r="F211" s="269"/>
      <c r="G211" s="265"/>
    </row>
    <row r="212" spans="2:7">
      <c r="B212" s="265"/>
      <c r="C212" s="265"/>
      <c r="D212" s="265"/>
      <c r="E212" s="268"/>
      <c r="F212" s="269"/>
      <c r="G212" s="265"/>
    </row>
  </sheetData>
  <sheetProtection algorithmName="SHA-512" hashValue="PJk+q3ak/u2QwHwB/fZQVWzhySzRiQytuEb27OjN0vSJ6pX5/nSSeO/XdHQ+OR6tiLBYtt3iddyz2Wg+fSThPQ==" saltValue="XQL3+yaj1Hj8Rz3DogLZCw==" spinCount="100000" sheet="1" objects="1" scenarios="1"/>
  <mergeCells count="1">
    <mergeCell ref="B4:E4"/>
  </mergeCells>
  <pageMargins left="0.7" right="0.7" top="0.75" bottom="0.75" header="0.3" footer="0.3"/>
  <pageSetup scale="65" orientation="portrait" r:id="rId1"/>
  <rowBreaks count="1" manualBreakCount="1">
    <brk id="50"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CE81-7087-42D9-8B41-0B2BF66FD8B1}">
  <dimension ref="A1:M203"/>
  <sheetViews>
    <sheetView showGridLines="0" view="pageBreakPreview" zoomScaleNormal="100" zoomScaleSheetLayoutView="100" workbookViewId="0">
      <selection activeCell="C9" sqref="C9"/>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9.7265625" style="2"/>
    <col min="10" max="10" width="23.54296875" style="2" bestFit="1" customWidth="1"/>
    <col min="11" max="16384" width="9.7265625" style="2"/>
  </cols>
  <sheetData>
    <row r="1" spans="2:13">
      <c r="B1" s="270"/>
      <c r="C1" s="271"/>
      <c r="D1" s="271"/>
      <c r="E1" s="272"/>
      <c r="F1" s="273"/>
      <c r="G1" s="274"/>
    </row>
    <row r="2" spans="2:13" ht="18" customHeight="1">
      <c r="B2" s="275" t="str">
        <f>'Bill 1 - P&amp;G'!B3</f>
        <v>NATIONAL TRANSMISION COMPANY SOUTH AFRICA</v>
      </c>
      <c r="D2" s="276"/>
      <c r="E2" s="276"/>
      <c r="F2" s="276"/>
      <c r="G2" s="277"/>
      <c r="H2" s="276"/>
      <c r="I2" s="276"/>
    </row>
    <row r="3" spans="2:13" ht="18" customHeight="1">
      <c r="B3" s="278" t="s">
        <v>284</v>
      </c>
      <c r="C3" s="279"/>
      <c r="D3" s="276"/>
      <c r="E3" s="276"/>
      <c r="F3" s="276"/>
      <c r="G3" s="277"/>
      <c r="H3" s="276"/>
      <c r="I3" s="276"/>
    </row>
    <row r="4" spans="2:13" ht="18" customHeight="1">
      <c r="B4" s="278" t="str">
        <f>'Bill 1 - P&amp;G'!B5</f>
        <v>ELECTRICAL WORKS</v>
      </c>
      <c r="C4" s="279"/>
      <c r="D4" s="280"/>
      <c r="E4" s="281"/>
      <c r="F4" s="280"/>
      <c r="G4" s="282"/>
      <c r="H4" s="280"/>
      <c r="I4" s="280"/>
    </row>
    <row r="5" spans="2:13" ht="13" customHeight="1">
      <c r="B5" s="548" t="s">
        <v>0</v>
      </c>
      <c r="C5" s="550" t="s">
        <v>1</v>
      </c>
      <c r="D5" s="552" t="s">
        <v>2</v>
      </c>
      <c r="E5" s="548" t="s">
        <v>3</v>
      </c>
      <c r="F5" s="554" t="s">
        <v>4</v>
      </c>
      <c r="G5" s="546" t="s">
        <v>5</v>
      </c>
    </row>
    <row r="6" spans="2:13" ht="13" customHeight="1" thickBot="1">
      <c r="B6" s="549"/>
      <c r="C6" s="551"/>
      <c r="D6" s="553"/>
      <c r="E6" s="549"/>
      <c r="F6" s="555"/>
      <c r="G6" s="547"/>
    </row>
    <row r="7" spans="2:13" ht="13">
      <c r="B7" s="283"/>
      <c r="C7" s="284"/>
      <c r="D7" s="208"/>
      <c r="E7" s="208"/>
      <c r="F7" s="285"/>
      <c r="G7" s="286"/>
      <c r="K7" s="3"/>
      <c r="M7" s="3"/>
    </row>
    <row r="8" spans="2:13" ht="13">
      <c r="B8" s="283"/>
      <c r="C8" s="284"/>
      <c r="D8" s="208"/>
      <c r="E8" s="208"/>
      <c r="F8" s="285"/>
      <c r="G8" s="286"/>
      <c r="K8" s="3"/>
      <c r="M8" s="3"/>
    </row>
    <row r="9" spans="2:13" ht="36">
      <c r="B9" s="287"/>
      <c r="C9" s="288" t="s">
        <v>74</v>
      </c>
      <c r="D9" s="289"/>
      <c r="E9" s="290"/>
      <c r="F9" s="291"/>
      <c r="G9" s="292"/>
      <c r="K9" s="3"/>
      <c r="M9" s="3"/>
    </row>
    <row r="10" spans="2:13" ht="13">
      <c r="B10" s="293"/>
      <c r="C10" s="294"/>
      <c r="D10" s="295"/>
      <c r="E10" s="296"/>
      <c r="F10" s="297"/>
      <c r="G10" s="298"/>
    </row>
    <row r="11" spans="2:13" ht="14">
      <c r="B11" s="293"/>
      <c r="C11" s="299" t="s">
        <v>86</v>
      </c>
      <c r="D11" s="296"/>
      <c r="E11" s="296"/>
      <c r="F11" s="300"/>
      <c r="G11" s="298"/>
    </row>
    <row r="12" spans="2:13" ht="13">
      <c r="B12" s="293"/>
      <c r="C12" s="228"/>
      <c r="D12" s="296"/>
      <c r="E12" s="296"/>
      <c r="F12" s="300"/>
      <c r="G12" s="298"/>
    </row>
    <row r="13" spans="2:13" ht="13">
      <c r="B13" s="293"/>
      <c r="C13" s="301" t="s">
        <v>75</v>
      </c>
      <c r="D13" s="302"/>
      <c r="E13" s="303"/>
      <c r="F13" s="304"/>
      <c r="G13" s="298"/>
    </row>
    <row r="14" spans="2:13" ht="13">
      <c r="B14" s="293"/>
      <c r="C14" s="305"/>
      <c r="D14" s="302"/>
      <c r="E14" s="303"/>
      <c r="F14" s="304"/>
      <c r="G14" s="298"/>
    </row>
    <row r="15" spans="2:13">
      <c r="B15" s="306">
        <v>1</v>
      </c>
      <c r="C15" s="307" t="s">
        <v>134</v>
      </c>
      <c r="D15" s="245" t="s">
        <v>11</v>
      </c>
      <c r="E15" s="308" t="s">
        <v>108</v>
      </c>
      <c r="F15" s="78"/>
      <c r="G15" s="310">
        <f>E15*F15</f>
        <v>0</v>
      </c>
    </row>
    <row r="16" spans="2:13" ht="13">
      <c r="B16" s="293"/>
      <c r="C16" s="294"/>
      <c r="D16" s="311"/>
      <c r="E16" s="312"/>
      <c r="F16" s="78"/>
      <c r="G16" s="310"/>
    </row>
    <row r="17" spans="2:9" ht="13" customHeight="1">
      <c r="B17" s="306">
        <f>1+B15</f>
        <v>2</v>
      </c>
      <c r="C17" s="307" t="s">
        <v>135</v>
      </c>
      <c r="D17" s="245" t="s">
        <v>11</v>
      </c>
      <c r="E17" s="313" t="s">
        <v>102</v>
      </c>
      <c r="F17" s="78"/>
      <c r="G17" s="310">
        <f>E17*F17</f>
        <v>0</v>
      </c>
    </row>
    <row r="18" spans="2:9" ht="13" customHeight="1">
      <c r="B18" s="293"/>
      <c r="C18" s="314"/>
      <c r="D18" s="311"/>
      <c r="E18" s="312"/>
      <c r="F18" s="78"/>
      <c r="G18" s="310"/>
      <c r="I18" s="5"/>
    </row>
    <row r="19" spans="2:9">
      <c r="B19" s="306">
        <f>1+B17</f>
        <v>3</v>
      </c>
      <c r="C19" s="315" t="s">
        <v>136</v>
      </c>
      <c r="D19" s="245" t="s">
        <v>11</v>
      </c>
      <c r="E19" s="313" t="s">
        <v>109</v>
      </c>
      <c r="F19" s="78"/>
      <c r="G19" s="310">
        <f>E19*F19</f>
        <v>0</v>
      </c>
    </row>
    <row r="20" spans="2:9" ht="13">
      <c r="B20" s="316"/>
      <c r="C20" s="317"/>
      <c r="D20" s="245"/>
      <c r="E20" s="318"/>
      <c r="F20" s="79"/>
      <c r="G20" s="319"/>
    </row>
    <row r="21" spans="2:9">
      <c r="B21" s="306">
        <f>1+B19</f>
        <v>4</v>
      </c>
      <c r="C21" s="307" t="s">
        <v>137</v>
      </c>
      <c r="D21" s="245" t="s">
        <v>11</v>
      </c>
      <c r="E21" s="308" t="s">
        <v>104</v>
      </c>
      <c r="F21" s="78"/>
      <c r="G21" s="310">
        <f>E21*F21</f>
        <v>0</v>
      </c>
    </row>
    <row r="22" spans="2:9" ht="13">
      <c r="B22" s="293"/>
      <c r="C22" s="294"/>
      <c r="D22" s="311"/>
      <c r="E22" s="312"/>
      <c r="F22" s="78"/>
      <c r="G22" s="310"/>
    </row>
    <row r="23" spans="2:9" ht="13" customHeight="1">
      <c r="B23" s="306">
        <f>1+B21</f>
        <v>5</v>
      </c>
      <c r="C23" s="315" t="s">
        <v>138</v>
      </c>
      <c r="D23" s="245" t="s">
        <v>11</v>
      </c>
      <c r="E23" s="223">
        <f>(1*6)</f>
        <v>6</v>
      </c>
      <c r="F23" s="78"/>
      <c r="G23" s="310">
        <f>E23*F23</f>
        <v>0</v>
      </c>
    </row>
    <row r="24" spans="2:9" ht="13" customHeight="1">
      <c r="B24" s="293"/>
      <c r="C24" s="314"/>
      <c r="D24" s="311"/>
      <c r="E24" s="312"/>
      <c r="F24" s="78"/>
      <c r="G24" s="310"/>
      <c r="I24" s="5"/>
    </row>
    <row r="25" spans="2:9">
      <c r="B25" s="306">
        <f>1+B23</f>
        <v>6</v>
      </c>
      <c r="C25" s="315" t="s">
        <v>139</v>
      </c>
      <c r="D25" s="245" t="s">
        <v>11</v>
      </c>
      <c r="E25" s="313" t="s">
        <v>106</v>
      </c>
      <c r="F25" s="78"/>
      <c r="G25" s="310">
        <f>E25*F25</f>
        <v>0</v>
      </c>
    </row>
    <row r="26" spans="2:9" ht="13">
      <c r="B26" s="293"/>
      <c r="C26" s="314"/>
      <c r="D26" s="311"/>
      <c r="E26" s="303"/>
      <c r="F26" s="78"/>
      <c r="G26" s="310"/>
    </row>
    <row r="27" spans="2:9">
      <c r="B27" s="306">
        <f>1+B25</f>
        <v>7</v>
      </c>
      <c r="C27" s="315" t="s">
        <v>140</v>
      </c>
      <c r="D27" s="245" t="s">
        <v>11</v>
      </c>
      <c r="E27" s="223">
        <f>(2*6)+(1*6)</f>
        <v>18</v>
      </c>
      <c r="F27" s="78"/>
      <c r="G27" s="310">
        <f>E27*F27</f>
        <v>0</v>
      </c>
    </row>
    <row r="28" spans="2:9" ht="13">
      <c r="B28" s="293"/>
      <c r="C28" s="314"/>
      <c r="D28" s="311"/>
      <c r="E28" s="303"/>
      <c r="F28" s="78"/>
      <c r="G28" s="310"/>
    </row>
    <row r="29" spans="2:9" ht="13" customHeight="1">
      <c r="B29" s="306">
        <f>1+B27</f>
        <v>8</v>
      </c>
      <c r="C29" s="307" t="s">
        <v>323</v>
      </c>
      <c r="D29" s="245" t="s">
        <v>8</v>
      </c>
      <c r="E29" s="223">
        <v>2800</v>
      </c>
      <c r="F29" s="78"/>
      <c r="G29" s="310">
        <f>E29*F29</f>
        <v>0</v>
      </c>
    </row>
    <row r="30" spans="2:9" ht="13" customHeight="1">
      <c r="B30" s="306"/>
      <c r="C30" s="307"/>
      <c r="D30" s="320"/>
      <c r="E30" s="321"/>
      <c r="F30" s="78"/>
      <c r="G30" s="310"/>
    </row>
    <row r="31" spans="2:9">
      <c r="B31" s="306">
        <f>1+B29</f>
        <v>9</v>
      </c>
      <c r="C31" s="307" t="s">
        <v>141</v>
      </c>
      <c r="D31" s="245" t="s">
        <v>11</v>
      </c>
      <c r="E31" s="223">
        <v>150</v>
      </c>
      <c r="F31" s="78"/>
      <c r="G31" s="310">
        <f>E31*F31</f>
        <v>0</v>
      </c>
    </row>
    <row r="32" spans="2:9" ht="13">
      <c r="B32" s="293"/>
      <c r="C32" s="314"/>
      <c r="D32" s="311"/>
      <c r="E32" s="322"/>
      <c r="F32" s="78"/>
      <c r="G32" s="310"/>
    </row>
    <row r="33" spans="2:9" ht="13">
      <c r="B33" s="293"/>
      <c r="C33" s="314"/>
      <c r="D33" s="311"/>
      <c r="E33" s="322"/>
      <c r="F33" s="78"/>
      <c r="G33" s="310"/>
    </row>
    <row r="34" spans="2:9" ht="13" customHeight="1">
      <c r="B34" s="306"/>
      <c r="C34" s="299" t="s">
        <v>77</v>
      </c>
      <c r="D34" s="245"/>
      <c r="E34" s="223"/>
      <c r="F34" s="78"/>
      <c r="G34" s="310"/>
    </row>
    <row r="35" spans="2:9" ht="13" customHeight="1">
      <c r="B35" s="293"/>
      <c r="C35" s="314"/>
      <c r="D35" s="311"/>
      <c r="E35" s="312"/>
      <c r="F35" s="78"/>
      <c r="G35" s="310"/>
      <c r="I35" s="5"/>
    </row>
    <row r="36" spans="2:9" ht="13">
      <c r="B36" s="306"/>
      <c r="C36" s="323" t="s">
        <v>88</v>
      </c>
      <c r="D36" s="295"/>
      <c r="E36" s="223"/>
      <c r="F36" s="78"/>
      <c r="G36" s="310"/>
    </row>
    <row r="37" spans="2:9" ht="13">
      <c r="B37" s="316"/>
      <c r="C37" s="294"/>
      <c r="D37" s="295"/>
      <c r="E37" s="318"/>
      <c r="F37" s="79"/>
      <c r="G37" s="319"/>
    </row>
    <row r="38" spans="2:9">
      <c r="B38" s="324" t="s">
        <v>106</v>
      </c>
      <c r="C38" s="315" t="s">
        <v>123</v>
      </c>
      <c r="D38" s="217" t="s">
        <v>85</v>
      </c>
      <c r="E38" s="223">
        <v>3500</v>
      </c>
      <c r="F38" s="80"/>
      <c r="G38" s="310">
        <f>E38*F38</f>
        <v>0</v>
      </c>
    </row>
    <row r="39" spans="2:9">
      <c r="B39" s="325"/>
      <c r="C39" s="314"/>
      <c r="D39" s="311"/>
      <c r="E39" s="322"/>
      <c r="F39" s="80"/>
      <c r="G39" s="310"/>
    </row>
    <row r="40" spans="2:9">
      <c r="B40" s="325"/>
      <c r="C40" s="314"/>
      <c r="D40" s="311"/>
      <c r="E40" s="322"/>
      <c r="F40" s="80"/>
      <c r="G40" s="310"/>
    </row>
    <row r="41" spans="2:9" ht="13" customHeight="1">
      <c r="B41" s="306"/>
      <c r="C41" s="299" t="s">
        <v>87</v>
      </c>
      <c r="D41" s="245"/>
      <c r="E41" s="223"/>
      <c r="F41" s="80"/>
      <c r="G41" s="310"/>
    </row>
    <row r="42" spans="2:9" ht="13" customHeight="1">
      <c r="B42" s="306"/>
      <c r="C42" s="326"/>
      <c r="D42" s="320"/>
      <c r="E42" s="321"/>
      <c r="F42" s="80"/>
      <c r="G42" s="310"/>
    </row>
    <row r="43" spans="2:9" ht="28.5" customHeight="1">
      <c r="B43" s="325"/>
      <c r="C43" s="323" t="s">
        <v>324</v>
      </c>
      <c r="D43" s="311"/>
      <c r="E43" s="312"/>
      <c r="F43" s="80"/>
      <c r="G43" s="310"/>
      <c r="I43" s="5"/>
    </row>
    <row r="44" spans="2:9" ht="13">
      <c r="B44" s="316"/>
      <c r="C44" s="294"/>
      <c r="D44" s="327"/>
      <c r="E44" s="318"/>
      <c r="F44" s="81"/>
      <c r="G44" s="319"/>
    </row>
    <row r="45" spans="2:9">
      <c r="B45" s="324" t="s">
        <v>151</v>
      </c>
      <c r="C45" s="315" t="s">
        <v>132</v>
      </c>
      <c r="D45" s="328" t="s">
        <v>11</v>
      </c>
      <c r="E45" s="223">
        <f>(2*6)+(1*6)</f>
        <v>18</v>
      </c>
      <c r="F45" s="80"/>
      <c r="G45" s="310">
        <f>E45*F45</f>
        <v>0</v>
      </c>
    </row>
    <row r="46" spans="2:9" ht="13" customHeight="1">
      <c r="B46" s="306"/>
      <c r="C46" s="329"/>
      <c r="D46" s="330"/>
      <c r="E46" s="223"/>
      <c r="F46" s="80"/>
      <c r="G46" s="310"/>
    </row>
    <row r="47" spans="2:9" ht="13" customHeight="1">
      <c r="B47" s="331" t="s">
        <v>107</v>
      </c>
      <c r="C47" s="332" t="s">
        <v>133</v>
      </c>
      <c r="D47" s="328" t="s">
        <v>11</v>
      </c>
      <c r="E47" s="333" t="s">
        <v>278</v>
      </c>
      <c r="F47" s="80"/>
      <c r="G47" s="310">
        <f>E47*F47</f>
        <v>0</v>
      </c>
    </row>
    <row r="48" spans="2:9" ht="13" customHeight="1">
      <c r="B48" s="306"/>
      <c r="C48" s="334"/>
      <c r="D48" s="320"/>
      <c r="E48" s="321"/>
      <c r="F48" s="309"/>
      <c r="G48" s="310"/>
    </row>
    <row r="49" spans="1:9" customFormat="1" ht="13.5" customHeight="1">
      <c r="A49" s="335"/>
      <c r="B49" s="336"/>
      <c r="C49" s="337"/>
      <c r="D49" s="338"/>
      <c r="E49" s="339"/>
      <c r="F49" s="340"/>
      <c r="G49" s="341"/>
      <c r="H49" s="335"/>
    </row>
    <row r="50" spans="1:9" s="10" customFormat="1" ht="15" customHeight="1">
      <c r="A50" s="342"/>
      <c r="B50" s="343"/>
      <c r="C50" s="344" t="s">
        <v>9</v>
      </c>
      <c r="D50" s="345"/>
      <c r="E50" s="346"/>
      <c r="F50" s="347"/>
      <c r="G50" s="348">
        <f>SUM(G15:G49)</f>
        <v>0</v>
      </c>
      <c r="H50" s="349"/>
    </row>
    <row r="51" spans="1:9" ht="15" customHeight="1">
      <c r="B51" s="350"/>
      <c r="C51" s="351"/>
      <c r="D51" s="352"/>
      <c r="E51" s="353"/>
      <c r="F51" s="354"/>
      <c r="G51" s="355"/>
      <c r="H51" s="356"/>
    </row>
    <row r="52" spans="1:9" ht="12" customHeight="1">
      <c r="B52" s="357"/>
      <c r="C52" s="358"/>
      <c r="D52" s="359"/>
      <c r="E52" s="353"/>
      <c r="F52" s="360"/>
      <c r="G52" s="361"/>
    </row>
    <row r="53" spans="1:9">
      <c r="B53" s="350"/>
      <c r="C53" s="11"/>
      <c r="D53" s="11"/>
      <c r="E53" s="353"/>
      <c r="F53" s="360"/>
      <c r="G53" s="362"/>
    </row>
    <row r="54" spans="1:9">
      <c r="B54" s="350"/>
      <c r="C54" s="11"/>
      <c r="D54" s="11"/>
      <c r="E54" s="353"/>
      <c r="F54" s="360"/>
      <c r="G54" s="362"/>
    </row>
    <row r="55" spans="1:9">
      <c r="B55" s="350"/>
      <c r="C55" s="350"/>
      <c r="D55" s="350"/>
      <c r="E55" s="350"/>
      <c r="F55" s="363"/>
      <c r="G55" s="350"/>
    </row>
    <row r="56" spans="1:9">
      <c r="B56" s="350"/>
      <c r="C56" s="11"/>
      <c r="D56" s="11"/>
      <c r="E56" s="353"/>
      <c r="F56" s="360"/>
      <c r="G56" s="362"/>
    </row>
    <row r="57" spans="1:9" s="1" customFormat="1">
      <c r="B57" s="350"/>
      <c r="C57" s="11"/>
      <c r="D57" s="11"/>
      <c r="E57" s="353"/>
      <c r="F57" s="360"/>
      <c r="G57" s="362"/>
      <c r="I57" s="2"/>
    </row>
    <row r="58" spans="1:9" s="1" customFormat="1">
      <c r="B58" s="350"/>
      <c r="C58" s="11"/>
      <c r="D58" s="11"/>
      <c r="E58" s="353"/>
      <c r="F58" s="360"/>
      <c r="G58" s="362"/>
      <c r="I58" s="2"/>
    </row>
    <row r="59" spans="1:9" s="1" customFormat="1">
      <c r="B59" s="350"/>
      <c r="C59" s="11"/>
      <c r="D59" s="11"/>
      <c r="E59" s="353"/>
      <c r="F59" s="360"/>
      <c r="G59" s="362"/>
      <c r="I59" s="2"/>
    </row>
    <row r="60" spans="1:9" s="1" customFormat="1">
      <c r="B60" s="350"/>
      <c r="C60" s="11"/>
      <c r="D60" s="11"/>
      <c r="E60" s="353"/>
      <c r="F60" s="360"/>
      <c r="G60" s="362"/>
      <c r="I60" s="2"/>
    </row>
    <row r="61" spans="1:9" s="1" customFormat="1">
      <c r="B61" s="350"/>
      <c r="C61" s="11"/>
      <c r="D61" s="11"/>
      <c r="E61" s="353"/>
      <c r="F61" s="360"/>
      <c r="G61" s="362"/>
      <c r="I61" s="2"/>
    </row>
    <row r="62" spans="1:9" s="1" customFormat="1">
      <c r="B62" s="350"/>
      <c r="C62" s="11"/>
      <c r="D62" s="11"/>
      <c r="E62" s="353"/>
      <c r="F62" s="360"/>
      <c r="G62" s="362"/>
      <c r="I62" s="2"/>
    </row>
    <row r="63" spans="1:9" s="1" customFormat="1">
      <c r="B63" s="350"/>
      <c r="C63" s="11"/>
      <c r="D63" s="11"/>
      <c r="E63" s="353"/>
      <c r="F63" s="360"/>
      <c r="G63" s="362"/>
      <c r="I63" s="2"/>
    </row>
    <row r="64" spans="1:9" s="1" customFormat="1">
      <c r="B64" s="350"/>
      <c r="C64" s="11"/>
      <c r="D64" s="11"/>
      <c r="E64" s="353"/>
      <c r="F64" s="360"/>
      <c r="G64" s="362"/>
      <c r="I64" s="2"/>
    </row>
    <row r="65" spans="2:9" s="1" customFormat="1">
      <c r="B65" s="350"/>
      <c r="C65" s="11"/>
      <c r="D65" s="11"/>
      <c r="E65" s="353"/>
      <c r="F65" s="360"/>
      <c r="G65" s="362"/>
      <c r="I65" s="2"/>
    </row>
    <row r="66" spans="2:9" s="1" customFormat="1">
      <c r="B66" s="350"/>
      <c r="C66" s="11"/>
      <c r="D66" s="11"/>
      <c r="E66" s="353"/>
      <c r="F66" s="360"/>
      <c r="G66" s="362"/>
      <c r="I66" s="2"/>
    </row>
    <row r="67" spans="2:9" s="1" customFormat="1">
      <c r="B67" s="350"/>
      <c r="C67" s="11"/>
      <c r="D67" s="11"/>
      <c r="E67" s="353"/>
      <c r="F67" s="360"/>
      <c r="G67" s="362"/>
      <c r="I67" s="2"/>
    </row>
    <row r="68" spans="2:9" s="1" customFormat="1">
      <c r="B68" s="350"/>
      <c r="C68" s="11"/>
      <c r="D68" s="11"/>
      <c r="E68" s="353"/>
      <c r="F68" s="360"/>
      <c r="G68" s="362"/>
      <c r="I68" s="2"/>
    </row>
    <row r="69" spans="2:9" s="1" customFormat="1">
      <c r="B69" s="350"/>
      <c r="C69" s="11"/>
      <c r="D69" s="11"/>
      <c r="E69" s="353"/>
      <c r="F69" s="360"/>
      <c r="G69" s="362"/>
      <c r="I69" s="2"/>
    </row>
    <row r="70" spans="2:9" s="1" customFormat="1">
      <c r="B70" s="350"/>
      <c r="C70" s="11"/>
      <c r="D70" s="11"/>
      <c r="E70" s="353"/>
      <c r="F70" s="360"/>
      <c r="G70" s="362"/>
      <c r="I70" s="2"/>
    </row>
    <row r="71" spans="2:9" s="1" customFormat="1">
      <c r="B71" s="350"/>
      <c r="C71" s="11"/>
      <c r="D71" s="11"/>
      <c r="E71" s="353"/>
      <c r="F71" s="360"/>
      <c r="G71" s="362"/>
      <c r="I71" s="2"/>
    </row>
    <row r="72" spans="2:9" s="1" customFormat="1">
      <c r="B72" s="350"/>
      <c r="C72" s="11"/>
      <c r="D72" s="11"/>
      <c r="E72" s="353"/>
      <c r="F72" s="360"/>
      <c r="G72" s="362"/>
      <c r="I72" s="2"/>
    </row>
    <row r="73" spans="2:9" s="1" customFormat="1">
      <c r="B73" s="350"/>
      <c r="C73" s="11"/>
      <c r="D73" s="11"/>
      <c r="E73" s="353"/>
      <c r="F73" s="360"/>
      <c r="G73" s="362"/>
      <c r="I73" s="2"/>
    </row>
    <row r="74" spans="2:9" s="1" customFormat="1">
      <c r="B74" s="350"/>
      <c r="C74" s="11"/>
      <c r="D74" s="11"/>
      <c r="E74" s="353"/>
      <c r="F74" s="360"/>
      <c r="G74" s="362"/>
      <c r="I74" s="2"/>
    </row>
    <row r="75" spans="2:9" s="1" customFormat="1">
      <c r="B75" s="350"/>
      <c r="C75" s="11"/>
      <c r="D75" s="11"/>
      <c r="E75" s="353"/>
      <c r="F75" s="360"/>
      <c r="G75" s="362"/>
      <c r="I75" s="2"/>
    </row>
    <row r="76" spans="2:9" s="1" customFormat="1">
      <c r="B76" s="350"/>
      <c r="C76" s="11"/>
      <c r="D76" s="11"/>
      <c r="E76" s="353"/>
      <c r="F76" s="360"/>
      <c r="G76" s="362"/>
      <c r="I76" s="2"/>
    </row>
    <row r="77" spans="2:9" s="1" customFormat="1">
      <c r="B77" s="350"/>
      <c r="C77" s="11"/>
      <c r="D77" s="11"/>
      <c r="E77" s="353"/>
      <c r="F77" s="360"/>
      <c r="G77" s="362"/>
      <c r="I77" s="2"/>
    </row>
    <row r="78" spans="2:9" s="1" customFormat="1">
      <c r="B78" s="350"/>
      <c r="C78" s="11"/>
      <c r="D78" s="11"/>
      <c r="E78" s="353"/>
      <c r="F78" s="360"/>
      <c r="G78" s="362"/>
      <c r="I78" s="2"/>
    </row>
    <row r="79" spans="2:9" s="1" customFormat="1">
      <c r="B79" s="350"/>
      <c r="C79" s="11"/>
      <c r="D79" s="11"/>
      <c r="E79" s="353"/>
      <c r="F79" s="360"/>
      <c r="G79" s="362"/>
      <c r="I79" s="2"/>
    </row>
    <row r="80" spans="2:9" s="1" customFormat="1">
      <c r="B80" s="350"/>
      <c r="C80" s="11"/>
      <c r="D80" s="11"/>
      <c r="E80" s="353"/>
      <c r="F80" s="360"/>
      <c r="G80" s="362"/>
      <c r="I80" s="2"/>
    </row>
    <row r="81" spans="2:9" s="1" customFormat="1">
      <c r="B81" s="350"/>
      <c r="C81" s="11"/>
      <c r="D81" s="11"/>
      <c r="E81" s="353"/>
      <c r="F81" s="360"/>
      <c r="G81" s="11"/>
      <c r="I81" s="2"/>
    </row>
    <row r="82" spans="2:9" s="1" customFormat="1">
      <c r="B82" s="350"/>
      <c r="C82" s="11"/>
      <c r="D82" s="11"/>
      <c r="E82" s="353"/>
      <c r="F82" s="360"/>
      <c r="G82" s="11"/>
      <c r="I82" s="2"/>
    </row>
    <row r="83" spans="2:9" s="1" customFormat="1">
      <c r="B83" s="350"/>
      <c r="C83" s="11"/>
      <c r="D83" s="11"/>
      <c r="E83" s="353"/>
      <c r="F83" s="360"/>
      <c r="G83" s="11"/>
      <c r="I83" s="2"/>
    </row>
    <row r="84" spans="2:9" s="1" customFormat="1">
      <c r="B84" s="350"/>
      <c r="C84" s="11"/>
      <c r="D84" s="11"/>
      <c r="E84" s="353"/>
      <c r="F84" s="360"/>
      <c r="G84" s="11"/>
      <c r="I84" s="2"/>
    </row>
    <row r="85" spans="2:9" s="1" customFormat="1">
      <c r="B85" s="350"/>
      <c r="C85" s="11"/>
      <c r="D85" s="11"/>
      <c r="E85" s="353"/>
      <c r="F85" s="360"/>
      <c r="G85" s="11"/>
      <c r="I85" s="2"/>
    </row>
    <row r="86" spans="2:9" s="1" customFormat="1">
      <c r="B86" s="350"/>
      <c r="C86" s="11"/>
      <c r="D86" s="11"/>
      <c r="E86" s="353"/>
      <c r="F86" s="360"/>
      <c r="G86" s="11"/>
      <c r="I86" s="2"/>
    </row>
    <row r="87" spans="2:9" s="1" customFormat="1">
      <c r="B87" s="350"/>
      <c r="C87" s="11"/>
      <c r="D87" s="11"/>
      <c r="E87" s="353"/>
      <c r="F87" s="360"/>
      <c r="G87" s="11"/>
      <c r="I87" s="2"/>
    </row>
    <row r="88" spans="2:9" s="1" customFormat="1">
      <c r="B88" s="350"/>
      <c r="C88" s="11"/>
      <c r="D88" s="11"/>
      <c r="E88" s="364"/>
      <c r="F88" s="360"/>
      <c r="G88" s="11"/>
      <c r="I88" s="2"/>
    </row>
    <row r="89" spans="2:9" s="1" customFormat="1">
      <c r="B89" s="350"/>
      <c r="C89" s="11"/>
      <c r="D89" s="11"/>
      <c r="E89" s="364"/>
      <c r="F89" s="360"/>
      <c r="G89" s="11"/>
      <c r="I89" s="2"/>
    </row>
    <row r="90" spans="2:9" s="1" customFormat="1">
      <c r="B90" s="350"/>
      <c r="C90" s="11"/>
      <c r="D90" s="11"/>
      <c r="E90" s="364"/>
      <c r="F90" s="360"/>
      <c r="G90" s="11"/>
      <c r="I90" s="2"/>
    </row>
    <row r="91" spans="2:9" s="1" customFormat="1">
      <c r="B91" s="350"/>
      <c r="C91" s="11"/>
      <c r="D91" s="11"/>
      <c r="E91" s="364"/>
      <c r="F91" s="360"/>
      <c r="G91" s="11"/>
      <c r="I91" s="2"/>
    </row>
    <row r="92" spans="2:9" s="1" customFormat="1">
      <c r="B92" s="350"/>
      <c r="C92" s="11"/>
      <c r="D92" s="11"/>
      <c r="E92" s="364"/>
      <c r="F92" s="360"/>
      <c r="G92" s="11"/>
      <c r="I92" s="2"/>
    </row>
    <row r="93" spans="2:9" s="1" customFormat="1">
      <c r="B93" s="350"/>
      <c r="C93" s="11"/>
      <c r="D93" s="11"/>
      <c r="E93" s="364"/>
      <c r="F93" s="360"/>
      <c r="G93" s="11"/>
      <c r="I93" s="2"/>
    </row>
    <row r="94" spans="2:9" s="1" customFormat="1">
      <c r="B94" s="350"/>
      <c r="C94" s="11"/>
      <c r="D94" s="11"/>
      <c r="E94" s="364"/>
      <c r="F94" s="360"/>
      <c r="G94" s="11"/>
      <c r="I94" s="2"/>
    </row>
    <row r="95" spans="2:9" s="1" customFormat="1">
      <c r="B95" s="350"/>
      <c r="C95" s="11"/>
      <c r="D95" s="11"/>
      <c r="E95" s="364"/>
      <c r="F95" s="360"/>
      <c r="G95" s="11"/>
      <c r="I95" s="2"/>
    </row>
    <row r="96" spans="2:9" s="1" customFormat="1">
      <c r="B96" s="350"/>
      <c r="C96" s="11"/>
      <c r="D96" s="11"/>
      <c r="E96" s="364"/>
      <c r="F96" s="360"/>
      <c r="G96" s="11"/>
      <c r="I96" s="2"/>
    </row>
    <row r="97" spans="2:9" s="1" customFormat="1">
      <c r="B97" s="350"/>
      <c r="C97" s="11"/>
      <c r="D97" s="11"/>
      <c r="E97" s="364"/>
      <c r="F97" s="360"/>
      <c r="G97" s="11"/>
      <c r="I97" s="2"/>
    </row>
    <row r="98" spans="2:9" s="1" customFormat="1">
      <c r="B98" s="350"/>
      <c r="C98" s="11"/>
      <c r="D98" s="11"/>
      <c r="E98" s="364"/>
      <c r="F98" s="360"/>
      <c r="G98" s="11"/>
      <c r="I98" s="2"/>
    </row>
    <row r="99" spans="2:9" s="1" customFormat="1">
      <c r="B99" s="350"/>
      <c r="C99" s="11"/>
      <c r="D99" s="11"/>
      <c r="E99" s="364"/>
      <c r="F99" s="360"/>
      <c r="G99" s="11"/>
      <c r="I99" s="2"/>
    </row>
    <row r="100" spans="2:9" s="1" customFormat="1">
      <c r="B100" s="350"/>
      <c r="C100" s="11"/>
      <c r="D100" s="11"/>
      <c r="E100" s="364"/>
      <c r="F100" s="360"/>
      <c r="G100" s="11"/>
      <c r="I100" s="2"/>
    </row>
    <row r="101" spans="2:9" s="1" customFormat="1">
      <c r="B101" s="350"/>
      <c r="C101" s="11"/>
      <c r="D101" s="11"/>
      <c r="E101" s="364"/>
      <c r="F101" s="360"/>
      <c r="G101" s="11"/>
      <c r="I101" s="2"/>
    </row>
    <row r="102" spans="2:9" s="1" customFormat="1">
      <c r="B102" s="350"/>
      <c r="C102" s="11"/>
      <c r="D102" s="11"/>
      <c r="E102" s="364"/>
      <c r="F102" s="360"/>
      <c r="G102" s="11"/>
      <c r="I102" s="2"/>
    </row>
    <row r="103" spans="2:9" s="1" customFormat="1">
      <c r="B103" s="350"/>
      <c r="C103" s="11"/>
      <c r="D103" s="11"/>
      <c r="E103" s="364"/>
      <c r="F103" s="360"/>
      <c r="G103" s="11"/>
      <c r="I103" s="2"/>
    </row>
    <row r="104" spans="2:9" s="1" customFormat="1">
      <c r="B104" s="350"/>
      <c r="C104" s="11"/>
      <c r="D104" s="11"/>
      <c r="E104" s="364"/>
      <c r="F104" s="360"/>
      <c r="G104" s="11"/>
      <c r="I104" s="2"/>
    </row>
    <row r="105" spans="2:9" s="1" customFormat="1">
      <c r="B105" s="350"/>
      <c r="C105" s="11"/>
      <c r="D105" s="11"/>
      <c r="E105" s="364"/>
      <c r="F105" s="360"/>
      <c r="G105" s="11"/>
      <c r="I105" s="2"/>
    </row>
    <row r="106" spans="2:9" s="1" customFormat="1">
      <c r="B106" s="350"/>
      <c r="C106" s="11"/>
      <c r="D106" s="11"/>
      <c r="E106" s="364"/>
      <c r="F106" s="360"/>
      <c r="G106" s="11"/>
      <c r="I106" s="2"/>
    </row>
    <row r="107" spans="2:9" s="1" customFormat="1">
      <c r="B107" s="350"/>
      <c r="C107" s="11"/>
      <c r="D107" s="11"/>
      <c r="E107" s="364"/>
      <c r="F107" s="360"/>
      <c r="G107" s="11"/>
      <c r="I107" s="2"/>
    </row>
    <row r="108" spans="2:9" s="1" customFormat="1">
      <c r="B108" s="350"/>
      <c r="C108" s="11"/>
      <c r="D108" s="11"/>
      <c r="E108" s="364"/>
      <c r="F108" s="360"/>
      <c r="G108" s="11"/>
      <c r="I108" s="2"/>
    </row>
    <row r="109" spans="2:9" s="1" customFormat="1">
      <c r="B109" s="350"/>
      <c r="C109" s="11"/>
      <c r="D109" s="11"/>
      <c r="E109" s="364"/>
      <c r="F109" s="360"/>
      <c r="G109" s="11"/>
      <c r="I109" s="2"/>
    </row>
    <row r="110" spans="2:9" s="1" customFormat="1">
      <c r="B110" s="350"/>
      <c r="C110" s="11"/>
      <c r="D110" s="11"/>
      <c r="E110" s="364"/>
      <c r="F110" s="360"/>
      <c r="G110" s="11"/>
      <c r="I110" s="2"/>
    </row>
    <row r="111" spans="2:9" s="1" customFormat="1">
      <c r="B111" s="350"/>
      <c r="C111" s="11"/>
      <c r="D111" s="11"/>
      <c r="E111" s="364"/>
      <c r="F111" s="360"/>
      <c r="G111" s="11"/>
      <c r="I111" s="2"/>
    </row>
    <row r="112" spans="2:9" s="1" customFormat="1">
      <c r="B112" s="350"/>
      <c r="C112" s="11"/>
      <c r="D112" s="11"/>
      <c r="E112" s="364"/>
      <c r="F112" s="360"/>
      <c r="G112" s="11"/>
      <c r="I112" s="2"/>
    </row>
    <row r="113" spans="2:9" s="1" customFormat="1">
      <c r="B113" s="350"/>
      <c r="C113" s="11"/>
      <c r="D113" s="11"/>
      <c r="E113" s="364"/>
      <c r="F113" s="360"/>
      <c r="G113" s="11"/>
      <c r="I113" s="2"/>
    </row>
    <row r="114" spans="2:9" s="1" customFormat="1">
      <c r="B114" s="350"/>
      <c r="C114" s="11"/>
      <c r="D114" s="11"/>
      <c r="E114" s="364"/>
      <c r="F114" s="360"/>
      <c r="G114" s="11"/>
      <c r="I114" s="2"/>
    </row>
    <row r="115" spans="2:9" s="1" customFormat="1">
      <c r="B115" s="350"/>
      <c r="C115" s="11"/>
      <c r="D115" s="11"/>
      <c r="E115" s="364"/>
      <c r="F115" s="360"/>
      <c r="G115" s="11"/>
      <c r="I115" s="2"/>
    </row>
    <row r="116" spans="2:9" s="1" customFormat="1">
      <c r="B116" s="350"/>
      <c r="C116" s="11"/>
      <c r="D116" s="11"/>
      <c r="E116" s="364"/>
      <c r="F116" s="360"/>
      <c r="G116" s="11"/>
      <c r="I116" s="2"/>
    </row>
    <row r="117" spans="2:9" s="1" customFormat="1">
      <c r="B117" s="350"/>
      <c r="C117" s="11"/>
      <c r="D117" s="11"/>
      <c r="E117" s="364"/>
      <c r="F117" s="360"/>
      <c r="G117" s="11"/>
      <c r="I117" s="2"/>
    </row>
    <row r="118" spans="2:9" s="1" customFormat="1">
      <c r="B118" s="350"/>
      <c r="C118" s="11"/>
      <c r="D118" s="11"/>
      <c r="E118" s="364"/>
      <c r="F118" s="360"/>
      <c r="G118" s="11"/>
      <c r="I118" s="2"/>
    </row>
    <row r="119" spans="2:9" s="1" customFormat="1">
      <c r="B119" s="350"/>
      <c r="C119" s="11"/>
      <c r="D119" s="11"/>
      <c r="E119" s="364"/>
      <c r="F119" s="360"/>
      <c r="G119" s="11"/>
      <c r="I119" s="2"/>
    </row>
    <row r="120" spans="2:9" s="1" customFormat="1">
      <c r="B120" s="350"/>
      <c r="C120" s="11"/>
      <c r="D120" s="11"/>
      <c r="E120" s="364"/>
      <c r="F120" s="360"/>
      <c r="G120" s="11"/>
      <c r="I120" s="2"/>
    </row>
    <row r="121" spans="2:9" s="1" customFormat="1">
      <c r="B121" s="350"/>
      <c r="C121" s="11"/>
      <c r="D121" s="11"/>
      <c r="E121" s="364"/>
      <c r="F121" s="360"/>
      <c r="G121" s="11"/>
      <c r="I121" s="2"/>
    </row>
    <row r="122" spans="2:9" s="1" customFormat="1">
      <c r="B122" s="350"/>
      <c r="C122" s="11"/>
      <c r="D122" s="11"/>
      <c r="E122" s="364"/>
      <c r="F122" s="360"/>
      <c r="G122" s="11"/>
      <c r="I122" s="2"/>
    </row>
    <row r="123" spans="2:9" s="1" customFormat="1">
      <c r="B123" s="350"/>
      <c r="C123" s="11"/>
      <c r="D123" s="11"/>
      <c r="E123" s="364"/>
      <c r="F123" s="360"/>
      <c r="G123" s="11"/>
      <c r="I123" s="2"/>
    </row>
    <row r="124" spans="2:9" s="1" customFormat="1">
      <c r="B124" s="350"/>
      <c r="C124" s="11"/>
      <c r="D124" s="11"/>
      <c r="E124" s="364"/>
      <c r="F124" s="360"/>
      <c r="G124" s="11"/>
      <c r="I124" s="2"/>
    </row>
    <row r="125" spans="2:9" s="1" customFormat="1">
      <c r="B125" s="350"/>
      <c r="C125" s="11"/>
      <c r="D125" s="11"/>
      <c r="E125" s="364"/>
      <c r="F125" s="360"/>
      <c r="G125" s="11"/>
      <c r="I125" s="2"/>
    </row>
    <row r="126" spans="2:9" s="1" customFormat="1">
      <c r="B126" s="350"/>
      <c r="C126" s="11"/>
      <c r="D126" s="11"/>
      <c r="E126" s="364"/>
      <c r="F126" s="360"/>
      <c r="G126" s="11"/>
      <c r="I126" s="2"/>
    </row>
    <row r="127" spans="2:9" s="1" customFormat="1">
      <c r="B127" s="350"/>
      <c r="C127" s="11"/>
      <c r="D127" s="11"/>
      <c r="E127" s="364"/>
      <c r="F127" s="360"/>
      <c r="G127" s="11"/>
      <c r="I127" s="2"/>
    </row>
    <row r="128" spans="2:9" s="1" customFormat="1">
      <c r="B128" s="350"/>
      <c r="C128" s="11"/>
      <c r="D128" s="11"/>
      <c r="E128" s="364"/>
      <c r="F128" s="360"/>
      <c r="G128" s="11"/>
      <c r="I128" s="2"/>
    </row>
    <row r="129" spans="2:9" s="1" customFormat="1">
      <c r="B129" s="350"/>
      <c r="C129" s="11"/>
      <c r="D129" s="11"/>
      <c r="E129" s="364"/>
      <c r="F129" s="360"/>
      <c r="G129" s="11"/>
      <c r="I129" s="2"/>
    </row>
    <row r="130" spans="2:9" s="1" customFormat="1">
      <c r="B130" s="350"/>
      <c r="C130" s="11"/>
      <c r="D130" s="11"/>
      <c r="E130" s="364"/>
      <c r="F130" s="360"/>
      <c r="G130" s="11"/>
      <c r="I130" s="2"/>
    </row>
    <row r="131" spans="2:9" s="1" customFormat="1">
      <c r="B131" s="350"/>
      <c r="C131" s="11"/>
      <c r="D131" s="11"/>
      <c r="E131" s="364"/>
      <c r="F131" s="360"/>
      <c r="G131" s="11"/>
      <c r="I131" s="2"/>
    </row>
    <row r="132" spans="2:9" s="1" customFormat="1">
      <c r="B132" s="350"/>
      <c r="C132" s="11"/>
      <c r="D132" s="11"/>
      <c r="E132" s="364"/>
      <c r="F132" s="360"/>
      <c r="G132" s="11"/>
      <c r="I132" s="2"/>
    </row>
    <row r="133" spans="2:9" s="1" customFormat="1">
      <c r="B133" s="350"/>
      <c r="C133" s="11"/>
      <c r="D133" s="11"/>
      <c r="E133" s="364"/>
      <c r="F133" s="360"/>
      <c r="G133" s="11"/>
      <c r="I133" s="2"/>
    </row>
    <row r="134" spans="2:9" s="1" customFormat="1">
      <c r="B134" s="350"/>
      <c r="C134" s="11"/>
      <c r="D134" s="11"/>
      <c r="E134" s="364"/>
      <c r="F134" s="360"/>
      <c r="G134" s="11"/>
      <c r="I134" s="2"/>
    </row>
    <row r="135" spans="2:9" s="1" customFormat="1">
      <c r="B135" s="350"/>
      <c r="C135" s="11"/>
      <c r="D135" s="11"/>
      <c r="E135" s="364"/>
      <c r="F135" s="360"/>
      <c r="G135" s="11"/>
      <c r="I135" s="2"/>
    </row>
    <row r="136" spans="2:9" s="1" customFormat="1">
      <c r="B136" s="11"/>
      <c r="C136" s="11"/>
      <c r="D136" s="11"/>
      <c r="E136" s="364"/>
      <c r="F136" s="360"/>
      <c r="G136" s="11"/>
      <c r="I136" s="2"/>
    </row>
    <row r="137" spans="2:9" s="1" customFormat="1">
      <c r="B137" s="11"/>
      <c r="C137" s="11"/>
      <c r="D137" s="11"/>
      <c r="E137" s="364"/>
      <c r="F137" s="360"/>
      <c r="G137" s="11"/>
      <c r="I137" s="2"/>
    </row>
    <row r="138" spans="2:9" s="1" customFormat="1">
      <c r="B138" s="11"/>
      <c r="C138" s="11"/>
      <c r="D138" s="11"/>
      <c r="E138" s="364"/>
      <c r="F138" s="360"/>
      <c r="G138" s="11"/>
      <c r="I138" s="2"/>
    </row>
    <row r="139" spans="2:9" s="1" customFormat="1">
      <c r="B139" s="11"/>
      <c r="C139" s="11"/>
      <c r="D139" s="11"/>
      <c r="E139" s="364"/>
      <c r="F139" s="360"/>
      <c r="G139" s="11"/>
      <c r="I139" s="2"/>
    </row>
    <row r="140" spans="2:9" s="1" customFormat="1">
      <c r="B140" s="11"/>
      <c r="C140" s="11"/>
      <c r="D140" s="11"/>
      <c r="E140" s="364"/>
      <c r="F140" s="360"/>
      <c r="G140" s="11"/>
      <c r="I140" s="2"/>
    </row>
    <row r="141" spans="2:9" s="1" customFormat="1">
      <c r="B141" s="11"/>
      <c r="C141" s="11"/>
      <c r="D141" s="11"/>
      <c r="E141" s="364"/>
      <c r="F141" s="360"/>
      <c r="G141" s="11"/>
      <c r="I141" s="2"/>
    </row>
    <row r="142" spans="2:9" s="1" customFormat="1">
      <c r="B142" s="11"/>
      <c r="C142" s="11"/>
      <c r="D142" s="11"/>
      <c r="E142" s="364"/>
      <c r="F142" s="224"/>
      <c r="G142" s="11"/>
      <c r="I142" s="2"/>
    </row>
    <row r="143" spans="2:9" s="1" customFormat="1">
      <c r="B143" s="11"/>
      <c r="C143" s="11"/>
      <c r="D143" s="11"/>
      <c r="E143" s="364"/>
      <c r="F143" s="224"/>
      <c r="G143" s="11"/>
      <c r="I143" s="2"/>
    </row>
    <row r="144" spans="2:9" s="1" customFormat="1">
      <c r="B144" s="11"/>
      <c r="C144" s="11"/>
      <c r="D144" s="11"/>
      <c r="E144" s="364"/>
      <c r="F144" s="224"/>
      <c r="G144" s="11"/>
      <c r="I144" s="2"/>
    </row>
    <row r="145" spans="2:9" s="1" customFormat="1">
      <c r="B145" s="11"/>
      <c r="C145" s="11"/>
      <c r="D145" s="11"/>
      <c r="E145" s="364"/>
      <c r="F145" s="224"/>
      <c r="G145" s="11"/>
      <c r="I145" s="2"/>
    </row>
    <row r="146" spans="2:9" s="1" customFormat="1">
      <c r="B146" s="11"/>
      <c r="C146" s="11"/>
      <c r="D146" s="11"/>
      <c r="E146" s="364"/>
      <c r="F146" s="224"/>
      <c r="G146" s="11"/>
      <c r="I146" s="2"/>
    </row>
    <row r="147" spans="2:9" s="1" customFormat="1">
      <c r="B147" s="11"/>
      <c r="C147" s="11"/>
      <c r="D147" s="11"/>
      <c r="E147" s="364"/>
      <c r="F147" s="224"/>
      <c r="G147" s="11"/>
      <c r="I147" s="2"/>
    </row>
    <row r="148" spans="2:9" s="1" customFormat="1">
      <c r="B148" s="11"/>
      <c r="C148" s="11"/>
      <c r="D148" s="11"/>
      <c r="E148" s="364"/>
      <c r="F148" s="224"/>
      <c r="G148" s="11"/>
      <c r="I148" s="2"/>
    </row>
    <row r="149" spans="2:9" s="1" customFormat="1">
      <c r="B149" s="11"/>
      <c r="C149" s="11"/>
      <c r="D149" s="11"/>
      <c r="E149" s="364"/>
      <c r="F149" s="224"/>
      <c r="G149" s="11"/>
      <c r="I149" s="2"/>
    </row>
    <row r="150" spans="2:9" s="1" customFormat="1">
      <c r="B150" s="11"/>
      <c r="C150" s="11"/>
      <c r="D150" s="11"/>
      <c r="E150" s="364"/>
      <c r="F150" s="224"/>
      <c r="G150" s="11"/>
      <c r="I150" s="2"/>
    </row>
    <row r="151" spans="2:9" s="1" customFormat="1">
      <c r="B151" s="11"/>
      <c r="C151" s="11"/>
      <c r="D151" s="11"/>
      <c r="E151" s="364"/>
      <c r="F151" s="224"/>
      <c r="G151" s="11"/>
      <c r="I151" s="2"/>
    </row>
    <row r="152" spans="2:9" s="1" customFormat="1">
      <c r="B152" s="11"/>
      <c r="C152" s="11"/>
      <c r="D152" s="11"/>
      <c r="E152" s="364"/>
      <c r="F152" s="224"/>
      <c r="G152" s="11"/>
      <c r="I152" s="2"/>
    </row>
    <row r="153" spans="2:9" s="1" customFormat="1">
      <c r="B153" s="11"/>
      <c r="C153" s="11"/>
      <c r="D153" s="11"/>
      <c r="E153" s="364"/>
      <c r="F153" s="224"/>
      <c r="G153" s="11"/>
      <c r="I153" s="2"/>
    </row>
    <row r="154" spans="2:9" s="1" customFormat="1">
      <c r="B154" s="11"/>
      <c r="C154" s="11"/>
      <c r="D154" s="11"/>
      <c r="E154" s="364"/>
      <c r="F154" s="365"/>
      <c r="G154" s="11"/>
      <c r="I154" s="2"/>
    </row>
    <row r="155" spans="2:9" s="1" customFormat="1">
      <c r="B155" s="11"/>
      <c r="C155" s="11"/>
      <c r="D155" s="11"/>
      <c r="E155" s="364"/>
      <c r="F155" s="365"/>
      <c r="G155" s="11"/>
      <c r="I155" s="2"/>
    </row>
    <row r="156" spans="2:9" s="1" customFormat="1">
      <c r="B156" s="11"/>
      <c r="C156" s="11"/>
      <c r="D156" s="11"/>
      <c r="E156" s="364"/>
      <c r="F156" s="365"/>
      <c r="G156" s="11"/>
      <c r="I156" s="2"/>
    </row>
    <row r="157" spans="2:9" s="1" customFormat="1">
      <c r="B157" s="11"/>
      <c r="C157" s="11"/>
      <c r="D157" s="11"/>
      <c r="E157" s="364"/>
      <c r="F157" s="365"/>
      <c r="G157" s="11"/>
      <c r="I157" s="2"/>
    </row>
    <row r="158" spans="2:9" s="1" customFormat="1">
      <c r="B158" s="11"/>
      <c r="C158" s="11"/>
      <c r="D158" s="11"/>
      <c r="E158" s="364"/>
      <c r="F158" s="365"/>
      <c r="G158" s="11"/>
      <c r="I158" s="2"/>
    </row>
    <row r="159" spans="2:9" s="1" customFormat="1">
      <c r="B159" s="11"/>
      <c r="C159" s="11"/>
      <c r="D159" s="11"/>
      <c r="E159" s="364"/>
      <c r="F159" s="365"/>
      <c r="G159" s="11"/>
      <c r="I159" s="2"/>
    </row>
    <row r="160" spans="2:9" s="1" customFormat="1">
      <c r="B160" s="11"/>
      <c r="C160" s="11"/>
      <c r="D160" s="11"/>
      <c r="E160" s="364"/>
      <c r="F160" s="365"/>
      <c r="G160" s="11"/>
      <c r="I160" s="2"/>
    </row>
    <row r="161" spans="2:9" s="1" customFormat="1">
      <c r="B161" s="11"/>
      <c r="C161" s="11"/>
      <c r="D161" s="11"/>
      <c r="E161" s="364"/>
      <c r="F161" s="365"/>
      <c r="G161" s="11"/>
      <c r="I161" s="2"/>
    </row>
    <row r="162" spans="2:9" s="1" customFormat="1">
      <c r="B162" s="11"/>
      <c r="C162" s="11"/>
      <c r="D162" s="11"/>
      <c r="E162" s="364"/>
      <c r="F162" s="365"/>
      <c r="G162" s="11"/>
      <c r="I162" s="2"/>
    </row>
    <row r="163" spans="2:9" s="1" customFormat="1">
      <c r="B163" s="11"/>
      <c r="C163" s="11"/>
      <c r="D163" s="11"/>
      <c r="E163" s="364"/>
      <c r="F163" s="365"/>
      <c r="G163" s="11"/>
      <c r="I163" s="2"/>
    </row>
    <row r="164" spans="2:9" s="1" customFormat="1">
      <c r="B164" s="11"/>
      <c r="C164" s="11"/>
      <c r="D164" s="11"/>
      <c r="E164" s="364"/>
      <c r="F164" s="365"/>
      <c r="G164" s="11"/>
      <c r="I164" s="2"/>
    </row>
    <row r="165" spans="2:9" s="1" customFormat="1">
      <c r="B165" s="11"/>
      <c r="C165" s="11"/>
      <c r="D165" s="11"/>
      <c r="E165" s="364"/>
      <c r="F165" s="365"/>
      <c r="G165" s="11"/>
      <c r="I165" s="2"/>
    </row>
    <row r="166" spans="2:9" s="1" customFormat="1">
      <c r="B166" s="11"/>
      <c r="C166" s="11"/>
      <c r="D166" s="11"/>
      <c r="E166" s="364"/>
      <c r="F166" s="365"/>
      <c r="G166" s="11"/>
      <c r="I166" s="2"/>
    </row>
    <row r="167" spans="2:9" s="1" customFormat="1">
      <c r="B167" s="11"/>
      <c r="C167" s="11"/>
      <c r="D167" s="11"/>
      <c r="E167" s="364"/>
      <c r="F167" s="365"/>
      <c r="G167" s="11"/>
      <c r="I167" s="2"/>
    </row>
    <row r="168" spans="2:9" s="1" customFormat="1">
      <c r="B168" s="11"/>
      <c r="C168" s="11"/>
      <c r="D168" s="11"/>
      <c r="E168" s="364"/>
      <c r="F168" s="365"/>
      <c r="G168" s="11"/>
      <c r="I168" s="2"/>
    </row>
    <row r="169" spans="2:9" s="1" customFormat="1">
      <c r="B169" s="11"/>
      <c r="C169" s="11"/>
      <c r="D169" s="11"/>
      <c r="E169" s="364"/>
      <c r="F169" s="365"/>
      <c r="G169" s="11"/>
      <c r="I169" s="2"/>
    </row>
    <row r="170" spans="2:9" s="1" customFormat="1">
      <c r="B170" s="11"/>
      <c r="C170" s="11"/>
      <c r="D170" s="11"/>
      <c r="E170" s="364"/>
      <c r="F170" s="365"/>
      <c r="G170" s="11"/>
      <c r="I170" s="2"/>
    </row>
    <row r="171" spans="2:9" s="1" customFormat="1">
      <c r="B171" s="11"/>
      <c r="C171" s="11"/>
      <c r="D171" s="11"/>
      <c r="E171" s="364"/>
      <c r="F171" s="365"/>
      <c r="G171" s="11"/>
      <c r="I171" s="2"/>
    </row>
    <row r="172" spans="2:9" s="1" customFormat="1">
      <c r="B172" s="11"/>
      <c r="C172" s="11"/>
      <c r="D172" s="11"/>
      <c r="E172" s="364"/>
      <c r="F172" s="365"/>
      <c r="G172" s="11"/>
      <c r="I172" s="2"/>
    </row>
    <row r="173" spans="2:9" s="1" customFormat="1">
      <c r="B173" s="11"/>
      <c r="C173" s="11"/>
      <c r="D173" s="11"/>
      <c r="E173" s="364"/>
      <c r="F173" s="365"/>
      <c r="G173" s="11"/>
      <c r="I173" s="2"/>
    </row>
    <row r="174" spans="2:9" s="1" customFormat="1">
      <c r="B174" s="11"/>
      <c r="C174" s="11"/>
      <c r="D174" s="11"/>
      <c r="E174" s="364"/>
      <c r="F174" s="365"/>
      <c r="G174" s="11"/>
      <c r="I174" s="2"/>
    </row>
    <row r="175" spans="2:9" s="1" customFormat="1">
      <c r="B175" s="11"/>
      <c r="C175" s="11"/>
      <c r="D175" s="11"/>
      <c r="E175" s="364"/>
      <c r="F175" s="365"/>
      <c r="G175" s="11"/>
      <c r="I175" s="2"/>
    </row>
    <row r="176" spans="2:9" s="1" customFormat="1">
      <c r="B176" s="11"/>
      <c r="C176" s="11"/>
      <c r="D176" s="11"/>
      <c r="E176" s="364"/>
      <c r="F176" s="365"/>
      <c r="G176" s="11"/>
      <c r="I176" s="2"/>
    </row>
    <row r="177" spans="2:9" s="1" customFormat="1">
      <c r="B177" s="11"/>
      <c r="C177" s="11"/>
      <c r="D177" s="11"/>
      <c r="E177" s="364"/>
      <c r="F177" s="365"/>
      <c r="G177" s="11"/>
      <c r="I177" s="2"/>
    </row>
    <row r="178" spans="2:9" s="1" customFormat="1">
      <c r="B178" s="11"/>
      <c r="C178" s="11"/>
      <c r="D178" s="11"/>
      <c r="E178" s="364"/>
      <c r="F178" s="365"/>
      <c r="G178" s="11"/>
      <c r="I178" s="2"/>
    </row>
    <row r="179" spans="2:9" s="1" customFormat="1">
      <c r="B179" s="11"/>
      <c r="C179" s="11"/>
      <c r="D179" s="11"/>
      <c r="E179" s="364"/>
      <c r="F179" s="365"/>
      <c r="G179" s="11"/>
      <c r="I179" s="2"/>
    </row>
    <row r="180" spans="2:9" s="1" customFormat="1">
      <c r="B180" s="11"/>
      <c r="C180" s="11"/>
      <c r="D180" s="11"/>
      <c r="E180" s="364"/>
      <c r="F180" s="365"/>
      <c r="G180" s="11"/>
      <c r="I180" s="2"/>
    </row>
    <row r="181" spans="2:9" s="1" customFormat="1">
      <c r="B181" s="11"/>
      <c r="C181" s="11"/>
      <c r="D181" s="11"/>
      <c r="E181" s="364"/>
      <c r="F181" s="365"/>
      <c r="G181" s="11"/>
      <c r="I181" s="2"/>
    </row>
    <row r="182" spans="2:9" s="1" customFormat="1">
      <c r="B182" s="11"/>
      <c r="C182" s="11"/>
      <c r="D182" s="11"/>
      <c r="E182" s="364"/>
      <c r="F182" s="365"/>
      <c r="G182" s="11"/>
      <c r="I182" s="2"/>
    </row>
    <row r="183" spans="2:9" s="1" customFormat="1">
      <c r="B183" s="11"/>
      <c r="C183" s="11"/>
      <c r="D183" s="11"/>
      <c r="E183" s="364"/>
      <c r="F183" s="365"/>
      <c r="G183" s="11"/>
      <c r="I183" s="2"/>
    </row>
    <row r="184" spans="2:9" s="1" customFormat="1">
      <c r="B184" s="11"/>
      <c r="C184" s="11"/>
      <c r="D184" s="11"/>
      <c r="E184" s="364"/>
      <c r="F184" s="365"/>
      <c r="G184" s="11"/>
      <c r="I184" s="2"/>
    </row>
    <row r="185" spans="2:9" s="1" customFormat="1">
      <c r="B185" s="11"/>
      <c r="C185" s="11"/>
      <c r="D185" s="11"/>
      <c r="E185" s="364"/>
      <c r="F185" s="365"/>
      <c r="G185" s="11"/>
      <c r="I185" s="2"/>
    </row>
    <row r="186" spans="2:9" s="1" customFormat="1">
      <c r="B186" s="11"/>
      <c r="C186" s="11"/>
      <c r="D186" s="11"/>
      <c r="E186" s="364"/>
      <c r="F186" s="365"/>
      <c r="G186" s="11"/>
      <c r="I186" s="2"/>
    </row>
    <row r="187" spans="2:9" s="1" customFormat="1">
      <c r="B187" s="11"/>
      <c r="C187" s="11"/>
      <c r="D187" s="11"/>
      <c r="E187" s="364"/>
      <c r="F187" s="365"/>
      <c r="G187" s="11"/>
      <c r="I187" s="2"/>
    </row>
    <row r="188" spans="2:9" s="1" customFormat="1">
      <c r="B188" s="11"/>
      <c r="C188" s="11"/>
      <c r="D188" s="11"/>
      <c r="E188" s="364"/>
      <c r="F188" s="365"/>
      <c r="G188" s="11"/>
      <c r="I188" s="2"/>
    </row>
    <row r="189" spans="2:9" s="1" customFormat="1">
      <c r="B189" s="11"/>
      <c r="C189" s="11"/>
      <c r="D189" s="11"/>
      <c r="E189" s="364"/>
      <c r="F189" s="365"/>
      <c r="G189" s="11"/>
      <c r="I189" s="2"/>
    </row>
    <row r="190" spans="2:9" s="1" customFormat="1">
      <c r="B190" s="11"/>
      <c r="C190" s="11"/>
      <c r="D190" s="11"/>
      <c r="E190" s="364"/>
      <c r="F190" s="365"/>
      <c r="G190" s="11"/>
      <c r="I190" s="2"/>
    </row>
    <row r="191" spans="2:9" s="1" customFormat="1">
      <c r="B191" s="11"/>
      <c r="C191" s="11"/>
      <c r="D191" s="11"/>
      <c r="E191" s="364"/>
      <c r="F191" s="365"/>
      <c r="G191" s="11"/>
      <c r="I191" s="2"/>
    </row>
    <row r="192" spans="2:9" s="1" customFormat="1">
      <c r="B192" s="11"/>
      <c r="C192" s="11"/>
      <c r="D192" s="11"/>
      <c r="E192" s="364"/>
      <c r="F192" s="365"/>
      <c r="G192" s="11"/>
      <c r="I192" s="2"/>
    </row>
    <row r="193" spans="2:9" s="1" customFormat="1">
      <c r="B193" s="11"/>
      <c r="C193" s="11"/>
      <c r="D193" s="11"/>
      <c r="E193" s="364"/>
      <c r="F193" s="365"/>
      <c r="G193" s="11"/>
      <c r="I193" s="2"/>
    </row>
    <row r="194" spans="2:9" s="1" customFormat="1">
      <c r="B194" s="11"/>
      <c r="C194" s="11"/>
      <c r="D194" s="11"/>
      <c r="E194" s="364"/>
      <c r="F194" s="365"/>
      <c r="G194" s="11"/>
      <c r="I194" s="2"/>
    </row>
    <row r="195" spans="2:9" s="1" customFormat="1">
      <c r="B195" s="11"/>
      <c r="C195" s="11"/>
      <c r="D195" s="11"/>
      <c r="E195" s="364"/>
      <c r="F195" s="365"/>
      <c r="G195" s="11"/>
      <c r="I195" s="2"/>
    </row>
    <row r="196" spans="2:9" s="1" customFormat="1">
      <c r="B196" s="11"/>
      <c r="C196" s="11"/>
      <c r="D196" s="11"/>
      <c r="E196" s="364"/>
      <c r="F196" s="365"/>
      <c r="G196" s="11"/>
      <c r="I196" s="2"/>
    </row>
    <row r="197" spans="2:9" s="1" customFormat="1">
      <c r="B197" s="11"/>
      <c r="C197" s="11"/>
      <c r="D197" s="11"/>
      <c r="E197" s="364"/>
      <c r="F197" s="365"/>
      <c r="G197" s="11"/>
      <c r="I197" s="2"/>
    </row>
    <row r="198" spans="2:9" s="1" customFormat="1">
      <c r="B198" s="11"/>
      <c r="C198" s="11"/>
      <c r="D198" s="11"/>
      <c r="E198" s="364"/>
      <c r="F198" s="365"/>
      <c r="G198" s="11"/>
      <c r="I198" s="2"/>
    </row>
    <row r="199" spans="2:9" s="1" customFormat="1">
      <c r="B199" s="11"/>
      <c r="C199" s="11"/>
      <c r="D199" s="11"/>
      <c r="E199" s="364"/>
      <c r="F199" s="365"/>
      <c r="G199" s="11"/>
      <c r="I199" s="2"/>
    </row>
    <row r="200" spans="2:9" s="1" customFormat="1">
      <c r="B200" s="11"/>
      <c r="C200" s="11"/>
      <c r="D200" s="11"/>
      <c r="E200" s="364"/>
      <c r="F200" s="365"/>
      <c r="G200" s="11"/>
      <c r="I200" s="2"/>
    </row>
    <row r="201" spans="2:9" s="1" customFormat="1">
      <c r="B201" s="11"/>
      <c r="C201" s="11"/>
      <c r="D201" s="11"/>
      <c r="E201" s="364"/>
      <c r="F201" s="365"/>
      <c r="G201" s="11"/>
      <c r="I201" s="2"/>
    </row>
    <row r="202" spans="2:9" s="1" customFormat="1">
      <c r="B202" s="11"/>
      <c r="C202" s="11"/>
      <c r="D202" s="11"/>
      <c r="E202" s="364"/>
      <c r="F202" s="365"/>
      <c r="G202" s="11"/>
      <c r="I202" s="2"/>
    </row>
    <row r="203" spans="2:9" s="1" customFormat="1">
      <c r="B203" s="11"/>
      <c r="C203" s="11"/>
      <c r="D203" s="11"/>
      <c r="E203" s="3"/>
      <c r="F203" s="365"/>
      <c r="G203" s="11"/>
      <c r="I203" s="2"/>
    </row>
  </sheetData>
  <sheetProtection algorithmName="SHA-512" hashValue="bolqHDgQ68QXJAW1n8WotH7WIfkpP/GsNGCwnTtLaEGcPA1/H1u2PdMYuIHMT+kMO5ZUkPzDhGCZ1+uv5FxOxA==" saltValue="TmzXmKeuuiHUOwQnTzHDXg==" spinCount="100000" sheet="1" objects="1" scenarios="1"/>
  <mergeCells count="6">
    <mergeCell ref="G5:G6"/>
    <mergeCell ref="B5:B6"/>
    <mergeCell ref="C5:C6"/>
    <mergeCell ref="D5:D6"/>
    <mergeCell ref="E5:E6"/>
    <mergeCell ref="F5:F6"/>
  </mergeCells>
  <pageMargins left="0.7" right="0.7" top="0.75" bottom="0.75" header="0.3" footer="0.3"/>
  <pageSetup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EBF-847C-4393-BCB4-526411F89237}">
  <dimension ref="A1:N374"/>
  <sheetViews>
    <sheetView showGridLines="0" view="pageBreakPreview" topLeftCell="A4" zoomScaleNormal="100" zoomScaleSheetLayoutView="100" workbookViewId="0">
      <selection activeCell="C10" sqref="C10"/>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9.7265625" style="2"/>
    <col min="10" max="10" width="23.54296875" style="2" bestFit="1" customWidth="1"/>
    <col min="11" max="16384" width="9.7265625" style="2"/>
  </cols>
  <sheetData>
    <row r="1" spans="2:13">
      <c r="B1" s="90"/>
      <c r="C1" s="91"/>
      <c r="D1" s="91"/>
      <c r="E1" s="92"/>
      <c r="F1" s="367"/>
      <c r="G1" s="368"/>
    </row>
    <row r="2" spans="2:13" ht="12.75" customHeight="1">
      <c r="B2" s="170" t="str">
        <f>'Bill 2 - Dismantling of Equipme'!B2</f>
        <v>NATIONAL TRANSMISION COMPANY SOUTH AFRICA</v>
      </c>
      <c r="D2" s="276"/>
      <c r="E2" s="276"/>
      <c r="F2" s="276"/>
      <c r="G2" s="369"/>
      <c r="H2" s="276"/>
      <c r="I2" s="276"/>
    </row>
    <row r="3" spans="2:13" ht="12.75" customHeight="1">
      <c r="B3" s="104" t="s">
        <v>284</v>
      </c>
      <c r="C3" s="279"/>
      <c r="D3" s="276"/>
      <c r="E3" s="276"/>
      <c r="F3" s="276"/>
      <c r="G3" s="369"/>
      <c r="H3" s="276"/>
      <c r="I3" s="276"/>
    </row>
    <row r="4" spans="2:13" ht="12.75" customHeight="1">
      <c r="B4" s="104" t="str">
        <f>'Bill 1 - P&amp;G'!B5</f>
        <v>ELECTRICAL WORKS</v>
      </c>
      <c r="C4" s="279"/>
      <c r="D4" s="280"/>
      <c r="E4" s="281"/>
      <c r="F4" s="280"/>
      <c r="G4" s="370"/>
      <c r="H4" s="280"/>
      <c r="I4" s="280"/>
    </row>
    <row r="5" spans="2:13" ht="13" customHeight="1">
      <c r="B5" s="558" t="s">
        <v>0</v>
      </c>
      <c r="C5" s="560" t="s">
        <v>1</v>
      </c>
      <c r="D5" s="552" t="s">
        <v>2</v>
      </c>
      <c r="E5" s="548" t="s">
        <v>3</v>
      </c>
      <c r="F5" s="554" t="s">
        <v>4</v>
      </c>
      <c r="G5" s="556" t="s">
        <v>5</v>
      </c>
    </row>
    <row r="6" spans="2:13" ht="13" customHeight="1" thickBot="1">
      <c r="B6" s="559"/>
      <c r="C6" s="561"/>
      <c r="D6" s="553"/>
      <c r="E6" s="549"/>
      <c r="F6" s="555"/>
      <c r="G6" s="557"/>
    </row>
    <row r="7" spans="2:13" ht="13">
      <c r="B7" s="371"/>
      <c r="C7" s="283"/>
      <c r="D7" s="283"/>
      <c r="E7" s="283"/>
      <c r="F7" s="285"/>
      <c r="G7" s="372"/>
      <c r="K7" s="3"/>
      <c r="M7" s="3"/>
    </row>
    <row r="8" spans="2:13" ht="13">
      <c r="B8" s="371"/>
      <c r="C8" s="283"/>
      <c r="D8" s="283"/>
      <c r="E8" s="283"/>
      <c r="F8" s="285"/>
      <c r="G8" s="372"/>
      <c r="K8" s="3"/>
      <c r="M8" s="3"/>
    </row>
    <row r="9" spans="2:13" ht="18">
      <c r="B9" s="373"/>
      <c r="C9" s="374" t="s">
        <v>76</v>
      </c>
      <c r="D9" s="375"/>
      <c r="E9" s="376"/>
      <c r="F9" s="291"/>
      <c r="G9" s="377"/>
      <c r="K9" s="3"/>
      <c r="M9" s="3"/>
    </row>
    <row r="10" spans="2:13" ht="13">
      <c r="B10" s="378"/>
      <c r="C10" s="379"/>
      <c r="D10" s="327"/>
      <c r="E10" s="293"/>
      <c r="F10" s="297"/>
      <c r="G10" s="380"/>
    </row>
    <row r="11" spans="2:13" ht="26">
      <c r="B11" s="381"/>
      <c r="C11" s="382" t="s">
        <v>168</v>
      </c>
      <c r="D11" s="293"/>
      <c r="E11" s="293"/>
      <c r="F11" s="300"/>
      <c r="G11" s="380"/>
    </row>
    <row r="12" spans="2:13" ht="15.5">
      <c r="B12" s="381"/>
      <c r="C12" s="383"/>
      <c r="D12" s="293"/>
      <c r="E12" s="293"/>
      <c r="F12" s="300"/>
      <c r="G12" s="380"/>
    </row>
    <row r="13" spans="2:13" ht="39">
      <c r="B13" s="384"/>
      <c r="C13" s="382" t="s">
        <v>186</v>
      </c>
      <c r="D13" s="284"/>
      <c r="E13" s="283"/>
      <c r="F13" s="300"/>
      <c r="G13" s="372"/>
    </row>
    <row r="14" spans="2:13" ht="15.5">
      <c r="B14" s="381"/>
      <c r="C14" s="383"/>
      <c r="D14" s="293"/>
      <c r="E14" s="293"/>
      <c r="F14" s="300"/>
      <c r="G14" s="380"/>
    </row>
    <row r="15" spans="2:13" ht="13">
      <c r="B15" s="381"/>
      <c r="C15" s="385" t="s">
        <v>185</v>
      </c>
      <c r="D15" s="293"/>
      <c r="E15" s="293"/>
      <c r="F15" s="300"/>
      <c r="G15" s="380"/>
    </row>
    <row r="16" spans="2:13" ht="13">
      <c r="B16" s="381"/>
      <c r="C16" s="386"/>
      <c r="D16" s="293"/>
      <c r="E16" s="293"/>
      <c r="F16" s="300"/>
      <c r="G16" s="380"/>
    </row>
    <row r="17" spans="2:9" ht="13">
      <c r="B17" s="381"/>
      <c r="C17" s="387" t="s">
        <v>169</v>
      </c>
      <c r="D17" s="388"/>
      <c r="E17" s="322"/>
      <c r="F17" s="304"/>
      <c r="G17" s="380"/>
    </row>
    <row r="18" spans="2:9" ht="13">
      <c r="B18" s="381"/>
      <c r="C18" s="389"/>
      <c r="D18" s="388"/>
      <c r="E18" s="322"/>
      <c r="F18" s="304"/>
      <c r="G18" s="380"/>
    </row>
    <row r="19" spans="2:9">
      <c r="B19" s="390">
        <v>1</v>
      </c>
      <c r="C19" s="391" t="s">
        <v>313</v>
      </c>
      <c r="D19" s="320" t="s">
        <v>11</v>
      </c>
      <c r="E19" s="333">
        <v>1</v>
      </c>
      <c r="F19" s="4"/>
      <c r="G19" s="392">
        <f>E19*F19</f>
        <v>0</v>
      </c>
    </row>
    <row r="20" spans="2:9" ht="13">
      <c r="B20" s="381"/>
      <c r="C20" s="391"/>
      <c r="D20" s="328"/>
      <c r="E20" s="321"/>
      <c r="F20" s="86"/>
      <c r="G20" s="392"/>
    </row>
    <row r="21" spans="2:9">
      <c r="B21" s="390">
        <f>1+B19</f>
        <v>2</v>
      </c>
      <c r="C21" s="391" t="s">
        <v>314</v>
      </c>
      <c r="D21" s="320" t="s">
        <v>11</v>
      </c>
      <c r="E21" s="333">
        <v>1</v>
      </c>
      <c r="F21" s="4"/>
      <c r="G21" s="392">
        <f>E21*F21</f>
        <v>0</v>
      </c>
    </row>
    <row r="22" spans="2:9" ht="13">
      <c r="B22" s="381"/>
      <c r="C22" s="391"/>
      <c r="D22" s="328"/>
      <c r="E22" s="321"/>
      <c r="F22" s="86"/>
      <c r="G22" s="392"/>
    </row>
    <row r="23" spans="2:9" ht="13" customHeight="1">
      <c r="B23" s="390">
        <f>1+B21</f>
        <v>3</v>
      </c>
      <c r="C23" s="393" t="s">
        <v>178</v>
      </c>
      <c r="D23" s="320" t="s">
        <v>11</v>
      </c>
      <c r="E23" s="333">
        <v>6</v>
      </c>
      <c r="F23" s="4"/>
      <c r="G23" s="392">
        <f>E23*F23</f>
        <v>0</v>
      </c>
    </row>
    <row r="24" spans="2:9" ht="13" customHeight="1">
      <c r="B24" s="381"/>
      <c r="C24" s="393"/>
      <c r="D24" s="328"/>
      <c r="E24" s="321"/>
      <c r="F24" s="86"/>
      <c r="G24" s="392"/>
      <c r="I24" s="5"/>
    </row>
    <row r="25" spans="2:9">
      <c r="B25" s="390">
        <f>1+B23</f>
        <v>4</v>
      </c>
      <c r="C25" s="391" t="s">
        <v>177</v>
      </c>
      <c r="D25" s="320" t="s">
        <v>11</v>
      </c>
      <c r="E25" s="394">
        <v>4</v>
      </c>
      <c r="F25" s="4"/>
      <c r="G25" s="392">
        <f>E25*F25</f>
        <v>0</v>
      </c>
    </row>
    <row r="26" spans="2:9" ht="13">
      <c r="B26" s="395"/>
      <c r="C26" s="396"/>
      <c r="D26" s="320"/>
      <c r="E26" s="397"/>
      <c r="F26" s="83"/>
      <c r="G26" s="398"/>
    </row>
    <row r="27" spans="2:9">
      <c r="B27" s="390">
        <f>1+B25</f>
        <v>5</v>
      </c>
      <c r="C27" s="391" t="s">
        <v>172</v>
      </c>
      <c r="D27" s="320" t="s">
        <v>11</v>
      </c>
      <c r="E27" s="394">
        <v>1</v>
      </c>
      <c r="F27" s="86"/>
      <c r="G27" s="392">
        <f>E27*F27</f>
        <v>0</v>
      </c>
    </row>
    <row r="28" spans="2:9" ht="13">
      <c r="B28" s="381"/>
      <c r="C28" s="391"/>
      <c r="D28" s="328"/>
      <c r="E28" s="321"/>
      <c r="F28" s="86"/>
      <c r="G28" s="392"/>
    </row>
    <row r="29" spans="2:9" ht="13" customHeight="1">
      <c r="B29" s="390">
        <f>1+B27</f>
        <v>6</v>
      </c>
      <c r="C29" s="391" t="s">
        <v>171</v>
      </c>
      <c r="D29" s="320" t="s">
        <v>11</v>
      </c>
      <c r="E29" s="394">
        <v>1</v>
      </c>
      <c r="F29" s="86"/>
      <c r="G29" s="392">
        <f>E29*F29</f>
        <v>0</v>
      </c>
    </row>
    <row r="30" spans="2:9" ht="13" customHeight="1">
      <c r="B30" s="381"/>
      <c r="C30" s="393"/>
      <c r="D30" s="328"/>
      <c r="E30" s="321"/>
      <c r="F30" s="86"/>
      <c r="G30" s="392"/>
      <c r="I30" s="5"/>
    </row>
    <row r="31" spans="2:9">
      <c r="B31" s="390">
        <f>1+B29</f>
        <v>7</v>
      </c>
      <c r="C31" s="391" t="s">
        <v>173</v>
      </c>
      <c r="D31" s="320" t="s">
        <v>11</v>
      </c>
      <c r="E31" s="394">
        <v>3</v>
      </c>
      <c r="F31" s="86"/>
      <c r="G31" s="392">
        <f>E31*F31</f>
        <v>0</v>
      </c>
    </row>
    <row r="32" spans="2:9" ht="13">
      <c r="B32" s="381"/>
      <c r="C32" s="391"/>
      <c r="D32" s="328"/>
      <c r="E32" s="321"/>
      <c r="F32" s="86"/>
      <c r="G32" s="392"/>
    </row>
    <row r="33" spans="2:9">
      <c r="B33" s="390">
        <f>1+B31</f>
        <v>8</v>
      </c>
      <c r="C33" s="391" t="s">
        <v>170</v>
      </c>
      <c r="D33" s="320" t="s">
        <v>11</v>
      </c>
      <c r="E33" s="394">
        <v>12</v>
      </c>
      <c r="F33" s="4"/>
      <c r="G33" s="392">
        <f>E33*F33</f>
        <v>0</v>
      </c>
    </row>
    <row r="34" spans="2:9" ht="13">
      <c r="B34" s="381"/>
      <c r="C34" s="391"/>
      <c r="D34" s="328"/>
      <c r="E34" s="321"/>
      <c r="F34" s="86"/>
      <c r="G34" s="392"/>
    </row>
    <row r="35" spans="2:9">
      <c r="B35" s="390">
        <f>1+B33</f>
        <v>9</v>
      </c>
      <c r="C35" s="393" t="s">
        <v>138</v>
      </c>
      <c r="D35" s="320" t="s">
        <v>11</v>
      </c>
      <c r="E35" s="321">
        <v>1</v>
      </c>
      <c r="F35" s="86"/>
      <c r="G35" s="392">
        <f>E35*F35</f>
        <v>0</v>
      </c>
    </row>
    <row r="36" spans="2:9" ht="13">
      <c r="B36" s="381"/>
      <c r="C36" s="391"/>
      <c r="D36" s="328"/>
      <c r="E36" s="321"/>
      <c r="F36" s="86"/>
      <c r="G36" s="392"/>
    </row>
    <row r="37" spans="2:9" ht="13" customHeight="1">
      <c r="B37" s="390">
        <f>1+B35</f>
        <v>10</v>
      </c>
      <c r="C37" s="391" t="s">
        <v>174</v>
      </c>
      <c r="D37" s="320" t="s">
        <v>11</v>
      </c>
      <c r="E37" s="333">
        <v>2</v>
      </c>
      <c r="F37" s="86"/>
      <c r="G37" s="392">
        <f>E37*F37</f>
        <v>0</v>
      </c>
    </row>
    <row r="38" spans="2:9" ht="13" customHeight="1">
      <c r="B38" s="381"/>
      <c r="C38" s="393"/>
      <c r="D38" s="328"/>
      <c r="E38" s="321"/>
      <c r="F38" s="86"/>
      <c r="G38" s="392"/>
      <c r="I38" s="5"/>
    </row>
    <row r="39" spans="2:9" ht="13" customHeight="1">
      <c r="B39" s="390">
        <f>1+B37</f>
        <v>11</v>
      </c>
      <c r="C39" s="391" t="s">
        <v>175</v>
      </c>
      <c r="D39" s="320" t="s">
        <v>11</v>
      </c>
      <c r="E39" s="333">
        <v>2</v>
      </c>
      <c r="F39" s="86"/>
      <c r="G39" s="392">
        <f>E39*F39</f>
        <v>0</v>
      </c>
    </row>
    <row r="40" spans="2:9" ht="13" customHeight="1">
      <c r="B40" s="381"/>
      <c r="C40" s="393"/>
      <c r="D40" s="328"/>
      <c r="E40" s="321"/>
      <c r="F40" s="86"/>
      <c r="G40" s="392"/>
      <c r="I40" s="5"/>
    </row>
    <row r="41" spans="2:9">
      <c r="B41" s="390">
        <f>1+B39</f>
        <v>12</v>
      </c>
      <c r="C41" s="391" t="s">
        <v>386</v>
      </c>
      <c r="D41" s="320" t="s">
        <v>11</v>
      </c>
      <c r="E41" s="394">
        <v>30</v>
      </c>
      <c r="F41" s="86"/>
      <c r="G41" s="392">
        <f>E41*F41</f>
        <v>0</v>
      </c>
    </row>
    <row r="42" spans="2:9" ht="13">
      <c r="B42" s="395"/>
      <c r="C42" s="396"/>
      <c r="D42" s="320"/>
      <c r="E42" s="397"/>
      <c r="F42" s="83"/>
      <c r="G42" s="398"/>
    </row>
    <row r="43" spans="2:9">
      <c r="B43" s="390">
        <f>1+B41</f>
        <v>13</v>
      </c>
      <c r="C43" s="391" t="s">
        <v>387</v>
      </c>
      <c r="D43" s="320" t="s">
        <v>11</v>
      </c>
      <c r="E43" s="394">
        <v>117</v>
      </c>
      <c r="F43" s="86"/>
      <c r="G43" s="392">
        <f>E43*F43</f>
        <v>0</v>
      </c>
    </row>
    <row r="44" spans="2:9" ht="13">
      <c r="B44" s="381"/>
      <c r="C44" s="391"/>
      <c r="D44" s="328"/>
      <c r="E44" s="321"/>
      <c r="F44" s="86"/>
      <c r="G44" s="392"/>
    </row>
    <row r="45" spans="2:9">
      <c r="B45" s="390">
        <f>1+B43</f>
        <v>14</v>
      </c>
      <c r="C45" s="393" t="s">
        <v>281</v>
      </c>
      <c r="D45" s="320" t="s">
        <v>11</v>
      </c>
      <c r="E45" s="333" t="s">
        <v>153</v>
      </c>
      <c r="F45" s="86"/>
      <c r="G45" s="392">
        <f>E45*F45</f>
        <v>0</v>
      </c>
    </row>
    <row r="46" spans="2:9" ht="13">
      <c r="B46" s="381"/>
      <c r="C46" s="391"/>
      <c r="D46" s="328"/>
      <c r="E46" s="321"/>
      <c r="F46" s="86"/>
      <c r="G46" s="392"/>
    </row>
    <row r="47" spans="2:9">
      <c r="B47" s="390">
        <f>1+B45</f>
        <v>15</v>
      </c>
      <c r="C47" s="393" t="s">
        <v>176</v>
      </c>
      <c r="D47" s="320" t="s">
        <v>11</v>
      </c>
      <c r="E47" s="333">
        <v>3</v>
      </c>
      <c r="F47" s="4"/>
      <c r="G47" s="392">
        <f>E47*F47</f>
        <v>0</v>
      </c>
    </row>
    <row r="48" spans="2:9" ht="13">
      <c r="B48" s="395"/>
      <c r="C48" s="396"/>
      <c r="D48" s="320"/>
      <c r="E48" s="397"/>
      <c r="F48" s="83"/>
      <c r="G48" s="398"/>
    </row>
    <row r="49" spans="2:9">
      <c r="B49" s="390">
        <f>1+B47</f>
        <v>16</v>
      </c>
      <c r="C49" s="391" t="s">
        <v>381</v>
      </c>
      <c r="D49" s="320" t="s">
        <v>11</v>
      </c>
      <c r="E49" s="394">
        <v>6</v>
      </c>
      <c r="F49" s="86"/>
      <c r="G49" s="392">
        <f>E49*F49</f>
        <v>0</v>
      </c>
    </row>
    <row r="50" spans="2:9" ht="13">
      <c r="B50" s="381"/>
      <c r="C50" s="391"/>
      <c r="D50" s="328"/>
      <c r="E50" s="321"/>
      <c r="F50" s="86"/>
      <c r="G50" s="392"/>
    </row>
    <row r="51" spans="2:9">
      <c r="B51" s="390">
        <f>1+B49</f>
        <v>17</v>
      </c>
      <c r="C51" s="393" t="s">
        <v>382</v>
      </c>
      <c r="D51" s="320" t="s">
        <v>11</v>
      </c>
      <c r="E51" s="333">
        <v>2</v>
      </c>
      <c r="F51" s="86"/>
      <c r="G51" s="392">
        <f>E51*F51</f>
        <v>0</v>
      </c>
    </row>
    <row r="52" spans="2:9" ht="13">
      <c r="B52" s="381"/>
      <c r="C52" s="391"/>
      <c r="D52" s="328"/>
      <c r="E52" s="321"/>
      <c r="F52" s="86"/>
      <c r="G52" s="392"/>
    </row>
    <row r="53" spans="2:9">
      <c r="B53" s="390">
        <f>1+B51</f>
        <v>18</v>
      </c>
      <c r="C53" s="393" t="s">
        <v>383</v>
      </c>
      <c r="D53" s="320" t="s">
        <v>11</v>
      </c>
      <c r="E53" s="333">
        <v>1</v>
      </c>
      <c r="F53" s="4"/>
      <c r="G53" s="392">
        <f>E53*F53</f>
        <v>0</v>
      </c>
    </row>
    <row r="54" spans="2:9" ht="13">
      <c r="B54" s="381"/>
      <c r="C54" s="391"/>
      <c r="D54" s="328"/>
      <c r="E54" s="321"/>
      <c r="F54" s="86"/>
      <c r="G54" s="392"/>
    </row>
    <row r="55" spans="2:9" ht="13" customHeight="1">
      <c r="B55" s="390"/>
      <c r="C55" s="393"/>
      <c r="D55" s="320"/>
      <c r="E55" s="321"/>
      <c r="F55" s="86"/>
      <c r="G55" s="392"/>
    </row>
    <row r="56" spans="2:9" ht="13">
      <c r="B56" s="381"/>
      <c r="C56" s="387" t="s">
        <v>179</v>
      </c>
      <c r="D56" s="388"/>
      <c r="E56" s="322"/>
      <c r="F56" s="4"/>
      <c r="G56" s="380"/>
    </row>
    <row r="57" spans="2:9" ht="13">
      <c r="B57" s="381"/>
      <c r="C57" s="389"/>
      <c r="D57" s="388"/>
      <c r="E57" s="322"/>
      <c r="F57" s="4"/>
      <c r="G57" s="380"/>
    </row>
    <row r="58" spans="2:9">
      <c r="B58" s="390">
        <f>1+B53</f>
        <v>19</v>
      </c>
      <c r="C58" s="393" t="s">
        <v>184</v>
      </c>
      <c r="D58" s="320" t="s">
        <v>11</v>
      </c>
      <c r="E58" s="333">
        <v>2</v>
      </c>
      <c r="F58" s="4"/>
      <c r="G58" s="392">
        <f>E58*F58</f>
        <v>0</v>
      </c>
    </row>
    <row r="59" spans="2:9" s="2" customFormat="1" ht="13">
      <c r="B59" s="381"/>
      <c r="C59" s="391"/>
      <c r="D59" s="328"/>
      <c r="E59" s="321"/>
      <c r="F59" s="86"/>
      <c r="G59" s="392"/>
    </row>
    <row r="60" spans="2:9" ht="13" customHeight="1">
      <c r="B60" s="390">
        <f>1+B58</f>
        <v>20</v>
      </c>
      <c r="C60" s="391" t="s">
        <v>177</v>
      </c>
      <c r="D60" s="320" t="s">
        <v>11</v>
      </c>
      <c r="E60" s="321">
        <v>3</v>
      </c>
      <c r="F60" s="4"/>
      <c r="G60" s="392">
        <f>E60*F60</f>
        <v>0</v>
      </c>
    </row>
    <row r="61" spans="2:9" s="2" customFormat="1" ht="13" customHeight="1">
      <c r="B61" s="381"/>
      <c r="C61" s="393"/>
      <c r="D61" s="328"/>
      <c r="E61" s="321"/>
      <c r="F61" s="86"/>
      <c r="G61" s="392"/>
      <c r="I61" s="5"/>
    </row>
    <row r="62" spans="2:9">
      <c r="B62" s="390">
        <f>1+B60</f>
        <v>21</v>
      </c>
      <c r="C62" s="391" t="s">
        <v>171</v>
      </c>
      <c r="D62" s="320" t="s">
        <v>11</v>
      </c>
      <c r="E62" s="333">
        <v>1</v>
      </c>
      <c r="F62" s="86"/>
      <c r="G62" s="392">
        <f>E62*F62</f>
        <v>0</v>
      </c>
    </row>
    <row r="63" spans="2:9" s="2" customFormat="1" ht="13">
      <c r="B63" s="395"/>
      <c r="C63" s="396"/>
      <c r="D63" s="320"/>
      <c r="E63" s="397"/>
      <c r="F63" s="83"/>
      <c r="G63" s="398"/>
    </row>
    <row r="64" spans="2:9">
      <c r="B64" s="390">
        <f>1+B62</f>
        <v>22</v>
      </c>
      <c r="C64" s="391" t="s">
        <v>181</v>
      </c>
      <c r="D64" s="320" t="s">
        <v>11</v>
      </c>
      <c r="E64" s="394">
        <v>2</v>
      </c>
      <c r="F64" s="86"/>
      <c r="G64" s="392">
        <f>E64*F64</f>
        <v>0</v>
      </c>
    </row>
    <row r="65" spans="2:9" s="2" customFormat="1" ht="13">
      <c r="B65" s="395"/>
      <c r="C65" s="396"/>
      <c r="D65" s="320"/>
      <c r="E65" s="397"/>
      <c r="F65" s="83"/>
      <c r="G65" s="398"/>
    </row>
    <row r="66" spans="2:9">
      <c r="B66" s="390">
        <f>1+B64</f>
        <v>23</v>
      </c>
      <c r="C66" s="391" t="s">
        <v>170</v>
      </c>
      <c r="D66" s="320" t="s">
        <v>11</v>
      </c>
      <c r="E66" s="394">
        <v>9</v>
      </c>
      <c r="F66" s="4"/>
      <c r="G66" s="392">
        <f>E66*F66</f>
        <v>0</v>
      </c>
    </row>
    <row r="67" spans="2:9" s="2" customFormat="1" ht="13">
      <c r="B67" s="381"/>
      <c r="C67" s="391"/>
      <c r="D67" s="328"/>
      <c r="E67" s="321"/>
      <c r="F67" s="86"/>
      <c r="G67" s="392"/>
    </row>
    <row r="68" spans="2:9" ht="13" customHeight="1">
      <c r="B68" s="390">
        <f>1+B66</f>
        <v>24</v>
      </c>
      <c r="C68" s="393" t="s">
        <v>138</v>
      </c>
      <c r="D68" s="320" t="s">
        <v>11</v>
      </c>
      <c r="E68" s="394">
        <v>1</v>
      </c>
      <c r="F68" s="86"/>
      <c r="G68" s="392">
        <f>E68*F68</f>
        <v>0</v>
      </c>
    </row>
    <row r="69" spans="2:9" s="2" customFormat="1" ht="13" customHeight="1">
      <c r="B69" s="381"/>
      <c r="C69" s="393"/>
      <c r="D69" s="328"/>
      <c r="E69" s="321"/>
      <c r="F69" s="86"/>
      <c r="G69" s="392"/>
      <c r="I69" s="5"/>
    </row>
    <row r="70" spans="2:9">
      <c r="B70" s="390">
        <f>1+B68</f>
        <v>25</v>
      </c>
      <c r="C70" s="391" t="s">
        <v>174</v>
      </c>
      <c r="D70" s="320" t="s">
        <v>11</v>
      </c>
      <c r="E70" s="333">
        <v>1</v>
      </c>
      <c r="F70" s="4"/>
      <c r="G70" s="392">
        <f>E70*F70</f>
        <v>0</v>
      </c>
    </row>
    <row r="71" spans="2:9" s="2" customFormat="1" ht="13">
      <c r="B71" s="381"/>
      <c r="C71" s="391"/>
      <c r="D71" s="328"/>
      <c r="E71" s="321"/>
      <c r="F71" s="86"/>
      <c r="G71" s="392"/>
    </row>
    <row r="72" spans="2:9">
      <c r="B72" s="390">
        <f>1+B70</f>
        <v>26</v>
      </c>
      <c r="C72" s="391" t="s">
        <v>175</v>
      </c>
      <c r="D72" s="320" t="s">
        <v>11</v>
      </c>
      <c r="E72" s="333">
        <v>2</v>
      </c>
      <c r="F72" s="4"/>
      <c r="G72" s="392">
        <f>E72*F72</f>
        <v>0</v>
      </c>
    </row>
    <row r="73" spans="2:9" s="2" customFormat="1" ht="13">
      <c r="B73" s="381"/>
      <c r="C73" s="391"/>
      <c r="D73" s="328"/>
      <c r="E73" s="321"/>
      <c r="F73" s="86"/>
      <c r="G73" s="392"/>
    </row>
    <row r="74" spans="2:9">
      <c r="B74" s="390">
        <f>1+B72</f>
        <v>27</v>
      </c>
      <c r="C74" s="391" t="s">
        <v>182</v>
      </c>
      <c r="D74" s="320" t="s">
        <v>11</v>
      </c>
      <c r="E74" s="333">
        <v>16</v>
      </c>
      <c r="F74" s="4"/>
      <c r="G74" s="392">
        <f>E74*F74</f>
        <v>0</v>
      </c>
    </row>
    <row r="75" spans="2:9" s="2" customFormat="1" ht="13">
      <c r="B75" s="381"/>
      <c r="C75" s="391"/>
      <c r="D75" s="328"/>
      <c r="E75" s="321"/>
      <c r="F75" s="86"/>
      <c r="G75" s="392"/>
    </row>
    <row r="76" spans="2:9" ht="13" customHeight="1">
      <c r="B76" s="390">
        <f>1+B74</f>
        <v>28</v>
      </c>
      <c r="C76" s="391" t="s">
        <v>183</v>
      </c>
      <c r="D76" s="320" t="s">
        <v>11</v>
      </c>
      <c r="E76" s="333">
        <v>72</v>
      </c>
      <c r="F76" s="86"/>
      <c r="G76" s="392">
        <f>E76*F76</f>
        <v>0</v>
      </c>
    </row>
    <row r="77" spans="2:9" s="2" customFormat="1" ht="13" customHeight="1">
      <c r="B77" s="381"/>
      <c r="C77" s="391"/>
      <c r="D77" s="328"/>
      <c r="E77" s="321"/>
      <c r="F77" s="86"/>
      <c r="G77" s="392"/>
      <c r="I77" s="5"/>
    </row>
    <row r="78" spans="2:9" ht="13" customHeight="1">
      <c r="B78" s="390">
        <f>1+B76</f>
        <v>29</v>
      </c>
      <c r="C78" s="393" t="s">
        <v>176</v>
      </c>
      <c r="D78" s="320" t="s">
        <v>11</v>
      </c>
      <c r="E78" s="394">
        <v>6</v>
      </c>
      <c r="F78" s="86"/>
      <c r="G78" s="392">
        <f>E78*F78</f>
        <v>0</v>
      </c>
    </row>
    <row r="79" spans="2:9" s="2" customFormat="1" ht="13" customHeight="1">
      <c r="B79" s="381"/>
      <c r="C79" s="393"/>
      <c r="D79" s="328"/>
      <c r="E79" s="321"/>
      <c r="F79" s="86"/>
      <c r="G79" s="392"/>
      <c r="I79" s="5"/>
    </row>
    <row r="80" spans="2:9">
      <c r="B80" s="390">
        <f>1+B78</f>
        <v>30</v>
      </c>
      <c r="C80" s="391" t="s">
        <v>180</v>
      </c>
      <c r="D80" s="320" t="s">
        <v>11</v>
      </c>
      <c r="E80" s="394">
        <v>3</v>
      </c>
      <c r="F80" s="86"/>
      <c r="G80" s="392">
        <f>E80*F80</f>
        <v>0</v>
      </c>
    </row>
    <row r="81" spans="2:14" s="2" customFormat="1" ht="13" customHeight="1">
      <c r="B81" s="381"/>
      <c r="C81" s="391"/>
      <c r="D81" s="328"/>
      <c r="E81" s="321"/>
      <c r="F81" s="86"/>
      <c r="G81" s="392"/>
      <c r="I81" s="5"/>
    </row>
    <row r="82" spans="2:14" ht="13" customHeight="1">
      <c r="B82" s="390">
        <f>1+B80</f>
        <v>31</v>
      </c>
      <c r="C82" s="391" t="s">
        <v>381</v>
      </c>
      <c r="D82" s="320" t="s">
        <v>11</v>
      </c>
      <c r="E82" s="394">
        <v>2</v>
      </c>
      <c r="F82" s="86"/>
      <c r="G82" s="392">
        <f>E82*F82</f>
        <v>0</v>
      </c>
    </row>
    <row r="83" spans="2:14" s="2" customFormat="1" ht="13" customHeight="1">
      <c r="B83" s="381"/>
      <c r="C83" s="391"/>
      <c r="D83" s="328"/>
      <c r="E83" s="321"/>
      <c r="F83" s="86"/>
      <c r="G83" s="392"/>
      <c r="I83" s="5"/>
    </row>
    <row r="84" spans="2:14">
      <c r="B84" s="390">
        <f>1+B82</f>
        <v>32</v>
      </c>
      <c r="C84" s="393" t="s">
        <v>382</v>
      </c>
      <c r="D84" s="320" t="s">
        <v>11</v>
      </c>
      <c r="E84" s="394">
        <v>1</v>
      </c>
      <c r="F84" s="86"/>
      <c r="G84" s="392">
        <f>E84*F84</f>
        <v>0</v>
      </c>
    </row>
    <row r="85" spans="2:14">
      <c r="B85" s="390"/>
      <c r="C85" s="399"/>
      <c r="D85" s="245"/>
      <c r="E85" s="400"/>
      <c r="F85" s="86"/>
      <c r="G85" s="392"/>
    </row>
    <row r="86" spans="2:14" ht="13">
      <c r="B86" s="395"/>
      <c r="C86" s="396"/>
      <c r="D86" s="320"/>
      <c r="E86" s="397"/>
      <c r="F86" s="83"/>
      <c r="G86" s="398"/>
    </row>
    <row r="87" spans="2:14" ht="15.5">
      <c r="B87" s="401"/>
      <c r="C87" s="402" t="s">
        <v>268</v>
      </c>
      <c r="D87" s="320"/>
      <c r="E87" s="403"/>
      <c r="F87" s="83"/>
      <c r="G87" s="404"/>
      <c r="J87" s="405"/>
      <c r="K87" s="406"/>
      <c r="L87" s="405"/>
      <c r="M87" s="406"/>
      <c r="N87" s="5"/>
    </row>
    <row r="88" spans="2:14">
      <c r="B88" s="221"/>
      <c r="C88" s="307"/>
      <c r="D88" s="328"/>
      <c r="E88" s="407"/>
      <c r="F88" s="9"/>
      <c r="G88" s="392"/>
    </row>
    <row r="89" spans="2:14" ht="13">
      <c r="B89" s="408"/>
      <c r="C89" s="409" t="s">
        <v>396</v>
      </c>
      <c r="D89" s="328"/>
      <c r="E89" s="407"/>
      <c r="F89" s="86"/>
      <c r="G89" s="380"/>
    </row>
    <row r="90" spans="2:14" ht="13">
      <c r="B90" s="408"/>
      <c r="C90" s="409"/>
      <c r="D90" s="328"/>
      <c r="E90" s="410"/>
      <c r="F90" s="86"/>
      <c r="G90" s="380"/>
    </row>
    <row r="91" spans="2:14">
      <c r="B91" s="221">
        <f>1+B84</f>
        <v>33</v>
      </c>
      <c r="C91" s="307" t="s">
        <v>325</v>
      </c>
      <c r="D91" s="320" t="s">
        <v>11</v>
      </c>
      <c r="E91" s="333">
        <v>30</v>
      </c>
      <c r="F91" s="86"/>
      <c r="G91" s="392">
        <f>E91*F91</f>
        <v>0</v>
      </c>
    </row>
    <row r="92" spans="2:14">
      <c r="B92" s="221"/>
      <c r="C92" s="307"/>
      <c r="D92" s="320"/>
      <c r="E92" s="321"/>
      <c r="F92" s="86"/>
      <c r="G92" s="392"/>
    </row>
    <row r="93" spans="2:14">
      <c r="B93" s="221">
        <f>1+B91</f>
        <v>34</v>
      </c>
      <c r="C93" s="307" t="s">
        <v>326</v>
      </c>
      <c r="D93" s="320" t="s">
        <v>11</v>
      </c>
      <c r="E93" s="333">
        <v>120</v>
      </c>
      <c r="F93" s="86"/>
      <c r="G93" s="392">
        <f>E93*F93</f>
        <v>0</v>
      </c>
    </row>
    <row r="94" spans="2:14">
      <c r="B94" s="221"/>
      <c r="C94" s="307"/>
      <c r="D94" s="320"/>
      <c r="E94" s="321"/>
      <c r="F94" s="86"/>
      <c r="G94" s="392"/>
    </row>
    <row r="95" spans="2:14">
      <c r="B95" s="221">
        <f>1+B93</f>
        <v>35</v>
      </c>
      <c r="C95" s="307" t="s">
        <v>327</v>
      </c>
      <c r="D95" s="328" t="s">
        <v>11</v>
      </c>
      <c r="E95" s="333">
        <v>3</v>
      </c>
      <c r="F95" s="9"/>
      <c r="G95" s="392">
        <f>E95*F95</f>
        <v>0</v>
      </c>
    </row>
    <row r="96" spans="2:14">
      <c r="B96" s="221"/>
      <c r="C96" s="307"/>
      <c r="D96" s="328"/>
      <c r="E96" s="407"/>
      <c r="F96" s="9"/>
      <c r="G96" s="392"/>
    </row>
    <row r="97" spans="2:14" ht="13">
      <c r="B97" s="408"/>
      <c r="C97" s="411" t="s">
        <v>142</v>
      </c>
      <c r="D97" s="328"/>
      <c r="E97" s="407"/>
      <c r="F97" s="86"/>
      <c r="G97" s="380"/>
    </row>
    <row r="98" spans="2:14" ht="13">
      <c r="B98" s="408"/>
      <c r="C98" s="411"/>
      <c r="D98" s="328"/>
      <c r="E98" s="410"/>
      <c r="F98" s="86"/>
      <c r="G98" s="380"/>
    </row>
    <row r="99" spans="2:14">
      <c r="B99" s="221">
        <f>1+B95</f>
        <v>36</v>
      </c>
      <c r="C99" s="307" t="s">
        <v>325</v>
      </c>
      <c r="D99" s="320" t="s">
        <v>11</v>
      </c>
      <c r="E99" s="333">
        <v>30</v>
      </c>
      <c r="F99" s="86"/>
      <c r="G99" s="392">
        <f>E99*F99</f>
        <v>0</v>
      </c>
    </row>
    <row r="100" spans="2:14">
      <c r="B100" s="221"/>
      <c r="C100" s="307"/>
      <c r="D100" s="320"/>
      <c r="E100" s="321"/>
      <c r="F100" s="86"/>
      <c r="G100" s="392"/>
    </row>
    <row r="101" spans="2:14">
      <c r="B101" s="221">
        <f>1+B99</f>
        <v>37</v>
      </c>
      <c r="C101" s="307" t="s">
        <v>326</v>
      </c>
      <c r="D101" s="320" t="s">
        <v>11</v>
      </c>
      <c r="E101" s="333">
        <v>120</v>
      </c>
      <c r="F101" s="86"/>
      <c r="G101" s="392">
        <f>E101*F101</f>
        <v>0</v>
      </c>
    </row>
    <row r="102" spans="2:14">
      <c r="B102" s="221"/>
      <c r="C102" s="307"/>
      <c r="D102" s="320"/>
      <c r="E102" s="321"/>
      <c r="F102" s="86"/>
      <c r="G102" s="392"/>
    </row>
    <row r="103" spans="2:14">
      <c r="B103" s="221">
        <f>1+B101</f>
        <v>38</v>
      </c>
      <c r="C103" s="307" t="s">
        <v>327</v>
      </c>
      <c r="D103" s="328" t="s">
        <v>11</v>
      </c>
      <c r="E103" s="333">
        <v>3</v>
      </c>
      <c r="F103" s="9"/>
      <c r="G103" s="392">
        <f>E103*F103</f>
        <v>0</v>
      </c>
    </row>
    <row r="104" spans="2:14">
      <c r="B104" s="221"/>
      <c r="C104" s="307"/>
      <c r="D104" s="328"/>
      <c r="E104" s="407"/>
      <c r="F104" s="9"/>
      <c r="G104" s="392"/>
    </row>
    <row r="105" spans="2:14">
      <c r="B105" s="221"/>
      <c r="C105" s="307"/>
      <c r="D105" s="320"/>
      <c r="E105" s="321"/>
      <c r="F105" s="86"/>
      <c r="G105" s="392"/>
    </row>
    <row r="106" spans="2:14" ht="15.5">
      <c r="B106" s="401"/>
      <c r="C106" s="402" t="s">
        <v>268</v>
      </c>
      <c r="D106" s="320"/>
      <c r="E106" s="403"/>
      <c r="F106" s="83"/>
      <c r="G106" s="404"/>
      <c r="J106" s="405"/>
      <c r="K106" s="406"/>
      <c r="L106" s="405"/>
      <c r="M106" s="406"/>
      <c r="N106" s="5"/>
    </row>
    <row r="107" spans="2:14">
      <c r="B107" s="221"/>
      <c r="C107" s="307"/>
      <c r="D107" s="328"/>
      <c r="E107" s="407"/>
      <c r="F107" s="9"/>
      <c r="G107" s="392"/>
    </row>
    <row r="108" spans="2:14" ht="13">
      <c r="B108" s="408"/>
      <c r="C108" s="409" t="s">
        <v>396</v>
      </c>
      <c r="D108" s="328"/>
      <c r="E108" s="407"/>
      <c r="F108" s="86"/>
      <c r="G108" s="380"/>
    </row>
    <row r="109" spans="2:14" ht="13">
      <c r="B109" s="408"/>
      <c r="C109" s="409"/>
      <c r="D109" s="328"/>
      <c r="E109" s="410"/>
      <c r="F109" s="86"/>
      <c r="G109" s="380"/>
    </row>
    <row r="110" spans="2:14">
      <c r="B110" s="221">
        <f>1+B103</f>
        <v>39</v>
      </c>
      <c r="C110" s="307" t="s">
        <v>270</v>
      </c>
      <c r="D110" s="320" t="s">
        <v>11</v>
      </c>
      <c r="E110" s="333" t="s">
        <v>259</v>
      </c>
      <c r="F110" s="86"/>
      <c r="G110" s="392">
        <f>E110*F110</f>
        <v>0</v>
      </c>
    </row>
    <row r="111" spans="2:14">
      <c r="B111" s="221"/>
      <c r="C111" s="307"/>
      <c r="D111" s="320"/>
      <c r="E111" s="321"/>
      <c r="F111" s="86"/>
      <c r="G111" s="392"/>
    </row>
    <row r="112" spans="2:14">
      <c r="B112" s="221">
        <f>1+B110</f>
        <v>40</v>
      </c>
      <c r="C112" s="307" t="s">
        <v>269</v>
      </c>
      <c r="D112" s="320" t="s">
        <v>11</v>
      </c>
      <c r="E112" s="333" t="s">
        <v>154</v>
      </c>
      <c r="F112" s="86"/>
      <c r="G112" s="392">
        <f>E112*F112</f>
        <v>0</v>
      </c>
    </row>
    <row r="113" spans="2:14">
      <c r="B113" s="221"/>
      <c r="C113" s="307"/>
      <c r="D113" s="320"/>
      <c r="E113" s="321"/>
      <c r="F113" s="86"/>
      <c r="G113" s="392"/>
    </row>
    <row r="114" spans="2:14">
      <c r="B114" s="221">
        <f>1+B112</f>
        <v>41</v>
      </c>
      <c r="C114" s="307" t="s">
        <v>274</v>
      </c>
      <c r="D114" s="328" t="s">
        <v>11</v>
      </c>
      <c r="E114" s="333" t="s">
        <v>271</v>
      </c>
      <c r="F114" s="9"/>
      <c r="G114" s="392">
        <f>E114*F114</f>
        <v>0</v>
      </c>
    </row>
    <row r="115" spans="2:14">
      <c r="B115" s="221"/>
      <c r="C115" s="307"/>
      <c r="D115" s="328"/>
      <c r="E115" s="407"/>
      <c r="F115" s="9"/>
      <c r="G115" s="392"/>
    </row>
    <row r="116" spans="2:14" ht="13">
      <c r="B116" s="408"/>
      <c r="C116" s="411" t="s">
        <v>142</v>
      </c>
      <c r="D116" s="328"/>
      <c r="E116" s="407"/>
      <c r="F116" s="86"/>
      <c r="G116" s="380"/>
    </row>
    <row r="117" spans="2:14" ht="13">
      <c r="B117" s="408"/>
      <c r="C117" s="411"/>
      <c r="D117" s="328"/>
      <c r="E117" s="410"/>
      <c r="F117" s="86"/>
      <c r="G117" s="380"/>
    </row>
    <row r="118" spans="2:14">
      <c r="B118" s="221">
        <f>1+B114</f>
        <v>42</v>
      </c>
      <c r="C118" s="307" t="s">
        <v>270</v>
      </c>
      <c r="D118" s="320" t="s">
        <v>11</v>
      </c>
      <c r="E118" s="333" t="s">
        <v>259</v>
      </c>
      <c r="F118" s="86"/>
      <c r="G118" s="392">
        <f>E118*F118</f>
        <v>0</v>
      </c>
    </row>
    <row r="119" spans="2:14">
      <c r="B119" s="221"/>
      <c r="C119" s="307"/>
      <c r="D119" s="320"/>
      <c r="E119" s="321"/>
      <c r="F119" s="86"/>
      <c r="G119" s="392"/>
    </row>
    <row r="120" spans="2:14">
      <c r="B120" s="221">
        <f>1+B118</f>
        <v>43</v>
      </c>
      <c r="C120" s="307" t="s">
        <v>269</v>
      </c>
      <c r="D120" s="320" t="s">
        <v>11</v>
      </c>
      <c r="E120" s="333" t="s">
        <v>154</v>
      </c>
      <c r="F120" s="86"/>
      <c r="G120" s="392">
        <f>E120*F120</f>
        <v>0</v>
      </c>
    </row>
    <row r="121" spans="2:14">
      <c r="B121" s="221"/>
      <c r="C121" s="307"/>
      <c r="D121" s="320"/>
      <c r="E121" s="321"/>
      <c r="F121" s="86"/>
      <c r="G121" s="392"/>
    </row>
    <row r="122" spans="2:14">
      <c r="B122" s="221">
        <f>1+B120</f>
        <v>44</v>
      </c>
      <c r="C122" s="307" t="s">
        <v>274</v>
      </c>
      <c r="D122" s="328" t="s">
        <v>11</v>
      </c>
      <c r="E122" s="333" t="s">
        <v>271</v>
      </c>
      <c r="F122" s="9"/>
      <c r="G122" s="392">
        <f>E122*F122</f>
        <v>0</v>
      </c>
    </row>
    <row r="123" spans="2:14">
      <c r="B123" s="221"/>
      <c r="C123" s="307"/>
      <c r="D123" s="328"/>
      <c r="E123" s="407"/>
      <c r="F123" s="9"/>
      <c r="G123" s="392"/>
    </row>
    <row r="124" spans="2:14">
      <c r="B124" s="221"/>
      <c r="C124" s="307"/>
      <c r="D124" s="320"/>
      <c r="E124" s="321"/>
      <c r="F124" s="86"/>
      <c r="G124" s="392"/>
    </row>
    <row r="125" spans="2:14" ht="15.5">
      <c r="B125" s="401"/>
      <c r="C125" s="402" t="s">
        <v>272</v>
      </c>
      <c r="D125" s="320"/>
      <c r="E125" s="403"/>
      <c r="F125" s="83"/>
      <c r="G125" s="404"/>
      <c r="J125" s="405"/>
      <c r="K125" s="406"/>
      <c r="L125" s="405"/>
      <c r="M125" s="406"/>
      <c r="N125" s="5"/>
    </row>
    <row r="126" spans="2:14">
      <c r="B126" s="221"/>
      <c r="C126" s="307"/>
      <c r="D126" s="328"/>
      <c r="E126" s="407"/>
      <c r="F126" s="9"/>
      <c r="G126" s="392"/>
    </row>
    <row r="127" spans="2:14" ht="13">
      <c r="B127" s="408"/>
      <c r="C127" s="411" t="s">
        <v>396</v>
      </c>
      <c r="D127" s="328"/>
      <c r="E127" s="407"/>
      <c r="F127" s="86"/>
      <c r="G127" s="380"/>
    </row>
    <row r="128" spans="2:14" ht="13">
      <c r="B128" s="408"/>
      <c r="C128" s="411"/>
      <c r="D128" s="328"/>
      <c r="E128" s="410"/>
      <c r="F128" s="86"/>
      <c r="G128" s="380"/>
    </row>
    <row r="129" spans="2:14">
      <c r="B129" s="221">
        <f>1+B122</f>
        <v>45</v>
      </c>
      <c r="C129" s="307" t="s">
        <v>273</v>
      </c>
      <c r="D129" s="320" t="s">
        <v>11</v>
      </c>
      <c r="E129" s="333" t="s">
        <v>155</v>
      </c>
      <c r="F129" s="86"/>
      <c r="G129" s="392">
        <f>E129*F129</f>
        <v>0</v>
      </c>
    </row>
    <row r="130" spans="2:14">
      <c r="B130" s="221"/>
      <c r="C130" s="307"/>
      <c r="D130" s="320"/>
      <c r="E130" s="321"/>
      <c r="F130" s="86"/>
      <c r="G130" s="392"/>
    </row>
    <row r="131" spans="2:14">
      <c r="B131" s="221">
        <f>1+B129</f>
        <v>46</v>
      </c>
      <c r="C131" s="307" t="s">
        <v>275</v>
      </c>
      <c r="D131" s="320" t="s">
        <v>11</v>
      </c>
      <c r="E131" s="333" t="s">
        <v>277</v>
      </c>
      <c r="F131" s="86"/>
      <c r="G131" s="392">
        <f>E131*F131</f>
        <v>0</v>
      </c>
    </row>
    <row r="132" spans="2:14">
      <c r="B132" s="221"/>
      <c r="C132" s="307"/>
      <c r="D132" s="320"/>
      <c r="E132" s="321"/>
      <c r="F132" s="86"/>
      <c r="G132" s="392"/>
    </row>
    <row r="133" spans="2:14">
      <c r="B133" s="221">
        <f>1+B131</f>
        <v>47</v>
      </c>
      <c r="C133" s="307" t="s">
        <v>276</v>
      </c>
      <c r="D133" s="328" t="s">
        <v>11</v>
      </c>
      <c r="E133" s="333" t="s">
        <v>278</v>
      </c>
      <c r="F133" s="9"/>
      <c r="G133" s="392">
        <f>E133*F133</f>
        <v>0</v>
      </c>
    </row>
    <row r="134" spans="2:14">
      <c r="B134" s="221"/>
      <c r="C134" s="307"/>
      <c r="D134" s="328"/>
      <c r="E134" s="407"/>
      <c r="F134" s="9"/>
      <c r="G134" s="392"/>
    </row>
    <row r="135" spans="2:14" ht="13">
      <c r="B135" s="408"/>
      <c r="C135" s="409" t="s">
        <v>142</v>
      </c>
      <c r="D135" s="328"/>
      <c r="E135" s="407"/>
      <c r="F135" s="86"/>
      <c r="G135" s="380"/>
    </row>
    <row r="136" spans="2:14" ht="13">
      <c r="B136" s="408"/>
      <c r="C136" s="409"/>
      <c r="D136" s="328"/>
      <c r="E136" s="410"/>
      <c r="F136" s="86"/>
      <c r="G136" s="380"/>
    </row>
    <row r="137" spans="2:14">
      <c r="B137" s="221">
        <f>1+B133</f>
        <v>48</v>
      </c>
      <c r="C137" s="307" t="s">
        <v>273</v>
      </c>
      <c r="D137" s="320" t="s">
        <v>11</v>
      </c>
      <c r="E137" s="333" t="s">
        <v>155</v>
      </c>
      <c r="F137" s="86"/>
      <c r="G137" s="392">
        <f>E137*F137</f>
        <v>0</v>
      </c>
    </row>
    <row r="138" spans="2:14">
      <c r="B138" s="221"/>
      <c r="C138" s="307"/>
      <c r="D138" s="320"/>
      <c r="E138" s="321"/>
      <c r="F138" s="86"/>
      <c r="G138" s="392"/>
    </row>
    <row r="139" spans="2:14">
      <c r="B139" s="221">
        <f>1+B137</f>
        <v>49</v>
      </c>
      <c r="C139" s="307" t="s">
        <v>275</v>
      </c>
      <c r="D139" s="320" t="s">
        <v>11</v>
      </c>
      <c r="E139" s="333" t="s">
        <v>277</v>
      </c>
      <c r="F139" s="86"/>
      <c r="G139" s="392">
        <f>E139*F139</f>
        <v>0</v>
      </c>
    </row>
    <row r="140" spans="2:14">
      <c r="B140" s="221"/>
      <c r="C140" s="307"/>
      <c r="D140" s="320"/>
      <c r="E140" s="321"/>
      <c r="F140" s="86"/>
      <c r="G140" s="392"/>
    </row>
    <row r="141" spans="2:14">
      <c r="B141" s="221">
        <f>1+B139</f>
        <v>50</v>
      </c>
      <c r="C141" s="307" t="s">
        <v>276</v>
      </c>
      <c r="D141" s="328" t="s">
        <v>11</v>
      </c>
      <c r="E141" s="333" t="s">
        <v>278</v>
      </c>
      <c r="F141" s="9"/>
      <c r="G141" s="392">
        <f>E141*F141</f>
        <v>0</v>
      </c>
    </row>
    <row r="142" spans="2:14">
      <c r="B142" s="221"/>
      <c r="C142" s="307"/>
      <c r="D142" s="328"/>
      <c r="E142" s="407"/>
      <c r="F142" s="9"/>
      <c r="G142" s="392"/>
    </row>
    <row r="143" spans="2:14">
      <c r="B143" s="221"/>
      <c r="C143" s="307"/>
      <c r="D143" s="320"/>
      <c r="E143" s="321"/>
      <c r="F143" s="86"/>
      <c r="G143" s="392"/>
    </row>
    <row r="144" spans="2:14" ht="15.5">
      <c r="B144" s="401"/>
      <c r="C144" s="402" t="s">
        <v>279</v>
      </c>
      <c r="D144" s="320"/>
      <c r="E144" s="403"/>
      <c r="F144" s="83"/>
      <c r="G144" s="404"/>
      <c r="J144" s="405"/>
      <c r="K144" s="406"/>
      <c r="L144" s="405"/>
      <c r="M144" s="406"/>
      <c r="N144" s="5"/>
    </row>
    <row r="145" spans="2:9">
      <c r="B145" s="221"/>
      <c r="C145" s="307"/>
      <c r="D145" s="328"/>
      <c r="E145" s="407"/>
      <c r="F145" s="9"/>
      <c r="G145" s="392"/>
    </row>
    <row r="146" spans="2:9" ht="13">
      <c r="B146" s="408"/>
      <c r="C146" s="411" t="s">
        <v>396</v>
      </c>
      <c r="D146" s="328"/>
      <c r="E146" s="407"/>
      <c r="F146" s="86"/>
      <c r="G146" s="380"/>
    </row>
    <row r="147" spans="2:9" ht="13">
      <c r="B147" s="408"/>
      <c r="C147" s="411"/>
      <c r="D147" s="328"/>
      <c r="E147" s="410"/>
      <c r="F147" s="86"/>
      <c r="G147" s="380"/>
    </row>
    <row r="148" spans="2:9">
      <c r="B148" s="221">
        <f>1+B141</f>
        <v>51</v>
      </c>
      <c r="C148" s="307" t="s">
        <v>280</v>
      </c>
      <c r="D148" s="320" t="s">
        <v>11</v>
      </c>
      <c r="E148" s="333" t="s">
        <v>155</v>
      </c>
      <c r="F148" s="86"/>
      <c r="G148" s="392">
        <f>E148*F148</f>
        <v>0</v>
      </c>
    </row>
    <row r="149" spans="2:9">
      <c r="B149" s="221"/>
      <c r="C149" s="307"/>
      <c r="D149" s="320"/>
      <c r="E149" s="321"/>
      <c r="F149" s="86"/>
      <c r="G149" s="392"/>
    </row>
    <row r="150" spans="2:9" ht="13">
      <c r="B150" s="408"/>
      <c r="C150" s="411" t="s">
        <v>142</v>
      </c>
      <c r="D150" s="328"/>
      <c r="E150" s="407"/>
      <c r="F150" s="86"/>
      <c r="G150" s="380"/>
    </row>
    <row r="151" spans="2:9" ht="13">
      <c r="B151" s="408"/>
      <c r="C151" s="412"/>
      <c r="D151" s="328"/>
      <c r="E151" s="410"/>
      <c r="F151" s="86"/>
      <c r="G151" s="380"/>
    </row>
    <row r="152" spans="2:9">
      <c r="B152" s="221">
        <f>1+B148</f>
        <v>52</v>
      </c>
      <c r="C152" s="413" t="s">
        <v>280</v>
      </c>
      <c r="D152" s="320" t="s">
        <v>11</v>
      </c>
      <c r="E152" s="333" t="s">
        <v>155</v>
      </c>
      <c r="F152" s="86"/>
      <c r="G152" s="392">
        <f>E152*F152</f>
        <v>0</v>
      </c>
    </row>
    <row r="153" spans="2:9">
      <c r="B153" s="221"/>
      <c r="C153" s="413"/>
      <c r="D153" s="320"/>
      <c r="E153" s="321"/>
      <c r="F153" s="86"/>
      <c r="G153" s="392"/>
    </row>
    <row r="154" spans="2:9">
      <c r="B154" s="221"/>
      <c r="C154" s="413"/>
      <c r="D154" s="245"/>
      <c r="E154" s="414"/>
      <c r="F154" s="86"/>
      <c r="G154" s="392"/>
    </row>
    <row r="155" spans="2:9" ht="13" customHeight="1">
      <c r="B155" s="408"/>
      <c r="C155" s="415" t="s">
        <v>124</v>
      </c>
      <c r="D155" s="328"/>
      <c r="E155" s="321"/>
      <c r="F155" s="86"/>
      <c r="G155" s="392"/>
      <c r="I155" s="5"/>
    </row>
    <row r="156" spans="2:9">
      <c r="B156" s="416"/>
      <c r="C156" s="413"/>
      <c r="D156" s="320"/>
      <c r="E156" s="321"/>
      <c r="F156" s="86"/>
      <c r="G156" s="392"/>
    </row>
    <row r="157" spans="2:9" ht="13">
      <c r="B157" s="408"/>
      <c r="C157" s="301" t="s">
        <v>142</v>
      </c>
      <c r="D157" s="325"/>
      <c r="E157" s="407"/>
      <c r="F157" s="86"/>
      <c r="G157" s="380"/>
    </row>
    <row r="158" spans="2:9" ht="13">
      <c r="B158" s="408"/>
      <c r="C158" s="417"/>
      <c r="D158" s="328"/>
      <c r="E158" s="407"/>
      <c r="F158" s="86"/>
      <c r="G158" s="380"/>
    </row>
    <row r="159" spans="2:9">
      <c r="B159" s="221">
        <f>1+B152</f>
        <v>53</v>
      </c>
      <c r="C159" s="213" t="s">
        <v>127</v>
      </c>
      <c r="D159" s="320" t="s">
        <v>11</v>
      </c>
      <c r="E159" s="333" t="s">
        <v>393</v>
      </c>
      <c r="F159" s="86"/>
      <c r="G159" s="392">
        <f>E159*F159</f>
        <v>0</v>
      </c>
    </row>
    <row r="160" spans="2:9">
      <c r="B160" s="221"/>
      <c r="C160" s="391"/>
      <c r="D160" s="320"/>
      <c r="E160" s="321"/>
      <c r="F160" s="86"/>
      <c r="G160" s="392"/>
    </row>
    <row r="161" spans="2:7">
      <c r="B161" s="221">
        <f>1+B159</f>
        <v>54</v>
      </c>
      <c r="C161" s="393" t="s">
        <v>410</v>
      </c>
      <c r="D161" s="320" t="s">
        <v>11</v>
      </c>
      <c r="E161" s="333" t="s">
        <v>10</v>
      </c>
      <c r="F161" s="86"/>
      <c r="G161" s="392">
        <f>E161*F161</f>
        <v>0</v>
      </c>
    </row>
    <row r="162" spans="2:7">
      <c r="B162" s="221"/>
      <c r="C162" s="393"/>
      <c r="D162" s="328"/>
      <c r="E162" s="407"/>
      <c r="F162" s="86"/>
      <c r="G162" s="392"/>
    </row>
    <row r="163" spans="2:7">
      <c r="B163" s="221">
        <f>1+B161</f>
        <v>55</v>
      </c>
      <c r="C163" s="393" t="s">
        <v>411</v>
      </c>
      <c r="D163" s="320" t="s">
        <v>11</v>
      </c>
      <c r="E163" s="333" t="s">
        <v>10</v>
      </c>
      <c r="F163" s="86"/>
      <c r="G163" s="392">
        <f>E163*F163</f>
        <v>0</v>
      </c>
    </row>
    <row r="164" spans="2:7">
      <c r="B164" s="221"/>
      <c r="C164" s="393"/>
      <c r="D164" s="320"/>
      <c r="E164" s="321"/>
      <c r="F164" s="86"/>
      <c r="G164" s="392"/>
    </row>
    <row r="165" spans="2:7">
      <c r="B165" s="221">
        <f>1+B163</f>
        <v>56</v>
      </c>
      <c r="C165" s="393" t="s">
        <v>403</v>
      </c>
      <c r="D165" s="320" t="s">
        <v>11</v>
      </c>
      <c r="E165" s="333" t="s">
        <v>10</v>
      </c>
      <c r="F165" s="86"/>
      <c r="G165" s="392">
        <f>E165*F165</f>
        <v>0</v>
      </c>
    </row>
    <row r="166" spans="2:7">
      <c r="B166" s="221"/>
      <c r="C166" s="393"/>
      <c r="D166" s="320"/>
      <c r="E166" s="321"/>
      <c r="F166" s="86"/>
      <c r="G166" s="392"/>
    </row>
    <row r="167" spans="2:7">
      <c r="B167" s="221">
        <f>1+B165</f>
        <v>57</v>
      </c>
      <c r="C167" s="393" t="s">
        <v>128</v>
      </c>
      <c r="D167" s="320" t="s">
        <v>11</v>
      </c>
      <c r="E167" s="333" t="s">
        <v>10</v>
      </c>
      <c r="F167" s="86"/>
      <c r="G167" s="392">
        <f>E167*F167</f>
        <v>0</v>
      </c>
    </row>
    <row r="168" spans="2:7">
      <c r="B168" s="221"/>
      <c r="C168" s="393"/>
      <c r="D168" s="320"/>
      <c r="E168" s="321"/>
      <c r="F168" s="86"/>
      <c r="G168" s="392"/>
    </row>
    <row r="169" spans="2:7">
      <c r="B169" s="221">
        <f>1+B167</f>
        <v>58</v>
      </c>
      <c r="C169" s="393" t="s">
        <v>406</v>
      </c>
      <c r="D169" s="320" t="s">
        <v>11</v>
      </c>
      <c r="E169" s="333" t="s">
        <v>394</v>
      </c>
      <c r="F169" s="86"/>
      <c r="G169" s="392">
        <f>E169*F169</f>
        <v>0</v>
      </c>
    </row>
    <row r="170" spans="2:7">
      <c r="B170" s="221"/>
      <c r="C170" s="393"/>
      <c r="D170" s="320"/>
      <c r="E170" s="321"/>
      <c r="F170" s="86"/>
      <c r="G170" s="392"/>
    </row>
    <row r="171" spans="2:7">
      <c r="B171" s="221">
        <f>1+B169</f>
        <v>59</v>
      </c>
      <c r="C171" s="393" t="s">
        <v>407</v>
      </c>
      <c r="D171" s="320" t="s">
        <v>11</v>
      </c>
      <c r="E171" s="333" t="s">
        <v>394</v>
      </c>
      <c r="F171" s="86"/>
      <c r="G171" s="392">
        <f>E171*F171</f>
        <v>0</v>
      </c>
    </row>
    <row r="172" spans="2:7">
      <c r="B172" s="221"/>
      <c r="C172" s="393"/>
      <c r="D172" s="320"/>
      <c r="E172" s="321"/>
      <c r="F172" s="86"/>
      <c r="G172" s="392"/>
    </row>
    <row r="173" spans="2:7">
      <c r="B173" s="221">
        <f>1+B171</f>
        <v>60</v>
      </c>
      <c r="C173" s="393" t="s">
        <v>408</v>
      </c>
      <c r="D173" s="320" t="s">
        <v>11</v>
      </c>
      <c r="E173" s="333" t="s">
        <v>10</v>
      </c>
      <c r="F173" s="86"/>
      <c r="G173" s="392">
        <f>E173*F173</f>
        <v>0</v>
      </c>
    </row>
    <row r="174" spans="2:7">
      <c r="B174" s="221"/>
      <c r="C174" s="393"/>
      <c r="D174" s="320"/>
      <c r="E174" s="321"/>
      <c r="F174" s="86"/>
      <c r="G174" s="392"/>
    </row>
    <row r="175" spans="2:7">
      <c r="B175" s="221">
        <f>1+B173</f>
        <v>61</v>
      </c>
      <c r="C175" s="393" t="s">
        <v>409</v>
      </c>
      <c r="D175" s="320" t="s">
        <v>11</v>
      </c>
      <c r="E175" s="333" t="s">
        <v>10</v>
      </c>
      <c r="F175" s="86"/>
      <c r="G175" s="392">
        <f>E175*F175</f>
        <v>0</v>
      </c>
    </row>
    <row r="176" spans="2:7" ht="13">
      <c r="B176" s="381"/>
      <c r="C176" s="393"/>
      <c r="D176" s="320"/>
      <c r="E176" s="321"/>
      <c r="F176" s="86"/>
      <c r="G176" s="392"/>
    </row>
    <row r="177" spans="1:8">
      <c r="B177" s="221">
        <f>1+B175</f>
        <v>62</v>
      </c>
      <c r="C177" s="393" t="s">
        <v>412</v>
      </c>
      <c r="D177" s="320" t="s">
        <v>11</v>
      </c>
      <c r="E177" s="333" t="s">
        <v>10</v>
      </c>
      <c r="F177" s="86"/>
      <c r="G177" s="392">
        <f>E177*F177</f>
        <v>0</v>
      </c>
    </row>
    <row r="178" spans="1:8">
      <c r="B178" s="221"/>
      <c r="C178" s="393"/>
      <c r="D178" s="320"/>
      <c r="E178" s="321"/>
      <c r="F178" s="86"/>
      <c r="G178" s="392"/>
    </row>
    <row r="179" spans="1:8">
      <c r="B179" s="221">
        <f>1+B177</f>
        <v>63</v>
      </c>
      <c r="C179" s="393" t="s">
        <v>413</v>
      </c>
      <c r="D179" s="320" t="s">
        <v>11</v>
      </c>
      <c r="E179" s="333" t="s">
        <v>10</v>
      </c>
      <c r="F179" s="86"/>
      <c r="G179" s="392">
        <f>E179*F179</f>
        <v>0</v>
      </c>
    </row>
    <row r="180" spans="1:8" ht="13">
      <c r="B180" s="381"/>
      <c r="C180" s="393"/>
      <c r="D180" s="328"/>
      <c r="E180" s="407"/>
      <c r="F180" s="86"/>
      <c r="G180" s="392"/>
    </row>
    <row r="181" spans="1:8" ht="15.5">
      <c r="B181" s="381"/>
      <c r="C181" s="402" t="s">
        <v>126</v>
      </c>
      <c r="D181" s="328"/>
      <c r="E181" s="407"/>
      <c r="F181" s="86"/>
      <c r="G181" s="392"/>
    </row>
    <row r="182" spans="1:8" ht="13">
      <c r="B182" s="381"/>
      <c r="C182" s="393"/>
      <c r="D182" s="328"/>
      <c r="E182" s="407"/>
      <c r="F182" s="86"/>
      <c r="G182" s="392"/>
    </row>
    <row r="183" spans="1:8" ht="13">
      <c r="B183" s="408"/>
      <c r="C183" s="411" t="s">
        <v>396</v>
      </c>
      <c r="D183" s="328"/>
      <c r="E183" s="407"/>
      <c r="F183" s="86"/>
      <c r="G183" s="380"/>
    </row>
    <row r="184" spans="1:8" ht="13">
      <c r="B184" s="408"/>
      <c r="C184" s="411"/>
      <c r="D184" s="328"/>
      <c r="E184" s="410"/>
      <c r="F184" s="86"/>
      <c r="G184" s="380"/>
    </row>
    <row r="185" spans="1:8" s="7" customFormat="1">
      <c r="A185" s="6"/>
      <c r="B185" s="231">
        <f>1+B175</f>
        <v>62</v>
      </c>
      <c r="C185" s="393" t="s">
        <v>392</v>
      </c>
      <c r="D185" s="320" t="s">
        <v>11</v>
      </c>
      <c r="E185" s="333" t="s">
        <v>402</v>
      </c>
      <c r="F185" s="86"/>
      <c r="G185" s="392">
        <f>E185*F185</f>
        <v>0</v>
      </c>
      <c r="H185" s="6"/>
    </row>
    <row r="186" spans="1:8" s="7" customFormat="1">
      <c r="A186" s="6"/>
      <c r="B186" s="231"/>
      <c r="C186" s="418"/>
      <c r="D186" s="419"/>
      <c r="E186" s="420"/>
      <c r="F186" s="8"/>
      <c r="G186" s="392"/>
      <c r="H186" s="6"/>
    </row>
    <row r="187" spans="1:8" s="7" customFormat="1">
      <c r="A187" s="6"/>
      <c r="B187" s="231">
        <f>1+B185</f>
        <v>63</v>
      </c>
      <c r="C187" s="393" t="s">
        <v>395</v>
      </c>
      <c r="D187" s="320" t="s">
        <v>11</v>
      </c>
      <c r="E187" s="333" t="s">
        <v>401</v>
      </c>
      <c r="F187" s="86"/>
      <c r="G187" s="392">
        <f>E187*F187</f>
        <v>0</v>
      </c>
      <c r="H187" s="6"/>
    </row>
    <row r="188" spans="1:8">
      <c r="B188" s="231"/>
      <c r="C188" s="421"/>
      <c r="D188" s="422"/>
      <c r="E188" s="403"/>
      <c r="F188" s="84"/>
      <c r="G188" s="392"/>
    </row>
    <row r="189" spans="1:8" ht="13">
      <c r="B189" s="408"/>
      <c r="C189" s="301" t="s">
        <v>142</v>
      </c>
      <c r="D189" s="325"/>
      <c r="E189" s="407"/>
      <c r="F189" s="86"/>
      <c r="G189" s="380"/>
    </row>
    <row r="190" spans="1:8" ht="13">
      <c r="B190" s="424"/>
      <c r="C190" s="425"/>
      <c r="D190" s="328"/>
      <c r="E190" s="410"/>
      <c r="F190" s="86"/>
      <c r="G190" s="380"/>
    </row>
    <row r="191" spans="1:8" s="7" customFormat="1">
      <c r="A191" s="6"/>
      <c r="B191" s="231">
        <f>1+B187</f>
        <v>64</v>
      </c>
      <c r="C191" s="393" t="s">
        <v>392</v>
      </c>
      <c r="D191" s="320" t="s">
        <v>11</v>
      </c>
      <c r="E191" s="333" t="s">
        <v>402</v>
      </c>
      <c r="F191" s="86"/>
      <c r="G191" s="392">
        <f>E191*F191</f>
        <v>0</v>
      </c>
      <c r="H191" s="6"/>
    </row>
    <row r="192" spans="1:8" s="7" customFormat="1">
      <c r="A192" s="6"/>
      <c r="B192" s="231"/>
      <c r="C192" s="418"/>
      <c r="D192" s="419"/>
      <c r="E192" s="420"/>
      <c r="F192" s="8"/>
      <c r="G192" s="392"/>
      <c r="H192" s="6"/>
    </row>
    <row r="193" spans="1:14" s="7" customFormat="1">
      <c r="A193" s="6"/>
      <c r="B193" s="231">
        <f>1+B191</f>
        <v>65</v>
      </c>
      <c r="C193" s="393" t="s">
        <v>395</v>
      </c>
      <c r="D193" s="320" t="s">
        <v>11</v>
      </c>
      <c r="E193" s="333" t="s">
        <v>401</v>
      </c>
      <c r="F193" s="86"/>
      <c r="G193" s="392">
        <f>E193*F193</f>
        <v>0</v>
      </c>
      <c r="H193" s="6"/>
    </row>
    <row r="194" spans="1:14">
      <c r="B194" s="231"/>
      <c r="C194" s="421"/>
      <c r="D194" s="422"/>
      <c r="E194" s="403"/>
      <c r="F194" s="84"/>
      <c r="G194" s="392"/>
    </row>
    <row r="195" spans="1:14">
      <c r="B195" s="231"/>
      <c r="C195" s="426"/>
      <c r="D195" s="422"/>
      <c r="E195" s="403"/>
      <c r="F195" s="84"/>
      <c r="G195" s="392"/>
    </row>
    <row r="196" spans="1:14" ht="15.5">
      <c r="B196" s="401"/>
      <c r="C196" s="402" t="s">
        <v>125</v>
      </c>
      <c r="D196" s="320"/>
      <c r="E196" s="403"/>
      <c r="F196" s="83"/>
      <c r="G196" s="404"/>
      <c r="J196" s="405"/>
      <c r="K196" s="406"/>
      <c r="L196" s="405"/>
      <c r="M196" s="406"/>
      <c r="N196" s="5"/>
    </row>
    <row r="197" spans="1:14">
      <c r="B197" s="427"/>
      <c r="C197" s="307"/>
      <c r="D197" s="328"/>
      <c r="E197" s="407"/>
      <c r="F197" s="9"/>
      <c r="G197" s="392"/>
    </row>
    <row r="198" spans="1:14" ht="13">
      <c r="B198" s="408"/>
      <c r="C198" s="301" t="s">
        <v>142</v>
      </c>
      <c r="D198" s="325"/>
      <c r="E198" s="407"/>
      <c r="F198" s="86"/>
      <c r="G198" s="380"/>
    </row>
    <row r="199" spans="1:14" ht="13">
      <c r="B199" s="408"/>
      <c r="C199" s="417"/>
      <c r="D199" s="328"/>
      <c r="E199" s="407"/>
      <c r="F199" s="86"/>
      <c r="G199" s="380"/>
    </row>
    <row r="200" spans="1:14">
      <c r="B200" s="427">
        <f>1+B193</f>
        <v>66</v>
      </c>
      <c r="C200" s="307" t="s">
        <v>156</v>
      </c>
      <c r="D200" s="320" t="s">
        <v>11</v>
      </c>
      <c r="E200" s="333" t="s">
        <v>393</v>
      </c>
      <c r="F200" s="86"/>
      <c r="G200" s="392">
        <f>E200*F200</f>
        <v>0</v>
      </c>
    </row>
    <row r="201" spans="1:14">
      <c r="B201" s="427"/>
      <c r="C201" s="307"/>
      <c r="D201" s="320"/>
      <c r="E201" s="321"/>
      <c r="F201" s="86"/>
      <c r="G201" s="392"/>
    </row>
    <row r="202" spans="1:14">
      <c r="B202" s="221">
        <f>1+B200</f>
        <v>67</v>
      </c>
      <c r="C202" s="307" t="s">
        <v>157</v>
      </c>
      <c r="D202" s="320" t="s">
        <v>11</v>
      </c>
      <c r="E202" s="333" t="s">
        <v>393</v>
      </c>
      <c r="F202" s="86"/>
      <c r="G202" s="392">
        <f>E202*F202</f>
        <v>0</v>
      </c>
    </row>
    <row r="203" spans="1:14">
      <c r="B203" s="221"/>
      <c r="C203" s="307"/>
      <c r="D203" s="320"/>
      <c r="E203" s="321"/>
      <c r="F203" s="86"/>
      <c r="G203" s="392"/>
    </row>
    <row r="204" spans="1:14">
      <c r="B204" s="221">
        <f>1+B202</f>
        <v>68</v>
      </c>
      <c r="C204" s="307" t="s">
        <v>129</v>
      </c>
      <c r="D204" s="328" t="s">
        <v>11</v>
      </c>
      <c r="E204" s="333" t="s">
        <v>107</v>
      </c>
      <c r="F204" s="9"/>
      <c r="G204" s="392">
        <f>E204*F204</f>
        <v>0</v>
      </c>
    </row>
    <row r="205" spans="1:14">
      <c r="B205" s="221"/>
      <c r="C205" s="307"/>
      <c r="D205" s="328"/>
      <c r="E205" s="407"/>
      <c r="F205" s="9"/>
      <c r="G205" s="392"/>
    </row>
    <row r="206" spans="1:14">
      <c r="B206" s="221">
        <f>1+B204</f>
        <v>69</v>
      </c>
      <c r="C206" s="307" t="s">
        <v>156</v>
      </c>
      <c r="D206" s="320" t="s">
        <v>11</v>
      </c>
      <c r="E206" s="333" t="s">
        <v>393</v>
      </c>
      <c r="F206" s="86"/>
      <c r="G206" s="392">
        <f>E206*F206</f>
        <v>0</v>
      </c>
    </row>
    <row r="207" spans="1:14">
      <c r="B207" s="221"/>
      <c r="C207" s="307"/>
      <c r="D207" s="320"/>
      <c r="E207" s="321"/>
      <c r="F207" s="86"/>
      <c r="G207" s="392"/>
    </row>
    <row r="208" spans="1:14">
      <c r="B208" s="221">
        <f>1+B206</f>
        <v>70</v>
      </c>
      <c r="C208" s="307" t="s">
        <v>158</v>
      </c>
      <c r="D208" s="320" t="s">
        <v>11</v>
      </c>
      <c r="E208" s="333" t="s">
        <v>393</v>
      </c>
      <c r="F208" s="86"/>
      <c r="G208" s="392">
        <f>E208*F208</f>
        <v>0</v>
      </c>
    </row>
    <row r="209" spans="1:8">
      <c r="B209" s="221"/>
      <c r="C209" s="307"/>
      <c r="D209" s="328"/>
      <c r="E209" s="407"/>
      <c r="F209" s="9"/>
      <c r="G209" s="392"/>
    </row>
    <row r="210" spans="1:8">
      <c r="B210" s="221">
        <f>1+B208</f>
        <v>71</v>
      </c>
      <c r="C210" s="307" t="s">
        <v>405</v>
      </c>
      <c r="D210" s="320" t="s">
        <v>11</v>
      </c>
      <c r="E210" s="333" t="s">
        <v>404</v>
      </c>
      <c r="F210" s="86"/>
      <c r="G210" s="392">
        <f>E210*F210</f>
        <v>0</v>
      </c>
    </row>
    <row r="211" spans="1:8">
      <c r="B211" s="221"/>
      <c r="C211" s="307"/>
      <c r="D211" s="328"/>
      <c r="E211" s="407"/>
      <c r="F211" s="9"/>
      <c r="G211" s="392"/>
    </row>
    <row r="212" spans="1:8">
      <c r="B212" s="221">
        <f>1+B210</f>
        <v>72</v>
      </c>
      <c r="C212" s="307" t="s">
        <v>159</v>
      </c>
      <c r="D212" s="320" t="s">
        <v>11</v>
      </c>
      <c r="E212" s="333" t="s">
        <v>393</v>
      </c>
      <c r="F212" s="86"/>
      <c r="G212" s="392">
        <f>E212*F212</f>
        <v>0</v>
      </c>
    </row>
    <row r="213" spans="1:8">
      <c r="B213" s="221"/>
      <c r="C213" s="307"/>
      <c r="D213" s="328"/>
      <c r="E213" s="407"/>
      <c r="F213" s="9"/>
      <c r="G213" s="392"/>
    </row>
    <row r="214" spans="1:8">
      <c r="B214" s="221">
        <f>1+B212</f>
        <v>73</v>
      </c>
      <c r="C214" s="307" t="s">
        <v>130</v>
      </c>
      <c r="D214" s="320" t="s">
        <v>11</v>
      </c>
      <c r="E214" s="333" t="s">
        <v>389</v>
      </c>
      <c r="F214" s="86"/>
      <c r="G214" s="392">
        <f>E214*F214</f>
        <v>0</v>
      </c>
    </row>
    <row r="215" spans="1:8">
      <c r="B215" s="221"/>
      <c r="C215" s="307"/>
      <c r="D215" s="328"/>
      <c r="E215" s="407"/>
      <c r="F215" s="9"/>
      <c r="G215" s="392"/>
    </row>
    <row r="216" spans="1:8">
      <c r="B216" s="221">
        <f>1+B214</f>
        <v>74</v>
      </c>
      <c r="C216" s="307" t="s">
        <v>160</v>
      </c>
      <c r="D216" s="320" t="s">
        <v>11</v>
      </c>
      <c r="E216" s="333" t="s">
        <v>393</v>
      </c>
      <c r="F216" s="4"/>
      <c r="G216" s="392">
        <f>E216*F216</f>
        <v>0</v>
      </c>
    </row>
    <row r="217" spans="1:8">
      <c r="B217" s="221"/>
      <c r="C217" s="294"/>
      <c r="D217" s="428"/>
      <c r="E217" s="322"/>
      <c r="F217" s="85"/>
      <c r="G217" s="392"/>
    </row>
    <row r="218" spans="1:8">
      <c r="B218" s="221">
        <f>1+B216</f>
        <v>75</v>
      </c>
      <c r="C218" s="307" t="s">
        <v>161</v>
      </c>
      <c r="D218" s="320" t="s">
        <v>11</v>
      </c>
      <c r="E218" s="333" t="s">
        <v>393</v>
      </c>
      <c r="F218" s="4"/>
      <c r="G218" s="392">
        <f>E218*F218</f>
        <v>0</v>
      </c>
    </row>
    <row r="219" spans="1:8">
      <c r="B219" s="221"/>
      <c r="C219" s="307"/>
      <c r="D219" s="320"/>
      <c r="E219" s="420"/>
      <c r="F219" s="429"/>
      <c r="G219" s="392"/>
    </row>
    <row r="220" spans="1:8" customFormat="1" ht="13.5" customHeight="1">
      <c r="A220" s="335"/>
      <c r="B220" s="430"/>
      <c r="C220" s="337"/>
      <c r="D220" s="431"/>
      <c r="E220" s="432"/>
      <c r="F220" s="340"/>
      <c r="G220" s="252"/>
      <c r="H220" s="335"/>
    </row>
    <row r="221" spans="1:8" s="10" customFormat="1" ht="15" customHeight="1" thickBot="1">
      <c r="A221" s="342"/>
      <c r="B221" s="433"/>
      <c r="C221" s="434" t="s">
        <v>9</v>
      </c>
      <c r="D221" s="435"/>
      <c r="E221" s="436"/>
      <c r="F221" s="437"/>
      <c r="G221" s="438">
        <f>SUM(G19:G220)</f>
        <v>0</v>
      </c>
      <c r="H221" s="349"/>
    </row>
    <row r="222" spans="1:8" ht="15" customHeight="1">
      <c r="B222" s="350"/>
      <c r="C222" s="351"/>
      <c r="D222" s="352"/>
      <c r="E222" s="353"/>
      <c r="F222" s="354"/>
      <c r="G222" s="355"/>
      <c r="H222" s="356"/>
    </row>
    <row r="223" spans="1:8" ht="12" customHeight="1">
      <c r="B223" s="357"/>
      <c r="C223" s="358"/>
      <c r="D223" s="359"/>
      <c r="E223" s="353"/>
      <c r="F223" s="360"/>
      <c r="G223" s="361"/>
    </row>
    <row r="224" spans="1:8">
      <c r="B224" s="350"/>
      <c r="C224" s="11"/>
      <c r="D224" s="11"/>
      <c r="E224" s="353"/>
      <c r="F224" s="360"/>
      <c r="G224" s="362"/>
    </row>
    <row r="225" spans="2:9">
      <c r="B225" s="350"/>
      <c r="C225" s="11"/>
      <c r="D225" s="11"/>
      <c r="E225" s="353"/>
      <c r="F225" s="360"/>
      <c r="G225" s="362"/>
    </row>
    <row r="226" spans="2:9">
      <c r="B226" s="350"/>
      <c r="C226" s="350"/>
      <c r="D226" s="350"/>
      <c r="E226" s="350"/>
      <c r="F226" s="363"/>
      <c r="G226" s="350"/>
    </row>
    <row r="227" spans="2:9">
      <c r="B227" s="350"/>
      <c r="C227" s="11"/>
      <c r="D227" s="11"/>
      <c r="E227" s="353"/>
      <c r="F227" s="360"/>
      <c r="G227" s="362"/>
    </row>
    <row r="228" spans="2:9" s="1" customFormat="1">
      <c r="B228" s="350"/>
      <c r="C228" s="11"/>
      <c r="D228" s="11"/>
      <c r="E228" s="353"/>
      <c r="F228" s="360"/>
      <c r="G228" s="362"/>
      <c r="I228" s="2"/>
    </row>
    <row r="229" spans="2:9" s="1" customFormat="1">
      <c r="B229" s="350"/>
      <c r="C229" s="11"/>
      <c r="D229" s="11"/>
      <c r="E229" s="353"/>
      <c r="F229" s="360"/>
      <c r="G229" s="362"/>
      <c r="I229" s="2"/>
    </row>
    <row r="230" spans="2:9" s="1" customFormat="1">
      <c r="B230" s="350"/>
      <c r="C230" s="11"/>
      <c r="D230" s="11"/>
      <c r="E230" s="353"/>
      <c r="F230" s="360"/>
      <c r="G230" s="362"/>
      <c r="I230" s="2"/>
    </row>
    <row r="231" spans="2:9" s="1" customFormat="1">
      <c r="B231" s="350"/>
      <c r="C231" s="11"/>
      <c r="D231" s="11"/>
      <c r="E231" s="353"/>
      <c r="F231" s="360"/>
      <c r="G231" s="362"/>
      <c r="I231" s="2"/>
    </row>
    <row r="232" spans="2:9" s="1" customFormat="1">
      <c r="B232" s="350"/>
      <c r="C232" s="11"/>
      <c r="D232" s="11"/>
      <c r="E232" s="353"/>
      <c r="F232" s="360"/>
      <c r="G232" s="362"/>
      <c r="I232" s="2"/>
    </row>
    <row r="233" spans="2:9" s="1" customFormat="1">
      <c r="B233" s="350"/>
      <c r="C233" s="11"/>
      <c r="D233" s="11"/>
      <c r="E233" s="353"/>
      <c r="F233" s="360"/>
      <c r="G233" s="362"/>
      <c r="I233" s="2"/>
    </row>
    <row r="234" spans="2:9" s="1" customFormat="1">
      <c r="B234" s="350"/>
      <c r="C234" s="11"/>
      <c r="D234" s="11"/>
      <c r="E234" s="353"/>
      <c r="F234" s="360"/>
      <c r="G234" s="362"/>
      <c r="I234" s="2"/>
    </row>
    <row r="235" spans="2:9" s="1" customFormat="1">
      <c r="B235" s="350"/>
      <c r="C235" s="11"/>
      <c r="D235" s="11"/>
      <c r="E235" s="353"/>
      <c r="F235" s="360"/>
      <c r="G235" s="362"/>
      <c r="I235" s="2"/>
    </row>
    <row r="236" spans="2:9" s="1" customFormat="1">
      <c r="B236" s="350"/>
      <c r="C236" s="11"/>
      <c r="D236" s="11"/>
      <c r="E236" s="353"/>
      <c r="F236" s="360"/>
      <c r="G236" s="362"/>
      <c r="I236" s="2"/>
    </row>
    <row r="237" spans="2:9" s="1" customFormat="1">
      <c r="B237" s="350"/>
      <c r="C237" s="11"/>
      <c r="D237" s="11"/>
      <c r="E237" s="353"/>
      <c r="F237" s="360"/>
      <c r="G237" s="362"/>
      <c r="I237" s="2"/>
    </row>
    <row r="238" spans="2:9" s="1" customFormat="1">
      <c r="B238" s="350"/>
      <c r="C238" s="11"/>
      <c r="D238" s="11"/>
      <c r="E238" s="353"/>
      <c r="F238" s="360"/>
      <c r="G238" s="362"/>
      <c r="I238" s="2"/>
    </row>
    <row r="239" spans="2:9" s="1" customFormat="1">
      <c r="B239" s="350"/>
      <c r="C239" s="11"/>
      <c r="D239" s="11"/>
      <c r="E239" s="353"/>
      <c r="F239" s="360"/>
      <c r="G239" s="362"/>
      <c r="I239" s="2"/>
    </row>
    <row r="240" spans="2:9" s="1" customFormat="1">
      <c r="B240" s="350"/>
      <c r="C240" s="11"/>
      <c r="D240" s="11"/>
      <c r="E240" s="353"/>
      <c r="F240" s="360"/>
      <c r="G240" s="362"/>
      <c r="I240" s="2"/>
    </row>
    <row r="241" spans="2:9" s="1" customFormat="1">
      <c r="B241" s="350"/>
      <c r="C241" s="11"/>
      <c r="D241" s="11"/>
      <c r="E241" s="353"/>
      <c r="F241" s="360"/>
      <c r="G241" s="362"/>
      <c r="I241" s="2"/>
    </row>
    <row r="242" spans="2:9" s="1" customFormat="1">
      <c r="B242" s="350"/>
      <c r="C242" s="11"/>
      <c r="D242" s="11"/>
      <c r="E242" s="353"/>
      <c r="F242" s="360"/>
      <c r="G242" s="362"/>
      <c r="I242" s="2"/>
    </row>
    <row r="243" spans="2:9" s="1" customFormat="1">
      <c r="B243" s="350"/>
      <c r="C243" s="11"/>
      <c r="D243" s="11"/>
      <c r="E243" s="353"/>
      <c r="F243" s="360"/>
      <c r="G243" s="362"/>
      <c r="I243" s="2"/>
    </row>
    <row r="244" spans="2:9" s="1" customFormat="1">
      <c r="B244" s="350"/>
      <c r="C244" s="11"/>
      <c r="D244" s="11"/>
      <c r="E244" s="353"/>
      <c r="F244" s="360"/>
      <c r="G244" s="362"/>
      <c r="I244" s="2"/>
    </row>
    <row r="245" spans="2:9" s="1" customFormat="1">
      <c r="B245" s="350"/>
      <c r="C245" s="11"/>
      <c r="D245" s="11"/>
      <c r="E245" s="353"/>
      <c r="F245" s="360"/>
      <c r="G245" s="362"/>
      <c r="I245" s="2"/>
    </row>
    <row r="246" spans="2:9" s="1" customFormat="1">
      <c r="B246" s="350"/>
      <c r="C246" s="11"/>
      <c r="D246" s="11"/>
      <c r="E246" s="353"/>
      <c r="F246" s="360"/>
      <c r="G246" s="362"/>
      <c r="I246" s="2"/>
    </row>
    <row r="247" spans="2:9" s="1" customFormat="1">
      <c r="B247" s="350"/>
      <c r="C247" s="11"/>
      <c r="D247" s="11"/>
      <c r="E247" s="353"/>
      <c r="F247" s="360"/>
      <c r="G247" s="362"/>
      <c r="I247" s="2"/>
    </row>
    <row r="248" spans="2:9" s="1" customFormat="1">
      <c r="B248" s="350"/>
      <c r="C248" s="11"/>
      <c r="D248" s="11"/>
      <c r="E248" s="353"/>
      <c r="F248" s="360"/>
      <c r="G248" s="362"/>
      <c r="I248" s="2"/>
    </row>
    <row r="249" spans="2:9" s="1" customFormat="1">
      <c r="B249" s="350"/>
      <c r="C249" s="11"/>
      <c r="D249" s="11"/>
      <c r="E249" s="353"/>
      <c r="F249" s="360"/>
      <c r="G249" s="362"/>
      <c r="I249" s="2"/>
    </row>
    <row r="250" spans="2:9" s="1" customFormat="1">
      <c r="B250" s="350"/>
      <c r="C250" s="11"/>
      <c r="D250" s="11"/>
      <c r="E250" s="353"/>
      <c r="F250" s="360"/>
      <c r="G250" s="362"/>
      <c r="I250" s="2"/>
    </row>
    <row r="251" spans="2:9" s="1" customFormat="1">
      <c r="B251" s="350"/>
      <c r="C251" s="11"/>
      <c r="D251" s="11"/>
      <c r="E251" s="353"/>
      <c r="F251" s="360"/>
      <c r="G251" s="362"/>
      <c r="I251" s="2"/>
    </row>
    <row r="252" spans="2:9" s="1" customFormat="1">
      <c r="B252" s="350"/>
      <c r="C252" s="11"/>
      <c r="D252" s="11"/>
      <c r="E252" s="353"/>
      <c r="F252" s="360"/>
      <c r="G252" s="11"/>
      <c r="I252" s="2"/>
    </row>
    <row r="253" spans="2:9" s="1" customFormat="1">
      <c r="B253" s="350"/>
      <c r="C253" s="11"/>
      <c r="D253" s="11"/>
      <c r="E253" s="353"/>
      <c r="F253" s="360"/>
      <c r="G253" s="11"/>
      <c r="I253" s="2"/>
    </row>
    <row r="254" spans="2:9" s="1" customFormat="1">
      <c r="B254" s="350"/>
      <c r="C254" s="11"/>
      <c r="D254" s="11"/>
      <c r="E254" s="353"/>
      <c r="F254" s="360"/>
      <c r="G254" s="11"/>
      <c r="I254" s="2"/>
    </row>
    <row r="255" spans="2:9" s="1" customFormat="1">
      <c r="B255" s="350"/>
      <c r="C255" s="11"/>
      <c r="D255" s="11"/>
      <c r="E255" s="353"/>
      <c r="F255" s="360"/>
      <c r="G255" s="11"/>
      <c r="I255" s="2"/>
    </row>
    <row r="256" spans="2:9" s="1" customFormat="1">
      <c r="B256" s="350"/>
      <c r="C256" s="11"/>
      <c r="D256" s="11"/>
      <c r="E256" s="353"/>
      <c r="F256" s="360"/>
      <c r="G256" s="11"/>
      <c r="I256" s="2"/>
    </row>
    <row r="257" spans="2:9" s="1" customFormat="1">
      <c r="B257" s="350"/>
      <c r="C257" s="11"/>
      <c r="D257" s="11"/>
      <c r="E257" s="353"/>
      <c r="F257" s="360"/>
      <c r="G257" s="11"/>
      <c r="I257" s="2"/>
    </row>
    <row r="258" spans="2:9" s="1" customFormat="1">
      <c r="B258" s="350"/>
      <c r="C258" s="11"/>
      <c r="D258" s="11"/>
      <c r="E258" s="353"/>
      <c r="F258" s="360"/>
      <c r="G258" s="11"/>
      <c r="I258" s="2"/>
    </row>
    <row r="259" spans="2:9" s="1" customFormat="1">
      <c r="B259" s="350"/>
      <c r="C259" s="11"/>
      <c r="D259" s="11"/>
      <c r="E259" s="364"/>
      <c r="F259" s="360"/>
      <c r="G259" s="11"/>
      <c r="I259" s="2"/>
    </row>
    <row r="260" spans="2:9" s="1" customFormat="1">
      <c r="B260" s="350"/>
      <c r="C260" s="11"/>
      <c r="D260" s="11"/>
      <c r="E260" s="364"/>
      <c r="F260" s="360"/>
      <c r="G260" s="11"/>
      <c r="I260" s="2"/>
    </row>
    <row r="261" spans="2:9" s="1" customFormat="1">
      <c r="B261" s="350"/>
      <c r="C261" s="11"/>
      <c r="D261" s="11"/>
      <c r="E261" s="364"/>
      <c r="F261" s="360"/>
      <c r="G261" s="11"/>
      <c r="I261" s="2"/>
    </row>
    <row r="262" spans="2:9" s="1" customFormat="1">
      <c r="B262" s="350"/>
      <c r="C262" s="11"/>
      <c r="D262" s="11"/>
      <c r="E262" s="364"/>
      <c r="F262" s="360"/>
      <c r="G262" s="11"/>
      <c r="I262" s="2"/>
    </row>
    <row r="263" spans="2:9" s="1" customFormat="1">
      <c r="B263" s="350"/>
      <c r="C263" s="11"/>
      <c r="D263" s="11"/>
      <c r="E263" s="364"/>
      <c r="F263" s="360"/>
      <c r="G263" s="11"/>
      <c r="I263" s="2"/>
    </row>
    <row r="264" spans="2:9" s="1" customFormat="1">
      <c r="B264" s="350"/>
      <c r="C264" s="11"/>
      <c r="D264" s="11"/>
      <c r="E264" s="364"/>
      <c r="F264" s="360"/>
      <c r="G264" s="11"/>
      <c r="I264" s="2"/>
    </row>
    <row r="265" spans="2:9" s="1" customFormat="1">
      <c r="B265" s="350"/>
      <c r="C265" s="11"/>
      <c r="D265" s="11"/>
      <c r="E265" s="364"/>
      <c r="F265" s="360"/>
      <c r="G265" s="11"/>
      <c r="I265" s="2"/>
    </row>
    <row r="266" spans="2:9" s="1" customFormat="1">
      <c r="B266" s="350"/>
      <c r="C266" s="11"/>
      <c r="D266" s="11"/>
      <c r="E266" s="364"/>
      <c r="F266" s="360"/>
      <c r="G266" s="11"/>
      <c r="I266" s="2"/>
    </row>
    <row r="267" spans="2:9" s="1" customFormat="1">
      <c r="B267" s="350"/>
      <c r="C267" s="11"/>
      <c r="D267" s="11"/>
      <c r="E267" s="364"/>
      <c r="F267" s="360"/>
      <c r="G267" s="11"/>
      <c r="I267" s="2"/>
    </row>
    <row r="268" spans="2:9" s="1" customFormat="1">
      <c r="B268" s="350"/>
      <c r="C268" s="11"/>
      <c r="D268" s="11"/>
      <c r="E268" s="364"/>
      <c r="F268" s="360"/>
      <c r="G268" s="11"/>
      <c r="I268" s="2"/>
    </row>
    <row r="269" spans="2:9" s="1" customFormat="1">
      <c r="B269" s="350"/>
      <c r="C269" s="11"/>
      <c r="D269" s="11"/>
      <c r="E269" s="364"/>
      <c r="F269" s="360"/>
      <c r="G269" s="11"/>
      <c r="I269" s="2"/>
    </row>
    <row r="270" spans="2:9" s="1" customFormat="1">
      <c r="B270" s="350"/>
      <c r="C270" s="11"/>
      <c r="D270" s="11"/>
      <c r="E270" s="364"/>
      <c r="F270" s="360"/>
      <c r="G270" s="11"/>
      <c r="I270" s="2"/>
    </row>
    <row r="271" spans="2:9" s="1" customFormat="1">
      <c r="B271" s="350"/>
      <c r="C271" s="11"/>
      <c r="D271" s="11"/>
      <c r="E271" s="364"/>
      <c r="F271" s="360"/>
      <c r="G271" s="11"/>
      <c r="I271" s="2"/>
    </row>
    <row r="272" spans="2:9" s="1" customFormat="1">
      <c r="B272" s="350"/>
      <c r="C272" s="11"/>
      <c r="D272" s="11"/>
      <c r="E272" s="364"/>
      <c r="F272" s="360"/>
      <c r="G272" s="11"/>
      <c r="I272" s="2"/>
    </row>
    <row r="273" spans="2:9" s="1" customFormat="1">
      <c r="B273" s="350"/>
      <c r="C273" s="11"/>
      <c r="D273" s="11"/>
      <c r="E273" s="364"/>
      <c r="F273" s="360"/>
      <c r="G273" s="11"/>
      <c r="I273" s="2"/>
    </row>
    <row r="274" spans="2:9" s="1" customFormat="1">
      <c r="B274" s="350"/>
      <c r="C274" s="11"/>
      <c r="D274" s="11"/>
      <c r="E274" s="364"/>
      <c r="F274" s="360"/>
      <c r="G274" s="11"/>
      <c r="I274" s="2"/>
    </row>
    <row r="275" spans="2:9" s="1" customFormat="1">
      <c r="B275" s="350"/>
      <c r="C275" s="11"/>
      <c r="D275" s="11"/>
      <c r="E275" s="364"/>
      <c r="F275" s="360"/>
      <c r="G275" s="11"/>
      <c r="I275" s="2"/>
    </row>
    <row r="276" spans="2:9" s="1" customFormat="1">
      <c r="B276" s="350"/>
      <c r="C276" s="11"/>
      <c r="D276" s="11"/>
      <c r="E276" s="364"/>
      <c r="F276" s="360"/>
      <c r="G276" s="11"/>
      <c r="I276" s="2"/>
    </row>
    <row r="277" spans="2:9" s="1" customFormat="1">
      <c r="B277" s="350"/>
      <c r="C277" s="11"/>
      <c r="D277" s="11"/>
      <c r="E277" s="364"/>
      <c r="F277" s="360"/>
      <c r="G277" s="11"/>
      <c r="I277" s="2"/>
    </row>
    <row r="278" spans="2:9" s="1" customFormat="1">
      <c r="B278" s="350"/>
      <c r="C278" s="11"/>
      <c r="D278" s="11"/>
      <c r="E278" s="364"/>
      <c r="F278" s="360"/>
      <c r="G278" s="11"/>
      <c r="I278" s="2"/>
    </row>
    <row r="279" spans="2:9" s="1" customFormat="1">
      <c r="B279" s="350"/>
      <c r="C279" s="11"/>
      <c r="D279" s="11"/>
      <c r="E279" s="364"/>
      <c r="F279" s="360"/>
      <c r="G279" s="11"/>
      <c r="I279" s="2"/>
    </row>
    <row r="280" spans="2:9" s="1" customFormat="1">
      <c r="B280" s="350"/>
      <c r="C280" s="11"/>
      <c r="D280" s="11"/>
      <c r="E280" s="364"/>
      <c r="F280" s="360"/>
      <c r="G280" s="11"/>
      <c r="I280" s="2"/>
    </row>
    <row r="281" spans="2:9" s="1" customFormat="1">
      <c r="B281" s="350"/>
      <c r="C281" s="11"/>
      <c r="D281" s="11"/>
      <c r="E281" s="364"/>
      <c r="F281" s="360"/>
      <c r="G281" s="11"/>
      <c r="I281" s="2"/>
    </row>
    <row r="282" spans="2:9" s="1" customFormat="1">
      <c r="B282" s="350"/>
      <c r="C282" s="11"/>
      <c r="D282" s="11"/>
      <c r="E282" s="364"/>
      <c r="F282" s="360"/>
      <c r="G282" s="11"/>
      <c r="I282" s="2"/>
    </row>
    <row r="283" spans="2:9" s="1" customFormat="1">
      <c r="B283" s="350"/>
      <c r="C283" s="11"/>
      <c r="D283" s="11"/>
      <c r="E283" s="364"/>
      <c r="F283" s="360"/>
      <c r="G283" s="11"/>
      <c r="I283" s="2"/>
    </row>
    <row r="284" spans="2:9" s="1" customFormat="1">
      <c r="B284" s="350"/>
      <c r="C284" s="11"/>
      <c r="D284" s="11"/>
      <c r="E284" s="364"/>
      <c r="F284" s="360"/>
      <c r="G284" s="11"/>
      <c r="I284" s="2"/>
    </row>
    <row r="285" spans="2:9" s="1" customFormat="1">
      <c r="B285" s="350"/>
      <c r="C285" s="11"/>
      <c r="D285" s="11"/>
      <c r="E285" s="364"/>
      <c r="F285" s="360"/>
      <c r="G285" s="11"/>
      <c r="I285" s="2"/>
    </row>
    <row r="286" spans="2:9" s="1" customFormat="1">
      <c r="B286" s="350"/>
      <c r="C286" s="11"/>
      <c r="D286" s="11"/>
      <c r="E286" s="364"/>
      <c r="F286" s="360"/>
      <c r="G286" s="11"/>
      <c r="I286" s="2"/>
    </row>
    <row r="287" spans="2:9" s="1" customFormat="1">
      <c r="B287" s="350"/>
      <c r="C287" s="11"/>
      <c r="D287" s="11"/>
      <c r="E287" s="364"/>
      <c r="F287" s="360"/>
      <c r="G287" s="11"/>
      <c r="I287" s="2"/>
    </row>
    <row r="288" spans="2:9" s="1" customFormat="1">
      <c r="B288" s="350"/>
      <c r="C288" s="11"/>
      <c r="D288" s="11"/>
      <c r="E288" s="364"/>
      <c r="F288" s="360"/>
      <c r="G288" s="11"/>
      <c r="I288" s="2"/>
    </row>
    <row r="289" spans="2:9" s="1" customFormat="1">
      <c r="B289" s="350"/>
      <c r="C289" s="11"/>
      <c r="D289" s="11"/>
      <c r="E289" s="364"/>
      <c r="F289" s="360"/>
      <c r="G289" s="11"/>
      <c r="I289" s="2"/>
    </row>
    <row r="290" spans="2:9" s="1" customFormat="1">
      <c r="B290" s="350"/>
      <c r="C290" s="11"/>
      <c r="D290" s="11"/>
      <c r="E290" s="364"/>
      <c r="F290" s="360"/>
      <c r="G290" s="11"/>
      <c r="I290" s="2"/>
    </row>
    <row r="291" spans="2:9" s="1" customFormat="1">
      <c r="B291" s="350"/>
      <c r="C291" s="11"/>
      <c r="D291" s="11"/>
      <c r="E291" s="364"/>
      <c r="F291" s="360"/>
      <c r="G291" s="11"/>
      <c r="I291" s="2"/>
    </row>
    <row r="292" spans="2:9" s="1" customFormat="1">
      <c r="B292" s="350"/>
      <c r="C292" s="11"/>
      <c r="D292" s="11"/>
      <c r="E292" s="364"/>
      <c r="F292" s="360"/>
      <c r="G292" s="11"/>
      <c r="I292" s="2"/>
    </row>
    <row r="293" spans="2:9" s="1" customFormat="1">
      <c r="B293" s="350"/>
      <c r="C293" s="11"/>
      <c r="D293" s="11"/>
      <c r="E293" s="364"/>
      <c r="F293" s="360"/>
      <c r="G293" s="11"/>
      <c r="I293" s="2"/>
    </row>
    <row r="294" spans="2:9" s="1" customFormat="1">
      <c r="B294" s="350"/>
      <c r="C294" s="11"/>
      <c r="D294" s="11"/>
      <c r="E294" s="364"/>
      <c r="F294" s="360"/>
      <c r="G294" s="11"/>
      <c r="I294" s="2"/>
    </row>
    <row r="295" spans="2:9" s="1" customFormat="1">
      <c r="B295" s="350"/>
      <c r="C295" s="11"/>
      <c r="D295" s="11"/>
      <c r="E295" s="364"/>
      <c r="F295" s="360"/>
      <c r="G295" s="11"/>
      <c r="I295" s="2"/>
    </row>
    <row r="296" spans="2:9" s="1" customFormat="1">
      <c r="B296" s="350"/>
      <c r="C296" s="11"/>
      <c r="D296" s="11"/>
      <c r="E296" s="364"/>
      <c r="F296" s="360"/>
      <c r="G296" s="11"/>
      <c r="I296" s="2"/>
    </row>
    <row r="297" spans="2:9" s="1" customFormat="1">
      <c r="B297" s="350"/>
      <c r="C297" s="11"/>
      <c r="D297" s="11"/>
      <c r="E297" s="364"/>
      <c r="F297" s="360"/>
      <c r="G297" s="11"/>
      <c r="I297" s="2"/>
    </row>
    <row r="298" spans="2:9" s="1" customFormat="1">
      <c r="B298" s="350"/>
      <c r="C298" s="11"/>
      <c r="D298" s="11"/>
      <c r="E298" s="364"/>
      <c r="F298" s="360"/>
      <c r="G298" s="11"/>
      <c r="I298" s="2"/>
    </row>
    <row r="299" spans="2:9" s="1" customFormat="1">
      <c r="B299" s="350"/>
      <c r="C299" s="11"/>
      <c r="D299" s="11"/>
      <c r="E299" s="364"/>
      <c r="F299" s="360"/>
      <c r="G299" s="11"/>
      <c r="I299" s="2"/>
    </row>
    <row r="300" spans="2:9" s="1" customFormat="1">
      <c r="B300" s="350"/>
      <c r="C300" s="11"/>
      <c r="D300" s="11"/>
      <c r="E300" s="364"/>
      <c r="F300" s="360"/>
      <c r="G300" s="11"/>
      <c r="I300" s="2"/>
    </row>
    <row r="301" spans="2:9" s="1" customFormat="1">
      <c r="B301" s="350"/>
      <c r="C301" s="11"/>
      <c r="D301" s="11"/>
      <c r="E301" s="364"/>
      <c r="F301" s="360"/>
      <c r="G301" s="11"/>
      <c r="I301" s="2"/>
    </row>
    <row r="302" spans="2:9" s="1" customFormat="1">
      <c r="B302" s="350"/>
      <c r="C302" s="11"/>
      <c r="D302" s="11"/>
      <c r="E302" s="364"/>
      <c r="F302" s="360"/>
      <c r="G302" s="11"/>
      <c r="I302" s="2"/>
    </row>
    <row r="303" spans="2:9" s="1" customFormat="1">
      <c r="B303" s="350"/>
      <c r="C303" s="11"/>
      <c r="D303" s="11"/>
      <c r="E303" s="364"/>
      <c r="F303" s="360"/>
      <c r="G303" s="11"/>
      <c r="I303" s="2"/>
    </row>
    <row r="304" spans="2:9" s="1" customFormat="1">
      <c r="B304" s="350"/>
      <c r="C304" s="11"/>
      <c r="D304" s="11"/>
      <c r="E304" s="364"/>
      <c r="F304" s="360"/>
      <c r="G304" s="11"/>
      <c r="I304" s="2"/>
    </row>
    <row r="305" spans="2:9" s="1" customFormat="1">
      <c r="B305" s="350"/>
      <c r="C305" s="11"/>
      <c r="D305" s="11"/>
      <c r="E305" s="364"/>
      <c r="F305" s="360"/>
      <c r="G305" s="11"/>
      <c r="I305" s="2"/>
    </row>
    <row r="306" spans="2:9" s="1" customFormat="1">
      <c r="B306" s="350"/>
      <c r="C306" s="11"/>
      <c r="D306" s="11"/>
      <c r="E306" s="364"/>
      <c r="F306" s="360"/>
      <c r="G306" s="11"/>
      <c r="I306" s="2"/>
    </row>
    <row r="307" spans="2:9" s="1" customFormat="1">
      <c r="B307" s="11"/>
      <c r="C307" s="11"/>
      <c r="D307" s="11"/>
      <c r="E307" s="364"/>
      <c r="F307" s="360"/>
      <c r="G307" s="11"/>
      <c r="I307" s="2"/>
    </row>
    <row r="308" spans="2:9" s="1" customFormat="1">
      <c r="B308" s="11"/>
      <c r="C308" s="11"/>
      <c r="D308" s="11"/>
      <c r="E308" s="364"/>
      <c r="F308" s="360"/>
      <c r="G308" s="11"/>
      <c r="I308" s="2"/>
    </row>
    <row r="309" spans="2:9" s="1" customFormat="1">
      <c r="B309" s="11"/>
      <c r="C309" s="11"/>
      <c r="D309" s="11"/>
      <c r="E309" s="364"/>
      <c r="F309" s="360"/>
      <c r="G309" s="11"/>
      <c r="I309" s="2"/>
    </row>
    <row r="310" spans="2:9" s="1" customFormat="1">
      <c r="B310" s="11"/>
      <c r="C310" s="11"/>
      <c r="D310" s="11"/>
      <c r="E310" s="364"/>
      <c r="F310" s="360"/>
      <c r="G310" s="11"/>
      <c r="I310" s="2"/>
    </row>
    <row r="311" spans="2:9" s="1" customFormat="1">
      <c r="B311" s="11"/>
      <c r="C311" s="11"/>
      <c r="D311" s="11"/>
      <c r="E311" s="364"/>
      <c r="F311" s="360"/>
      <c r="G311" s="11"/>
      <c r="I311" s="2"/>
    </row>
    <row r="312" spans="2:9" s="1" customFormat="1">
      <c r="B312" s="11"/>
      <c r="C312" s="11"/>
      <c r="D312" s="11"/>
      <c r="E312" s="364"/>
      <c r="F312" s="360"/>
      <c r="G312" s="11"/>
      <c r="I312" s="2"/>
    </row>
    <row r="313" spans="2:9" s="1" customFormat="1">
      <c r="B313" s="11"/>
      <c r="C313" s="11"/>
      <c r="D313" s="11"/>
      <c r="E313" s="364"/>
      <c r="F313" s="224"/>
      <c r="G313" s="11"/>
      <c r="I313" s="2"/>
    </row>
    <row r="314" spans="2:9" s="1" customFormat="1">
      <c r="B314" s="11"/>
      <c r="C314" s="11"/>
      <c r="D314" s="11"/>
      <c r="E314" s="364"/>
      <c r="F314" s="224"/>
      <c r="G314" s="11"/>
      <c r="I314" s="2"/>
    </row>
    <row r="315" spans="2:9" s="1" customFormat="1">
      <c r="B315" s="11"/>
      <c r="C315" s="11"/>
      <c r="D315" s="11"/>
      <c r="E315" s="364"/>
      <c r="F315" s="224"/>
      <c r="G315" s="11"/>
      <c r="I315" s="2"/>
    </row>
    <row r="316" spans="2:9" s="1" customFormat="1">
      <c r="B316" s="11"/>
      <c r="C316" s="11"/>
      <c r="D316" s="11"/>
      <c r="E316" s="364"/>
      <c r="F316" s="224"/>
      <c r="G316" s="11"/>
      <c r="I316" s="2"/>
    </row>
    <row r="317" spans="2:9" s="1" customFormat="1">
      <c r="B317" s="11"/>
      <c r="C317" s="11"/>
      <c r="D317" s="11"/>
      <c r="E317" s="364"/>
      <c r="F317" s="224"/>
      <c r="G317" s="11"/>
      <c r="I317" s="2"/>
    </row>
    <row r="318" spans="2:9" s="1" customFormat="1">
      <c r="B318" s="11"/>
      <c r="C318" s="11"/>
      <c r="D318" s="11"/>
      <c r="E318" s="364"/>
      <c r="F318" s="224"/>
      <c r="G318" s="11"/>
      <c r="I318" s="2"/>
    </row>
    <row r="319" spans="2:9" s="1" customFormat="1">
      <c r="B319" s="11"/>
      <c r="C319" s="11"/>
      <c r="D319" s="11"/>
      <c r="E319" s="364"/>
      <c r="F319" s="224"/>
      <c r="G319" s="11"/>
      <c r="I319" s="2"/>
    </row>
    <row r="320" spans="2:9" s="1" customFormat="1">
      <c r="B320" s="11"/>
      <c r="C320" s="11"/>
      <c r="D320" s="11"/>
      <c r="E320" s="364"/>
      <c r="F320" s="224"/>
      <c r="G320" s="11"/>
      <c r="I320" s="2"/>
    </row>
    <row r="321" spans="2:9" s="1" customFormat="1">
      <c r="B321" s="11"/>
      <c r="C321" s="11"/>
      <c r="D321" s="11"/>
      <c r="E321" s="364"/>
      <c r="F321" s="224"/>
      <c r="G321" s="11"/>
      <c r="I321" s="2"/>
    </row>
    <row r="322" spans="2:9" s="1" customFormat="1">
      <c r="B322" s="11"/>
      <c r="C322" s="11"/>
      <c r="D322" s="11"/>
      <c r="E322" s="364"/>
      <c r="F322" s="224"/>
      <c r="G322" s="11"/>
      <c r="I322" s="2"/>
    </row>
    <row r="323" spans="2:9" s="1" customFormat="1">
      <c r="B323" s="11"/>
      <c r="C323" s="11"/>
      <c r="D323" s="11"/>
      <c r="E323" s="364"/>
      <c r="F323" s="224"/>
      <c r="G323" s="11"/>
      <c r="I323" s="2"/>
    </row>
    <row r="324" spans="2:9" s="1" customFormat="1">
      <c r="B324" s="11"/>
      <c r="C324" s="11"/>
      <c r="D324" s="11"/>
      <c r="E324" s="364"/>
      <c r="F324" s="224"/>
      <c r="G324" s="11"/>
      <c r="I324" s="2"/>
    </row>
    <row r="325" spans="2:9" s="1" customFormat="1">
      <c r="B325" s="11"/>
      <c r="C325" s="11"/>
      <c r="D325" s="11"/>
      <c r="E325" s="364"/>
      <c r="F325" s="365"/>
      <c r="G325" s="11"/>
      <c r="I325" s="2"/>
    </row>
    <row r="326" spans="2:9" s="1" customFormat="1">
      <c r="B326" s="11"/>
      <c r="C326" s="11"/>
      <c r="D326" s="11"/>
      <c r="E326" s="364"/>
      <c r="F326" s="365"/>
      <c r="G326" s="11"/>
      <c r="I326" s="2"/>
    </row>
    <row r="327" spans="2:9" s="1" customFormat="1">
      <c r="B327" s="11"/>
      <c r="C327" s="11"/>
      <c r="D327" s="11"/>
      <c r="E327" s="364"/>
      <c r="F327" s="365"/>
      <c r="G327" s="11"/>
      <c r="I327" s="2"/>
    </row>
    <row r="328" spans="2:9" s="1" customFormat="1">
      <c r="B328" s="11"/>
      <c r="C328" s="11"/>
      <c r="D328" s="11"/>
      <c r="E328" s="364"/>
      <c r="F328" s="365"/>
      <c r="G328" s="11"/>
      <c r="I328" s="2"/>
    </row>
    <row r="329" spans="2:9" s="1" customFormat="1">
      <c r="B329" s="11"/>
      <c r="C329" s="11"/>
      <c r="D329" s="11"/>
      <c r="E329" s="364"/>
      <c r="F329" s="365"/>
      <c r="G329" s="11"/>
      <c r="I329" s="2"/>
    </row>
    <row r="330" spans="2:9" s="1" customFormat="1">
      <c r="B330" s="11"/>
      <c r="C330" s="11"/>
      <c r="D330" s="11"/>
      <c r="E330" s="364"/>
      <c r="F330" s="365"/>
      <c r="G330" s="11"/>
      <c r="I330" s="2"/>
    </row>
    <row r="331" spans="2:9" s="1" customFormat="1">
      <c r="B331" s="11"/>
      <c r="C331" s="11"/>
      <c r="D331" s="11"/>
      <c r="E331" s="364"/>
      <c r="F331" s="365"/>
      <c r="G331" s="11"/>
      <c r="I331" s="2"/>
    </row>
    <row r="332" spans="2:9" s="1" customFormat="1">
      <c r="B332" s="11"/>
      <c r="C332" s="11"/>
      <c r="D332" s="11"/>
      <c r="E332" s="364"/>
      <c r="F332" s="365"/>
      <c r="G332" s="11"/>
      <c r="I332" s="2"/>
    </row>
    <row r="333" spans="2:9" s="1" customFormat="1">
      <c r="B333" s="11"/>
      <c r="C333" s="11"/>
      <c r="D333" s="11"/>
      <c r="E333" s="364"/>
      <c r="F333" s="365"/>
      <c r="G333" s="11"/>
      <c r="I333" s="2"/>
    </row>
    <row r="334" spans="2:9" s="1" customFormat="1">
      <c r="B334" s="11"/>
      <c r="C334" s="11"/>
      <c r="D334" s="11"/>
      <c r="E334" s="364"/>
      <c r="F334" s="365"/>
      <c r="G334" s="11"/>
      <c r="I334" s="2"/>
    </row>
    <row r="335" spans="2:9" s="1" customFormat="1">
      <c r="B335" s="11"/>
      <c r="C335" s="11"/>
      <c r="D335" s="11"/>
      <c r="E335" s="364"/>
      <c r="F335" s="365"/>
      <c r="G335" s="11"/>
      <c r="I335" s="2"/>
    </row>
    <row r="336" spans="2:9" s="1" customFormat="1">
      <c r="B336" s="11"/>
      <c r="C336" s="11"/>
      <c r="D336" s="11"/>
      <c r="E336" s="364"/>
      <c r="F336" s="365"/>
      <c r="G336" s="11"/>
      <c r="I336" s="2"/>
    </row>
    <row r="337" spans="2:9" s="1" customFormat="1">
      <c r="B337" s="11"/>
      <c r="C337" s="11"/>
      <c r="D337" s="11"/>
      <c r="E337" s="364"/>
      <c r="F337" s="365"/>
      <c r="G337" s="11"/>
      <c r="I337" s="2"/>
    </row>
    <row r="338" spans="2:9" s="1" customFormat="1">
      <c r="B338" s="11"/>
      <c r="C338" s="11"/>
      <c r="D338" s="11"/>
      <c r="E338" s="364"/>
      <c r="F338" s="365"/>
      <c r="G338" s="11"/>
      <c r="I338" s="2"/>
    </row>
    <row r="339" spans="2:9" s="1" customFormat="1">
      <c r="B339" s="11"/>
      <c r="C339" s="11"/>
      <c r="D339" s="11"/>
      <c r="E339" s="364"/>
      <c r="F339" s="365"/>
      <c r="G339" s="11"/>
      <c r="I339" s="2"/>
    </row>
    <row r="340" spans="2:9" s="1" customFormat="1">
      <c r="B340" s="11"/>
      <c r="C340" s="11"/>
      <c r="D340" s="11"/>
      <c r="E340" s="364"/>
      <c r="F340" s="365"/>
      <c r="G340" s="11"/>
      <c r="I340" s="2"/>
    </row>
    <row r="341" spans="2:9" s="1" customFormat="1">
      <c r="B341" s="11"/>
      <c r="C341" s="11"/>
      <c r="D341" s="11"/>
      <c r="E341" s="364"/>
      <c r="F341" s="365"/>
      <c r="G341" s="11"/>
      <c r="I341" s="2"/>
    </row>
    <row r="342" spans="2:9" s="1" customFormat="1">
      <c r="B342" s="11"/>
      <c r="C342" s="11"/>
      <c r="D342" s="11"/>
      <c r="E342" s="364"/>
      <c r="F342" s="365"/>
      <c r="G342" s="11"/>
      <c r="I342" s="2"/>
    </row>
    <row r="343" spans="2:9" s="1" customFormat="1">
      <c r="B343" s="11"/>
      <c r="C343" s="11"/>
      <c r="D343" s="11"/>
      <c r="E343" s="364"/>
      <c r="F343" s="365"/>
      <c r="G343" s="11"/>
      <c r="I343" s="2"/>
    </row>
    <row r="344" spans="2:9" s="1" customFormat="1">
      <c r="B344" s="11"/>
      <c r="C344" s="11"/>
      <c r="D344" s="11"/>
      <c r="E344" s="364"/>
      <c r="F344" s="365"/>
      <c r="G344" s="11"/>
      <c r="I344" s="2"/>
    </row>
    <row r="345" spans="2:9" s="1" customFormat="1">
      <c r="B345" s="11"/>
      <c r="C345" s="11"/>
      <c r="D345" s="11"/>
      <c r="E345" s="364"/>
      <c r="F345" s="365"/>
      <c r="G345" s="11"/>
      <c r="I345" s="2"/>
    </row>
    <row r="346" spans="2:9" s="1" customFormat="1">
      <c r="B346" s="11"/>
      <c r="C346" s="11"/>
      <c r="D346" s="11"/>
      <c r="E346" s="364"/>
      <c r="F346" s="365"/>
      <c r="G346" s="11"/>
      <c r="I346" s="2"/>
    </row>
    <row r="347" spans="2:9" s="1" customFormat="1">
      <c r="B347" s="11"/>
      <c r="C347" s="11"/>
      <c r="D347" s="11"/>
      <c r="E347" s="364"/>
      <c r="F347" s="365"/>
      <c r="G347" s="11"/>
      <c r="I347" s="2"/>
    </row>
    <row r="348" spans="2:9" s="1" customFormat="1">
      <c r="B348" s="11"/>
      <c r="C348" s="11"/>
      <c r="D348" s="11"/>
      <c r="E348" s="364"/>
      <c r="F348" s="365"/>
      <c r="G348" s="11"/>
      <c r="I348" s="2"/>
    </row>
    <row r="349" spans="2:9" s="1" customFormat="1">
      <c r="B349" s="11"/>
      <c r="C349" s="11"/>
      <c r="D349" s="11"/>
      <c r="E349" s="364"/>
      <c r="F349" s="365"/>
      <c r="G349" s="11"/>
      <c r="I349" s="2"/>
    </row>
    <row r="350" spans="2:9" s="1" customFormat="1">
      <c r="B350" s="11"/>
      <c r="C350" s="11"/>
      <c r="D350" s="11"/>
      <c r="E350" s="364"/>
      <c r="F350" s="365"/>
      <c r="G350" s="11"/>
      <c r="I350" s="2"/>
    </row>
    <row r="351" spans="2:9" s="1" customFormat="1">
      <c r="B351" s="11"/>
      <c r="C351" s="11"/>
      <c r="D351" s="11"/>
      <c r="E351" s="364"/>
      <c r="F351" s="365"/>
      <c r="G351" s="11"/>
      <c r="I351" s="2"/>
    </row>
    <row r="352" spans="2:9" s="1" customFormat="1">
      <c r="B352" s="11"/>
      <c r="C352" s="11"/>
      <c r="D352" s="11"/>
      <c r="E352" s="364"/>
      <c r="F352" s="365"/>
      <c r="G352" s="11"/>
      <c r="I352" s="2"/>
    </row>
    <row r="353" spans="2:9" s="1" customFormat="1">
      <c r="B353" s="11"/>
      <c r="C353" s="11"/>
      <c r="D353" s="11"/>
      <c r="E353" s="364"/>
      <c r="F353" s="365"/>
      <c r="G353" s="11"/>
      <c r="I353" s="2"/>
    </row>
    <row r="354" spans="2:9" s="1" customFormat="1">
      <c r="B354" s="11"/>
      <c r="C354" s="11"/>
      <c r="D354" s="11"/>
      <c r="E354" s="364"/>
      <c r="F354" s="365"/>
      <c r="G354" s="11"/>
      <c r="I354" s="2"/>
    </row>
    <row r="355" spans="2:9" s="1" customFormat="1">
      <c r="B355" s="11"/>
      <c r="C355" s="11"/>
      <c r="D355" s="11"/>
      <c r="E355" s="364"/>
      <c r="F355" s="365"/>
      <c r="G355" s="11"/>
      <c r="I355" s="2"/>
    </row>
    <row r="356" spans="2:9" s="1" customFormat="1">
      <c r="B356" s="11"/>
      <c r="C356" s="11"/>
      <c r="D356" s="11"/>
      <c r="E356" s="364"/>
      <c r="F356" s="365"/>
      <c r="G356" s="11"/>
      <c r="I356" s="2"/>
    </row>
    <row r="357" spans="2:9" s="1" customFormat="1">
      <c r="B357" s="11"/>
      <c r="C357" s="11"/>
      <c r="D357" s="11"/>
      <c r="E357" s="364"/>
      <c r="F357" s="365"/>
      <c r="G357" s="11"/>
      <c r="I357" s="2"/>
    </row>
    <row r="358" spans="2:9" s="1" customFormat="1">
      <c r="B358" s="11"/>
      <c r="C358" s="11"/>
      <c r="D358" s="11"/>
      <c r="E358" s="364"/>
      <c r="F358" s="365"/>
      <c r="G358" s="11"/>
      <c r="I358" s="2"/>
    </row>
    <row r="359" spans="2:9" s="1" customFormat="1">
      <c r="B359" s="11"/>
      <c r="C359" s="11"/>
      <c r="D359" s="11"/>
      <c r="E359" s="364"/>
      <c r="F359" s="365"/>
      <c r="G359" s="11"/>
      <c r="I359" s="2"/>
    </row>
    <row r="360" spans="2:9" s="1" customFormat="1">
      <c r="B360" s="11"/>
      <c r="C360" s="11"/>
      <c r="D360" s="11"/>
      <c r="E360" s="364"/>
      <c r="F360" s="365"/>
      <c r="G360" s="11"/>
      <c r="I360" s="2"/>
    </row>
    <row r="361" spans="2:9" s="1" customFormat="1">
      <c r="B361" s="11"/>
      <c r="C361" s="11"/>
      <c r="D361" s="11"/>
      <c r="E361" s="364"/>
      <c r="F361" s="365"/>
      <c r="G361" s="11"/>
      <c r="I361" s="2"/>
    </row>
    <row r="362" spans="2:9" s="1" customFormat="1">
      <c r="B362" s="11"/>
      <c r="C362" s="11"/>
      <c r="D362" s="11"/>
      <c r="E362" s="364"/>
      <c r="F362" s="365"/>
      <c r="G362" s="11"/>
      <c r="I362" s="2"/>
    </row>
    <row r="363" spans="2:9" s="1" customFormat="1">
      <c r="B363" s="11"/>
      <c r="C363" s="11"/>
      <c r="D363" s="11"/>
      <c r="E363" s="364"/>
      <c r="F363" s="365"/>
      <c r="G363" s="11"/>
      <c r="I363" s="2"/>
    </row>
    <row r="364" spans="2:9" s="1" customFormat="1">
      <c r="B364" s="11"/>
      <c r="C364" s="11"/>
      <c r="D364" s="11"/>
      <c r="E364" s="364"/>
      <c r="F364" s="365"/>
      <c r="G364" s="11"/>
      <c r="I364" s="2"/>
    </row>
    <row r="365" spans="2:9" s="1" customFormat="1">
      <c r="B365" s="11"/>
      <c r="C365" s="11"/>
      <c r="D365" s="11"/>
      <c r="E365" s="364"/>
      <c r="F365" s="365"/>
      <c r="G365" s="11"/>
      <c r="I365" s="2"/>
    </row>
    <row r="366" spans="2:9" s="1" customFormat="1">
      <c r="B366" s="11"/>
      <c r="C366" s="11"/>
      <c r="D366" s="11"/>
      <c r="E366" s="364"/>
      <c r="F366" s="365"/>
      <c r="G366" s="11"/>
      <c r="I366" s="2"/>
    </row>
    <row r="367" spans="2:9" s="1" customFormat="1">
      <c r="B367" s="11"/>
      <c r="C367" s="11"/>
      <c r="D367" s="11"/>
      <c r="E367" s="364"/>
      <c r="F367" s="365"/>
      <c r="G367" s="11"/>
      <c r="I367" s="2"/>
    </row>
    <row r="368" spans="2:9" s="1" customFormat="1">
      <c r="B368" s="11"/>
      <c r="C368" s="11"/>
      <c r="D368" s="11"/>
      <c r="E368" s="364"/>
      <c r="F368" s="365"/>
      <c r="G368" s="11"/>
      <c r="I368" s="2"/>
    </row>
    <row r="369" spans="2:9" s="1" customFormat="1">
      <c r="B369" s="11"/>
      <c r="C369" s="11"/>
      <c r="D369" s="11"/>
      <c r="E369" s="364"/>
      <c r="F369" s="365"/>
      <c r="G369" s="11"/>
      <c r="I369" s="2"/>
    </row>
    <row r="370" spans="2:9" s="1" customFormat="1">
      <c r="B370" s="11"/>
      <c r="C370" s="11"/>
      <c r="D370" s="11"/>
      <c r="E370" s="364"/>
      <c r="F370" s="365"/>
      <c r="G370" s="11"/>
      <c r="I370" s="2"/>
    </row>
    <row r="371" spans="2:9" s="1" customFormat="1">
      <c r="B371" s="11"/>
      <c r="C371" s="11"/>
      <c r="D371" s="11"/>
      <c r="E371" s="364"/>
      <c r="F371" s="365"/>
      <c r="G371" s="11"/>
      <c r="I371" s="2"/>
    </row>
    <row r="372" spans="2:9" s="1" customFormat="1">
      <c r="B372" s="11"/>
      <c r="C372" s="11"/>
      <c r="D372" s="11"/>
      <c r="E372" s="364"/>
      <c r="F372" s="365"/>
      <c r="G372" s="11"/>
      <c r="I372" s="2"/>
    </row>
    <row r="373" spans="2:9" s="1" customFormat="1">
      <c r="B373" s="11"/>
      <c r="C373" s="11"/>
      <c r="D373" s="11"/>
      <c r="E373" s="364"/>
      <c r="F373" s="365"/>
      <c r="G373" s="11"/>
      <c r="I373" s="2"/>
    </row>
    <row r="374" spans="2:9" s="1" customFormat="1">
      <c r="B374" s="11"/>
      <c r="C374" s="11"/>
      <c r="D374" s="11"/>
      <c r="E374" s="3"/>
      <c r="F374" s="365"/>
      <c r="G374" s="11"/>
      <c r="I374" s="2"/>
    </row>
  </sheetData>
  <sheetProtection algorithmName="SHA-512" hashValue="BcC4YGXdfYLJg/oDdmzHX3SRrPTTCPXw1Jh+5yX1wgEkhrTtsr+tEoVX5QVBz8362NRDPyOL2yJi57OmFH8XAQ==" saltValue="+trzog04qivo0Dz5A/LkiA==" spinCount="100000" sheet="1" objects="1" scenarios="1"/>
  <mergeCells count="6">
    <mergeCell ref="G5:G6"/>
    <mergeCell ref="B5:B6"/>
    <mergeCell ref="C5:C6"/>
    <mergeCell ref="D5:D6"/>
    <mergeCell ref="E5:E6"/>
    <mergeCell ref="F5:F6"/>
  </mergeCells>
  <pageMargins left="0.7" right="0.7" top="0.75" bottom="0.75" header="0.3" footer="0.3"/>
  <pageSetup scale="60" orientation="portrait" r:id="rId1"/>
  <rowBreaks count="2" manualBreakCount="2">
    <brk id="85" min="1" max="6" man="1"/>
    <brk id="153" min="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4BD6-36A4-4C85-B537-9E08EC0D65CC}">
  <dimension ref="A1:M203"/>
  <sheetViews>
    <sheetView showGridLines="0" view="pageBreakPreview" topLeftCell="A4" zoomScaleNormal="100" zoomScaleSheetLayoutView="100" workbookViewId="0">
      <selection activeCell="C9" sqref="C9"/>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9.7265625" style="2"/>
    <col min="10" max="10" width="23.54296875" style="2" bestFit="1" customWidth="1"/>
    <col min="11" max="16384" width="9.7265625" style="2"/>
  </cols>
  <sheetData>
    <row r="1" spans="2:13">
      <c r="B1" s="90"/>
      <c r="C1" s="91"/>
      <c r="D1" s="91"/>
      <c r="E1" s="92"/>
      <c r="F1" s="367"/>
      <c r="G1" s="368"/>
    </row>
    <row r="2" spans="2:13" ht="12.75" customHeight="1">
      <c r="B2" s="170" t="str">
        <f>'Bill 3 - Equipment Erection'!B2</f>
        <v>NATIONAL TRANSMISION COMPANY SOUTH AFRICA</v>
      </c>
      <c r="D2" s="276"/>
      <c r="E2" s="276"/>
      <c r="F2" s="276"/>
      <c r="G2" s="369"/>
      <c r="H2" s="276"/>
      <c r="I2" s="276"/>
    </row>
    <row r="3" spans="2:13" ht="12.75" customHeight="1">
      <c r="B3" s="104" t="s">
        <v>284</v>
      </c>
      <c r="C3" s="279"/>
      <c r="D3" s="276"/>
      <c r="E3" s="276"/>
      <c r="F3" s="276"/>
      <c r="G3" s="369"/>
      <c r="H3" s="276"/>
      <c r="I3" s="276"/>
    </row>
    <row r="4" spans="2:13" ht="12.75" customHeight="1">
      <c r="B4" s="104" t="str">
        <f>'Bill 1 - P&amp;G'!B5</f>
        <v>ELECTRICAL WORKS</v>
      </c>
      <c r="C4" s="279"/>
      <c r="D4" s="280"/>
      <c r="E4" s="281"/>
      <c r="F4" s="280"/>
      <c r="G4" s="370"/>
      <c r="H4" s="280"/>
      <c r="I4" s="280"/>
    </row>
    <row r="5" spans="2:13" ht="13" customHeight="1">
      <c r="B5" s="558" t="s">
        <v>0</v>
      </c>
      <c r="C5" s="560" t="s">
        <v>1</v>
      </c>
      <c r="D5" s="552" t="s">
        <v>2</v>
      </c>
      <c r="E5" s="548" t="s">
        <v>3</v>
      </c>
      <c r="F5" s="554" t="s">
        <v>4</v>
      </c>
      <c r="G5" s="556" t="s">
        <v>5</v>
      </c>
    </row>
    <row r="6" spans="2:13" ht="13" customHeight="1" thickBot="1">
      <c r="B6" s="559"/>
      <c r="C6" s="561"/>
      <c r="D6" s="553"/>
      <c r="E6" s="549"/>
      <c r="F6" s="555"/>
      <c r="G6" s="557"/>
    </row>
    <row r="7" spans="2:13" ht="13">
      <c r="B7" s="371"/>
      <c r="C7" s="283"/>
      <c r="D7" s="283"/>
      <c r="E7" s="283"/>
      <c r="F7" s="285"/>
      <c r="G7" s="372"/>
      <c r="K7" s="3"/>
      <c r="M7" s="3"/>
    </row>
    <row r="8" spans="2:13" ht="13">
      <c r="B8" s="371"/>
      <c r="C8" s="283"/>
      <c r="D8" s="283"/>
      <c r="E8" s="283"/>
      <c r="F8" s="285"/>
      <c r="G8" s="372"/>
      <c r="K8" s="3"/>
      <c r="M8" s="3"/>
    </row>
    <row r="9" spans="2:13" ht="18">
      <c r="B9" s="373"/>
      <c r="C9" s="374" t="s">
        <v>253</v>
      </c>
      <c r="D9" s="375"/>
      <c r="E9" s="376"/>
      <c r="F9" s="291"/>
      <c r="G9" s="377"/>
      <c r="K9" s="3"/>
      <c r="M9" s="3"/>
    </row>
    <row r="10" spans="2:13" ht="13">
      <c r="B10" s="378"/>
      <c r="C10" s="379"/>
      <c r="D10" s="327"/>
      <c r="E10" s="293"/>
      <c r="F10" s="297"/>
      <c r="G10" s="380"/>
    </row>
    <row r="11" spans="2:13" ht="39">
      <c r="B11" s="381"/>
      <c r="C11" s="382" t="s">
        <v>186</v>
      </c>
      <c r="D11" s="327"/>
      <c r="E11" s="439"/>
      <c r="F11" s="297"/>
      <c r="G11" s="380"/>
    </row>
    <row r="12" spans="2:13">
      <c r="B12" s="390"/>
      <c r="C12" s="391"/>
      <c r="D12" s="320"/>
      <c r="E12" s="321"/>
      <c r="F12" s="304"/>
      <c r="G12" s="392"/>
    </row>
    <row r="13" spans="2:13" ht="15.5">
      <c r="B13" s="440"/>
      <c r="C13" s="441" t="s">
        <v>83</v>
      </c>
      <c r="D13" s="442"/>
      <c r="E13" s="443"/>
      <c r="F13" s="444"/>
      <c r="G13" s="68"/>
    </row>
    <row r="14" spans="2:13" ht="14">
      <c r="B14" s="445"/>
      <c r="C14" s="446"/>
      <c r="D14" s="442"/>
      <c r="E14" s="443"/>
      <c r="F14" s="444"/>
      <c r="G14" s="68"/>
    </row>
    <row r="15" spans="2:13" ht="63" customHeight="1">
      <c r="B15" s="381"/>
      <c r="C15" s="447" t="s">
        <v>246</v>
      </c>
      <c r="D15" s="388"/>
      <c r="E15" s="322"/>
      <c r="F15" s="304"/>
      <c r="G15" s="380"/>
    </row>
    <row r="16" spans="2:13" ht="13">
      <c r="B16" s="448"/>
      <c r="C16" s="74"/>
      <c r="D16" s="449"/>
      <c r="E16" s="72"/>
      <c r="F16" s="450"/>
      <c r="G16" s="71"/>
    </row>
    <row r="17" spans="2:7">
      <c r="B17" s="451" t="s">
        <v>10</v>
      </c>
      <c r="C17" s="111" t="s">
        <v>248</v>
      </c>
      <c r="D17" s="452" t="s">
        <v>8</v>
      </c>
      <c r="E17" s="126">
        <v>2300</v>
      </c>
      <c r="F17" s="76"/>
      <c r="G17" s="77">
        <f t="shared" ref="G17:G29" si="0">E17*F17</f>
        <v>0</v>
      </c>
    </row>
    <row r="18" spans="2:7">
      <c r="B18" s="451"/>
      <c r="C18" s="112"/>
      <c r="D18" s="453"/>
      <c r="E18" s="127"/>
      <c r="F18" s="76"/>
      <c r="G18" s="77"/>
    </row>
    <row r="19" spans="2:7">
      <c r="B19" s="451">
        <f>1+B17</f>
        <v>2</v>
      </c>
      <c r="C19" s="111" t="s">
        <v>247</v>
      </c>
      <c r="D19" s="452" t="s">
        <v>8</v>
      </c>
      <c r="E19" s="128" t="s">
        <v>397</v>
      </c>
      <c r="F19" s="70"/>
      <c r="G19" s="71">
        <f t="shared" ref="G19" si="1">E19*F19</f>
        <v>0</v>
      </c>
    </row>
    <row r="20" spans="2:7">
      <c r="B20" s="451"/>
      <c r="C20" s="107"/>
      <c r="D20" s="453"/>
      <c r="E20" s="129"/>
      <c r="F20" s="70"/>
      <c r="G20" s="71"/>
    </row>
    <row r="21" spans="2:7" ht="25">
      <c r="B21" s="451">
        <f>1+B19</f>
        <v>3</v>
      </c>
      <c r="C21" s="454" t="s">
        <v>250</v>
      </c>
      <c r="D21" s="452" t="s">
        <v>11</v>
      </c>
      <c r="E21" s="126" t="s">
        <v>255</v>
      </c>
      <c r="F21" s="76"/>
      <c r="G21" s="77">
        <f t="shared" si="0"/>
        <v>0</v>
      </c>
    </row>
    <row r="22" spans="2:7">
      <c r="B22" s="451"/>
      <c r="C22" s="454"/>
      <c r="D22" s="453"/>
      <c r="E22" s="127"/>
      <c r="F22" s="76"/>
      <c r="G22" s="77"/>
    </row>
    <row r="23" spans="2:7">
      <c r="B23" s="451">
        <f>1+B21</f>
        <v>4</v>
      </c>
      <c r="C23" s="111" t="s">
        <v>103</v>
      </c>
      <c r="D23" s="452" t="s">
        <v>11</v>
      </c>
      <c r="E23" s="128" t="s">
        <v>252</v>
      </c>
      <c r="F23" s="70"/>
      <c r="G23" s="71">
        <f t="shared" si="0"/>
        <v>0</v>
      </c>
    </row>
    <row r="24" spans="2:7">
      <c r="B24" s="451"/>
      <c r="C24" s="112"/>
      <c r="D24" s="453"/>
      <c r="E24" s="129"/>
      <c r="F24" s="70"/>
      <c r="G24" s="71"/>
    </row>
    <row r="25" spans="2:7">
      <c r="B25" s="451">
        <f>1+B23</f>
        <v>5</v>
      </c>
      <c r="C25" s="111" t="s">
        <v>105</v>
      </c>
      <c r="D25" s="452" t="s">
        <v>11</v>
      </c>
      <c r="E25" s="130" t="s">
        <v>251</v>
      </c>
      <c r="F25" s="70"/>
      <c r="G25" s="71">
        <f t="shared" si="0"/>
        <v>0</v>
      </c>
    </row>
    <row r="26" spans="2:7">
      <c r="B26" s="451"/>
      <c r="C26" s="112"/>
      <c r="D26" s="453"/>
      <c r="E26" s="131"/>
      <c r="F26" s="70"/>
      <c r="G26" s="71"/>
    </row>
    <row r="27" spans="2:7" ht="25">
      <c r="B27" s="451">
        <f>1+B25</f>
        <v>6</v>
      </c>
      <c r="C27" s="113" t="s">
        <v>379</v>
      </c>
      <c r="D27" s="452" t="s">
        <v>11</v>
      </c>
      <c r="E27" s="132">
        <v>1800</v>
      </c>
      <c r="F27" s="76"/>
      <c r="G27" s="77">
        <f t="shared" si="0"/>
        <v>0</v>
      </c>
    </row>
    <row r="28" spans="2:7">
      <c r="B28" s="451"/>
      <c r="C28" s="114"/>
      <c r="D28" s="453"/>
      <c r="E28" s="133"/>
      <c r="F28" s="76"/>
      <c r="G28" s="77"/>
    </row>
    <row r="29" spans="2:7">
      <c r="B29" s="451">
        <f>1+B27</f>
        <v>7</v>
      </c>
      <c r="C29" s="111" t="s">
        <v>249</v>
      </c>
      <c r="D29" s="452" t="s">
        <v>11</v>
      </c>
      <c r="E29" s="128">
        <v>200</v>
      </c>
      <c r="F29" s="70"/>
      <c r="G29" s="71">
        <f t="shared" si="0"/>
        <v>0</v>
      </c>
    </row>
    <row r="30" spans="2:7">
      <c r="B30" s="451"/>
      <c r="C30" s="107"/>
      <c r="D30" s="453"/>
      <c r="E30" s="129"/>
      <c r="F30" s="70"/>
      <c r="G30" s="71"/>
    </row>
    <row r="31" spans="2:7" ht="13">
      <c r="B31" s="408"/>
      <c r="C31" s="314"/>
      <c r="D31" s="428"/>
      <c r="E31" s="455"/>
      <c r="F31" s="4"/>
      <c r="G31" s="392"/>
    </row>
    <row r="32" spans="2:7" ht="15.5">
      <c r="B32" s="440"/>
      <c r="C32" s="441" t="s">
        <v>254</v>
      </c>
      <c r="D32" s="442"/>
      <c r="E32" s="456"/>
      <c r="F32" s="67"/>
      <c r="G32" s="68"/>
    </row>
    <row r="33" spans="2:7" ht="14">
      <c r="B33" s="445"/>
      <c r="C33" s="446"/>
      <c r="D33" s="442"/>
      <c r="E33" s="456"/>
      <c r="F33" s="67"/>
      <c r="G33" s="68"/>
    </row>
    <row r="34" spans="2:7" ht="13">
      <c r="B34" s="448"/>
      <c r="C34" s="74"/>
      <c r="D34" s="449"/>
      <c r="E34" s="134"/>
      <c r="F34" s="73"/>
      <c r="G34" s="71"/>
    </row>
    <row r="35" spans="2:7">
      <c r="B35" s="451">
        <f>1+B29</f>
        <v>8</v>
      </c>
      <c r="C35" s="108" t="s">
        <v>328</v>
      </c>
      <c r="D35" s="452" t="s">
        <v>122</v>
      </c>
      <c r="E35" s="128">
        <v>1550</v>
      </c>
      <c r="F35" s="76"/>
      <c r="G35" s="77">
        <f t="shared" ref="G35:G47" si="2">E35*F35</f>
        <v>0</v>
      </c>
    </row>
    <row r="36" spans="2:7">
      <c r="B36" s="451"/>
      <c r="C36" s="108"/>
      <c r="D36" s="453"/>
      <c r="E36" s="127"/>
      <c r="F36" s="76"/>
      <c r="G36" s="77"/>
    </row>
    <row r="37" spans="2:7">
      <c r="B37" s="451">
        <f>1+B35</f>
        <v>9</v>
      </c>
      <c r="C37" s="109" t="s">
        <v>329</v>
      </c>
      <c r="D37" s="452" t="s">
        <v>7</v>
      </c>
      <c r="E37" s="128">
        <v>70000</v>
      </c>
      <c r="F37" s="70"/>
      <c r="G37" s="71">
        <f t="shared" si="2"/>
        <v>0</v>
      </c>
    </row>
    <row r="38" spans="2:7">
      <c r="B38" s="451"/>
      <c r="C38" s="109"/>
      <c r="D38" s="453"/>
      <c r="E38" s="129"/>
      <c r="F38" s="70"/>
      <c r="G38" s="71"/>
    </row>
    <row r="39" spans="2:7">
      <c r="B39" s="451">
        <f>1+B37</f>
        <v>10</v>
      </c>
      <c r="C39" s="109" t="s">
        <v>330</v>
      </c>
      <c r="D39" s="452" t="s">
        <v>7</v>
      </c>
      <c r="E39" s="126">
        <v>70000</v>
      </c>
      <c r="F39" s="76"/>
      <c r="G39" s="77">
        <f t="shared" si="2"/>
        <v>0</v>
      </c>
    </row>
    <row r="40" spans="2:7">
      <c r="B40" s="451"/>
      <c r="C40" s="109"/>
      <c r="D40" s="453"/>
      <c r="E40" s="127"/>
      <c r="F40" s="76"/>
      <c r="G40" s="77"/>
    </row>
    <row r="41" spans="2:7">
      <c r="B41" s="451">
        <f>1+B39</f>
        <v>11</v>
      </c>
      <c r="C41" s="108" t="s">
        <v>331</v>
      </c>
      <c r="D41" s="452" t="s">
        <v>7</v>
      </c>
      <c r="E41" s="128">
        <v>5000</v>
      </c>
      <c r="F41" s="70"/>
      <c r="G41" s="71">
        <f t="shared" si="2"/>
        <v>0</v>
      </c>
    </row>
    <row r="42" spans="2:7">
      <c r="B42" s="451"/>
      <c r="C42" s="108"/>
      <c r="D42" s="453"/>
      <c r="E42" s="129"/>
      <c r="F42" s="70"/>
      <c r="G42" s="71"/>
    </row>
    <row r="43" spans="2:7">
      <c r="B43" s="451">
        <f>1+B41</f>
        <v>12</v>
      </c>
      <c r="C43" s="109" t="s">
        <v>332</v>
      </c>
      <c r="D43" s="452" t="s">
        <v>11</v>
      </c>
      <c r="E43" s="130">
        <v>12000</v>
      </c>
      <c r="F43" s="70"/>
      <c r="G43" s="71">
        <f t="shared" si="2"/>
        <v>0</v>
      </c>
    </row>
    <row r="44" spans="2:7">
      <c r="B44" s="451"/>
      <c r="C44" s="109"/>
      <c r="D44" s="453"/>
      <c r="E44" s="131"/>
      <c r="F44" s="70"/>
      <c r="G44" s="71"/>
    </row>
    <row r="45" spans="2:7">
      <c r="B45" s="451">
        <f>1+B43</f>
        <v>13</v>
      </c>
      <c r="C45" s="109" t="s">
        <v>333</v>
      </c>
      <c r="D45" s="452" t="s">
        <v>8</v>
      </c>
      <c r="E45" s="132" t="s">
        <v>131</v>
      </c>
      <c r="F45" s="70"/>
      <c r="G45" s="77">
        <f t="shared" si="2"/>
        <v>0</v>
      </c>
    </row>
    <row r="46" spans="2:7">
      <c r="B46" s="451"/>
      <c r="C46" s="457"/>
      <c r="D46" s="453"/>
      <c r="E46" s="133"/>
      <c r="F46" s="70"/>
      <c r="G46" s="77"/>
    </row>
    <row r="47" spans="2:7">
      <c r="B47" s="451">
        <f>1+B45</f>
        <v>14</v>
      </c>
      <c r="C47" s="109" t="s">
        <v>334</v>
      </c>
      <c r="D47" s="452" t="s">
        <v>8</v>
      </c>
      <c r="E47" s="128" t="s">
        <v>131</v>
      </c>
      <c r="F47" s="70"/>
      <c r="G47" s="71">
        <f t="shared" si="2"/>
        <v>0</v>
      </c>
    </row>
    <row r="48" spans="2:7">
      <c r="B48" s="231"/>
      <c r="C48" s="458"/>
      <c r="D48" s="422"/>
      <c r="E48" s="459"/>
      <c r="F48" s="423"/>
      <c r="G48" s="392"/>
    </row>
    <row r="49" spans="1:9">
      <c r="B49" s="231"/>
      <c r="C49" s="460"/>
      <c r="D49" s="422"/>
      <c r="E49" s="459"/>
      <c r="F49" s="423"/>
      <c r="G49" s="392"/>
    </row>
    <row r="50" spans="1:9" s="10" customFormat="1" ht="15" customHeight="1" thickBot="1">
      <c r="A50" s="342"/>
      <c r="B50" s="433"/>
      <c r="C50" s="434" t="s">
        <v>9</v>
      </c>
      <c r="D50" s="435"/>
      <c r="E50" s="436"/>
      <c r="F50" s="437"/>
      <c r="G50" s="438">
        <f>SUM(G17:G47)</f>
        <v>0</v>
      </c>
      <c r="H50" s="349"/>
    </row>
    <row r="51" spans="1:9" ht="15" customHeight="1">
      <c r="B51" s="350"/>
      <c r="C51" s="351"/>
      <c r="D51" s="352"/>
      <c r="E51" s="353"/>
      <c r="F51" s="354"/>
      <c r="G51" s="355"/>
      <c r="H51" s="356"/>
    </row>
    <row r="52" spans="1:9" ht="12" customHeight="1">
      <c r="B52" s="357"/>
      <c r="C52" s="358"/>
      <c r="D52" s="359"/>
      <c r="E52" s="353"/>
      <c r="F52" s="360"/>
      <c r="G52" s="361"/>
    </row>
    <row r="53" spans="1:9">
      <c r="B53" s="350"/>
      <c r="C53" s="11"/>
      <c r="D53" s="11"/>
      <c r="E53" s="353"/>
      <c r="F53" s="360"/>
      <c r="G53" s="362"/>
    </row>
    <row r="54" spans="1:9">
      <c r="B54" s="350"/>
      <c r="C54" s="11"/>
      <c r="D54" s="11"/>
      <c r="E54" s="353"/>
      <c r="F54" s="360"/>
      <c r="G54" s="362"/>
    </row>
    <row r="55" spans="1:9">
      <c r="B55" s="350"/>
      <c r="C55" s="350"/>
      <c r="D55" s="350"/>
      <c r="E55" s="350"/>
      <c r="F55" s="363"/>
      <c r="G55" s="350"/>
    </row>
    <row r="56" spans="1:9">
      <c r="B56" s="350"/>
      <c r="C56" s="11"/>
      <c r="D56" s="11"/>
      <c r="E56" s="353"/>
      <c r="F56" s="360"/>
      <c r="G56" s="362"/>
    </row>
    <row r="57" spans="1:9" s="1" customFormat="1">
      <c r="B57" s="350"/>
      <c r="C57" s="11"/>
      <c r="D57" s="11"/>
      <c r="E57" s="353"/>
      <c r="F57" s="360"/>
      <c r="G57" s="362"/>
      <c r="I57" s="2"/>
    </row>
    <row r="58" spans="1:9" s="1" customFormat="1">
      <c r="B58" s="350"/>
      <c r="C58" s="11"/>
      <c r="D58" s="11"/>
      <c r="E58" s="353"/>
      <c r="F58" s="360"/>
      <c r="G58" s="362"/>
      <c r="I58" s="2"/>
    </row>
    <row r="59" spans="1:9" s="1" customFormat="1">
      <c r="B59" s="350"/>
      <c r="C59" s="11"/>
      <c r="D59" s="11"/>
      <c r="E59" s="353"/>
      <c r="F59" s="360"/>
      <c r="G59" s="362"/>
      <c r="I59" s="2"/>
    </row>
    <row r="60" spans="1:9" s="1" customFormat="1">
      <c r="B60" s="350"/>
      <c r="C60" s="11"/>
      <c r="D60" s="11"/>
      <c r="E60" s="353"/>
      <c r="F60" s="360"/>
      <c r="G60" s="362"/>
      <c r="I60" s="2"/>
    </row>
    <row r="61" spans="1:9" s="1" customFormat="1">
      <c r="B61" s="350"/>
      <c r="C61" s="11"/>
      <c r="D61" s="11"/>
      <c r="E61" s="353"/>
      <c r="F61" s="360"/>
      <c r="G61" s="362"/>
      <c r="I61" s="2"/>
    </row>
    <row r="62" spans="1:9" s="1" customFormat="1">
      <c r="B62" s="350"/>
      <c r="C62" s="11"/>
      <c r="D62" s="11"/>
      <c r="E62" s="353"/>
      <c r="F62" s="360"/>
      <c r="G62" s="362"/>
      <c r="I62" s="2"/>
    </row>
    <row r="63" spans="1:9" s="1" customFormat="1">
      <c r="B63" s="350"/>
      <c r="C63" s="11"/>
      <c r="D63" s="11"/>
      <c r="E63" s="353"/>
      <c r="F63" s="360"/>
      <c r="G63" s="362"/>
      <c r="I63" s="2"/>
    </row>
    <row r="64" spans="1:9" s="1" customFormat="1">
      <c r="B64" s="350"/>
      <c r="C64" s="11"/>
      <c r="D64" s="11"/>
      <c r="E64" s="353"/>
      <c r="F64" s="360"/>
      <c r="G64" s="362"/>
      <c r="I64" s="2"/>
    </row>
    <row r="65" spans="2:9" s="1" customFormat="1">
      <c r="B65" s="350"/>
      <c r="C65" s="11"/>
      <c r="D65" s="11"/>
      <c r="E65" s="353"/>
      <c r="F65" s="360"/>
      <c r="G65" s="362"/>
      <c r="I65" s="2"/>
    </row>
    <row r="66" spans="2:9" s="1" customFormat="1">
      <c r="B66" s="350"/>
      <c r="C66" s="11"/>
      <c r="D66" s="11"/>
      <c r="E66" s="353"/>
      <c r="F66" s="360"/>
      <c r="G66" s="362"/>
      <c r="I66" s="2"/>
    </row>
    <row r="67" spans="2:9" s="1" customFormat="1">
      <c r="B67" s="350"/>
      <c r="C67" s="11"/>
      <c r="D67" s="11"/>
      <c r="E67" s="353"/>
      <c r="F67" s="360"/>
      <c r="G67" s="362"/>
      <c r="I67" s="2"/>
    </row>
    <row r="68" spans="2:9" s="1" customFormat="1">
      <c r="B68" s="350"/>
      <c r="C68" s="11"/>
      <c r="D68" s="11"/>
      <c r="E68" s="353"/>
      <c r="F68" s="360"/>
      <c r="G68" s="362"/>
      <c r="I68" s="2"/>
    </row>
    <row r="69" spans="2:9" s="1" customFormat="1">
      <c r="B69" s="350"/>
      <c r="C69" s="11"/>
      <c r="D69" s="11"/>
      <c r="E69" s="353"/>
      <c r="F69" s="360"/>
      <c r="G69" s="362"/>
      <c r="I69" s="2"/>
    </row>
    <row r="70" spans="2:9" s="1" customFormat="1">
      <c r="B70" s="350"/>
      <c r="C70" s="11"/>
      <c r="D70" s="11"/>
      <c r="E70" s="353"/>
      <c r="F70" s="360"/>
      <c r="G70" s="362"/>
      <c r="I70" s="2"/>
    </row>
    <row r="71" spans="2:9" s="1" customFormat="1">
      <c r="B71" s="350"/>
      <c r="C71" s="11"/>
      <c r="D71" s="11"/>
      <c r="E71" s="353"/>
      <c r="F71" s="360"/>
      <c r="G71" s="362"/>
      <c r="I71" s="2"/>
    </row>
    <row r="72" spans="2:9" s="1" customFormat="1">
      <c r="B72" s="350"/>
      <c r="C72" s="11"/>
      <c r="D72" s="11"/>
      <c r="E72" s="353"/>
      <c r="F72" s="360"/>
      <c r="G72" s="362"/>
      <c r="I72" s="2"/>
    </row>
    <row r="73" spans="2:9" s="1" customFormat="1">
      <c r="B73" s="350"/>
      <c r="C73" s="11"/>
      <c r="D73" s="11"/>
      <c r="E73" s="353"/>
      <c r="F73" s="360"/>
      <c r="G73" s="362"/>
      <c r="I73" s="2"/>
    </row>
    <row r="74" spans="2:9" s="1" customFormat="1">
      <c r="B74" s="350"/>
      <c r="C74" s="11"/>
      <c r="D74" s="11"/>
      <c r="E74" s="353"/>
      <c r="F74" s="360"/>
      <c r="G74" s="362"/>
      <c r="I74" s="2"/>
    </row>
    <row r="75" spans="2:9" s="1" customFormat="1">
      <c r="B75" s="350"/>
      <c r="C75" s="11"/>
      <c r="D75" s="11"/>
      <c r="E75" s="353"/>
      <c r="F75" s="360"/>
      <c r="G75" s="362"/>
      <c r="I75" s="2"/>
    </row>
    <row r="76" spans="2:9" s="1" customFormat="1">
      <c r="B76" s="350"/>
      <c r="C76" s="11"/>
      <c r="D76" s="11"/>
      <c r="E76" s="353"/>
      <c r="F76" s="360"/>
      <c r="G76" s="362"/>
      <c r="I76" s="2"/>
    </row>
    <row r="77" spans="2:9" s="1" customFormat="1">
      <c r="B77" s="350"/>
      <c r="C77" s="11"/>
      <c r="D77" s="11"/>
      <c r="E77" s="353"/>
      <c r="F77" s="360"/>
      <c r="G77" s="362"/>
      <c r="I77" s="2"/>
    </row>
    <row r="78" spans="2:9" s="1" customFormat="1">
      <c r="B78" s="350"/>
      <c r="C78" s="11"/>
      <c r="D78" s="11"/>
      <c r="E78" s="353"/>
      <c r="F78" s="360"/>
      <c r="G78" s="362"/>
      <c r="I78" s="2"/>
    </row>
    <row r="79" spans="2:9" s="1" customFormat="1">
      <c r="B79" s="350"/>
      <c r="C79" s="11"/>
      <c r="D79" s="11"/>
      <c r="E79" s="353"/>
      <c r="F79" s="360"/>
      <c r="G79" s="362"/>
      <c r="I79" s="2"/>
    </row>
    <row r="80" spans="2:9" s="1" customFormat="1">
      <c r="B80" s="350"/>
      <c r="C80" s="11"/>
      <c r="D80" s="11"/>
      <c r="E80" s="353"/>
      <c r="F80" s="360"/>
      <c r="G80" s="362"/>
      <c r="I80" s="2"/>
    </row>
    <row r="81" spans="2:9" s="1" customFormat="1">
      <c r="B81" s="350"/>
      <c r="C81" s="11"/>
      <c r="D81" s="11"/>
      <c r="E81" s="353"/>
      <c r="F81" s="360"/>
      <c r="G81" s="11"/>
      <c r="I81" s="2"/>
    </row>
    <row r="82" spans="2:9" s="1" customFormat="1">
      <c r="B82" s="350"/>
      <c r="C82" s="11"/>
      <c r="D82" s="11"/>
      <c r="E82" s="353"/>
      <c r="F82" s="360"/>
      <c r="G82" s="11"/>
      <c r="I82" s="2"/>
    </row>
    <row r="83" spans="2:9" s="1" customFormat="1">
      <c r="B83" s="350"/>
      <c r="C83" s="11"/>
      <c r="D83" s="11"/>
      <c r="E83" s="353"/>
      <c r="F83" s="360"/>
      <c r="G83" s="11"/>
      <c r="I83" s="2"/>
    </row>
    <row r="84" spans="2:9" s="1" customFormat="1">
      <c r="B84" s="350"/>
      <c r="C84" s="11"/>
      <c r="D84" s="11"/>
      <c r="E84" s="353"/>
      <c r="F84" s="360"/>
      <c r="G84" s="11"/>
      <c r="I84" s="2"/>
    </row>
    <row r="85" spans="2:9" s="1" customFormat="1">
      <c r="B85" s="350"/>
      <c r="C85" s="11"/>
      <c r="D85" s="11"/>
      <c r="E85" s="353"/>
      <c r="F85" s="360"/>
      <c r="G85" s="11"/>
      <c r="I85" s="2"/>
    </row>
    <row r="86" spans="2:9" s="1" customFormat="1">
      <c r="B86" s="350"/>
      <c r="C86" s="11"/>
      <c r="D86" s="11"/>
      <c r="E86" s="353"/>
      <c r="F86" s="360"/>
      <c r="G86" s="11"/>
      <c r="I86" s="2"/>
    </row>
    <row r="87" spans="2:9" s="1" customFormat="1">
      <c r="B87" s="350"/>
      <c r="C87" s="11"/>
      <c r="D87" s="11"/>
      <c r="E87" s="353"/>
      <c r="F87" s="360"/>
      <c r="G87" s="11"/>
      <c r="I87" s="2"/>
    </row>
    <row r="88" spans="2:9" s="1" customFormat="1">
      <c r="B88" s="350"/>
      <c r="C88" s="11"/>
      <c r="D88" s="11"/>
      <c r="E88" s="364"/>
      <c r="F88" s="360"/>
      <c r="G88" s="11"/>
      <c r="I88" s="2"/>
    </row>
    <row r="89" spans="2:9" s="1" customFormat="1">
      <c r="B89" s="350"/>
      <c r="C89" s="11"/>
      <c r="D89" s="11"/>
      <c r="E89" s="364"/>
      <c r="F89" s="360"/>
      <c r="G89" s="11"/>
      <c r="I89" s="2"/>
    </row>
    <row r="90" spans="2:9" s="1" customFormat="1">
      <c r="B90" s="350"/>
      <c r="C90" s="11"/>
      <c r="D90" s="11"/>
      <c r="E90" s="364"/>
      <c r="F90" s="360"/>
      <c r="G90" s="11"/>
      <c r="I90" s="2"/>
    </row>
    <row r="91" spans="2:9" s="1" customFormat="1">
      <c r="B91" s="350"/>
      <c r="C91" s="11"/>
      <c r="D91" s="11"/>
      <c r="E91" s="364"/>
      <c r="F91" s="360"/>
      <c r="G91" s="11"/>
      <c r="I91" s="2"/>
    </row>
    <row r="92" spans="2:9" s="1" customFormat="1">
      <c r="B92" s="350"/>
      <c r="C92" s="11"/>
      <c r="D92" s="11"/>
      <c r="E92" s="364"/>
      <c r="F92" s="360"/>
      <c r="G92" s="11"/>
      <c r="I92" s="2"/>
    </row>
    <row r="93" spans="2:9" s="1" customFormat="1">
      <c r="B93" s="350"/>
      <c r="C93" s="11"/>
      <c r="D93" s="11"/>
      <c r="E93" s="364"/>
      <c r="F93" s="360"/>
      <c r="G93" s="11"/>
      <c r="I93" s="2"/>
    </row>
    <row r="94" spans="2:9" s="1" customFormat="1">
      <c r="B94" s="350"/>
      <c r="C94" s="11"/>
      <c r="D94" s="11"/>
      <c r="E94" s="364"/>
      <c r="F94" s="360"/>
      <c r="G94" s="11"/>
      <c r="I94" s="2"/>
    </row>
    <row r="95" spans="2:9" s="1" customFormat="1">
      <c r="B95" s="350"/>
      <c r="C95" s="11"/>
      <c r="D95" s="11"/>
      <c r="E95" s="364"/>
      <c r="F95" s="360"/>
      <c r="G95" s="11"/>
      <c r="I95" s="2"/>
    </row>
    <row r="96" spans="2:9" s="1" customFormat="1">
      <c r="B96" s="350"/>
      <c r="C96" s="11"/>
      <c r="D96" s="11"/>
      <c r="E96" s="364"/>
      <c r="F96" s="360"/>
      <c r="G96" s="11"/>
      <c r="I96" s="2"/>
    </row>
    <row r="97" spans="2:9" s="1" customFormat="1">
      <c r="B97" s="350"/>
      <c r="C97" s="11"/>
      <c r="D97" s="11"/>
      <c r="E97" s="364"/>
      <c r="F97" s="360"/>
      <c r="G97" s="11"/>
      <c r="I97" s="2"/>
    </row>
    <row r="98" spans="2:9" s="1" customFormat="1">
      <c r="B98" s="350"/>
      <c r="C98" s="11"/>
      <c r="D98" s="11"/>
      <c r="E98" s="364"/>
      <c r="F98" s="360"/>
      <c r="G98" s="11"/>
      <c r="I98" s="2"/>
    </row>
    <row r="99" spans="2:9" s="1" customFormat="1">
      <c r="B99" s="350"/>
      <c r="C99" s="11"/>
      <c r="D99" s="11"/>
      <c r="E99" s="364"/>
      <c r="F99" s="360"/>
      <c r="G99" s="11"/>
      <c r="I99" s="2"/>
    </row>
    <row r="100" spans="2:9" s="1" customFormat="1">
      <c r="B100" s="350"/>
      <c r="C100" s="11"/>
      <c r="D100" s="11"/>
      <c r="E100" s="364"/>
      <c r="F100" s="360"/>
      <c r="G100" s="11"/>
      <c r="I100" s="2"/>
    </row>
    <row r="101" spans="2:9" s="1" customFormat="1">
      <c r="B101" s="350"/>
      <c r="C101" s="11"/>
      <c r="D101" s="11"/>
      <c r="E101" s="364"/>
      <c r="F101" s="360"/>
      <c r="G101" s="11"/>
      <c r="I101" s="2"/>
    </row>
    <row r="102" spans="2:9" s="1" customFormat="1">
      <c r="B102" s="350"/>
      <c r="C102" s="11"/>
      <c r="D102" s="11"/>
      <c r="E102" s="364"/>
      <c r="F102" s="360"/>
      <c r="G102" s="11"/>
      <c r="I102" s="2"/>
    </row>
    <row r="103" spans="2:9" s="1" customFormat="1">
      <c r="B103" s="350"/>
      <c r="C103" s="11"/>
      <c r="D103" s="11"/>
      <c r="E103" s="364"/>
      <c r="F103" s="360"/>
      <c r="G103" s="11"/>
      <c r="I103" s="2"/>
    </row>
    <row r="104" spans="2:9" s="1" customFormat="1">
      <c r="B104" s="350"/>
      <c r="C104" s="11"/>
      <c r="D104" s="11"/>
      <c r="E104" s="364"/>
      <c r="F104" s="360"/>
      <c r="G104" s="11"/>
      <c r="I104" s="2"/>
    </row>
    <row r="105" spans="2:9" s="1" customFormat="1">
      <c r="B105" s="350"/>
      <c r="C105" s="11"/>
      <c r="D105" s="11"/>
      <c r="E105" s="364"/>
      <c r="F105" s="360"/>
      <c r="G105" s="11"/>
      <c r="I105" s="2"/>
    </row>
    <row r="106" spans="2:9" s="1" customFormat="1">
      <c r="B106" s="350"/>
      <c r="C106" s="11"/>
      <c r="D106" s="11"/>
      <c r="E106" s="364"/>
      <c r="F106" s="360"/>
      <c r="G106" s="11"/>
      <c r="I106" s="2"/>
    </row>
    <row r="107" spans="2:9" s="1" customFormat="1">
      <c r="B107" s="350"/>
      <c r="C107" s="11"/>
      <c r="D107" s="11"/>
      <c r="E107" s="364"/>
      <c r="F107" s="360"/>
      <c r="G107" s="11"/>
      <c r="I107" s="2"/>
    </row>
    <row r="108" spans="2:9" s="1" customFormat="1">
      <c r="B108" s="350"/>
      <c r="C108" s="11"/>
      <c r="D108" s="11"/>
      <c r="E108" s="364"/>
      <c r="F108" s="360"/>
      <c r="G108" s="11"/>
      <c r="I108" s="2"/>
    </row>
    <row r="109" spans="2:9" s="1" customFormat="1">
      <c r="B109" s="350"/>
      <c r="C109" s="11"/>
      <c r="D109" s="11"/>
      <c r="E109" s="364"/>
      <c r="F109" s="360"/>
      <c r="G109" s="11"/>
      <c r="I109" s="2"/>
    </row>
    <row r="110" spans="2:9" s="1" customFormat="1">
      <c r="B110" s="350"/>
      <c r="C110" s="11"/>
      <c r="D110" s="11"/>
      <c r="E110" s="364"/>
      <c r="F110" s="360"/>
      <c r="G110" s="11"/>
      <c r="I110" s="2"/>
    </row>
    <row r="111" spans="2:9" s="1" customFormat="1">
      <c r="B111" s="350"/>
      <c r="C111" s="11"/>
      <c r="D111" s="11"/>
      <c r="E111" s="364"/>
      <c r="F111" s="360"/>
      <c r="G111" s="11"/>
      <c r="I111" s="2"/>
    </row>
    <row r="112" spans="2:9" s="1" customFormat="1">
      <c r="B112" s="350"/>
      <c r="C112" s="11"/>
      <c r="D112" s="11"/>
      <c r="E112" s="364"/>
      <c r="F112" s="360"/>
      <c r="G112" s="11"/>
      <c r="I112" s="2"/>
    </row>
    <row r="113" spans="2:9" s="1" customFormat="1">
      <c r="B113" s="350"/>
      <c r="C113" s="11"/>
      <c r="D113" s="11"/>
      <c r="E113" s="364"/>
      <c r="F113" s="360"/>
      <c r="G113" s="11"/>
      <c r="I113" s="2"/>
    </row>
    <row r="114" spans="2:9" s="1" customFormat="1">
      <c r="B114" s="350"/>
      <c r="C114" s="11"/>
      <c r="D114" s="11"/>
      <c r="E114" s="364"/>
      <c r="F114" s="360"/>
      <c r="G114" s="11"/>
      <c r="I114" s="2"/>
    </row>
    <row r="115" spans="2:9" s="1" customFormat="1">
      <c r="B115" s="350"/>
      <c r="C115" s="11"/>
      <c r="D115" s="11"/>
      <c r="E115" s="364"/>
      <c r="F115" s="360"/>
      <c r="G115" s="11"/>
      <c r="I115" s="2"/>
    </row>
    <row r="116" spans="2:9" s="1" customFormat="1">
      <c r="B116" s="350"/>
      <c r="C116" s="11"/>
      <c r="D116" s="11"/>
      <c r="E116" s="364"/>
      <c r="F116" s="360"/>
      <c r="G116" s="11"/>
      <c r="I116" s="2"/>
    </row>
    <row r="117" spans="2:9" s="1" customFormat="1">
      <c r="B117" s="350"/>
      <c r="C117" s="11"/>
      <c r="D117" s="11"/>
      <c r="E117" s="364"/>
      <c r="F117" s="360"/>
      <c r="G117" s="11"/>
      <c r="I117" s="2"/>
    </row>
    <row r="118" spans="2:9" s="1" customFormat="1">
      <c r="B118" s="350"/>
      <c r="C118" s="11"/>
      <c r="D118" s="11"/>
      <c r="E118" s="364"/>
      <c r="F118" s="360"/>
      <c r="G118" s="11"/>
      <c r="I118" s="2"/>
    </row>
    <row r="119" spans="2:9" s="1" customFormat="1">
      <c r="B119" s="350"/>
      <c r="C119" s="11"/>
      <c r="D119" s="11"/>
      <c r="E119" s="364"/>
      <c r="F119" s="360"/>
      <c r="G119" s="11"/>
      <c r="I119" s="2"/>
    </row>
    <row r="120" spans="2:9" s="1" customFormat="1">
      <c r="B120" s="350"/>
      <c r="C120" s="11"/>
      <c r="D120" s="11"/>
      <c r="E120" s="364"/>
      <c r="F120" s="360"/>
      <c r="G120" s="11"/>
      <c r="I120" s="2"/>
    </row>
    <row r="121" spans="2:9" s="1" customFormat="1">
      <c r="B121" s="350"/>
      <c r="C121" s="11"/>
      <c r="D121" s="11"/>
      <c r="E121" s="364"/>
      <c r="F121" s="360"/>
      <c r="G121" s="11"/>
      <c r="I121" s="2"/>
    </row>
    <row r="122" spans="2:9" s="1" customFormat="1">
      <c r="B122" s="350"/>
      <c r="C122" s="11"/>
      <c r="D122" s="11"/>
      <c r="E122" s="364"/>
      <c r="F122" s="360"/>
      <c r="G122" s="11"/>
      <c r="I122" s="2"/>
    </row>
    <row r="123" spans="2:9" s="1" customFormat="1">
      <c r="B123" s="350"/>
      <c r="C123" s="11"/>
      <c r="D123" s="11"/>
      <c r="E123" s="364"/>
      <c r="F123" s="360"/>
      <c r="G123" s="11"/>
      <c r="I123" s="2"/>
    </row>
    <row r="124" spans="2:9" s="1" customFormat="1">
      <c r="B124" s="350"/>
      <c r="C124" s="11"/>
      <c r="D124" s="11"/>
      <c r="E124" s="364"/>
      <c r="F124" s="360"/>
      <c r="G124" s="11"/>
      <c r="I124" s="2"/>
    </row>
    <row r="125" spans="2:9" s="1" customFormat="1">
      <c r="B125" s="350"/>
      <c r="C125" s="11"/>
      <c r="D125" s="11"/>
      <c r="E125" s="364"/>
      <c r="F125" s="360"/>
      <c r="G125" s="11"/>
      <c r="I125" s="2"/>
    </row>
    <row r="126" spans="2:9" s="1" customFormat="1">
      <c r="B126" s="350"/>
      <c r="C126" s="11"/>
      <c r="D126" s="11"/>
      <c r="E126" s="364"/>
      <c r="F126" s="360"/>
      <c r="G126" s="11"/>
      <c r="I126" s="2"/>
    </row>
    <row r="127" spans="2:9" s="1" customFormat="1">
      <c r="B127" s="350"/>
      <c r="C127" s="11"/>
      <c r="D127" s="11"/>
      <c r="E127" s="364"/>
      <c r="F127" s="360"/>
      <c r="G127" s="11"/>
      <c r="I127" s="2"/>
    </row>
    <row r="128" spans="2:9" s="1" customFormat="1">
      <c r="B128" s="350"/>
      <c r="C128" s="11"/>
      <c r="D128" s="11"/>
      <c r="E128" s="364"/>
      <c r="F128" s="360"/>
      <c r="G128" s="11"/>
      <c r="I128" s="2"/>
    </row>
    <row r="129" spans="2:9" s="1" customFormat="1">
      <c r="B129" s="350"/>
      <c r="C129" s="11"/>
      <c r="D129" s="11"/>
      <c r="E129" s="364"/>
      <c r="F129" s="360"/>
      <c r="G129" s="11"/>
      <c r="I129" s="2"/>
    </row>
    <row r="130" spans="2:9" s="1" customFormat="1">
      <c r="B130" s="350"/>
      <c r="C130" s="11"/>
      <c r="D130" s="11"/>
      <c r="E130" s="364"/>
      <c r="F130" s="360"/>
      <c r="G130" s="11"/>
      <c r="I130" s="2"/>
    </row>
    <row r="131" spans="2:9" s="1" customFormat="1">
      <c r="B131" s="350"/>
      <c r="C131" s="11"/>
      <c r="D131" s="11"/>
      <c r="E131" s="364"/>
      <c r="F131" s="360"/>
      <c r="G131" s="11"/>
      <c r="I131" s="2"/>
    </row>
    <row r="132" spans="2:9" s="1" customFormat="1">
      <c r="B132" s="350"/>
      <c r="C132" s="11"/>
      <c r="D132" s="11"/>
      <c r="E132" s="364"/>
      <c r="F132" s="360"/>
      <c r="G132" s="11"/>
      <c r="I132" s="2"/>
    </row>
    <row r="133" spans="2:9" s="1" customFormat="1">
      <c r="B133" s="350"/>
      <c r="C133" s="11"/>
      <c r="D133" s="11"/>
      <c r="E133" s="364"/>
      <c r="F133" s="360"/>
      <c r="G133" s="11"/>
      <c r="I133" s="2"/>
    </row>
    <row r="134" spans="2:9" s="1" customFormat="1">
      <c r="B134" s="350"/>
      <c r="C134" s="11"/>
      <c r="D134" s="11"/>
      <c r="E134" s="364"/>
      <c r="F134" s="360"/>
      <c r="G134" s="11"/>
      <c r="I134" s="2"/>
    </row>
    <row r="135" spans="2:9" s="1" customFormat="1">
      <c r="B135" s="350"/>
      <c r="C135" s="11"/>
      <c r="D135" s="11"/>
      <c r="E135" s="364"/>
      <c r="F135" s="360"/>
      <c r="G135" s="11"/>
      <c r="I135" s="2"/>
    </row>
    <row r="136" spans="2:9" s="1" customFormat="1">
      <c r="B136" s="11"/>
      <c r="C136" s="11"/>
      <c r="D136" s="11"/>
      <c r="E136" s="364"/>
      <c r="F136" s="360"/>
      <c r="G136" s="11"/>
      <c r="I136" s="2"/>
    </row>
    <row r="137" spans="2:9" s="1" customFormat="1">
      <c r="B137" s="11"/>
      <c r="C137" s="11"/>
      <c r="D137" s="11"/>
      <c r="E137" s="364"/>
      <c r="F137" s="360"/>
      <c r="G137" s="11"/>
      <c r="I137" s="2"/>
    </row>
    <row r="138" spans="2:9" s="1" customFormat="1">
      <c r="B138" s="11"/>
      <c r="C138" s="11"/>
      <c r="D138" s="11"/>
      <c r="E138" s="364"/>
      <c r="F138" s="360"/>
      <c r="G138" s="11"/>
      <c r="I138" s="2"/>
    </row>
    <row r="139" spans="2:9" s="1" customFormat="1">
      <c r="B139" s="11"/>
      <c r="C139" s="11"/>
      <c r="D139" s="11"/>
      <c r="E139" s="364"/>
      <c r="F139" s="360"/>
      <c r="G139" s="11"/>
      <c r="I139" s="2"/>
    </row>
    <row r="140" spans="2:9" s="1" customFormat="1">
      <c r="B140" s="11"/>
      <c r="C140" s="11"/>
      <c r="D140" s="11"/>
      <c r="E140" s="364"/>
      <c r="F140" s="360"/>
      <c r="G140" s="11"/>
      <c r="I140" s="2"/>
    </row>
    <row r="141" spans="2:9" s="1" customFormat="1">
      <c r="B141" s="11"/>
      <c r="C141" s="11"/>
      <c r="D141" s="11"/>
      <c r="E141" s="364"/>
      <c r="F141" s="360"/>
      <c r="G141" s="11"/>
      <c r="I141" s="2"/>
    </row>
    <row r="142" spans="2:9" s="1" customFormat="1">
      <c r="B142" s="11"/>
      <c r="C142" s="11"/>
      <c r="D142" s="11"/>
      <c r="E142" s="364"/>
      <c r="F142" s="224"/>
      <c r="G142" s="11"/>
      <c r="I142" s="2"/>
    </row>
    <row r="143" spans="2:9" s="1" customFormat="1">
      <c r="B143" s="11"/>
      <c r="C143" s="11"/>
      <c r="D143" s="11"/>
      <c r="E143" s="364"/>
      <c r="F143" s="224"/>
      <c r="G143" s="11"/>
      <c r="I143" s="2"/>
    </row>
    <row r="144" spans="2:9" s="1" customFormat="1">
      <c r="B144" s="11"/>
      <c r="C144" s="11"/>
      <c r="D144" s="11"/>
      <c r="E144" s="364"/>
      <c r="F144" s="224"/>
      <c r="G144" s="11"/>
      <c r="I144" s="2"/>
    </row>
    <row r="145" spans="2:9" s="1" customFormat="1">
      <c r="B145" s="11"/>
      <c r="C145" s="11"/>
      <c r="D145" s="11"/>
      <c r="E145" s="364"/>
      <c r="F145" s="224"/>
      <c r="G145" s="11"/>
      <c r="I145" s="2"/>
    </row>
    <row r="146" spans="2:9" s="1" customFormat="1">
      <c r="B146" s="11"/>
      <c r="C146" s="11"/>
      <c r="D146" s="11"/>
      <c r="E146" s="364"/>
      <c r="F146" s="224"/>
      <c r="G146" s="11"/>
      <c r="I146" s="2"/>
    </row>
    <row r="147" spans="2:9" s="1" customFormat="1">
      <c r="B147" s="11"/>
      <c r="C147" s="11"/>
      <c r="D147" s="11"/>
      <c r="E147" s="364"/>
      <c r="F147" s="224"/>
      <c r="G147" s="11"/>
      <c r="I147" s="2"/>
    </row>
    <row r="148" spans="2:9" s="1" customFormat="1">
      <c r="B148" s="11"/>
      <c r="C148" s="11"/>
      <c r="D148" s="11"/>
      <c r="E148" s="364"/>
      <c r="F148" s="224"/>
      <c r="G148" s="11"/>
      <c r="I148" s="2"/>
    </row>
    <row r="149" spans="2:9" s="1" customFormat="1">
      <c r="B149" s="11"/>
      <c r="C149" s="11"/>
      <c r="D149" s="11"/>
      <c r="E149" s="364"/>
      <c r="F149" s="224"/>
      <c r="G149" s="11"/>
      <c r="I149" s="2"/>
    </row>
    <row r="150" spans="2:9" s="1" customFormat="1">
      <c r="B150" s="11"/>
      <c r="C150" s="11"/>
      <c r="D150" s="11"/>
      <c r="E150" s="364"/>
      <c r="F150" s="224"/>
      <c r="G150" s="11"/>
      <c r="I150" s="2"/>
    </row>
    <row r="151" spans="2:9" s="1" customFormat="1">
      <c r="B151" s="11"/>
      <c r="C151" s="11"/>
      <c r="D151" s="11"/>
      <c r="E151" s="364"/>
      <c r="F151" s="224"/>
      <c r="G151" s="11"/>
      <c r="I151" s="2"/>
    </row>
    <row r="152" spans="2:9" s="1" customFormat="1">
      <c r="B152" s="11"/>
      <c r="C152" s="11"/>
      <c r="D152" s="11"/>
      <c r="E152" s="364"/>
      <c r="F152" s="224"/>
      <c r="G152" s="11"/>
      <c r="I152" s="2"/>
    </row>
    <row r="153" spans="2:9" s="1" customFormat="1">
      <c r="B153" s="11"/>
      <c r="C153" s="11"/>
      <c r="D153" s="11"/>
      <c r="E153" s="364"/>
      <c r="F153" s="224"/>
      <c r="G153" s="11"/>
      <c r="I153" s="2"/>
    </row>
    <row r="154" spans="2:9" s="1" customFormat="1">
      <c r="B154" s="11"/>
      <c r="C154" s="11"/>
      <c r="D154" s="11"/>
      <c r="E154" s="364"/>
      <c r="F154" s="365"/>
      <c r="G154" s="11"/>
      <c r="I154" s="2"/>
    </row>
    <row r="155" spans="2:9" s="1" customFormat="1">
      <c r="B155" s="11"/>
      <c r="C155" s="11"/>
      <c r="D155" s="11"/>
      <c r="E155" s="364"/>
      <c r="F155" s="365"/>
      <c r="G155" s="11"/>
      <c r="I155" s="2"/>
    </row>
    <row r="156" spans="2:9" s="1" customFormat="1">
      <c r="B156" s="11"/>
      <c r="C156" s="11"/>
      <c r="D156" s="11"/>
      <c r="E156" s="364"/>
      <c r="F156" s="365"/>
      <c r="G156" s="11"/>
      <c r="I156" s="2"/>
    </row>
    <row r="157" spans="2:9" s="1" customFormat="1">
      <c r="B157" s="11"/>
      <c r="C157" s="11"/>
      <c r="D157" s="11"/>
      <c r="E157" s="364"/>
      <c r="F157" s="365"/>
      <c r="G157" s="11"/>
      <c r="I157" s="2"/>
    </row>
    <row r="158" spans="2:9" s="1" customFormat="1">
      <c r="B158" s="11"/>
      <c r="C158" s="11"/>
      <c r="D158" s="11"/>
      <c r="E158" s="364"/>
      <c r="F158" s="365"/>
      <c r="G158" s="11"/>
      <c r="I158" s="2"/>
    </row>
    <row r="159" spans="2:9" s="1" customFormat="1">
      <c r="B159" s="11"/>
      <c r="C159" s="11"/>
      <c r="D159" s="11"/>
      <c r="E159" s="364"/>
      <c r="F159" s="365"/>
      <c r="G159" s="11"/>
      <c r="I159" s="2"/>
    </row>
    <row r="160" spans="2:9" s="1" customFormat="1">
      <c r="B160" s="11"/>
      <c r="C160" s="11"/>
      <c r="D160" s="11"/>
      <c r="E160" s="364"/>
      <c r="F160" s="365"/>
      <c r="G160" s="11"/>
      <c r="I160" s="2"/>
    </row>
    <row r="161" spans="2:9" s="1" customFormat="1">
      <c r="B161" s="11"/>
      <c r="C161" s="11"/>
      <c r="D161" s="11"/>
      <c r="E161" s="364"/>
      <c r="F161" s="365"/>
      <c r="G161" s="11"/>
      <c r="I161" s="2"/>
    </row>
    <row r="162" spans="2:9" s="1" customFormat="1">
      <c r="B162" s="11"/>
      <c r="C162" s="11"/>
      <c r="D162" s="11"/>
      <c r="E162" s="364"/>
      <c r="F162" s="365"/>
      <c r="G162" s="11"/>
      <c r="I162" s="2"/>
    </row>
    <row r="163" spans="2:9" s="1" customFormat="1">
      <c r="B163" s="11"/>
      <c r="C163" s="11"/>
      <c r="D163" s="11"/>
      <c r="E163" s="364"/>
      <c r="F163" s="365"/>
      <c r="G163" s="11"/>
      <c r="I163" s="2"/>
    </row>
    <row r="164" spans="2:9" s="1" customFormat="1">
      <c r="B164" s="11"/>
      <c r="C164" s="11"/>
      <c r="D164" s="11"/>
      <c r="E164" s="364"/>
      <c r="F164" s="365"/>
      <c r="G164" s="11"/>
      <c r="I164" s="2"/>
    </row>
    <row r="165" spans="2:9" s="1" customFormat="1">
      <c r="B165" s="11"/>
      <c r="C165" s="11"/>
      <c r="D165" s="11"/>
      <c r="E165" s="364"/>
      <c r="F165" s="365"/>
      <c r="G165" s="11"/>
      <c r="I165" s="2"/>
    </row>
    <row r="166" spans="2:9" s="1" customFormat="1">
      <c r="B166" s="11"/>
      <c r="C166" s="11"/>
      <c r="D166" s="11"/>
      <c r="E166" s="364"/>
      <c r="F166" s="365"/>
      <c r="G166" s="11"/>
      <c r="I166" s="2"/>
    </row>
    <row r="167" spans="2:9" s="1" customFormat="1">
      <c r="B167" s="11"/>
      <c r="C167" s="11"/>
      <c r="D167" s="11"/>
      <c r="E167" s="364"/>
      <c r="F167" s="365"/>
      <c r="G167" s="11"/>
      <c r="I167" s="2"/>
    </row>
    <row r="168" spans="2:9" s="1" customFormat="1">
      <c r="B168" s="11"/>
      <c r="C168" s="11"/>
      <c r="D168" s="11"/>
      <c r="E168" s="364"/>
      <c r="F168" s="365"/>
      <c r="G168" s="11"/>
      <c r="I168" s="2"/>
    </row>
    <row r="169" spans="2:9" s="1" customFormat="1">
      <c r="B169" s="11"/>
      <c r="C169" s="11"/>
      <c r="D169" s="11"/>
      <c r="E169" s="364"/>
      <c r="F169" s="365"/>
      <c r="G169" s="11"/>
      <c r="I169" s="2"/>
    </row>
    <row r="170" spans="2:9" s="1" customFormat="1">
      <c r="B170" s="11"/>
      <c r="C170" s="11"/>
      <c r="D170" s="11"/>
      <c r="E170" s="364"/>
      <c r="F170" s="365"/>
      <c r="G170" s="11"/>
      <c r="I170" s="2"/>
    </row>
    <row r="171" spans="2:9" s="1" customFormat="1">
      <c r="B171" s="11"/>
      <c r="C171" s="11"/>
      <c r="D171" s="11"/>
      <c r="E171" s="364"/>
      <c r="F171" s="365"/>
      <c r="G171" s="11"/>
      <c r="I171" s="2"/>
    </row>
    <row r="172" spans="2:9" s="1" customFormat="1">
      <c r="B172" s="11"/>
      <c r="C172" s="11"/>
      <c r="D172" s="11"/>
      <c r="E172" s="364"/>
      <c r="F172" s="365"/>
      <c r="G172" s="11"/>
      <c r="I172" s="2"/>
    </row>
    <row r="173" spans="2:9" s="1" customFormat="1">
      <c r="B173" s="11"/>
      <c r="C173" s="11"/>
      <c r="D173" s="11"/>
      <c r="E173" s="364"/>
      <c r="F173" s="365"/>
      <c r="G173" s="11"/>
      <c r="I173" s="2"/>
    </row>
    <row r="174" spans="2:9" s="1" customFormat="1">
      <c r="B174" s="11"/>
      <c r="C174" s="11"/>
      <c r="D174" s="11"/>
      <c r="E174" s="364"/>
      <c r="F174" s="365"/>
      <c r="G174" s="11"/>
      <c r="I174" s="2"/>
    </row>
    <row r="175" spans="2:9" s="1" customFormat="1">
      <c r="B175" s="11"/>
      <c r="C175" s="11"/>
      <c r="D175" s="11"/>
      <c r="E175" s="364"/>
      <c r="F175" s="365"/>
      <c r="G175" s="11"/>
      <c r="I175" s="2"/>
    </row>
    <row r="176" spans="2:9" s="1" customFormat="1">
      <c r="B176" s="11"/>
      <c r="C176" s="11"/>
      <c r="D176" s="11"/>
      <c r="E176" s="364"/>
      <c r="F176" s="365"/>
      <c r="G176" s="11"/>
      <c r="I176" s="2"/>
    </row>
    <row r="177" spans="2:9" s="1" customFormat="1">
      <c r="B177" s="11"/>
      <c r="C177" s="11"/>
      <c r="D177" s="11"/>
      <c r="E177" s="364"/>
      <c r="F177" s="365"/>
      <c r="G177" s="11"/>
      <c r="I177" s="2"/>
    </row>
    <row r="178" spans="2:9" s="1" customFormat="1">
      <c r="B178" s="11"/>
      <c r="C178" s="11"/>
      <c r="D178" s="11"/>
      <c r="E178" s="364"/>
      <c r="F178" s="365"/>
      <c r="G178" s="11"/>
      <c r="I178" s="2"/>
    </row>
    <row r="179" spans="2:9" s="1" customFormat="1">
      <c r="B179" s="11"/>
      <c r="C179" s="11"/>
      <c r="D179" s="11"/>
      <c r="E179" s="364"/>
      <c r="F179" s="365"/>
      <c r="G179" s="11"/>
      <c r="I179" s="2"/>
    </row>
    <row r="180" spans="2:9" s="1" customFormat="1">
      <c r="B180" s="11"/>
      <c r="C180" s="11"/>
      <c r="D180" s="11"/>
      <c r="E180" s="364"/>
      <c r="F180" s="365"/>
      <c r="G180" s="11"/>
      <c r="I180" s="2"/>
    </row>
    <row r="181" spans="2:9" s="1" customFormat="1">
      <c r="B181" s="11"/>
      <c r="C181" s="11"/>
      <c r="D181" s="11"/>
      <c r="E181" s="364"/>
      <c r="F181" s="365"/>
      <c r="G181" s="11"/>
      <c r="I181" s="2"/>
    </row>
    <row r="182" spans="2:9" s="1" customFormat="1">
      <c r="B182" s="11"/>
      <c r="C182" s="11"/>
      <c r="D182" s="11"/>
      <c r="E182" s="364"/>
      <c r="F182" s="365"/>
      <c r="G182" s="11"/>
      <c r="I182" s="2"/>
    </row>
    <row r="183" spans="2:9" s="1" customFormat="1">
      <c r="B183" s="11"/>
      <c r="C183" s="11"/>
      <c r="D183" s="11"/>
      <c r="E183" s="364"/>
      <c r="F183" s="365"/>
      <c r="G183" s="11"/>
      <c r="I183" s="2"/>
    </row>
    <row r="184" spans="2:9" s="1" customFormat="1">
      <c r="B184" s="11"/>
      <c r="C184" s="11"/>
      <c r="D184" s="11"/>
      <c r="E184" s="364"/>
      <c r="F184" s="365"/>
      <c r="G184" s="11"/>
      <c r="I184" s="2"/>
    </row>
    <row r="185" spans="2:9" s="1" customFormat="1">
      <c r="B185" s="11"/>
      <c r="C185" s="11"/>
      <c r="D185" s="11"/>
      <c r="E185" s="364"/>
      <c r="F185" s="365"/>
      <c r="G185" s="11"/>
      <c r="I185" s="2"/>
    </row>
    <row r="186" spans="2:9" s="1" customFormat="1">
      <c r="B186" s="11"/>
      <c r="C186" s="11"/>
      <c r="D186" s="11"/>
      <c r="E186" s="364"/>
      <c r="F186" s="365"/>
      <c r="G186" s="11"/>
      <c r="I186" s="2"/>
    </row>
    <row r="187" spans="2:9" s="1" customFormat="1">
      <c r="B187" s="11"/>
      <c r="C187" s="11"/>
      <c r="D187" s="11"/>
      <c r="E187" s="364"/>
      <c r="F187" s="365"/>
      <c r="G187" s="11"/>
      <c r="I187" s="2"/>
    </row>
    <row r="188" spans="2:9" s="1" customFormat="1">
      <c r="B188" s="11"/>
      <c r="C188" s="11"/>
      <c r="D188" s="11"/>
      <c r="E188" s="364"/>
      <c r="F188" s="365"/>
      <c r="G188" s="11"/>
      <c r="I188" s="2"/>
    </row>
    <row r="189" spans="2:9" s="1" customFormat="1">
      <c r="B189" s="11"/>
      <c r="C189" s="11"/>
      <c r="D189" s="11"/>
      <c r="E189" s="364"/>
      <c r="F189" s="365"/>
      <c r="G189" s="11"/>
      <c r="I189" s="2"/>
    </row>
    <row r="190" spans="2:9" s="1" customFormat="1">
      <c r="B190" s="11"/>
      <c r="C190" s="11"/>
      <c r="D190" s="11"/>
      <c r="E190" s="364"/>
      <c r="F190" s="365"/>
      <c r="G190" s="11"/>
      <c r="I190" s="2"/>
    </row>
    <row r="191" spans="2:9" s="1" customFormat="1">
      <c r="B191" s="11"/>
      <c r="C191" s="11"/>
      <c r="D191" s="11"/>
      <c r="E191" s="364"/>
      <c r="F191" s="365"/>
      <c r="G191" s="11"/>
      <c r="I191" s="2"/>
    </row>
    <row r="192" spans="2:9" s="1" customFormat="1">
      <c r="B192" s="11"/>
      <c r="C192" s="11"/>
      <c r="D192" s="11"/>
      <c r="E192" s="364"/>
      <c r="F192" s="365"/>
      <c r="G192" s="11"/>
      <c r="I192" s="2"/>
    </row>
    <row r="193" spans="2:9" s="1" customFormat="1">
      <c r="B193" s="11"/>
      <c r="C193" s="11"/>
      <c r="D193" s="11"/>
      <c r="E193" s="364"/>
      <c r="F193" s="365"/>
      <c r="G193" s="11"/>
      <c r="I193" s="2"/>
    </row>
    <row r="194" spans="2:9" s="1" customFormat="1">
      <c r="B194" s="11"/>
      <c r="C194" s="11"/>
      <c r="D194" s="11"/>
      <c r="E194" s="364"/>
      <c r="F194" s="365"/>
      <c r="G194" s="11"/>
      <c r="I194" s="2"/>
    </row>
    <row r="195" spans="2:9" s="1" customFormat="1">
      <c r="B195" s="11"/>
      <c r="C195" s="11"/>
      <c r="D195" s="11"/>
      <c r="E195" s="364"/>
      <c r="F195" s="365"/>
      <c r="G195" s="11"/>
      <c r="I195" s="2"/>
    </row>
    <row r="196" spans="2:9" s="1" customFormat="1">
      <c r="B196" s="11"/>
      <c r="C196" s="11"/>
      <c r="D196" s="11"/>
      <c r="E196" s="364"/>
      <c r="F196" s="365"/>
      <c r="G196" s="11"/>
      <c r="I196" s="2"/>
    </row>
    <row r="197" spans="2:9" s="1" customFormat="1">
      <c r="B197" s="11"/>
      <c r="C197" s="11"/>
      <c r="D197" s="11"/>
      <c r="E197" s="364"/>
      <c r="F197" s="365"/>
      <c r="G197" s="11"/>
      <c r="I197" s="2"/>
    </row>
    <row r="198" spans="2:9" s="1" customFormat="1">
      <c r="B198" s="11"/>
      <c r="C198" s="11"/>
      <c r="D198" s="11"/>
      <c r="E198" s="364"/>
      <c r="F198" s="365"/>
      <c r="G198" s="11"/>
      <c r="I198" s="2"/>
    </row>
    <row r="199" spans="2:9" s="1" customFormat="1">
      <c r="B199" s="11"/>
      <c r="C199" s="11"/>
      <c r="D199" s="11"/>
      <c r="E199" s="364"/>
      <c r="F199" s="365"/>
      <c r="G199" s="11"/>
      <c r="I199" s="2"/>
    </row>
    <row r="200" spans="2:9" s="1" customFormat="1">
      <c r="B200" s="11"/>
      <c r="C200" s="11"/>
      <c r="D200" s="11"/>
      <c r="E200" s="364"/>
      <c r="F200" s="365"/>
      <c r="G200" s="11"/>
      <c r="I200" s="2"/>
    </row>
    <row r="201" spans="2:9" s="1" customFormat="1">
      <c r="B201" s="11"/>
      <c r="C201" s="11"/>
      <c r="D201" s="11"/>
      <c r="E201" s="364"/>
      <c r="F201" s="365"/>
      <c r="G201" s="11"/>
      <c r="I201" s="2"/>
    </row>
    <row r="202" spans="2:9" s="1" customFormat="1">
      <c r="B202" s="11"/>
      <c r="C202" s="11"/>
      <c r="D202" s="11"/>
      <c r="E202" s="364"/>
      <c r="F202" s="365"/>
      <c r="G202" s="11"/>
      <c r="I202" s="2"/>
    </row>
    <row r="203" spans="2:9" s="1" customFormat="1">
      <c r="B203" s="11"/>
      <c r="C203" s="11"/>
      <c r="D203" s="11"/>
      <c r="E203" s="3"/>
      <c r="F203" s="365"/>
      <c r="G203" s="11"/>
      <c r="I203" s="2"/>
    </row>
  </sheetData>
  <sheetProtection algorithmName="SHA-512" hashValue="5Oq9SnPFVt23YSKpwp618kgK62HddkVZlr6jaFGEPQ8tK2DMqJkjf+DYAvUeSuWKJFYnzgVvtk/TlenTHupWXw==" saltValue="Hp/QAQyRbIIE+tkJsWRCGw==" spinCount="100000" sheet="1" objects="1" scenarios="1"/>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9D41-3EBF-4E9F-8F14-58CB4C3C7204}">
  <dimension ref="A1:M289"/>
  <sheetViews>
    <sheetView showGridLines="0" view="pageBreakPreview" zoomScaleNormal="100" zoomScaleSheetLayoutView="100" workbookViewId="0">
      <selection activeCell="C9" sqref="C9"/>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9.7265625" style="2"/>
    <col min="10" max="10" width="23.54296875" style="2" bestFit="1" customWidth="1"/>
    <col min="11" max="16384" width="9.7265625" style="2"/>
  </cols>
  <sheetData>
    <row r="1" spans="2:13">
      <c r="B1" s="90"/>
      <c r="C1" s="91"/>
      <c r="D1" s="91"/>
      <c r="E1" s="92"/>
      <c r="F1" s="367"/>
      <c r="G1" s="368"/>
    </row>
    <row r="2" spans="2:13" ht="12" customHeight="1">
      <c r="B2" s="170" t="str">
        <f>'Bill 4 - Yardworks &amp; Earthing'!B2</f>
        <v>NATIONAL TRANSMISION COMPANY SOUTH AFRICA</v>
      </c>
      <c r="D2" s="276"/>
      <c r="E2" s="276"/>
      <c r="F2" s="276"/>
      <c r="G2" s="369"/>
      <c r="H2" s="276"/>
      <c r="I2" s="276"/>
    </row>
    <row r="3" spans="2:13" ht="12" customHeight="1">
      <c r="B3" s="104" t="s">
        <v>284</v>
      </c>
      <c r="C3" s="279"/>
      <c r="D3" s="276"/>
      <c r="E3" s="276"/>
      <c r="F3" s="276"/>
      <c r="G3" s="369"/>
      <c r="H3" s="276"/>
      <c r="I3" s="276"/>
    </row>
    <row r="4" spans="2:13" ht="12" customHeight="1">
      <c r="B4" s="104" t="str">
        <f>'Bill 1 - P&amp;G'!B5</f>
        <v>ELECTRICAL WORKS</v>
      </c>
      <c r="C4" s="279"/>
      <c r="D4" s="280"/>
      <c r="E4" s="281"/>
      <c r="F4" s="280"/>
      <c r="G4" s="370"/>
      <c r="H4" s="280"/>
      <c r="I4" s="280"/>
    </row>
    <row r="5" spans="2:13" ht="13" customHeight="1">
      <c r="B5" s="558" t="s">
        <v>0</v>
      </c>
      <c r="C5" s="560" t="s">
        <v>1</v>
      </c>
      <c r="D5" s="552" t="s">
        <v>2</v>
      </c>
      <c r="E5" s="548" t="s">
        <v>3</v>
      </c>
      <c r="F5" s="554" t="s">
        <v>4</v>
      </c>
      <c r="G5" s="556" t="s">
        <v>5</v>
      </c>
    </row>
    <row r="6" spans="2:13" ht="13" customHeight="1" thickBot="1">
      <c r="B6" s="559"/>
      <c r="C6" s="561"/>
      <c r="D6" s="553"/>
      <c r="E6" s="549"/>
      <c r="F6" s="555"/>
      <c r="G6" s="557"/>
    </row>
    <row r="7" spans="2:13" ht="13">
      <c r="B7" s="461"/>
      <c r="C7" s="283"/>
      <c r="D7" s="283"/>
      <c r="E7" s="283"/>
      <c r="F7" s="285"/>
      <c r="G7" s="372"/>
      <c r="K7" s="3"/>
      <c r="M7" s="3"/>
    </row>
    <row r="8" spans="2:13" ht="13">
      <c r="B8" s="461"/>
      <c r="C8" s="283"/>
      <c r="D8" s="283"/>
      <c r="E8" s="283"/>
      <c r="F8" s="285"/>
      <c r="G8" s="372"/>
      <c r="K8" s="3"/>
      <c r="M8" s="3"/>
    </row>
    <row r="9" spans="2:13" ht="18">
      <c r="B9" s="462"/>
      <c r="C9" s="374" t="s">
        <v>359</v>
      </c>
      <c r="D9" s="375"/>
      <c r="E9" s="376"/>
      <c r="F9" s="291"/>
      <c r="G9" s="377"/>
      <c r="K9" s="3"/>
      <c r="M9" s="3"/>
    </row>
    <row r="10" spans="2:13" ht="13">
      <c r="B10" s="378"/>
      <c r="C10" s="379"/>
      <c r="D10" s="327"/>
      <c r="E10" s="293"/>
      <c r="F10" s="297"/>
      <c r="G10" s="380"/>
    </row>
    <row r="11" spans="2:13" ht="39">
      <c r="B11" s="384"/>
      <c r="C11" s="382" t="s">
        <v>186</v>
      </c>
      <c r="D11" s="284"/>
      <c r="E11" s="283"/>
      <c r="F11" s="300"/>
      <c r="G11" s="372"/>
    </row>
    <row r="12" spans="2:13" ht="13">
      <c r="B12" s="381"/>
      <c r="C12" s="386"/>
      <c r="D12" s="293"/>
      <c r="E12" s="293"/>
      <c r="F12" s="300"/>
      <c r="G12" s="380"/>
    </row>
    <row r="13" spans="2:13" ht="15.5">
      <c r="B13" s="381"/>
      <c r="C13" s="463" t="s">
        <v>146</v>
      </c>
      <c r="D13" s="293"/>
      <c r="E13" s="293"/>
      <c r="F13" s="300"/>
      <c r="G13" s="380"/>
    </row>
    <row r="14" spans="2:13" ht="13">
      <c r="B14" s="381"/>
      <c r="C14" s="386"/>
      <c r="D14" s="293"/>
      <c r="E14" s="293"/>
      <c r="F14" s="300"/>
      <c r="G14" s="380"/>
    </row>
    <row r="15" spans="2:13" ht="13">
      <c r="B15" s="381"/>
      <c r="C15" s="387" t="s">
        <v>398</v>
      </c>
      <c r="D15" s="388"/>
      <c r="E15" s="322"/>
      <c r="F15" s="304"/>
      <c r="G15" s="380"/>
    </row>
    <row r="16" spans="2:13" ht="13">
      <c r="B16" s="381"/>
      <c r="C16" s="389"/>
      <c r="D16" s="388"/>
      <c r="E16" s="322"/>
      <c r="F16" s="304"/>
      <c r="G16" s="380"/>
    </row>
    <row r="17" spans="2:7" ht="13" customHeight="1">
      <c r="B17" s="390">
        <f>1</f>
        <v>1</v>
      </c>
      <c r="C17" s="391" t="s">
        <v>240</v>
      </c>
      <c r="D17" s="320" t="s">
        <v>8</v>
      </c>
      <c r="E17" s="321">
        <v>6021</v>
      </c>
      <c r="F17" s="86"/>
      <c r="G17" s="392">
        <f>E17*F17</f>
        <v>0</v>
      </c>
    </row>
    <row r="18" spans="2:7" ht="13" customHeight="1">
      <c r="B18" s="390"/>
      <c r="C18" s="464"/>
      <c r="D18" s="320"/>
      <c r="E18" s="465"/>
      <c r="F18" s="86"/>
      <c r="G18" s="392"/>
    </row>
    <row r="19" spans="2:7" ht="13" customHeight="1">
      <c r="B19" s="390">
        <f>1+B17</f>
        <v>2</v>
      </c>
      <c r="C19" s="391" t="s">
        <v>241</v>
      </c>
      <c r="D19" s="320" t="s">
        <v>8</v>
      </c>
      <c r="E19" s="321">
        <v>4162</v>
      </c>
      <c r="F19" s="86"/>
      <c r="G19" s="392">
        <f>E19*F19</f>
        <v>0</v>
      </c>
    </row>
    <row r="20" spans="2:7" ht="13" customHeight="1">
      <c r="B20" s="390"/>
      <c r="C20" s="464"/>
      <c r="D20" s="320"/>
      <c r="E20" s="465"/>
      <c r="F20" s="86"/>
      <c r="G20" s="392"/>
    </row>
    <row r="21" spans="2:7" ht="13" customHeight="1">
      <c r="B21" s="390">
        <f>1+B19</f>
        <v>3</v>
      </c>
      <c r="C21" s="391" t="s">
        <v>242</v>
      </c>
      <c r="D21" s="320" t="s">
        <v>8</v>
      </c>
      <c r="E21" s="321">
        <v>2500</v>
      </c>
      <c r="F21" s="86"/>
      <c r="G21" s="392">
        <f>E21*F21</f>
        <v>0</v>
      </c>
    </row>
    <row r="22" spans="2:7" ht="13" customHeight="1">
      <c r="B22" s="390"/>
      <c r="C22" s="464"/>
      <c r="D22" s="320"/>
      <c r="E22" s="465"/>
      <c r="F22" s="86"/>
      <c r="G22" s="392"/>
    </row>
    <row r="23" spans="2:7" ht="13" customHeight="1">
      <c r="B23" s="390">
        <f>1+B21</f>
        <v>4</v>
      </c>
      <c r="C23" s="391" t="s">
        <v>243</v>
      </c>
      <c r="D23" s="320" t="s">
        <v>8</v>
      </c>
      <c r="E23" s="321">
        <v>18</v>
      </c>
      <c r="F23" s="86"/>
      <c r="G23" s="392">
        <f>E23*F23</f>
        <v>0</v>
      </c>
    </row>
    <row r="24" spans="2:7" ht="13" customHeight="1">
      <c r="B24" s="390"/>
      <c r="C24" s="464"/>
      <c r="D24" s="320"/>
      <c r="E24" s="465"/>
      <c r="F24" s="86"/>
      <c r="G24" s="392"/>
    </row>
    <row r="25" spans="2:7" ht="13" customHeight="1">
      <c r="B25" s="390">
        <f>1+B23</f>
        <v>5</v>
      </c>
      <c r="C25" s="391" t="s">
        <v>244</v>
      </c>
      <c r="D25" s="320" t="s">
        <v>8</v>
      </c>
      <c r="E25" s="321">
        <v>3</v>
      </c>
      <c r="F25" s="86"/>
      <c r="G25" s="392">
        <f>E25*F25</f>
        <v>0</v>
      </c>
    </row>
    <row r="26" spans="2:7" ht="13" customHeight="1">
      <c r="B26" s="390"/>
      <c r="C26" s="464"/>
      <c r="D26" s="320"/>
      <c r="E26" s="465"/>
      <c r="F26" s="86"/>
      <c r="G26" s="392"/>
    </row>
    <row r="27" spans="2:7" ht="13" customHeight="1">
      <c r="B27" s="390">
        <f>1+B25</f>
        <v>6</v>
      </c>
      <c r="C27" s="391" t="s">
        <v>245</v>
      </c>
      <c r="D27" s="320" t="s">
        <v>8</v>
      </c>
      <c r="E27" s="321">
        <v>1500</v>
      </c>
      <c r="F27" s="86"/>
      <c r="G27" s="392">
        <f>E27*F27</f>
        <v>0</v>
      </c>
    </row>
    <row r="28" spans="2:7" ht="13" customHeight="1">
      <c r="B28" s="390"/>
      <c r="C28" s="464"/>
      <c r="D28" s="320"/>
      <c r="E28" s="465"/>
      <c r="F28" s="86"/>
      <c r="G28" s="392"/>
    </row>
    <row r="29" spans="2:7" ht="13">
      <c r="B29" s="381"/>
      <c r="C29" s="387" t="s">
        <v>236</v>
      </c>
      <c r="D29" s="388"/>
      <c r="E29" s="322"/>
      <c r="F29" s="4"/>
      <c r="G29" s="380"/>
    </row>
    <row r="30" spans="2:7" ht="13">
      <c r="B30" s="381"/>
      <c r="C30" s="389"/>
      <c r="D30" s="388"/>
      <c r="E30" s="322"/>
      <c r="F30" s="4"/>
      <c r="G30" s="380"/>
    </row>
    <row r="31" spans="2:7" ht="13" customHeight="1">
      <c r="B31" s="390">
        <f>1+B27</f>
        <v>7</v>
      </c>
      <c r="C31" s="391" t="s">
        <v>240</v>
      </c>
      <c r="D31" s="320" t="s">
        <v>8</v>
      </c>
      <c r="E31" s="321">
        <v>6021</v>
      </c>
      <c r="F31" s="86"/>
      <c r="G31" s="392">
        <f>E31*F31</f>
        <v>0</v>
      </c>
    </row>
    <row r="32" spans="2:7" ht="13" customHeight="1">
      <c r="B32" s="390"/>
      <c r="C32" s="464"/>
      <c r="D32" s="320"/>
      <c r="E32" s="465"/>
      <c r="F32" s="86"/>
      <c r="G32" s="392"/>
    </row>
    <row r="33" spans="1:9" ht="13" customHeight="1">
      <c r="B33" s="390">
        <f>1+B31</f>
        <v>8</v>
      </c>
      <c r="C33" s="391" t="s">
        <v>241</v>
      </c>
      <c r="D33" s="320" t="s">
        <v>8</v>
      </c>
      <c r="E33" s="321">
        <v>4162</v>
      </c>
      <c r="F33" s="86"/>
      <c r="G33" s="392">
        <f>E33*F33</f>
        <v>0</v>
      </c>
    </row>
    <row r="34" spans="1:9" ht="13" customHeight="1">
      <c r="B34" s="390"/>
      <c r="C34" s="464"/>
      <c r="D34" s="320"/>
      <c r="E34" s="465"/>
      <c r="F34" s="86"/>
      <c r="G34" s="392"/>
    </row>
    <row r="35" spans="1:9" ht="13" customHeight="1">
      <c r="B35" s="390">
        <f>1+B33</f>
        <v>9</v>
      </c>
      <c r="C35" s="391" t="s">
        <v>242</v>
      </c>
      <c r="D35" s="320" t="s">
        <v>8</v>
      </c>
      <c r="E35" s="321">
        <v>2500</v>
      </c>
      <c r="F35" s="86"/>
      <c r="G35" s="392">
        <f>E35*F35</f>
        <v>0</v>
      </c>
    </row>
    <row r="36" spans="1:9" ht="13" customHeight="1">
      <c r="B36" s="390"/>
      <c r="C36" s="464"/>
      <c r="D36" s="320"/>
      <c r="E36" s="465"/>
      <c r="F36" s="86"/>
      <c r="G36" s="392"/>
    </row>
    <row r="37" spans="1:9" ht="13" customHeight="1">
      <c r="B37" s="390">
        <f>1+B35</f>
        <v>10</v>
      </c>
      <c r="C37" s="391" t="s">
        <v>243</v>
      </c>
      <c r="D37" s="320" t="s">
        <v>8</v>
      </c>
      <c r="E37" s="321">
        <v>18</v>
      </c>
      <c r="F37" s="86"/>
      <c r="G37" s="392">
        <f>E37*F37</f>
        <v>0</v>
      </c>
    </row>
    <row r="38" spans="1:9" ht="13" customHeight="1">
      <c r="B38" s="390"/>
      <c r="C38" s="464"/>
      <c r="D38" s="320"/>
      <c r="E38" s="465"/>
      <c r="F38" s="86"/>
      <c r="G38" s="392"/>
    </row>
    <row r="39" spans="1:9" ht="13" customHeight="1">
      <c r="B39" s="390">
        <f>1+B37</f>
        <v>11</v>
      </c>
      <c r="C39" s="391" t="s">
        <v>244</v>
      </c>
      <c r="D39" s="320" t="s">
        <v>8</v>
      </c>
      <c r="E39" s="321">
        <v>3</v>
      </c>
      <c r="F39" s="86"/>
      <c r="G39" s="392">
        <f>E39*F39</f>
        <v>0</v>
      </c>
    </row>
    <row r="40" spans="1:9" ht="13" customHeight="1">
      <c r="B40" s="390"/>
      <c r="C40" s="399"/>
      <c r="D40" s="320"/>
      <c r="E40" s="414"/>
      <c r="F40" s="86"/>
      <c r="G40" s="392"/>
    </row>
    <row r="41" spans="1:9" ht="13" customHeight="1">
      <c r="B41" s="390">
        <f>1+B39</f>
        <v>12</v>
      </c>
      <c r="C41" s="391" t="s">
        <v>376</v>
      </c>
      <c r="D41" s="320" t="s">
        <v>8</v>
      </c>
      <c r="E41" s="321">
        <v>1500</v>
      </c>
      <c r="F41" s="86"/>
      <c r="G41" s="392">
        <f>E41*F41</f>
        <v>0</v>
      </c>
    </row>
    <row r="42" spans="1:9" ht="13" customHeight="1">
      <c r="B42" s="381"/>
      <c r="C42" s="466"/>
      <c r="D42" s="428"/>
      <c r="E42" s="455"/>
      <c r="F42" s="4"/>
      <c r="G42" s="392"/>
      <c r="I42" s="5"/>
    </row>
    <row r="43" spans="1:9" ht="13">
      <c r="B43" s="381"/>
      <c r="C43" s="466"/>
      <c r="D43" s="428"/>
      <c r="E43" s="322"/>
      <c r="F43" s="4"/>
      <c r="G43" s="392"/>
    </row>
    <row r="44" spans="1:9" ht="15.5">
      <c r="B44" s="381"/>
      <c r="C44" s="463" t="s">
        <v>147</v>
      </c>
      <c r="D44" s="293"/>
      <c r="E44" s="293"/>
      <c r="F44" s="477"/>
      <c r="G44" s="380"/>
    </row>
    <row r="45" spans="1:9" ht="15.5">
      <c r="B45" s="381"/>
      <c r="C45" s="467"/>
      <c r="D45" s="327"/>
      <c r="E45" s="293"/>
      <c r="F45" s="477"/>
      <c r="G45" s="380"/>
    </row>
    <row r="46" spans="1:9" ht="28">
      <c r="B46" s="468"/>
      <c r="C46" s="469" t="s">
        <v>377</v>
      </c>
      <c r="D46" s="470"/>
      <c r="E46" s="65"/>
      <c r="F46" s="66"/>
      <c r="G46" s="89"/>
    </row>
    <row r="47" spans="1:9" ht="17.5">
      <c r="B47" s="468"/>
      <c r="C47" s="471"/>
      <c r="D47" s="470"/>
      <c r="E47" s="65"/>
      <c r="F47" s="66"/>
      <c r="G47" s="89"/>
    </row>
    <row r="48" spans="1:9" s="7" customFormat="1">
      <c r="A48" s="6"/>
      <c r="B48" s="390">
        <f>1+B41</f>
        <v>13</v>
      </c>
      <c r="C48" s="393" t="s">
        <v>340</v>
      </c>
      <c r="D48" s="320" t="s">
        <v>8</v>
      </c>
      <c r="E48" s="321">
        <v>7000</v>
      </c>
      <c r="F48" s="4"/>
      <c r="G48" s="392">
        <f>E48*F48</f>
        <v>0</v>
      </c>
      <c r="H48" s="6"/>
    </row>
    <row r="49" spans="1:8" s="7" customFormat="1">
      <c r="A49" s="6"/>
      <c r="B49" s="472">
        <f>1+B48</f>
        <v>14</v>
      </c>
      <c r="C49" s="393" t="s">
        <v>363</v>
      </c>
      <c r="D49" s="320" t="s">
        <v>8</v>
      </c>
      <c r="E49" s="321">
        <v>29200</v>
      </c>
      <c r="F49" s="4"/>
      <c r="G49" s="392">
        <f>E49*F49</f>
        <v>0</v>
      </c>
      <c r="H49" s="6"/>
    </row>
    <row r="50" spans="1:8">
      <c r="B50" s="390">
        <f>1+B49</f>
        <v>15</v>
      </c>
      <c r="C50" s="393" t="s">
        <v>237</v>
      </c>
      <c r="D50" s="320" t="s">
        <v>8</v>
      </c>
      <c r="E50" s="321">
        <v>29200</v>
      </c>
      <c r="F50" s="4"/>
      <c r="G50" s="392">
        <f t="shared" ref="G50:G124" si="0">E50*F50</f>
        <v>0</v>
      </c>
    </row>
    <row r="51" spans="1:8">
      <c r="B51" s="390">
        <f>1+B50</f>
        <v>16</v>
      </c>
      <c r="C51" s="393" t="s">
        <v>238</v>
      </c>
      <c r="D51" s="320" t="s">
        <v>11</v>
      </c>
      <c r="E51" s="321">
        <v>200</v>
      </c>
      <c r="F51" s="4"/>
      <c r="G51" s="392">
        <f t="shared" si="0"/>
        <v>0</v>
      </c>
    </row>
    <row r="52" spans="1:8">
      <c r="B52" s="390">
        <f>1+B51</f>
        <v>17</v>
      </c>
      <c r="C52" s="393" t="s">
        <v>239</v>
      </c>
      <c r="D52" s="320" t="s">
        <v>11</v>
      </c>
      <c r="E52" s="321">
        <v>200</v>
      </c>
      <c r="F52" s="4"/>
      <c r="G52" s="392">
        <f t="shared" si="0"/>
        <v>0</v>
      </c>
    </row>
    <row r="53" spans="1:8">
      <c r="B53" s="390"/>
      <c r="C53" s="393"/>
      <c r="D53" s="320"/>
      <c r="E53" s="321"/>
      <c r="F53" s="4"/>
      <c r="G53" s="392"/>
    </row>
    <row r="54" spans="1:8" s="11" customFormat="1">
      <c r="A54" s="63"/>
      <c r="B54" s="472">
        <f>1+B52</f>
        <v>18</v>
      </c>
      <c r="C54" s="393" t="s">
        <v>341</v>
      </c>
      <c r="D54" s="320" t="s">
        <v>8</v>
      </c>
      <c r="E54" s="321">
        <v>5400</v>
      </c>
      <c r="F54" s="4"/>
      <c r="G54" s="392">
        <f t="shared" si="0"/>
        <v>0</v>
      </c>
      <c r="H54" s="63"/>
    </row>
    <row r="55" spans="1:8" s="11" customFormat="1">
      <c r="A55" s="63"/>
      <c r="B55" s="472">
        <f>1+B54</f>
        <v>19</v>
      </c>
      <c r="C55" s="393" t="s">
        <v>364</v>
      </c>
      <c r="D55" s="320" t="s">
        <v>8</v>
      </c>
      <c r="E55" s="321">
        <v>21000</v>
      </c>
      <c r="F55" s="4"/>
      <c r="G55" s="392">
        <f t="shared" ref="G55" si="1">E55*F55</f>
        <v>0</v>
      </c>
      <c r="H55" s="63"/>
    </row>
    <row r="56" spans="1:8">
      <c r="B56" s="472">
        <f>1+B55</f>
        <v>20</v>
      </c>
      <c r="C56" s="393" t="s">
        <v>230</v>
      </c>
      <c r="D56" s="320" t="s">
        <v>8</v>
      </c>
      <c r="E56" s="321">
        <v>21000</v>
      </c>
      <c r="F56" s="4"/>
      <c r="G56" s="392">
        <f t="shared" si="0"/>
        <v>0</v>
      </c>
    </row>
    <row r="57" spans="1:8">
      <c r="B57" s="472">
        <f>1+B56</f>
        <v>21</v>
      </c>
      <c r="C57" s="393" t="s">
        <v>231</v>
      </c>
      <c r="D57" s="320" t="s">
        <v>11</v>
      </c>
      <c r="E57" s="321">
        <v>122</v>
      </c>
      <c r="F57" s="4"/>
      <c r="G57" s="392">
        <f t="shared" si="0"/>
        <v>0</v>
      </c>
    </row>
    <row r="58" spans="1:8">
      <c r="B58" s="472">
        <f>1+B57</f>
        <v>22</v>
      </c>
      <c r="C58" s="393" t="s">
        <v>232</v>
      </c>
      <c r="D58" s="320" t="s">
        <v>11</v>
      </c>
      <c r="E58" s="321">
        <v>122</v>
      </c>
      <c r="F58" s="4"/>
      <c r="G58" s="392">
        <f t="shared" si="0"/>
        <v>0</v>
      </c>
    </row>
    <row r="59" spans="1:8">
      <c r="B59" s="390"/>
      <c r="C59" s="393"/>
      <c r="D59" s="320"/>
      <c r="E59" s="321"/>
      <c r="F59" s="4"/>
      <c r="G59" s="392"/>
    </row>
    <row r="60" spans="1:8" s="7" customFormat="1">
      <c r="A60" s="6"/>
      <c r="B60" s="472">
        <f>1+B58</f>
        <v>23</v>
      </c>
      <c r="C60" s="393" t="s">
        <v>342</v>
      </c>
      <c r="D60" s="320" t="s">
        <v>8</v>
      </c>
      <c r="E60" s="321">
        <v>1700</v>
      </c>
      <c r="F60" s="4"/>
      <c r="G60" s="392">
        <f t="shared" si="0"/>
        <v>0</v>
      </c>
      <c r="H60" s="6"/>
    </row>
    <row r="61" spans="1:8" s="7" customFormat="1">
      <c r="A61" s="6"/>
      <c r="B61" s="472">
        <f>1+B60</f>
        <v>24</v>
      </c>
      <c r="C61" s="393" t="s">
        <v>365</v>
      </c>
      <c r="D61" s="320" t="s">
        <v>8</v>
      </c>
      <c r="E61" s="321">
        <v>7100</v>
      </c>
      <c r="F61" s="4"/>
      <c r="G61" s="392">
        <f t="shared" ref="G61" si="2">E61*F61</f>
        <v>0</v>
      </c>
      <c r="H61" s="6"/>
    </row>
    <row r="62" spans="1:8" s="7" customFormat="1" ht="15.75" customHeight="1">
      <c r="A62" s="6"/>
      <c r="B62" s="472">
        <f>1+B61</f>
        <v>25</v>
      </c>
      <c r="C62" s="393" t="s">
        <v>95</v>
      </c>
      <c r="D62" s="328" t="s">
        <v>8</v>
      </c>
      <c r="E62" s="321">
        <v>7100</v>
      </c>
      <c r="F62" s="4"/>
      <c r="G62" s="473">
        <f t="shared" si="0"/>
        <v>0</v>
      </c>
      <c r="H62" s="6"/>
    </row>
    <row r="63" spans="1:8">
      <c r="B63" s="472">
        <f>1+B62</f>
        <v>26</v>
      </c>
      <c r="C63" s="393" t="s">
        <v>96</v>
      </c>
      <c r="D63" s="320" t="s">
        <v>11</v>
      </c>
      <c r="E63" s="321">
        <v>42</v>
      </c>
      <c r="F63" s="4"/>
      <c r="G63" s="392">
        <f t="shared" si="0"/>
        <v>0</v>
      </c>
    </row>
    <row r="64" spans="1:8">
      <c r="B64" s="472">
        <f>1+B63</f>
        <v>27</v>
      </c>
      <c r="C64" s="393" t="s">
        <v>97</v>
      </c>
      <c r="D64" s="320" t="s">
        <v>11</v>
      </c>
      <c r="E64" s="321">
        <v>42</v>
      </c>
      <c r="F64" s="4"/>
      <c r="G64" s="392">
        <f t="shared" si="0"/>
        <v>0</v>
      </c>
    </row>
    <row r="65" spans="1:8">
      <c r="B65" s="390"/>
      <c r="C65" s="393"/>
      <c r="D65" s="320"/>
      <c r="E65" s="321"/>
      <c r="F65" s="4"/>
      <c r="G65" s="392"/>
    </row>
    <row r="66" spans="1:8" s="7" customFormat="1">
      <c r="A66" s="6"/>
      <c r="B66" s="472">
        <f>1+B64</f>
        <v>28</v>
      </c>
      <c r="C66" s="393" t="s">
        <v>343</v>
      </c>
      <c r="D66" s="320" t="s">
        <v>8</v>
      </c>
      <c r="E66" s="321">
        <v>140</v>
      </c>
      <c r="F66" s="4"/>
      <c r="G66" s="392">
        <f t="shared" ref="G66:G70" si="3">E66*F66</f>
        <v>0</v>
      </c>
      <c r="H66" s="6"/>
    </row>
    <row r="67" spans="1:8" s="7" customFormat="1">
      <c r="A67" s="6"/>
      <c r="B67" s="472">
        <f>1+B66</f>
        <v>29</v>
      </c>
      <c r="C67" s="393" t="s">
        <v>366</v>
      </c>
      <c r="D67" s="320" t="s">
        <v>8</v>
      </c>
      <c r="E67" s="321">
        <v>140</v>
      </c>
      <c r="F67" s="4"/>
      <c r="G67" s="392">
        <f t="shared" si="3"/>
        <v>0</v>
      </c>
      <c r="H67" s="6"/>
    </row>
    <row r="68" spans="1:8" s="7" customFormat="1" ht="15.75" customHeight="1">
      <c r="A68" s="6"/>
      <c r="B68" s="472">
        <f>1+B67</f>
        <v>30</v>
      </c>
      <c r="C68" s="393" t="s">
        <v>227</v>
      </c>
      <c r="D68" s="328" t="s">
        <v>8</v>
      </c>
      <c r="E68" s="321">
        <v>140</v>
      </c>
      <c r="F68" s="4"/>
      <c r="G68" s="473">
        <f t="shared" si="3"/>
        <v>0</v>
      </c>
      <c r="H68" s="6"/>
    </row>
    <row r="69" spans="1:8">
      <c r="B69" s="472">
        <f>1+B68</f>
        <v>31</v>
      </c>
      <c r="C69" s="393" t="s">
        <v>228</v>
      </c>
      <c r="D69" s="320" t="s">
        <v>11</v>
      </c>
      <c r="E69" s="321">
        <v>32</v>
      </c>
      <c r="F69" s="4"/>
      <c r="G69" s="392">
        <f t="shared" si="3"/>
        <v>0</v>
      </c>
    </row>
    <row r="70" spans="1:8">
      <c r="B70" s="472">
        <f>1+B69</f>
        <v>32</v>
      </c>
      <c r="C70" s="393" t="s">
        <v>229</v>
      </c>
      <c r="D70" s="320" t="s">
        <v>11</v>
      </c>
      <c r="E70" s="321">
        <v>32</v>
      </c>
      <c r="F70" s="4"/>
      <c r="G70" s="392">
        <f t="shared" si="3"/>
        <v>0</v>
      </c>
    </row>
    <row r="71" spans="1:8">
      <c r="B71" s="390"/>
      <c r="C71" s="393"/>
      <c r="D71" s="320"/>
      <c r="E71" s="321"/>
      <c r="F71" s="4"/>
      <c r="G71" s="392"/>
    </row>
    <row r="72" spans="1:8" s="7" customFormat="1">
      <c r="A72" s="6"/>
      <c r="B72" s="472">
        <f>1+B70</f>
        <v>33</v>
      </c>
      <c r="C72" s="393" t="s">
        <v>345</v>
      </c>
      <c r="D72" s="320" t="s">
        <v>8</v>
      </c>
      <c r="E72" s="321">
        <v>200</v>
      </c>
      <c r="F72" s="4"/>
      <c r="G72" s="392">
        <f t="shared" ref="G72:G76" si="4">E72*F72</f>
        <v>0</v>
      </c>
      <c r="H72" s="6"/>
    </row>
    <row r="73" spans="1:8" s="7" customFormat="1">
      <c r="A73" s="6"/>
      <c r="B73" s="472">
        <f>1+B72</f>
        <v>34</v>
      </c>
      <c r="C73" s="393" t="s">
        <v>367</v>
      </c>
      <c r="D73" s="320" t="s">
        <v>8</v>
      </c>
      <c r="E73" s="321">
        <v>200</v>
      </c>
      <c r="F73" s="4"/>
      <c r="G73" s="392">
        <f t="shared" si="4"/>
        <v>0</v>
      </c>
      <c r="H73" s="6"/>
    </row>
    <row r="74" spans="1:8" s="7" customFormat="1" ht="15.75" customHeight="1">
      <c r="A74" s="6"/>
      <c r="B74" s="472">
        <f>1+B73</f>
        <v>35</v>
      </c>
      <c r="C74" s="393" t="s">
        <v>224</v>
      </c>
      <c r="D74" s="328" t="s">
        <v>8</v>
      </c>
      <c r="E74" s="321">
        <v>200</v>
      </c>
      <c r="F74" s="4"/>
      <c r="G74" s="473">
        <f t="shared" si="4"/>
        <v>0</v>
      </c>
      <c r="H74" s="6"/>
    </row>
    <row r="75" spans="1:8">
      <c r="B75" s="472">
        <f>1+B74</f>
        <v>36</v>
      </c>
      <c r="C75" s="393" t="s">
        <v>225</v>
      </c>
      <c r="D75" s="320" t="s">
        <v>11</v>
      </c>
      <c r="E75" s="321">
        <v>34</v>
      </c>
      <c r="F75" s="4"/>
      <c r="G75" s="392">
        <f t="shared" si="4"/>
        <v>0</v>
      </c>
    </row>
    <row r="76" spans="1:8">
      <c r="B76" s="472">
        <f>1+B75</f>
        <v>37</v>
      </c>
      <c r="C76" s="393" t="s">
        <v>226</v>
      </c>
      <c r="D76" s="320" t="s">
        <v>11</v>
      </c>
      <c r="E76" s="321">
        <v>34</v>
      </c>
      <c r="F76" s="4"/>
      <c r="G76" s="392">
        <f t="shared" si="4"/>
        <v>0</v>
      </c>
    </row>
    <row r="77" spans="1:8">
      <c r="B77" s="390"/>
      <c r="C77" s="393"/>
      <c r="D77" s="320"/>
      <c r="E77" s="321"/>
      <c r="F77" s="4"/>
      <c r="G77" s="392"/>
    </row>
    <row r="78" spans="1:8">
      <c r="B78" s="472">
        <f>1+B76</f>
        <v>38</v>
      </c>
      <c r="C78" s="393" t="s">
        <v>344</v>
      </c>
      <c r="D78" s="320" t="s">
        <v>8</v>
      </c>
      <c r="E78" s="321">
        <v>470</v>
      </c>
      <c r="F78" s="4"/>
      <c r="G78" s="392">
        <f t="shared" si="0"/>
        <v>0</v>
      </c>
    </row>
    <row r="79" spans="1:8">
      <c r="B79" s="472">
        <f>1+B78</f>
        <v>39</v>
      </c>
      <c r="C79" s="393" t="s">
        <v>368</v>
      </c>
      <c r="D79" s="320" t="s">
        <v>8</v>
      </c>
      <c r="E79" s="321">
        <v>470</v>
      </c>
      <c r="F79" s="4"/>
      <c r="G79" s="392">
        <f t="shared" ref="G79" si="5">E79*F79</f>
        <v>0</v>
      </c>
    </row>
    <row r="80" spans="1:8">
      <c r="B80" s="472">
        <f>1+B79</f>
        <v>40</v>
      </c>
      <c r="C80" s="393" t="s">
        <v>221</v>
      </c>
      <c r="D80" s="320" t="s">
        <v>8</v>
      </c>
      <c r="E80" s="321">
        <v>470</v>
      </c>
      <c r="F80" s="4"/>
      <c r="G80" s="392">
        <f t="shared" si="0"/>
        <v>0</v>
      </c>
    </row>
    <row r="81" spans="2:7">
      <c r="B81" s="472">
        <f>1+B80</f>
        <v>41</v>
      </c>
      <c r="C81" s="393" t="s">
        <v>222</v>
      </c>
      <c r="D81" s="320" t="s">
        <v>11</v>
      </c>
      <c r="E81" s="321">
        <v>38</v>
      </c>
      <c r="F81" s="4"/>
      <c r="G81" s="392">
        <f t="shared" si="0"/>
        <v>0</v>
      </c>
    </row>
    <row r="82" spans="2:7">
      <c r="B82" s="472">
        <f>1+B81</f>
        <v>42</v>
      </c>
      <c r="C82" s="393" t="s">
        <v>223</v>
      </c>
      <c r="D82" s="320" t="s">
        <v>11</v>
      </c>
      <c r="E82" s="321">
        <v>38</v>
      </c>
      <c r="F82" s="4"/>
      <c r="G82" s="392">
        <f t="shared" si="0"/>
        <v>0</v>
      </c>
    </row>
    <row r="83" spans="2:7">
      <c r="B83" s="390"/>
      <c r="C83" s="393"/>
      <c r="D83" s="320"/>
      <c r="E83" s="321"/>
      <c r="F83" s="4"/>
      <c r="G83" s="392"/>
    </row>
    <row r="84" spans="2:7">
      <c r="B84" s="472">
        <f>1+B82</f>
        <v>43</v>
      </c>
      <c r="C84" s="393" t="s">
        <v>110</v>
      </c>
      <c r="D84" s="320" t="s">
        <v>8</v>
      </c>
      <c r="E84" s="321">
        <v>9800</v>
      </c>
      <c r="F84" s="4"/>
      <c r="G84" s="392">
        <f t="shared" ref="G84:G88" si="6">E84*F84</f>
        <v>0</v>
      </c>
    </row>
    <row r="85" spans="2:7">
      <c r="B85" s="472">
        <f>1+B84</f>
        <v>44</v>
      </c>
      <c r="C85" s="393" t="s">
        <v>369</v>
      </c>
      <c r="D85" s="320" t="s">
        <v>8</v>
      </c>
      <c r="E85" s="321">
        <v>24300</v>
      </c>
      <c r="F85" s="4"/>
      <c r="G85" s="392">
        <f t="shared" si="6"/>
        <v>0</v>
      </c>
    </row>
    <row r="86" spans="2:7">
      <c r="B86" s="472">
        <f>1+B85</f>
        <v>45</v>
      </c>
      <c r="C86" s="393" t="s">
        <v>111</v>
      </c>
      <c r="D86" s="320" t="s">
        <v>8</v>
      </c>
      <c r="E86" s="321">
        <v>24300</v>
      </c>
      <c r="F86" s="4"/>
      <c r="G86" s="392">
        <f t="shared" si="6"/>
        <v>0</v>
      </c>
    </row>
    <row r="87" spans="2:7">
      <c r="B87" s="472">
        <f>1+B86</f>
        <v>46</v>
      </c>
      <c r="C87" s="393" t="s">
        <v>112</v>
      </c>
      <c r="D87" s="320" t="s">
        <v>11</v>
      </c>
      <c r="E87" s="321">
        <v>190</v>
      </c>
      <c r="F87" s="4"/>
      <c r="G87" s="392">
        <f t="shared" si="6"/>
        <v>0</v>
      </c>
    </row>
    <row r="88" spans="2:7">
      <c r="B88" s="472">
        <f>1+B87</f>
        <v>47</v>
      </c>
      <c r="C88" s="393" t="s">
        <v>113</v>
      </c>
      <c r="D88" s="320" t="s">
        <v>11</v>
      </c>
      <c r="E88" s="321">
        <v>190</v>
      </c>
      <c r="F88" s="4"/>
      <c r="G88" s="392">
        <f t="shared" si="6"/>
        <v>0</v>
      </c>
    </row>
    <row r="89" spans="2:7">
      <c r="B89" s="390"/>
      <c r="C89" s="393"/>
      <c r="D89" s="320"/>
      <c r="E89" s="321"/>
      <c r="F89" s="4"/>
      <c r="G89" s="392"/>
    </row>
    <row r="90" spans="2:7">
      <c r="B90" s="472">
        <f>1+B88</f>
        <v>48</v>
      </c>
      <c r="C90" s="393" t="s">
        <v>114</v>
      </c>
      <c r="D90" s="320" t="s">
        <v>8</v>
      </c>
      <c r="E90" s="321">
        <v>570</v>
      </c>
      <c r="F90" s="4"/>
      <c r="G90" s="392">
        <f t="shared" ref="G90:G94" si="7">E90*F90</f>
        <v>0</v>
      </c>
    </row>
    <row r="91" spans="2:7">
      <c r="B91" s="472">
        <f>1+B90</f>
        <v>49</v>
      </c>
      <c r="C91" s="393" t="s">
        <v>370</v>
      </c>
      <c r="D91" s="320" t="s">
        <v>8</v>
      </c>
      <c r="E91" s="321">
        <v>570</v>
      </c>
      <c r="F91" s="4"/>
      <c r="G91" s="392">
        <f t="shared" si="7"/>
        <v>0</v>
      </c>
    </row>
    <row r="92" spans="2:7">
      <c r="B92" s="472">
        <f>1+B91</f>
        <v>50</v>
      </c>
      <c r="C92" s="393" t="s">
        <v>115</v>
      </c>
      <c r="D92" s="320" t="s">
        <v>8</v>
      </c>
      <c r="E92" s="321">
        <v>570</v>
      </c>
      <c r="F92" s="4"/>
      <c r="G92" s="392">
        <f t="shared" si="7"/>
        <v>0</v>
      </c>
    </row>
    <row r="93" spans="2:7">
      <c r="B93" s="472">
        <f>1+B92</f>
        <v>51</v>
      </c>
      <c r="C93" s="393" t="s">
        <v>116</v>
      </c>
      <c r="D93" s="320" t="s">
        <v>11</v>
      </c>
      <c r="E93" s="321">
        <v>40</v>
      </c>
      <c r="F93" s="4"/>
      <c r="G93" s="392">
        <f t="shared" si="7"/>
        <v>0</v>
      </c>
    </row>
    <row r="94" spans="2:7">
      <c r="B94" s="472">
        <f>1+B93</f>
        <v>52</v>
      </c>
      <c r="C94" s="393" t="s">
        <v>117</v>
      </c>
      <c r="D94" s="320" t="s">
        <v>11</v>
      </c>
      <c r="E94" s="321">
        <v>40</v>
      </c>
      <c r="F94" s="4"/>
      <c r="G94" s="392">
        <f t="shared" si="7"/>
        <v>0</v>
      </c>
    </row>
    <row r="95" spans="2:7">
      <c r="B95" s="390"/>
      <c r="C95" s="393"/>
      <c r="D95" s="320"/>
      <c r="E95" s="321"/>
      <c r="F95" s="4"/>
      <c r="G95" s="392"/>
    </row>
    <row r="96" spans="2:7">
      <c r="B96" s="472">
        <f>1+B94</f>
        <v>53</v>
      </c>
      <c r="C96" s="393" t="s">
        <v>347</v>
      </c>
      <c r="D96" s="320" t="s">
        <v>8</v>
      </c>
      <c r="E96" s="321">
        <v>4300</v>
      </c>
      <c r="F96" s="4"/>
      <c r="G96" s="392">
        <f t="shared" ref="G96:G100" si="8">E96*F96</f>
        <v>0</v>
      </c>
    </row>
    <row r="97" spans="1:8">
      <c r="B97" s="472">
        <f>1+B96</f>
        <v>54</v>
      </c>
      <c r="C97" s="393" t="s">
        <v>371</v>
      </c>
      <c r="D97" s="320" t="s">
        <v>8</v>
      </c>
      <c r="E97" s="321">
        <v>12700</v>
      </c>
      <c r="F97" s="4"/>
      <c r="G97" s="392">
        <f t="shared" si="8"/>
        <v>0</v>
      </c>
    </row>
    <row r="98" spans="1:8">
      <c r="B98" s="472">
        <f>1+B97</f>
        <v>55</v>
      </c>
      <c r="C98" s="393" t="s">
        <v>92</v>
      </c>
      <c r="D98" s="320" t="s">
        <v>8</v>
      </c>
      <c r="E98" s="321">
        <v>12700</v>
      </c>
      <c r="F98" s="4"/>
      <c r="G98" s="392">
        <f t="shared" si="8"/>
        <v>0</v>
      </c>
    </row>
    <row r="99" spans="1:8">
      <c r="B99" s="472">
        <f>1+B98</f>
        <v>56</v>
      </c>
      <c r="C99" s="393" t="s">
        <v>93</v>
      </c>
      <c r="D99" s="320" t="s">
        <v>11</v>
      </c>
      <c r="E99" s="321">
        <v>92</v>
      </c>
      <c r="F99" s="4"/>
      <c r="G99" s="392">
        <f t="shared" si="8"/>
        <v>0</v>
      </c>
    </row>
    <row r="100" spans="1:8">
      <c r="B100" s="472">
        <f>1+B99</f>
        <v>57</v>
      </c>
      <c r="C100" s="393" t="s">
        <v>94</v>
      </c>
      <c r="D100" s="320" t="s">
        <v>11</v>
      </c>
      <c r="E100" s="321">
        <v>92</v>
      </c>
      <c r="F100" s="4"/>
      <c r="G100" s="392">
        <f t="shared" si="8"/>
        <v>0</v>
      </c>
    </row>
    <row r="101" spans="1:8">
      <c r="B101" s="390"/>
      <c r="C101" s="393"/>
      <c r="D101" s="320"/>
      <c r="E101" s="321"/>
      <c r="F101" s="4"/>
      <c r="G101" s="392"/>
    </row>
    <row r="102" spans="1:8">
      <c r="B102" s="472">
        <f>1+B100</f>
        <v>58</v>
      </c>
      <c r="C102" s="393" t="s">
        <v>349</v>
      </c>
      <c r="D102" s="320" t="s">
        <v>8</v>
      </c>
      <c r="E102" s="321">
        <v>600</v>
      </c>
      <c r="F102" s="4"/>
      <c r="G102" s="392">
        <f t="shared" ref="G102:G106" si="9">E102*F102</f>
        <v>0</v>
      </c>
    </row>
    <row r="103" spans="1:8">
      <c r="B103" s="472">
        <f>1+B102</f>
        <v>59</v>
      </c>
      <c r="C103" s="393" t="s">
        <v>372</v>
      </c>
      <c r="D103" s="320" t="s">
        <v>8</v>
      </c>
      <c r="E103" s="321">
        <v>920</v>
      </c>
      <c r="F103" s="4"/>
      <c r="G103" s="392">
        <f t="shared" si="9"/>
        <v>0</v>
      </c>
    </row>
    <row r="104" spans="1:8">
      <c r="B104" s="472">
        <f>1+B103</f>
        <v>60</v>
      </c>
      <c r="C104" s="393" t="s">
        <v>233</v>
      </c>
      <c r="D104" s="320" t="s">
        <v>8</v>
      </c>
      <c r="E104" s="321">
        <v>920</v>
      </c>
      <c r="F104" s="4"/>
      <c r="G104" s="392">
        <f t="shared" si="9"/>
        <v>0</v>
      </c>
    </row>
    <row r="105" spans="1:8">
      <c r="B105" s="472">
        <f>1+B104</f>
        <v>61</v>
      </c>
      <c r="C105" s="393" t="s">
        <v>234</v>
      </c>
      <c r="D105" s="320" t="s">
        <v>11</v>
      </c>
      <c r="E105" s="321">
        <v>46</v>
      </c>
      <c r="F105" s="4"/>
      <c r="G105" s="392">
        <f t="shared" si="9"/>
        <v>0</v>
      </c>
    </row>
    <row r="106" spans="1:8">
      <c r="B106" s="472">
        <f>1+B105</f>
        <v>62</v>
      </c>
      <c r="C106" s="393" t="s">
        <v>235</v>
      </c>
      <c r="D106" s="320" t="s">
        <v>11</v>
      </c>
      <c r="E106" s="321">
        <v>46</v>
      </c>
      <c r="F106" s="4"/>
      <c r="G106" s="392">
        <f t="shared" si="9"/>
        <v>0</v>
      </c>
    </row>
    <row r="107" spans="1:8">
      <c r="B107" s="390"/>
      <c r="C107" s="393"/>
      <c r="D107" s="320"/>
      <c r="E107" s="321"/>
      <c r="F107" s="4"/>
      <c r="G107" s="392"/>
    </row>
    <row r="108" spans="1:8" s="7" customFormat="1">
      <c r="A108" s="6"/>
      <c r="B108" s="472">
        <f>1+B106</f>
        <v>63</v>
      </c>
      <c r="C108" s="393" t="s">
        <v>346</v>
      </c>
      <c r="D108" s="320" t="s">
        <v>8</v>
      </c>
      <c r="E108" s="321">
        <v>4300</v>
      </c>
      <c r="F108" s="4"/>
      <c r="G108" s="392">
        <f t="shared" si="0"/>
        <v>0</v>
      </c>
      <c r="H108" s="6"/>
    </row>
    <row r="109" spans="1:8" s="7" customFormat="1">
      <c r="A109" s="6"/>
      <c r="B109" s="472">
        <f>1+B108</f>
        <v>64</v>
      </c>
      <c r="C109" s="393" t="s">
        <v>373</v>
      </c>
      <c r="D109" s="320" t="s">
        <v>8</v>
      </c>
      <c r="E109" s="321">
        <v>11260</v>
      </c>
      <c r="F109" s="4"/>
      <c r="G109" s="392">
        <f t="shared" ref="G109" si="10">E109*F109</f>
        <v>0</v>
      </c>
      <c r="H109" s="6"/>
    </row>
    <row r="110" spans="1:8">
      <c r="B110" s="472">
        <f>1+B109</f>
        <v>65</v>
      </c>
      <c r="C110" s="393" t="s">
        <v>89</v>
      </c>
      <c r="D110" s="320" t="s">
        <v>8</v>
      </c>
      <c r="E110" s="321">
        <v>11260</v>
      </c>
      <c r="F110" s="4"/>
      <c r="G110" s="392">
        <f t="shared" si="0"/>
        <v>0</v>
      </c>
    </row>
    <row r="111" spans="1:8">
      <c r="B111" s="472">
        <f>1+B110</f>
        <v>66</v>
      </c>
      <c r="C111" s="393" t="s">
        <v>90</v>
      </c>
      <c r="D111" s="320" t="s">
        <v>11</v>
      </c>
      <c r="E111" s="321">
        <v>86</v>
      </c>
      <c r="F111" s="4"/>
      <c r="G111" s="392">
        <f t="shared" si="0"/>
        <v>0</v>
      </c>
    </row>
    <row r="112" spans="1:8">
      <c r="B112" s="472">
        <f>1+B111</f>
        <v>67</v>
      </c>
      <c r="C112" s="393" t="s">
        <v>91</v>
      </c>
      <c r="D112" s="320" t="s">
        <v>11</v>
      </c>
      <c r="E112" s="321">
        <v>86</v>
      </c>
      <c r="F112" s="4"/>
      <c r="G112" s="392">
        <f t="shared" si="0"/>
        <v>0</v>
      </c>
    </row>
    <row r="113" spans="1:9">
      <c r="B113" s="390"/>
      <c r="C113" s="393"/>
      <c r="D113" s="320"/>
      <c r="E113" s="321"/>
      <c r="F113" s="4"/>
      <c r="G113" s="392"/>
    </row>
    <row r="114" spans="1:9">
      <c r="B114" s="472">
        <f>1+B112</f>
        <v>68</v>
      </c>
      <c r="C114" s="393" t="s">
        <v>118</v>
      </c>
      <c r="D114" s="320" t="s">
        <v>8</v>
      </c>
      <c r="E114" s="321">
        <v>180</v>
      </c>
      <c r="F114" s="4"/>
      <c r="G114" s="392">
        <f t="shared" si="0"/>
        <v>0</v>
      </c>
    </row>
    <row r="115" spans="1:9">
      <c r="B115" s="472">
        <f>1+B114</f>
        <v>69</v>
      </c>
      <c r="C115" s="393" t="s">
        <v>374</v>
      </c>
      <c r="D115" s="320" t="s">
        <v>8</v>
      </c>
      <c r="E115" s="321">
        <v>590</v>
      </c>
      <c r="F115" s="4"/>
      <c r="G115" s="392">
        <f t="shared" ref="G115" si="11">E115*F115</f>
        <v>0</v>
      </c>
    </row>
    <row r="116" spans="1:9">
      <c r="B116" s="472">
        <f>1+B115</f>
        <v>70</v>
      </c>
      <c r="C116" s="393" t="s">
        <v>119</v>
      </c>
      <c r="D116" s="320" t="s">
        <v>8</v>
      </c>
      <c r="E116" s="321">
        <v>580</v>
      </c>
      <c r="F116" s="4"/>
      <c r="G116" s="392">
        <f t="shared" si="0"/>
        <v>0</v>
      </c>
    </row>
    <row r="117" spans="1:9">
      <c r="B117" s="472">
        <f>1+B116</f>
        <v>71</v>
      </c>
      <c r="C117" s="393" t="s">
        <v>120</v>
      </c>
      <c r="D117" s="320" t="s">
        <v>11</v>
      </c>
      <c r="E117" s="321">
        <v>46</v>
      </c>
      <c r="F117" s="4"/>
      <c r="G117" s="392">
        <f t="shared" si="0"/>
        <v>0</v>
      </c>
    </row>
    <row r="118" spans="1:9">
      <c r="B118" s="472">
        <f>1+B117</f>
        <v>72</v>
      </c>
      <c r="C118" s="393" t="s">
        <v>121</v>
      </c>
      <c r="D118" s="320" t="s">
        <v>11</v>
      </c>
      <c r="E118" s="321">
        <v>46</v>
      </c>
      <c r="F118" s="4"/>
      <c r="G118" s="392">
        <f t="shared" si="0"/>
        <v>0</v>
      </c>
    </row>
    <row r="119" spans="1:9">
      <c r="B119" s="390"/>
      <c r="C119" s="393"/>
      <c r="D119" s="320"/>
      <c r="E119" s="321"/>
      <c r="F119" s="4"/>
      <c r="G119" s="392"/>
    </row>
    <row r="120" spans="1:9" ht="25">
      <c r="B120" s="472">
        <f>1+B118</f>
        <v>73</v>
      </c>
      <c r="C120" s="393" t="s">
        <v>348</v>
      </c>
      <c r="D120" s="328" t="s">
        <v>8</v>
      </c>
      <c r="E120" s="321">
        <v>16400</v>
      </c>
      <c r="F120" s="4"/>
      <c r="G120" s="473">
        <f t="shared" si="0"/>
        <v>0</v>
      </c>
    </row>
    <row r="121" spans="1:9">
      <c r="B121" s="472">
        <f t="shared" ref="B121:B124" si="12">1+B120</f>
        <v>74</v>
      </c>
      <c r="C121" s="393" t="s">
        <v>375</v>
      </c>
      <c r="D121" s="320" t="s">
        <v>8</v>
      </c>
      <c r="E121" s="321">
        <v>16400</v>
      </c>
      <c r="F121" s="4"/>
      <c r="G121" s="392">
        <f t="shared" ref="G121" si="13">E121*F121</f>
        <v>0</v>
      </c>
    </row>
    <row r="122" spans="1:9">
      <c r="B122" s="472">
        <f t="shared" si="12"/>
        <v>75</v>
      </c>
      <c r="C122" s="393" t="s">
        <v>98</v>
      </c>
      <c r="D122" s="320" t="s">
        <v>8</v>
      </c>
      <c r="E122" s="321">
        <v>16400</v>
      </c>
      <c r="F122" s="4"/>
      <c r="G122" s="392">
        <f t="shared" si="0"/>
        <v>0</v>
      </c>
    </row>
    <row r="123" spans="1:9">
      <c r="B123" s="472">
        <f t="shared" si="12"/>
        <v>76</v>
      </c>
      <c r="C123" s="393" t="s">
        <v>99</v>
      </c>
      <c r="D123" s="320" t="s">
        <v>11</v>
      </c>
      <c r="E123" s="321">
        <v>82</v>
      </c>
      <c r="F123" s="4"/>
      <c r="G123" s="392">
        <f t="shared" si="0"/>
        <v>0</v>
      </c>
    </row>
    <row r="124" spans="1:9">
      <c r="B124" s="472">
        <f t="shared" si="12"/>
        <v>77</v>
      </c>
      <c r="C124" s="393" t="s">
        <v>100</v>
      </c>
      <c r="D124" s="320" t="s">
        <v>11</v>
      </c>
      <c r="E124" s="321">
        <v>82</v>
      </c>
      <c r="F124" s="4"/>
      <c r="G124" s="392">
        <f t="shared" si="0"/>
        <v>0</v>
      </c>
    </row>
    <row r="125" spans="1:9">
      <c r="B125" s="390"/>
      <c r="C125" s="393"/>
      <c r="D125" s="320"/>
      <c r="E125" s="321"/>
      <c r="F125" s="4"/>
      <c r="G125" s="392"/>
    </row>
    <row r="126" spans="1:9">
      <c r="B126" s="472">
        <f>1+B124</f>
        <v>78</v>
      </c>
      <c r="C126" s="393" t="s">
        <v>101</v>
      </c>
      <c r="D126" s="320" t="s">
        <v>11</v>
      </c>
      <c r="E126" s="321">
        <v>750</v>
      </c>
      <c r="F126" s="4"/>
      <c r="G126" s="392">
        <f>E126*F126</f>
        <v>0</v>
      </c>
    </row>
    <row r="127" spans="1:9">
      <c r="B127" s="472"/>
      <c r="C127" s="393"/>
      <c r="D127" s="320"/>
      <c r="E127" s="321"/>
      <c r="F127" s="4"/>
      <c r="G127" s="392"/>
    </row>
    <row r="128" spans="1:9" s="474" customFormat="1" ht="14.5">
      <c r="A128" s="1"/>
      <c r="B128" s="472">
        <f>1+B126</f>
        <v>79</v>
      </c>
      <c r="C128" s="393" t="s">
        <v>378</v>
      </c>
      <c r="D128" s="320" t="s">
        <v>11</v>
      </c>
      <c r="E128" s="321">
        <v>5400</v>
      </c>
      <c r="F128" s="4"/>
      <c r="G128" s="392">
        <f>E128*F128</f>
        <v>0</v>
      </c>
      <c r="H128" s="1"/>
      <c r="I128" s="2"/>
    </row>
    <row r="129" spans="1:9" ht="13">
      <c r="B129" s="381"/>
      <c r="C129" s="466"/>
      <c r="D129" s="428"/>
      <c r="E129" s="322"/>
      <c r="F129" s="304"/>
      <c r="G129" s="392"/>
    </row>
    <row r="130" spans="1:9" ht="13">
      <c r="B130" s="381"/>
      <c r="C130" s="466"/>
      <c r="D130" s="428"/>
      <c r="E130" s="322"/>
      <c r="F130" s="304"/>
      <c r="G130" s="392"/>
    </row>
    <row r="131" spans="1:9" ht="15.5">
      <c r="B131" s="408"/>
      <c r="C131" s="415" t="s">
        <v>148</v>
      </c>
      <c r="D131" s="428"/>
      <c r="E131" s="322"/>
      <c r="F131" s="304"/>
      <c r="G131" s="392"/>
    </row>
    <row r="132" spans="1:9" ht="13">
      <c r="B132" s="408"/>
      <c r="C132" s="475"/>
      <c r="D132" s="428"/>
      <c r="E132" s="322"/>
      <c r="F132" s="304"/>
      <c r="G132" s="392"/>
    </row>
    <row r="133" spans="1:9" ht="26">
      <c r="B133" s="221">
        <f>1+B128</f>
        <v>80</v>
      </c>
      <c r="C133" s="413" t="s">
        <v>149</v>
      </c>
      <c r="D133" s="328" t="s">
        <v>150</v>
      </c>
      <c r="E133" s="321">
        <v>1</v>
      </c>
      <c r="F133" s="304">
        <v>500000</v>
      </c>
      <c r="G133" s="473">
        <f>E133*F133</f>
        <v>500000</v>
      </c>
    </row>
    <row r="134" spans="1:9">
      <c r="B134" s="231"/>
      <c r="C134" s="458"/>
      <c r="D134" s="422"/>
      <c r="E134" s="459"/>
      <c r="F134" s="423"/>
      <c r="G134" s="392"/>
    </row>
    <row r="135" spans="1:9">
      <c r="B135" s="476"/>
      <c r="C135" s="307"/>
      <c r="D135" s="428"/>
      <c r="E135" s="322"/>
      <c r="F135" s="360"/>
      <c r="G135" s="392"/>
    </row>
    <row r="136" spans="1:9" s="10" customFormat="1" ht="15" customHeight="1" thickBot="1">
      <c r="A136" s="342"/>
      <c r="B136" s="433"/>
      <c r="C136" s="434" t="s">
        <v>9</v>
      </c>
      <c r="D136" s="435"/>
      <c r="E136" s="436"/>
      <c r="F136" s="437"/>
      <c r="G136" s="438">
        <f>SUM(G17:G135)</f>
        <v>500000</v>
      </c>
      <c r="H136" s="349"/>
    </row>
    <row r="137" spans="1:9" ht="15" customHeight="1">
      <c r="B137" s="350"/>
      <c r="C137" s="351"/>
      <c r="D137" s="352"/>
      <c r="E137" s="353"/>
      <c r="F137" s="354"/>
      <c r="G137" s="355"/>
      <c r="H137" s="356"/>
    </row>
    <row r="138" spans="1:9" ht="12" customHeight="1">
      <c r="B138" s="357"/>
      <c r="C138" s="358"/>
      <c r="D138" s="359"/>
      <c r="E138" s="353"/>
      <c r="F138" s="360"/>
      <c r="G138" s="361"/>
    </row>
    <row r="139" spans="1:9">
      <c r="B139" s="350"/>
      <c r="C139" s="11"/>
      <c r="D139" s="11"/>
      <c r="E139" s="353"/>
      <c r="F139" s="360"/>
      <c r="G139" s="362"/>
    </row>
    <row r="140" spans="1:9">
      <c r="B140" s="350"/>
      <c r="C140" s="11"/>
      <c r="D140" s="11"/>
      <c r="E140" s="353"/>
      <c r="F140" s="360"/>
      <c r="G140" s="362"/>
    </row>
    <row r="141" spans="1:9">
      <c r="B141" s="350"/>
      <c r="C141" s="350"/>
      <c r="D141" s="350"/>
      <c r="E141" s="350"/>
      <c r="F141" s="363"/>
      <c r="G141" s="350"/>
    </row>
    <row r="142" spans="1:9">
      <c r="B142" s="350"/>
      <c r="C142" s="11"/>
      <c r="D142" s="11"/>
      <c r="E142" s="353"/>
      <c r="F142" s="360"/>
      <c r="G142" s="362"/>
    </row>
    <row r="143" spans="1:9" s="1" customFormat="1">
      <c r="B143" s="350"/>
      <c r="C143" s="11"/>
      <c r="D143" s="11"/>
      <c r="E143" s="353"/>
      <c r="F143" s="360"/>
      <c r="G143" s="362"/>
      <c r="I143" s="2"/>
    </row>
    <row r="144" spans="1:9" s="1" customFormat="1">
      <c r="B144" s="350"/>
      <c r="C144" s="11"/>
      <c r="D144" s="11"/>
      <c r="E144" s="353"/>
      <c r="F144" s="360"/>
      <c r="G144" s="362"/>
      <c r="I144" s="2"/>
    </row>
    <row r="145" spans="2:9" s="1" customFormat="1">
      <c r="B145" s="350"/>
      <c r="C145" s="11"/>
      <c r="D145" s="11"/>
      <c r="E145" s="353"/>
      <c r="F145" s="360"/>
      <c r="G145" s="362"/>
      <c r="I145" s="2"/>
    </row>
    <row r="146" spans="2:9" s="1" customFormat="1">
      <c r="B146" s="350"/>
      <c r="C146" s="11"/>
      <c r="D146" s="11"/>
      <c r="E146" s="353"/>
      <c r="F146" s="360"/>
      <c r="G146" s="362"/>
      <c r="I146" s="2"/>
    </row>
    <row r="147" spans="2:9" s="1" customFormat="1">
      <c r="B147" s="350"/>
      <c r="C147" s="11"/>
      <c r="D147" s="11"/>
      <c r="E147" s="353"/>
      <c r="F147" s="360"/>
      <c r="G147" s="362"/>
      <c r="I147" s="2"/>
    </row>
    <row r="148" spans="2:9" s="1" customFormat="1">
      <c r="B148" s="350"/>
      <c r="C148" s="11"/>
      <c r="D148" s="11"/>
      <c r="E148" s="353"/>
      <c r="F148" s="360"/>
      <c r="G148" s="362"/>
      <c r="I148" s="2"/>
    </row>
    <row r="149" spans="2:9" s="1" customFormat="1">
      <c r="B149" s="350"/>
      <c r="C149" s="11"/>
      <c r="D149" s="11"/>
      <c r="E149" s="353"/>
      <c r="F149" s="360"/>
      <c r="G149" s="362"/>
      <c r="I149" s="2"/>
    </row>
    <row r="150" spans="2:9" s="1" customFormat="1">
      <c r="B150" s="350"/>
      <c r="C150" s="11"/>
      <c r="D150" s="11"/>
      <c r="E150" s="353"/>
      <c r="F150" s="360"/>
      <c r="G150" s="362"/>
      <c r="I150" s="2"/>
    </row>
    <row r="151" spans="2:9" s="1" customFormat="1">
      <c r="B151" s="350"/>
      <c r="C151" s="11"/>
      <c r="D151" s="11"/>
      <c r="E151" s="353"/>
      <c r="F151" s="360"/>
      <c r="G151" s="362"/>
      <c r="I151" s="2"/>
    </row>
    <row r="152" spans="2:9" s="1" customFormat="1">
      <c r="B152" s="350"/>
      <c r="C152" s="11"/>
      <c r="D152" s="11"/>
      <c r="E152" s="353"/>
      <c r="F152" s="360"/>
      <c r="G152" s="362"/>
      <c r="I152" s="2"/>
    </row>
    <row r="153" spans="2:9" s="1" customFormat="1">
      <c r="B153" s="350"/>
      <c r="C153" s="11"/>
      <c r="D153" s="11"/>
      <c r="E153" s="353"/>
      <c r="F153" s="360"/>
      <c r="G153" s="362"/>
      <c r="I153" s="2"/>
    </row>
    <row r="154" spans="2:9" s="1" customFormat="1">
      <c r="B154" s="350"/>
      <c r="C154" s="11"/>
      <c r="D154" s="11"/>
      <c r="E154" s="353"/>
      <c r="F154" s="360"/>
      <c r="G154" s="362"/>
      <c r="I154" s="2"/>
    </row>
    <row r="155" spans="2:9" s="1" customFormat="1">
      <c r="B155" s="350"/>
      <c r="C155" s="11"/>
      <c r="D155" s="11"/>
      <c r="E155" s="353"/>
      <c r="F155" s="360"/>
      <c r="G155" s="362"/>
      <c r="I155" s="2"/>
    </row>
    <row r="156" spans="2:9" s="1" customFormat="1">
      <c r="B156" s="350"/>
      <c r="C156" s="11"/>
      <c r="D156" s="11"/>
      <c r="E156" s="353"/>
      <c r="F156" s="360"/>
      <c r="G156" s="362"/>
      <c r="I156" s="2"/>
    </row>
    <row r="157" spans="2:9" s="1" customFormat="1">
      <c r="B157" s="350"/>
      <c r="C157" s="11"/>
      <c r="D157" s="11"/>
      <c r="E157" s="353"/>
      <c r="F157" s="360"/>
      <c r="G157" s="362"/>
      <c r="I157" s="2"/>
    </row>
    <row r="158" spans="2:9" s="1" customFormat="1">
      <c r="B158" s="350"/>
      <c r="C158" s="11"/>
      <c r="D158" s="11"/>
      <c r="E158" s="353"/>
      <c r="F158" s="360"/>
      <c r="G158" s="362"/>
      <c r="I158" s="2"/>
    </row>
    <row r="159" spans="2:9" s="1" customFormat="1">
      <c r="B159" s="350"/>
      <c r="C159" s="11"/>
      <c r="D159" s="11"/>
      <c r="E159" s="353"/>
      <c r="F159" s="360"/>
      <c r="G159" s="362"/>
      <c r="I159" s="2"/>
    </row>
    <row r="160" spans="2:9" s="1" customFormat="1">
      <c r="B160" s="350"/>
      <c r="C160" s="11"/>
      <c r="D160" s="11"/>
      <c r="E160" s="353"/>
      <c r="F160" s="360"/>
      <c r="G160" s="362"/>
      <c r="I160" s="2"/>
    </row>
    <row r="161" spans="2:9" s="1" customFormat="1">
      <c r="B161" s="350"/>
      <c r="C161" s="11"/>
      <c r="D161" s="11"/>
      <c r="E161" s="353"/>
      <c r="F161" s="360"/>
      <c r="G161" s="362"/>
      <c r="I161" s="2"/>
    </row>
    <row r="162" spans="2:9" s="1" customFormat="1">
      <c r="B162" s="350"/>
      <c r="C162" s="11"/>
      <c r="D162" s="11"/>
      <c r="E162" s="353"/>
      <c r="F162" s="360"/>
      <c r="G162" s="362"/>
      <c r="I162" s="2"/>
    </row>
    <row r="163" spans="2:9" s="1" customFormat="1">
      <c r="B163" s="350"/>
      <c r="C163" s="11"/>
      <c r="D163" s="11"/>
      <c r="E163" s="353"/>
      <c r="F163" s="360"/>
      <c r="G163" s="362"/>
      <c r="I163" s="2"/>
    </row>
    <row r="164" spans="2:9" s="1" customFormat="1">
      <c r="B164" s="350"/>
      <c r="C164" s="11"/>
      <c r="D164" s="11"/>
      <c r="E164" s="353"/>
      <c r="F164" s="360"/>
      <c r="G164" s="362"/>
      <c r="I164" s="2"/>
    </row>
    <row r="165" spans="2:9" s="1" customFormat="1">
      <c r="B165" s="350"/>
      <c r="C165" s="11"/>
      <c r="D165" s="11"/>
      <c r="E165" s="353"/>
      <c r="F165" s="360"/>
      <c r="G165" s="362"/>
      <c r="I165" s="2"/>
    </row>
    <row r="166" spans="2:9" s="1" customFormat="1">
      <c r="B166" s="350"/>
      <c r="C166" s="11"/>
      <c r="D166" s="11"/>
      <c r="E166" s="353"/>
      <c r="F166" s="360"/>
      <c r="G166" s="362"/>
      <c r="I166" s="2"/>
    </row>
    <row r="167" spans="2:9" s="1" customFormat="1">
      <c r="B167" s="350"/>
      <c r="C167" s="11"/>
      <c r="D167" s="11"/>
      <c r="E167" s="353"/>
      <c r="F167" s="360"/>
      <c r="G167" s="11"/>
      <c r="I167" s="2"/>
    </row>
    <row r="168" spans="2:9" s="1" customFormat="1">
      <c r="B168" s="350"/>
      <c r="C168" s="11"/>
      <c r="D168" s="11"/>
      <c r="E168" s="353"/>
      <c r="F168" s="360"/>
      <c r="G168" s="11"/>
      <c r="I168" s="2"/>
    </row>
    <row r="169" spans="2:9" s="1" customFormat="1">
      <c r="B169" s="350"/>
      <c r="C169" s="11"/>
      <c r="D169" s="11"/>
      <c r="E169" s="353"/>
      <c r="F169" s="360"/>
      <c r="G169" s="11"/>
      <c r="I169" s="2"/>
    </row>
    <row r="170" spans="2:9" s="1" customFormat="1">
      <c r="B170" s="350"/>
      <c r="C170" s="11"/>
      <c r="D170" s="11"/>
      <c r="E170" s="353"/>
      <c r="F170" s="360"/>
      <c r="G170" s="11"/>
      <c r="I170" s="2"/>
    </row>
    <row r="171" spans="2:9" s="1" customFormat="1">
      <c r="B171" s="350"/>
      <c r="C171" s="11"/>
      <c r="D171" s="11"/>
      <c r="E171" s="353"/>
      <c r="F171" s="360"/>
      <c r="G171" s="11"/>
      <c r="I171" s="2"/>
    </row>
    <row r="172" spans="2:9" s="1" customFormat="1">
      <c r="B172" s="350"/>
      <c r="C172" s="11"/>
      <c r="D172" s="11"/>
      <c r="E172" s="353"/>
      <c r="F172" s="360"/>
      <c r="G172" s="11"/>
      <c r="I172" s="2"/>
    </row>
    <row r="173" spans="2:9" s="1" customFormat="1">
      <c r="B173" s="350"/>
      <c r="C173" s="11"/>
      <c r="D173" s="11"/>
      <c r="E173" s="353"/>
      <c r="F173" s="360"/>
      <c r="G173" s="11"/>
      <c r="I173" s="2"/>
    </row>
    <row r="174" spans="2:9" s="1" customFormat="1">
      <c r="B174" s="350"/>
      <c r="C174" s="11"/>
      <c r="D174" s="11"/>
      <c r="E174" s="364"/>
      <c r="F174" s="360"/>
      <c r="G174" s="11"/>
      <c r="I174" s="2"/>
    </row>
    <row r="175" spans="2:9" s="1" customFormat="1">
      <c r="B175" s="350"/>
      <c r="C175" s="11"/>
      <c r="D175" s="11"/>
      <c r="E175" s="364"/>
      <c r="F175" s="360"/>
      <c r="G175" s="11"/>
      <c r="I175" s="2"/>
    </row>
    <row r="176" spans="2:9" s="1" customFormat="1">
      <c r="B176" s="350"/>
      <c r="C176" s="11"/>
      <c r="D176" s="11"/>
      <c r="E176" s="364"/>
      <c r="F176" s="360"/>
      <c r="G176" s="11"/>
      <c r="I176" s="2"/>
    </row>
    <row r="177" spans="2:9" s="1" customFormat="1">
      <c r="B177" s="350"/>
      <c r="C177" s="11"/>
      <c r="D177" s="11"/>
      <c r="E177" s="364"/>
      <c r="F177" s="360"/>
      <c r="G177" s="11"/>
      <c r="I177" s="2"/>
    </row>
    <row r="178" spans="2:9" s="1" customFormat="1">
      <c r="B178" s="350"/>
      <c r="C178" s="11"/>
      <c r="D178" s="11"/>
      <c r="E178" s="364"/>
      <c r="F178" s="360"/>
      <c r="G178" s="11"/>
      <c r="I178" s="2"/>
    </row>
    <row r="179" spans="2:9" s="1" customFormat="1">
      <c r="B179" s="350"/>
      <c r="C179" s="11"/>
      <c r="D179" s="11"/>
      <c r="E179" s="364"/>
      <c r="F179" s="360"/>
      <c r="G179" s="11"/>
      <c r="I179" s="2"/>
    </row>
    <row r="180" spans="2:9" s="1" customFormat="1">
      <c r="B180" s="350"/>
      <c r="C180" s="11"/>
      <c r="D180" s="11"/>
      <c r="E180" s="364"/>
      <c r="F180" s="360"/>
      <c r="G180" s="11"/>
      <c r="I180" s="2"/>
    </row>
    <row r="181" spans="2:9" s="1" customFormat="1">
      <c r="B181" s="350"/>
      <c r="C181" s="11"/>
      <c r="D181" s="11"/>
      <c r="E181" s="364"/>
      <c r="F181" s="360"/>
      <c r="G181" s="11"/>
      <c r="I181" s="2"/>
    </row>
    <row r="182" spans="2:9" s="1" customFormat="1">
      <c r="B182" s="350"/>
      <c r="C182" s="11"/>
      <c r="D182" s="11"/>
      <c r="E182" s="364"/>
      <c r="F182" s="360"/>
      <c r="G182" s="11"/>
      <c r="I182" s="2"/>
    </row>
    <row r="183" spans="2:9" s="1" customFormat="1">
      <c r="B183" s="350"/>
      <c r="C183" s="11"/>
      <c r="D183" s="11"/>
      <c r="E183" s="364"/>
      <c r="F183" s="360"/>
      <c r="G183" s="11"/>
      <c r="I183" s="2"/>
    </row>
    <row r="184" spans="2:9" s="1" customFormat="1">
      <c r="B184" s="350"/>
      <c r="C184" s="11"/>
      <c r="D184" s="11"/>
      <c r="E184" s="364"/>
      <c r="F184" s="360"/>
      <c r="G184" s="11"/>
      <c r="I184" s="2"/>
    </row>
    <row r="185" spans="2:9" s="1" customFormat="1">
      <c r="B185" s="350"/>
      <c r="C185" s="11"/>
      <c r="D185" s="11"/>
      <c r="E185" s="364"/>
      <c r="F185" s="360"/>
      <c r="G185" s="11"/>
      <c r="I185" s="2"/>
    </row>
    <row r="186" spans="2:9" s="1" customFormat="1">
      <c r="B186" s="350"/>
      <c r="C186" s="11"/>
      <c r="D186" s="11"/>
      <c r="E186" s="364"/>
      <c r="F186" s="360"/>
      <c r="G186" s="11"/>
      <c r="I186" s="2"/>
    </row>
    <row r="187" spans="2:9" s="1" customFormat="1">
      <c r="B187" s="350"/>
      <c r="C187" s="11"/>
      <c r="D187" s="11"/>
      <c r="E187" s="364"/>
      <c r="F187" s="360"/>
      <c r="G187" s="11"/>
      <c r="I187" s="2"/>
    </row>
    <row r="188" spans="2:9" s="1" customFormat="1">
      <c r="B188" s="350"/>
      <c r="C188" s="11"/>
      <c r="D188" s="11"/>
      <c r="E188" s="364"/>
      <c r="F188" s="360"/>
      <c r="G188" s="11"/>
      <c r="I188" s="2"/>
    </row>
    <row r="189" spans="2:9" s="1" customFormat="1">
      <c r="B189" s="350"/>
      <c r="C189" s="11"/>
      <c r="D189" s="11"/>
      <c r="E189" s="364"/>
      <c r="F189" s="360"/>
      <c r="G189" s="11"/>
      <c r="I189" s="2"/>
    </row>
    <row r="190" spans="2:9" s="1" customFormat="1">
      <c r="B190" s="350"/>
      <c r="C190" s="11"/>
      <c r="D190" s="11"/>
      <c r="E190" s="364"/>
      <c r="F190" s="360"/>
      <c r="G190" s="11"/>
      <c r="I190" s="2"/>
    </row>
    <row r="191" spans="2:9" s="1" customFormat="1">
      <c r="B191" s="350"/>
      <c r="C191" s="11"/>
      <c r="D191" s="11"/>
      <c r="E191" s="364"/>
      <c r="F191" s="360"/>
      <c r="G191" s="11"/>
      <c r="I191" s="2"/>
    </row>
    <row r="192" spans="2:9" s="1" customFormat="1">
      <c r="B192" s="350"/>
      <c r="C192" s="11"/>
      <c r="D192" s="11"/>
      <c r="E192" s="364"/>
      <c r="F192" s="360"/>
      <c r="G192" s="11"/>
      <c r="I192" s="2"/>
    </row>
    <row r="193" spans="2:9" s="1" customFormat="1">
      <c r="B193" s="350"/>
      <c r="C193" s="11"/>
      <c r="D193" s="11"/>
      <c r="E193" s="364"/>
      <c r="F193" s="360"/>
      <c r="G193" s="11"/>
      <c r="I193" s="2"/>
    </row>
    <row r="194" spans="2:9" s="1" customFormat="1">
      <c r="B194" s="350"/>
      <c r="C194" s="11"/>
      <c r="D194" s="11"/>
      <c r="E194" s="364"/>
      <c r="F194" s="360"/>
      <c r="G194" s="11"/>
      <c r="I194" s="2"/>
    </row>
    <row r="195" spans="2:9" s="1" customFormat="1">
      <c r="B195" s="350"/>
      <c r="C195" s="11"/>
      <c r="D195" s="11"/>
      <c r="E195" s="364"/>
      <c r="F195" s="360"/>
      <c r="G195" s="11"/>
      <c r="I195" s="2"/>
    </row>
    <row r="196" spans="2:9" s="1" customFormat="1">
      <c r="B196" s="350"/>
      <c r="C196" s="11"/>
      <c r="D196" s="11"/>
      <c r="E196" s="364"/>
      <c r="F196" s="360"/>
      <c r="G196" s="11"/>
      <c r="I196" s="2"/>
    </row>
    <row r="197" spans="2:9" s="1" customFormat="1">
      <c r="B197" s="350"/>
      <c r="C197" s="11"/>
      <c r="D197" s="11"/>
      <c r="E197" s="364"/>
      <c r="F197" s="360"/>
      <c r="G197" s="11"/>
      <c r="I197" s="2"/>
    </row>
    <row r="198" spans="2:9" s="1" customFormat="1">
      <c r="B198" s="350"/>
      <c r="C198" s="11"/>
      <c r="D198" s="11"/>
      <c r="E198" s="364"/>
      <c r="F198" s="360"/>
      <c r="G198" s="11"/>
      <c r="I198" s="2"/>
    </row>
    <row r="199" spans="2:9" s="1" customFormat="1">
      <c r="B199" s="350"/>
      <c r="C199" s="11"/>
      <c r="D199" s="11"/>
      <c r="E199" s="364"/>
      <c r="F199" s="360"/>
      <c r="G199" s="11"/>
      <c r="I199" s="2"/>
    </row>
    <row r="200" spans="2:9" s="1" customFormat="1">
      <c r="B200" s="350"/>
      <c r="C200" s="11"/>
      <c r="D200" s="11"/>
      <c r="E200" s="364"/>
      <c r="F200" s="360"/>
      <c r="G200" s="11"/>
      <c r="I200" s="2"/>
    </row>
    <row r="201" spans="2:9" s="1" customFormat="1">
      <c r="B201" s="350"/>
      <c r="C201" s="11"/>
      <c r="D201" s="11"/>
      <c r="E201" s="364"/>
      <c r="F201" s="360"/>
      <c r="G201" s="11"/>
      <c r="I201" s="2"/>
    </row>
    <row r="202" spans="2:9" s="1" customFormat="1">
      <c r="B202" s="350"/>
      <c r="C202" s="11"/>
      <c r="D202" s="11"/>
      <c r="E202" s="364"/>
      <c r="F202" s="360"/>
      <c r="G202" s="11"/>
      <c r="I202" s="2"/>
    </row>
    <row r="203" spans="2:9" s="1" customFormat="1">
      <c r="B203" s="350"/>
      <c r="C203" s="11"/>
      <c r="D203" s="11"/>
      <c r="E203" s="364"/>
      <c r="F203" s="360"/>
      <c r="G203" s="11"/>
      <c r="I203" s="2"/>
    </row>
    <row r="204" spans="2:9" s="1" customFormat="1">
      <c r="B204" s="350"/>
      <c r="C204" s="11"/>
      <c r="D204" s="11"/>
      <c r="E204" s="364"/>
      <c r="F204" s="360"/>
      <c r="G204" s="11"/>
      <c r="I204" s="2"/>
    </row>
    <row r="205" spans="2:9" s="1" customFormat="1">
      <c r="B205" s="350"/>
      <c r="C205" s="11"/>
      <c r="D205" s="11"/>
      <c r="E205" s="364"/>
      <c r="F205" s="360"/>
      <c r="G205" s="11"/>
      <c r="I205" s="2"/>
    </row>
    <row r="206" spans="2:9" s="1" customFormat="1">
      <c r="B206" s="350"/>
      <c r="C206" s="11"/>
      <c r="D206" s="11"/>
      <c r="E206" s="364"/>
      <c r="F206" s="360"/>
      <c r="G206" s="11"/>
      <c r="I206" s="2"/>
    </row>
    <row r="207" spans="2:9" s="1" customFormat="1">
      <c r="B207" s="350"/>
      <c r="C207" s="11"/>
      <c r="D207" s="11"/>
      <c r="E207" s="364"/>
      <c r="F207" s="360"/>
      <c r="G207" s="11"/>
      <c r="I207" s="2"/>
    </row>
    <row r="208" spans="2:9" s="1" customFormat="1">
      <c r="B208" s="350"/>
      <c r="C208" s="11"/>
      <c r="D208" s="11"/>
      <c r="E208" s="364"/>
      <c r="F208" s="360"/>
      <c r="G208" s="11"/>
      <c r="I208" s="2"/>
    </row>
    <row r="209" spans="2:9" s="1" customFormat="1">
      <c r="B209" s="350"/>
      <c r="C209" s="11"/>
      <c r="D209" s="11"/>
      <c r="E209" s="364"/>
      <c r="F209" s="360"/>
      <c r="G209" s="11"/>
      <c r="I209" s="2"/>
    </row>
    <row r="210" spans="2:9" s="1" customFormat="1">
      <c r="B210" s="350"/>
      <c r="C210" s="11"/>
      <c r="D210" s="11"/>
      <c r="E210" s="364"/>
      <c r="F210" s="360"/>
      <c r="G210" s="11"/>
      <c r="I210" s="2"/>
    </row>
    <row r="211" spans="2:9" s="1" customFormat="1">
      <c r="B211" s="350"/>
      <c r="C211" s="11"/>
      <c r="D211" s="11"/>
      <c r="E211" s="364"/>
      <c r="F211" s="360"/>
      <c r="G211" s="11"/>
      <c r="I211" s="2"/>
    </row>
    <row r="212" spans="2:9" s="1" customFormat="1">
      <c r="B212" s="350"/>
      <c r="C212" s="11"/>
      <c r="D212" s="11"/>
      <c r="E212" s="364"/>
      <c r="F212" s="360"/>
      <c r="G212" s="11"/>
      <c r="I212" s="2"/>
    </row>
    <row r="213" spans="2:9" s="1" customFormat="1">
      <c r="B213" s="350"/>
      <c r="C213" s="11"/>
      <c r="D213" s="11"/>
      <c r="E213" s="364"/>
      <c r="F213" s="360"/>
      <c r="G213" s="11"/>
      <c r="I213" s="2"/>
    </row>
    <row r="214" spans="2:9" s="1" customFormat="1">
      <c r="B214" s="350"/>
      <c r="C214" s="11"/>
      <c r="D214" s="11"/>
      <c r="E214" s="364"/>
      <c r="F214" s="360"/>
      <c r="G214" s="11"/>
      <c r="I214" s="2"/>
    </row>
    <row r="215" spans="2:9" s="1" customFormat="1">
      <c r="B215" s="350"/>
      <c r="C215" s="11"/>
      <c r="D215" s="11"/>
      <c r="E215" s="364"/>
      <c r="F215" s="360"/>
      <c r="G215" s="11"/>
      <c r="I215" s="2"/>
    </row>
    <row r="216" spans="2:9" s="1" customFormat="1">
      <c r="B216" s="350"/>
      <c r="C216" s="11"/>
      <c r="D216" s="11"/>
      <c r="E216" s="364"/>
      <c r="F216" s="360"/>
      <c r="G216" s="11"/>
      <c r="I216" s="2"/>
    </row>
    <row r="217" spans="2:9" s="1" customFormat="1">
      <c r="B217" s="350"/>
      <c r="C217" s="11"/>
      <c r="D217" s="11"/>
      <c r="E217" s="364"/>
      <c r="F217" s="360"/>
      <c r="G217" s="11"/>
      <c r="I217" s="2"/>
    </row>
    <row r="218" spans="2:9" s="1" customFormat="1">
      <c r="B218" s="350"/>
      <c r="C218" s="11"/>
      <c r="D218" s="11"/>
      <c r="E218" s="364"/>
      <c r="F218" s="360"/>
      <c r="G218" s="11"/>
      <c r="I218" s="2"/>
    </row>
    <row r="219" spans="2:9" s="1" customFormat="1">
      <c r="B219" s="350"/>
      <c r="C219" s="11"/>
      <c r="D219" s="11"/>
      <c r="E219" s="364"/>
      <c r="F219" s="360"/>
      <c r="G219" s="11"/>
      <c r="I219" s="2"/>
    </row>
    <row r="220" spans="2:9" s="1" customFormat="1">
      <c r="B220" s="350"/>
      <c r="C220" s="11"/>
      <c r="D220" s="11"/>
      <c r="E220" s="364"/>
      <c r="F220" s="360"/>
      <c r="G220" s="11"/>
      <c r="I220" s="2"/>
    </row>
    <row r="221" spans="2:9" s="1" customFormat="1">
      <c r="B221" s="350"/>
      <c r="C221" s="11"/>
      <c r="D221" s="11"/>
      <c r="E221" s="364"/>
      <c r="F221" s="360"/>
      <c r="G221" s="11"/>
      <c r="I221" s="2"/>
    </row>
    <row r="222" spans="2:9" s="1" customFormat="1">
      <c r="B222" s="11"/>
      <c r="C222" s="11"/>
      <c r="D222" s="11"/>
      <c r="E222" s="364"/>
      <c r="F222" s="360"/>
      <c r="G222" s="11"/>
      <c r="I222" s="2"/>
    </row>
    <row r="223" spans="2:9" s="1" customFormat="1">
      <c r="B223" s="11"/>
      <c r="C223" s="11"/>
      <c r="D223" s="11"/>
      <c r="E223" s="364"/>
      <c r="F223" s="360"/>
      <c r="G223" s="11"/>
      <c r="I223" s="2"/>
    </row>
    <row r="224" spans="2:9" s="1" customFormat="1">
      <c r="B224" s="11"/>
      <c r="C224" s="11"/>
      <c r="D224" s="11"/>
      <c r="E224" s="364"/>
      <c r="F224" s="360"/>
      <c r="G224" s="11"/>
      <c r="I224" s="2"/>
    </row>
    <row r="225" spans="2:9" s="1" customFormat="1">
      <c r="B225" s="11"/>
      <c r="C225" s="11"/>
      <c r="D225" s="11"/>
      <c r="E225" s="364"/>
      <c r="F225" s="360"/>
      <c r="G225" s="11"/>
      <c r="I225" s="2"/>
    </row>
    <row r="226" spans="2:9" s="1" customFormat="1">
      <c r="B226" s="11"/>
      <c r="C226" s="11"/>
      <c r="D226" s="11"/>
      <c r="E226" s="364"/>
      <c r="F226" s="360"/>
      <c r="G226" s="11"/>
      <c r="I226" s="2"/>
    </row>
    <row r="227" spans="2:9" s="1" customFormat="1">
      <c r="B227" s="11"/>
      <c r="C227" s="11"/>
      <c r="D227" s="11"/>
      <c r="E227" s="364"/>
      <c r="F227" s="360"/>
      <c r="G227" s="11"/>
      <c r="I227" s="2"/>
    </row>
    <row r="228" spans="2:9" s="1" customFormat="1">
      <c r="B228" s="11"/>
      <c r="C228" s="11"/>
      <c r="D228" s="11"/>
      <c r="E228" s="364"/>
      <c r="F228" s="224"/>
      <c r="G228" s="11"/>
      <c r="I228" s="2"/>
    </row>
    <row r="229" spans="2:9" s="1" customFormat="1">
      <c r="B229" s="11"/>
      <c r="C229" s="11"/>
      <c r="D229" s="11"/>
      <c r="E229" s="364"/>
      <c r="F229" s="224"/>
      <c r="G229" s="11"/>
      <c r="I229" s="2"/>
    </row>
    <row r="230" spans="2:9" s="1" customFormat="1">
      <c r="B230" s="11"/>
      <c r="C230" s="11"/>
      <c r="D230" s="11"/>
      <c r="E230" s="364"/>
      <c r="F230" s="224"/>
      <c r="G230" s="11"/>
      <c r="I230" s="2"/>
    </row>
    <row r="231" spans="2:9" s="1" customFormat="1">
      <c r="B231" s="11"/>
      <c r="C231" s="11"/>
      <c r="D231" s="11"/>
      <c r="E231" s="364"/>
      <c r="F231" s="224"/>
      <c r="G231" s="11"/>
      <c r="I231" s="2"/>
    </row>
    <row r="232" spans="2:9" s="1" customFormat="1">
      <c r="B232" s="11"/>
      <c r="C232" s="11"/>
      <c r="D232" s="11"/>
      <c r="E232" s="364"/>
      <c r="F232" s="224"/>
      <c r="G232" s="11"/>
      <c r="I232" s="2"/>
    </row>
    <row r="233" spans="2:9" s="1" customFormat="1">
      <c r="B233" s="11"/>
      <c r="C233" s="11"/>
      <c r="D233" s="11"/>
      <c r="E233" s="364"/>
      <c r="F233" s="224"/>
      <c r="G233" s="11"/>
      <c r="I233" s="2"/>
    </row>
    <row r="234" spans="2:9" s="1" customFormat="1">
      <c r="B234" s="11"/>
      <c r="C234" s="11"/>
      <c r="D234" s="11"/>
      <c r="E234" s="364"/>
      <c r="F234" s="224"/>
      <c r="G234" s="11"/>
      <c r="I234" s="2"/>
    </row>
    <row r="235" spans="2:9" s="1" customFormat="1">
      <c r="B235" s="11"/>
      <c r="C235" s="11"/>
      <c r="D235" s="11"/>
      <c r="E235" s="364"/>
      <c r="F235" s="224"/>
      <c r="G235" s="11"/>
      <c r="I235" s="2"/>
    </row>
    <row r="236" spans="2:9" s="1" customFormat="1">
      <c r="B236" s="11"/>
      <c r="C236" s="11"/>
      <c r="D236" s="11"/>
      <c r="E236" s="364"/>
      <c r="F236" s="224"/>
      <c r="G236" s="11"/>
      <c r="I236" s="2"/>
    </row>
    <row r="237" spans="2:9" s="1" customFormat="1">
      <c r="B237" s="11"/>
      <c r="C237" s="11"/>
      <c r="D237" s="11"/>
      <c r="E237" s="364"/>
      <c r="F237" s="224"/>
      <c r="G237" s="11"/>
      <c r="I237" s="2"/>
    </row>
    <row r="238" spans="2:9" s="1" customFormat="1">
      <c r="B238" s="11"/>
      <c r="C238" s="11"/>
      <c r="D238" s="11"/>
      <c r="E238" s="364"/>
      <c r="F238" s="224"/>
      <c r="G238" s="11"/>
      <c r="I238" s="2"/>
    </row>
    <row r="239" spans="2:9" s="1" customFormat="1">
      <c r="B239" s="11"/>
      <c r="C239" s="11"/>
      <c r="D239" s="11"/>
      <c r="E239" s="364"/>
      <c r="F239" s="224"/>
      <c r="G239" s="11"/>
      <c r="I239" s="2"/>
    </row>
    <row r="240" spans="2:9" s="1" customFormat="1">
      <c r="B240" s="11"/>
      <c r="C240" s="11"/>
      <c r="D240" s="11"/>
      <c r="E240" s="364"/>
      <c r="F240" s="365"/>
      <c r="G240" s="11"/>
      <c r="I240" s="2"/>
    </row>
    <row r="241" spans="2:9" s="1" customFormat="1">
      <c r="B241" s="11"/>
      <c r="C241" s="11"/>
      <c r="D241" s="11"/>
      <c r="E241" s="364"/>
      <c r="F241" s="365"/>
      <c r="G241" s="11"/>
      <c r="I241" s="2"/>
    </row>
    <row r="242" spans="2:9" s="1" customFormat="1">
      <c r="B242" s="11"/>
      <c r="C242" s="11"/>
      <c r="D242" s="11"/>
      <c r="E242" s="364"/>
      <c r="F242" s="365"/>
      <c r="G242" s="11"/>
      <c r="I242" s="2"/>
    </row>
    <row r="243" spans="2:9" s="1" customFormat="1">
      <c r="B243" s="11"/>
      <c r="C243" s="11"/>
      <c r="D243" s="11"/>
      <c r="E243" s="364"/>
      <c r="F243" s="365"/>
      <c r="G243" s="11"/>
      <c r="I243" s="2"/>
    </row>
    <row r="244" spans="2:9" s="1" customFormat="1">
      <c r="B244" s="11"/>
      <c r="C244" s="11"/>
      <c r="D244" s="11"/>
      <c r="E244" s="364"/>
      <c r="F244" s="365"/>
      <c r="G244" s="11"/>
      <c r="I244" s="2"/>
    </row>
    <row r="245" spans="2:9" s="1" customFormat="1">
      <c r="B245" s="11"/>
      <c r="C245" s="11"/>
      <c r="D245" s="11"/>
      <c r="E245" s="364"/>
      <c r="F245" s="365"/>
      <c r="G245" s="11"/>
      <c r="I245" s="2"/>
    </row>
    <row r="246" spans="2:9" s="1" customFormat="1">
      <c r="B246" s="11"/>
      <c r="C246" s="11"/>
      <c r="D246" s="11"/>
      <c r="E246" s="364"/>
      <c r="F246" s="365"/>
      <c r="G246" s="11"/>
      <c r="I246" s="2"/>
    </row>
    <row r="247" spans="2:9" s="1" customFormat="1">
      <c r="B247" s="11"/>
      <c r="C247" s="11"/>
      <c r="D247" s="11"/>
      <c r="E247" s="364"/>
      <c r="F247" s="365"/>
      <c r="G247" s="11"/>
      <c r="I247" s="2"/>
    </row>
    <row r="248" spans="2:9" s="1" customFormat="1">
      <c r="B248" s="11"/>
      <c r="C248" s="11"/>
      <c r="D248" s="11"/>
      <c r="E248" s="364"/>
      <c r="F248" s="365"/>
      <c r="G248" s="11"/>
      <c r="I248" s="2"/>
    </row>
    <row r="249" spans="2:9" s="1" customFormat="1">
      <c r="B249" s="11"/>
      <c r="C249" s="11"/>
      <c r="D249" s="11"/>
      <c r="E249" s="364"/>
      <c r="F249" s="365"/>
      <c r="G249" s="11"/>
      <c r="I249" s="2"/>
    </row>
    <row r="250" spans="2:9" s="1" customFormat="1">
      <c r="B250" s="11"/>
      <c r="C250" s="11"/>
      <c r="D250" s="11"/>
      <c r="E250" s="364"/>
      <c r="F250" s="365"/>
      <c r="G250" s="11"/>
      <c r="I250" s="2"/>
    </row>
    <row r="251" spans="2:9" s="1" customFormat="1">
      <c r="B251" s="11"/>
      <c r="C251" s="11"/>
      <c r="D251" s="11"/>
      <c r="E251" s="364"/>
      <c r="F251" s="365"/>
      <c r="G251" s="11"/>
      <c r="I251" s="2"/>
    </row>
    <row r="252" spans="2:9" s="1" customFormat="1">
      <c r="B252" s="11"/>
      <c r="C252" s="11"/>
      <c r="D252" s="11"/>
      <c r="E252" s="364"/>
      <c r="F252" s="365"/>
      <c r="G252" s="11"/>
      <c r="I252" s="2"/>
    </row>
    <row r="253" spans="2:9" s="1" customFormat="1">
      <c r="B253" s="11"/>
      <c r="C253" s="11"/>
      <c r="D253" s="11"/>
      <c r="E253" s="364"/>
      <c r="F253" s="365"/>
      <c r="G253" s="11"/>
      <c r="I253" s="2"/>
    </row>
    <row r="254" spans="2:9" s="1" customFormat="1">
      <c r="B254" s="11"/>
      <c r="C254" s="11"/>
      <c r="D254" s="11"/>
      <c r="E254" s="364"/>
      <c r="F254" s="365"/>
      <c r="G254" s="11"/>
      <c r="I254" s="2"/>
    </row>
    <row r="255" spans="2:9" s="1" customFormat="1">
      <c r="B255" s="11"/>
      <c r="C255" s="11"/>
      <c r="D255" s="11"/>
      <c r="E255" s="364"/>
      <c r="F255" s="365"/>
      <c r="G255" s="11"/>
      <c r="I255" s="2"/>
    </row>
    <row r="256" spans="2:9" s="1" customFormat="1">
      <c r="B256" s="11"/>
      <c r="C256" s="11"/>
      <c r="D256" s="11"/>
      <c r="E256" s="364"/>
      <c r="F256" s="365"/>
      <c r="G256" s="11"/>
      <c r="I256" s="2"/>
    </row>
    <row r="257" spans="2:9" s="1" customFormat="1">
      <c r="B257" s="11"/>
      <c r="C257" s="11"/>
      <c r="D257" s="11"/>
      <c r="E257" s="364"/>
      <c r="F257" s="365"/>
      <c r="G257" s="11"/>
      <c r="I257" s="2"/>
    </row>
    <row r="258" spans="2:9" s="1" customFormat="1">
      <c r="B258" s="11"/>
      <c r="C258" s="11"/>
      <c r="D258" s="11"/>
      <c r="E258" s="364"/>
      <c r="F258" s="365"/>
      <c r="G258" s="11"/>
      <c r="I258" s="2"/>
    </row>
    <row r="259" spans="2:9" s="1" customFormat="1">
      <c r="B259" s="11"/>
      <c r="C259" s="11"/>
      <c r="D259" s="11"/>
      <c r="E259" s="364"/>
      <c r="F259" s="365"/>
      <c r="G259" s="11"/>
      <c r="I259" s="2"/>
    </row>
    <row r="260" spans="2:9" s="1" customFormat="1">
      <c r="B260" s="11"/>
      <c r="C260" s="11"/>
      <c r="D260" s="11"/>
      <c r="E260" s="364"/>
      <c r="F260" s="365"/>
      <c r="G260" s="11"/>
      <c r="I260" s="2"/>
    </row>
    <row r="261" spans="2:9" s="1" customFormat="1">
      <c r="B261" s="11"/>
      <c r="C261" s="11"/>
      <c r="D261" s="11"/>
      <c r="E261" s="364"/>
      <c r="F261" s="365"/>
      <c r="G261" s="11"/>
      <c r="I261" s="2"/>
    </row>
    <row r="262" spans="2:9" s="1" customFormat="1">
      <c r="B262" s="11"/>
      <c r="C262" s="11"/>
      <c r="D262" s="11"/>
      <c r="E262" s="364"/>
      <c r="F262" s="365"/>
      <c r="G262" s="11"/>
      <c r="I262" s="2"/>
    </row>
    <row r="263" spans="2:9" s="1" customFormat="1">
      <c r="B263" s="11"/>
      <c r="C263" s="11"/>
      <c r="D263" s="11"/>
      <c r="E263" s="364"/>
      <c r="F263" s="365"/>
      <c r="G263" s="11"/>
      <c r="I263" s="2"/>
    </row>
    <row r="264" spans="2:9" s="1" customFormat="1">
      <c r="B264" s="11"/>
      <c r="C264" s="11"/>
      <c r="D264" s="11"/>
      <c r="E264" s="364"/>
      <c r="F264" s="365"/>
      <c r="G264" s="11"/>
      <c r="I264" s="2"/>
    </row>
    <row r="265" spans="2:9" s="1" customFormat="1">
      <c r="B265" s="11"/>
      <c r="C265" s="11"/>
      <c r="D265" s="11"/>
      <c r="E265" s="364"/>
      <c r="F265" s="365"/>
      <c r="G265" s="11"/>
      <c r="I265" s="2"/>
    </row>
    <row r="266" spans="2:9" s="1" customFormat="1">
      <c r="B266" s="11"/>
      <c r="C266" s="11"/>
      <c r="D266" s="11"/>
      <c r="E266" s="364"/>
      <c r="F266" s="365"/>
      <c r="G266" s="11"/>
      <c r="I266" s="2"/>
    </row>
    <row r="267" spans="2:9" s="1" customFormat="1">
      <c r="B267" s="11"/>
      <c r="C267" s="11"/>
      <c r="D267" s="11"/>
      <c r="E267" s="364"/>
      <c r="F267" s="365"/>
      <c r="G267" s="11"/>
      <c r="I267" s="2"/>
    </row>
    <row r="268" spans="2:9" s="1" customFormat="1">
      <c r="B268" s="11"/>
      <c r="C268" s="11"/>
      <c r="D268" s="11"/>
      <c r="E268" s="364"/>
      <c r="F268" s="365"/>
      <c r="G268" s="11"/>
      <c r="I268" s="2"/>
    </row>
    <row r="269" spans="2:9" s="1" customFormat="1">
      <c r="B269" s="11"/>
      <c r="C269" s="11"/>
      <c r="D269" s="11"/>
      <c r="E269" s="364"/>
      <c r="F269" s="365"/>
      <c r="G269" s="11"/>
      <c r="I269" s="2"/>
    </row>
    <row r="270" spans="2:9" s="1" customFormat="1">
      <c r="B270" s="11"/>
      <c r="C270" s="11"/>
      <c r="D270" s="11"/>
      <c r="E270" s="364"/>
      <c r="F270" s="365"/>
      <c r="G270" s="11"/>
      <c r="I270" s="2"/>
    </row>
    <row r="271" spans="2:9" s="1" customFormat="1">
      <c r="B271" s="11"/>
      <c r="C271" s="11"/>
      <c r="D271" s="11"/>
      <c r="E271" s="364"/>
      <c r="F271" s="365"/>
      <c r="G271" s="11"/>
      <c r="I271" s="2"/>
    </row>
    <row r="272" spans="2:9" s="1" customFormat="1">
      <c r="B272" s="11"/>
      <c r="C272" s="11"/>
      <c r="D272" s="11"/>
      <c r="E272" s="364"/>
      <c r="F272" s="365"/>
      <c r="G272" s="11"/>
      <c r="I272" s="2"/>
    </row>
    <row r="273" spans="2:9" s="1" customFormat="1">
      <c r="B273" s="11"/>
      <c r="C273" s="11"/>
      <c r="D273" s="11"/>
      <c r="E273" s="364"/>
      <c r="F273" s="365"/>
      <c r="G273" s="11"/>
      <c r="I273" s="2"/>
    </row>
    <row r="274" spans="2:9" s="1" customFormat="1">
      <c r="B274" s="11"/>
      <c r="C274" s="11"/>
      <c r="D274" s="11"/>
      <c r="E274" s="364"/>
      <c r="F274" s="365"/>
      <c r="G274" s="11"/>
      <c r="I274" s="2"/>
    </row>
    <row r="275" spans="2:9" s="1" customFormat="1">
      <c r="B275" s="11"/>
      <c r="C275" s="11"/>
      <c r="D275" s="11"/>
      <c r="E275" s="364"/>
      <c r="F275" s="365"/>
      <c r="G275" s="11"/>
      <c r="I275" s="2"/>
    </row>
    <row r="276" spans="2:9" s="1" customFormat="1">
      <c r="B276" s="11"/>
      <c r="C276" s="11"/>
      <c r="D276" s="11"/>
      <c r="E276" s="364"/>
      <c r="F276" s="365"/>
      <c r="G276" s="11"/>
      <c r="I276" s="2"/>
    </row>
    <row r="277" spans="2:9" s="1" customFormat="1">
      <c r="B277" s="11"/>
      <c r="C277" s="11"/>
      <c r="D277" s="11"/>
      <c r="E277" s="364"/>
      <c r="F277" s="365"/>
      <c r="G277" s="11"/>
      <c r="I277" s="2"/>
    </row>
    <row r="278" spans="2:9" s="1" customFormat="1">
      <c r="B278" s="11"/>
      <c r="C278" s="11"/>
      <c r="D278" s="11"/>
      <c r="E278" s="364"/>
      <c r="F278" s="365"/>
      <c r="G278" s="11"/>
      <c r="I278" s="2"/>
    </row>
    <row r="279" spans="2:9" s="1" customFormat="1">
      <c r="B279" s="11"/>
      <c r="C279" s="11"/>
      <c r="D279" s="11"/>
      <c r="E279" s="364"/>
      <c r="F279" s="365"/>
      <c r="G279" s="11"/>
      <c r="I279" s="2"/>
    </row>
    <row r="280" spans="2:9" s="1" customFormat="1">
      <c r="B280" s="11"/>
      <c r="C280" s="11"/>
      <c r="D280" s="11"/>
      <c r="E280" s="364"/>
      <c r="F280" s="365"/>
      <c r="G280" s="11"/>
      <c r="I280" s="2"/>
    </row>
    <row r="281" spans="2:9" s="1" customFormat="1">
      <c r="B281" s="11"/>
      <c r="C281" s="11"/>
      <c r="D281" s="11"/>
      <c r="E281" s="364"/>
      <c r="F281" s="365"/>
      <c r="G281" s="11"/>
      <c r="I281" s="2"/>
    </row>
    <row r="282" spans="2:9" s="1" customFormat="1">
      <c r="B282" s="11"/>
      <c r="C282" s="11"/>
      <c r="D282" s="11"/>
      <c r="E282" s="364"/>
      <c r="F282" s="365"/>
      <c r="G282" s="11"/>
      <c r="I282" s="2"/>
    </row>
    <row r="283" spans="2:9" s="1" customFormat="1">
      <c r="B283" s="11"/>
      <c r="C283" s="11"/>
      <c r="D283" s="11"/>
      <c r="E283" s="364"/>
      <c r="F283" s="365"/>
      <c r="G283" s="11"/>
      <c r="I283" s="2"/>
    </row>
    <row r="284" spans="2:9" s="1" customFormat="1">
      <c r="B284" s="11"/>
      <c r="C284" s="11"/>
      <c r="D284" s="11"/>
      <c r="E284" s="364"/>
      <c r="F284" s="365"/>
      <c r="G284" s="11"/>
      <c r="I284" s="2"/>
    </row>
    <row r="285" spans="2:9" s="1" customFormat="1">
      <c r="B285" s="11"/>
      <c r="C285" s="11"/>
      <c r="D285" s="11"/>
      <c r="E285" s="364"/>
      <c r="F285" s="365"/>
      <c r="G285" s="11"/>
      <c r="I285" s="2"/>
    </row>
    <row r="286" spans="2:9" s="1" customFormat="1">
      <c r="B286" s="11"/>
      <c r="C286" s="11"/>
      <c r="D286" s="11"/>
      <c r="E286" s="364"/>
      <c r="F286" s="365"/>
      <c r="G286" s="11"/>
      <c r="I286" s="2"/>
    </row>
    <row r="287" spans="2:9" s="1" customFormat="1">
      <c r="B287" s="11"/>
      <c r="C287" s="11"/>
      <c r="D287" s="11"/>
      <c r="E287" s="364"/>
      <c r="F287" s="365"/>
      <c r="G287" s="11"/>
      <c r="I287" s="2"/>
    </row>
    <row r="288" spans="2:9" s="1" customFormat="1">
      <c r="B288" s="11"/>
      <c r="C288" s="11"/>
      <c r="D288" s="11"/>
      <c r="E288" s="364"/>
      <c r="F288" s="365"/>
      <c r="G288" s="11"/>
      <c r="I288" s="2"/>
    </row>
    <row r="289" spans="2:9" s="1" customFormat="1">
      <c r="B289" s="11"/>
      <c r="C289" s="11"/>
      <c r="D289" s="11"/>
      <c r="E289" s="3"/>
      <c r="F289" s="365"/>
      <c r="G289" s="11"/>
      <c r="I289" s="2"/>
    </row>
  </sheetData>
  <sheetProtection algorithmName="SHA-512" hashValue="gRBZI9h+7DQFbZWIsY4dYOUqZ8skPPGeDCWbh8hUAhwanGEmsHNLqfkMvJsIKtPjjnNwCS6CYhJGbi3dmiIKLw==" saltValue="dGviuT/w5wF9B+MYdnS5MA==" spinCount="100000" sheet="1" objects="1" scenarios="1"/>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rowBreaks count="2" manualBreakCount="2">
    <brk id="43" min="1" max="6" man="1"/>
    <brk id="125" min="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6257-47CE-479C-A282-1E7AFC2BA208}">
  <dimension ref="A1:L297"/>
  <sheetViews>
    <sheetView showGridLines="0" view="pageBreakPreview" topLeftCell="A2" zoomScaleNormal="100" zoomScaleSheetLayoutView="100" workbookViewId="0">
      <selection activeCell="C9" sqref="C9"/>
    </sheetView>
  </sheetViews>
  <sheetFormatPr defaultColWidth="9.7265625" defaultRowHeight="12.5"/>
  <cols>
    <col min="1" max="1" width="1" style="1" customWidth="1"/>
    <col min="2" max="2" width="7.453125" style="2" customWidth="1"/>
    <col min="3" max="3" width="61.453125" style="2" customWidth="1"/>
    <col min="4" max="4" width="6" style="2" customWidth="1"/>
    <col min="5" max="5" width="11.26953125" style="3" customWidth="1"/>
    <col min="6" max="6" width="13.7265625" style="366" customWidth="1"/>
    <col min="7" max="7" width="18.54296875" style="2" customWidth="1"/>
    <col min="8" max="8" width="0.81640625" style="1" customWidth="1"/>
    <col min="9" max="9" width="23.54296875" style="2" bestFit="1" customWidth="1"/>
    <col min="10" max="16384" width="9.7265625" style="2"/>
  </cols>
  <sheetData>
    <row r="1" spans="2:12">
      <c r="B1" s="90"/>
      <c r="C1" s="91"/>
      <c r="D1" s="91"/>
      <c r="E1" s="92"/>
      <c r="F1" s="367"/>
      <c r="G1" s="368"/>
    </row>
    <row r="2" spans="2:12" ht="12.75" customHeight="1">
      <c r="B2" s="170" t="s">
        <v>205</v>
      </c>
      <c r="D2" s="276"/>
      <c r="E2" s="276"/>
      <c r="F2" s="276"/>
      <c r="G2" s="369"/>
      <c r="H2" s="276"/>
    </row>
    <row r="3" spans="2:12" ht="12.75" customHeight="1">
      <c r="B3" s="104" t="s">
        <v>284</v>
      </c>
      <c r="C3" s="279"/>
      <c r="D3" s="276"/>
      <c r="E3" s="276"/>
      <c r="F3" s="276"/>
      <c r="G3" s="369"/>
      <c r="H3" s="276"/>
    </row>
    <row r="4" spans="2:12" ht="12.75" customHeight="1">
      <c r="B4" s="104" t="s">
        <v>162</v>
      </c>
      <c r="C4" s="279"/>
      <c r="D4" s="280"/>
      <c r="E4" s="281"/>
      <c r="F4" s="280"/>
      <c r="G4" s="370"/>
      <c r="H4" s="280"/>
    </row>
    <row r="5" spans="2:12" ht="13" customHeight="1">
      <c r="B5" s="558" t="s">
        <v>0</v>
      </c>
      <c r="C5" s="560" t="s">
        <v>1</v>
      </c>
      <c r="D5" s="552" t="s">
        <v>2</v>
      </c>
      <c r="E5" s="548" t="s">
        <v>3</v>
      </c>
      <c r="F5" s="554" t="s">
        <v>4</v>
      </c>
      <c r="G5" s="556" t="s">
        <v>5</v>
      </c>
    </row>
    <row r="6" spans="2:12" ht="13" customHeight="1" thickBot="1">
      <c r="B6" s="559"/>
      <c r="C6" s="561"/>
      <c r="D6" s="553"/>
      <c r="E6" s="549"/>
      <c r="F6" s="555"/>
      <c r="G6" s="557"/>
    </row>
    <row r="7" spans="2:12" ht="13">
      <c r="B7" s="461"/>
      <c r="C7" s="478"/>
      <c r="D7" s="478"/>
      <c r="E7" s="478"/>
      <c r="F7" s="285"/>
      <c r="G7" s="372"/>
      <c r="J7" s="3"/>
      <c r="L7" s="3"/>
    </row>
    <row r="8" spans="2:12" ht="13">
      <c r="B8" s="461"/>
      <c r="C8" s="478"/>
      <c r="D8" s="478"/>
      <c r="E8" s="478"/>
      <c r="F8" s="285"/>
      <c r="G8" s="372"/>
      <c r="J8" s="3"/>
      <c r="L8" s="3"/>
    </row>
    <row r="9" spans="2:12" ht="36">
      <c r="B9" s="462"/>
      <c r="C9" s="479" t="s">
        <v>390</v>
      </c>
      <c r="D9" s="480"/>
      <c r="E9" s="481"/>
      <c r="F9" s="291"/>
      <c r="G9" s="377"/>
      <c r="J9" s="3"/>
      <c r="L9" s="3"/>
    </row>
    <row r="10" spans="2:12" ht="13">
      <c r="B10" s="378"/>
      <c r="C10" s="482"/>
      <c r="D10" s="327"/>
      <c r="E10" s="439"/>
      <c r="F10" s="297"/>
      <c r="G10" s="380"/>
    </row>
    <row r="11" spans="2:12" ht="39">
      <c r="B11" s="381"/>
      <c r="C11" s="382" t="s">
        <v>186</v>
      </c>
      <c r="D11" s="327"/>
      <c r="E11" s="439"/>
      <c r="F11" s="297"/>
      <c r="G11" s="380"/>
    </row>
    <row r="12" spans="2:12" ht="13">
      <c r="B12" s="483"/>
      <c r="C12" s="386"/>
      <c r="D12" s="484"/>
      <c r="E12" s="484"/>
      <c r="F12" s="300"/>
      <c r="G12" s="372"/>
    </row>
    <row r="13" spans="2:12" ht="15.5">
      <c r="B13" s="381"/>
      <c r="C13" s="463" t="s">
        <v>187</v>
      </c>
      <c r="D13" s="439"/>
      <c r="E13" s="439"/>
      <c r="F13" s="300"/>
      <c r="G13" s="380"/>
    </row>
    <row r="14" spans="2:12" ht="13">
      <c r="B14" s="381"/>
      <c r="C14" s="386"/>
      <c r="D14" s="439"/>
      <c r="E14" s="439"/>
      <c r="F14" s="300"/>
      <c r="G14" s="380"/>
    </row>
    <row r="15" spans="2:12">
      <c r="B15" s="390"/>
      <c r="C15" s="425" t="s">
        <v>399</v>
      </c>
      <c r="D15" s="320"/>
      <c r="E15" s="485"/>
      <c r="F15" s="304"/>
      <c r="G15" s="392"/>
    </row>
    <row r="16" spans="2:12" ht="13">
      <c r="B16" s="381"/>
      <c r="C16" s="486"/>
      <c r="D16" s="428"/>
      <c r="E16" s="487"/>
      <c r="F16" s="304"/>
      <c r="G16" s="392"/>
    </row>
    <row r="17" spans="2:7" ht="13" customHeight="1">
      <c r="B17" s="390">
        <f>1+B15</f>
        <v>1</v>
      </c>
      <c r="C17" s="488" t="s">
        <v>188</v>
      </c>
      <c r="D17" s="320" t="s">
        <v>11</v>
      </c>
      <c r="E17" s="414">
        <v>3</v>
      </c>
      <c r="F17" s="4"/>
      <c r="G17" s="392">
        <f>E17*F17</f>
        <v>0</v>
      </c>
    </row>
    <row r="18" spans="2:7" ht="13" customHeight="1">
      <c r="B18" s="381"/>
      <c r="C18" s="489"/>
      <c r="D18" s="428"/>
      <c r="E18" s="487"/>
      <c r="F18" s="4"/>
      <c r="G18" s="392"/>
    </row>
    <row r="19" spans="2:7">
      <c r="B19" s="390">
        <f>1+B17</f>
        <v>2</v>
      </c>
      <c r="C19" s="488" t="s">
        <v>189</v>
      </c>
      <c r="D19" s="320" t="s">
        <v>11</v>
      </c>
      <c r="E19" s="414">
        <v>6</v>
      </c>
      <c r="F19" s="4"/>
      <c r="G19" s="392">
        <f>E19*F19</f>
        <v>0</v>
      </c>
    </row>
    <row r="20" spans="2:7" ht="13">
      <c r="B20" s="381"/>
      <c r="C20" s="489"/>
      <c r="D20" s="428"/>
      <c r="E20" s="490"/>
      <c r="F20" s="4"/>
      <c r="G20" s="392"/>
    </row>
    <row r="21" spans="2:7">
      <c r="B21" s="390">
        <f>1+B19</f>
        <v>3</v>
      </c>
      <c r="C21" s="399" t="s">
        <v>190</v>
      </c>
      <c r="D21" s="320" t="s">
        <v>11</v>
      </c>
      <c r="E21" s="414">
        <v>18</v>
      </c>
      <c r="F21" s="4"/>
      <c r="G21" s="392">
        <f>E21*F21</f>
        <v>0</v>
      </c>
    </row>
    <row r="22" spans="2:7" ht="13">
      <c r="B22" s="381"/>
      <c r="C22" s="486"/>
      <c r="D22" s="428"/>
      <c r="E22" s="487"/>
      <c r="F22" s="4"/>
      <c r="G22" s="392"/>
    </row>
    <row r="23" spans="2:7">
      <c r="B23" s="390">
        <f>1+B21</f>
        <v>4</v>
      </c>
      <c r="C23" s="399" t="s">
        <v>191</v>
      </c>
      <c r="D23" s="320" t="s">
        <v>11</v>
      </c>
      <c r="E23" s="414">
        <v>12</v>
      </c>
      <c r="F23" s="4"/>
      <c r="G23" s="392">
        <f>E23*F23</f>
        <v>0</v>
      </c>
    </row>
    <row r="24" spans="2:7" ht="13">
      <c r="B24" s="381"/>
      <c r="C24" s="486"/>
      <c r="D24" s="428"/>
      <c r="E24" s="487"/>
      <c r="F24" s="4"/>
      <c r="G24" s="392"/>
    </row>
    <row r="25" spans="2:7" ht="13" customHeight="1">
      <c r="B25" s="390">
        <f>1+B23</f>
        <v>5</v>
      </c>
      <c r="C25" s="399" t="s">
        <v>202</v>
      </c>
      <c r="D25" s="320" t="s">
        <v>11</v>
      </c>
      <c r="E25" s="414">
        <v>3</v>
      </c>
      <c r="F25" s="4"/>
      <c r="G25" s="392">
        <f>E25*F25</f>
        <v>0</v>
      </c>
    </row>
    <row r="26" spans="2:7" ht="13" customHeight="1">
      <c r="B26" s="381"/>
      <c r="C26" s="489"/>
      <c r="D26" s="428"/>
      <c r="E26" s="487"/>
      <c r="F26" s="4"/>
      <c r="G26" s="392"/>
    </row>
    <row r="27" spans="2:7" ht="13" customHeight="1">
      <c r="B27" s="390">
        <f>1+B25</f>
        <v>6</v>
      </c>
      <c r="C27" s="399" t="s">
        <v>192</v>
      </c>
      <c r="D27" s="320" t="s">
        <v>11</v>
      </c>
      <c r="E27" s="414">
        <v>183</v>
      </c>
      <c r="F27" s="4"/>
      <c r="G27" s="392">
        <f>E27*F27</f>
        <v>0</v>
      </c>
    </row>
    <row r="28" spans="2:7" ht="13" customHeight="1">
      <c r="B28" s="381"/>
      <c r="C28" s="489"/>
      <c r="D28" s="428"/>
      <c r="E28" s="487"/>
      <c r="F28" s="4"/>
      <c r="G28" s="392"/>
    </row>
    <row r="29" spans="2:7">
      <c r="B29" s="390">
        <f>1+B27</f>
        <v>7</v>
      </c>
      <c r="C29" s="399" t="s">
        <v>206</v>
      </c>
      <c r="D29" s="320" t="s">
        <v>11</v>
      </c>
      <c r="E29" s="414">
        <v>3</v>
      </c>
      <c r="F29" s="4"/>
      <c r="G29" s="392">
        <f>E29*F29</f>
        <v>0</v>
      </c>
    </row>
    <row r="30" spans="2:7">
      <c r="B30" s="390"/>
      <c r="C30" s="399"/>
      <c r="D30" s="320"/>
      <c r="E30" s="485"/>
      <c r="F30" s="4"/>
      <c r="G30" s="392"/>
    </row>
    <row r="31" spans="2:7">
      <c r="B31" s="390">
        <f>1+B29</f>
        <v>8</v>
      </c>
      <c r="C31" s="399" t="s">
        <v>193</v>
      </c>
      <c r="D31" s="320" t="s">
        <v>11</v>
      </c>
      <c r="E31" s="414">
        <v>6</v>
      </c>
      <c r="F31" s="4"/>
      <c r="G31" s="392">
        <f>E31*F31</f>
        <v>0</v>
      </c>
    </row>
    <row r="32" spans="2:7" ht="13" customHeight="1">
      <c r="B32" s="390"/>
      <c r="C32" s="399"/>
      <c r="D32" s="320"/>
      <c r="E32" s="414"/>
      <c r="F32" s="4"/>
      <c r="G32" s="392"/>
    </row>
    <row r="33" spans="2:7" ht="13" customHeight="1">
      <c r="B33" s="390">
        <f>1+B31</f>
        <v>9</v>
      </c>
      <c r="C33" s="488" t="s">
        <v>203</v>
      </c>
      <c r="D33" s="320" t="s">
        <v>11</v>
      </c>
      <c r="E33" s="414">
        <v>18</v>
      </c>
      <c r="F33" s="4"/>
      <c r="G33" s="392">
        <f>E33*F33</f>
        <v>0</v>
      </c>
    </row>
    <row r="34" spans="2:7">
      <c r="B34" s="390"/>
      <c r="C34" s="399"/>
      <c r="D34" s="320"/>
      <c r="E34" s="414"/>
      <c r="F34" s="4"/>
      <c r="G34" s="392"/>
    </row>
    <row r="35" spans="2:7">
      <c r="B35" s="390">
        <f>1+B33</f>
        <v>10</v>
      </c>
      <c r="C35" s="488" t="s">
        <v>194</v>
      </c>
      <c r="D35" s="320" t="s">
        <v>11</v>
      </c>
      <c r="E35" s="414">
        <v>6</v>
      </c>
      <c r="F35" s="4"/>
      <c r="G35" s="392">
        <f>E35*F35</f>
        <v>0</v>
      </c>
    </row>
    <row r="36" spans="2:7" ht="13">
      <c r="B36" s="381"/>
      <c r="C36" s="489"/>
      <c r="D36" s="428"/>
      <c r="E36" s="490"/>
      <c r="F36" s="4"/>
      <c r="G36" s="392"/>
    </row>
    <row r="37" spans="2:7" ht="13" customHeight="1">
      <c r="B37" s="390">
        <f>1+B35</f>
        <v>11</v>
      </c>
      <c r="C37" s="488" t="s">
        <v>195</v>
      </c>
      <c r="D37" s="320" t="s">
        <v>11</v>
      </c>
      <c r="E37" s="414">
        <v>39</v>
      </c>
      <c r="F37" s="4"/>
      <c r="G37" s="392">
        <f>E37*F37</f>
        <v>0</v>
      </c>
    </row>
    <row r="38" spans="2:7">
      <c r="B38" s="390"/>
      <c r="C38" s="399"/>
      <c r="D38" s="320"/>
      <c r="E38" s="414"/>
      <c r="F38" s="4"/>
      <c r="G38" s="392"/>
    </row>
    <row r="39" spans="2:7">
      <c r="B39" s="390">
        <f>1+B37</f>
        <v>12</v>
      </c>
      <c r="C39" s="488" t="s">
        <v>207</v>
      </c>
      <c r="D39" s="320" t="s">
        <v>11</v>
      </c>
      <c r="E39" s="414">
        <v>21</v>
      </c>
      <c r="F39" s="4"/>
      <c r="G39" s="392">
        <f>E39*F39</f>
        <v>0</v>
      </c>
    </row>
    <row r="40" spans="2:7" ht="13">
      <c r="B40" s="381"/>
      <c r="C40" s="489"/>
      <c r="D40" s="428"/>
      <c r="E40" s="490"/>
      <c r="F40" s="4"/>
      <c r="G40" s="392"/>
    </row>
    <row r="41" spans="2:7">
      <c r="B41" s="390">
        <f>1+B39</f>
        <v>13</v>
      </c>
      <c r="C41" s="488" t="s">
        <v>208</v>
      </c>
      <c r="D41" s="320" t="s">
        <v>11</v>
      </c>
      <c r="E41" s="414">
        <v>18</v>
      </c>
      <c r="F41" s="4"/>
      <c r="G41" s="392">
        <f>E41*F41</f>
        <v>0</v>
      </c>
    </row>
    <row r="42" spans="2:7" ht="13">
      <c r="B42" s="381"/>
      <c r="C42" s="488"/>
      <c r="D42" s="428"/>
      <c r="E42" s="490"/>
      <c r="F42" s="4"/>
      <c r="G42" s="392"/>
    </row>
    <row r="43" spans="2:7">
      <c r="B43" s="390">
        <f>1+B41</f>
        <v>14</v>
      </c>
      <c r="C43" s="488" t="s">
        <v>196</v>
      </c>
      <c r="D43" s="320" t="s">
        <v>11</v>
      </c>
      <c r="E43" s="414">
        <v>36</v>
      </c>
      <c r="F43" s="4"/>
      <c r="G43" s="392">
        <f>E43*F43</f>
        <v>0</v>
      </c>
    </row>
    <row r="44" spans="2:7" ht="13">
      <c r="B44" s="395"/>
      <c r="C44" s="491"/>
      <c r="D44" s="320"/>
      <c r="E44" s="485"/>
      <c r="F44" s="83"/>
      <c r="G44" s="398"/>
    </row>
    <row r="45" spans="2:7">
      <c r="B45" s="390">
        <f>1+B43</f>
        <v>15</v>
      </c>
      <c r="C45" s="488" t="s">
        <v>197</v>
      </c>
      <c r="D45" s="320" t="s">
        <v>11</v>
      </c>
      <c r="E45" s="414">
        <v>18</v>
      </c>
      <c r="F45" s="4"/>
      <c r="G45" s="392">
        <f>E45*F45</f>
        <v>0</v>
      </c>
    </row>
    <row r="46" spans="2:7" ht="13">
      <c r="B46" s="395"/>
      <c r="C46" s="491"/>
      <c r="D46" s="320"/>
      <c r="E46" s="485"/>
      <c r="F46" s="83"/>
      <c r="G46" s="398"/>
    </row>
    <row r="47" spans="2:7">
      <c r="B47" s="390">
        <f>1+B45</f>
        <v>16</v>
      </c>
      <c r="C47" s="488" t="s">
        <v>198</v>
      </c>
      <c r="D47" s="320" t="s">
        <v>11</v>
      </c>
      <c r="E47" s="414">
        <v>457</v>
      </c>
      <c r="F47" s="4"/>
      <c r="G47" s="392">
        <f>E47*F47</f>
        <v>0</v>
      </c>
    </row>
    <row r="48" spans="2:7" ht="13">
      <c r="B48" s="395"/>
      <c r="C48" s="491"/>
      <c r="D48" s="320"/>
      <c r="E48" s="485"/>
      <c r="F48" s="83"/>
      <c r="G48" s="398"/>
    </row>
    <row r="49" spans="2:7" ht="13" customHeight="1">
      <c r="B49" s="390">
        <f>1+B47</f>
        <v>17</v>
      </c>
      <c r="C49" s="488" t="s">
        <v>199</v>
      </c>
      <c r="D49" s="320" t="s">
        <v>11</v>
      </c>
      <c r="E49" s="414">
        <v>276</v>
      </c>
      <c r="F49" s="4"/>
      <c r="G49" s="392">
        <f>E49*F49</f>
        <v>0</v>
      </c>
    </row>
    <row r="50" spans="2:7" ht="13" customHeight="1">
      <c r="B50" s="381"/>
      <c r="C50" s="488"/>
      <c r="D50" s="428"/>
      <c r="E50" s="487"/>
      <c r="F50" s="4"/>
      <c r="G50" s="392"/>
    </row>
    <row r="51" spans="2:7" ht="13" customHeight="1">
      <c r="B51" s="390">
        <f>1+B49</f>
        <v>18</v>
      </c>
      <c r="C51" s="488" t="s">
        <v>200</v>
      </c>
      <c r="D51" s="320" t="s">
        <v>11</v>
      </c>
      <c r="E51" s="414">
        <v>26</v>
      </c>
      <c r="F51" s="4"/>
      <c r="G51" s="392">
        <f>E51*F51</f>
        <v>0</v>
      </c>
    </row>
    <row r="52" spans="2:7" ht="13" customHeight="1">
      <c r="B52" s="381"/>
      <c r="C52" s="488"/>
      <c r="D52" s="428"/>
      <c r="E52" s="487"/>
      <c r="F52" s="4"/>
      <c r="G52" s="392"/>
    </row>
    <row r="53" spans="2:7">
      <c r="B53" s="390">
        <f>1+B51</f>
        <v>19</v>
      </c>
      <c r="C53" s="488" t="s">
        <v>209</v>
      </c>
      <c r="D53" s="320" t="s">
        <v>11</v>
      </c>
      <c r="E53" s="414">
        <v>20</v>
      </c>
      <c r="F53" s="4"/>
      <c r="G53" s="392">
        <f>E53*F53</f>
        <v>0</v>
      </c>
    </row>
    <row r="54" spans="2:7" ht="13">
      <c r="B54" s="381"/>
      <c r="C54" s="488"/>
      <c r="D54" s="428"/>
      <c r="E54" s="490"/>
      <c r="F54" s="4"/>
      <c r="G54" s="392"/>
    </row>
    <row r="55" spans="2:7">
      <c r="B55" s="390">
        <f>1+B53</f>
        <v>20</v>
      </c>
      <c r="C55" s="399" t="s">
        <v>210</v>
      </c>
      <c r="D55" s="320" t="s">
        <v>11</v>
      </c>
      <c r="E55" s="414">
        <v>6</v>
      </c>
      <c r="F55" s="4"/>
      <c r="G55" s="392">
        <f>E55*F55</f>
        <v>0</v>
      </c>
    </row>
    <row r="56" spans="2:7" ht="13">
      <c r="B56" s="381"/>
      <c r="C56" s="399"/>
      <c r="D56" s="428"/>
      <c r="E56" s="487"/>
      <c r="F56" s="4"/>
      <c r="G56" s="392"/>
    </row>
    <row r="57" spans="2:7">
      <c r="B57" s="390">
        <f>1+B55</f>
        <v>21</v>
      </c>
      <c r="C57" s="399" t="s">
        <v>201</v>
      </c>
      <c r="D57" s="320" t="s">
        <v>11</v>
      </c>
      <c r="E57" s="414">
        <v>138</v>
      </c>
      <c r="F57" s="4"/>
      <c r="G57" s="392">
        <f>E57*F57</f>
        <v>0</v>
      </c>
    </row>
    <row r="58" spans="2:7" ht="13">
      <c r="B58" s="381"/>
      <c r="C58" s="488"/>
      <c r="D58" s="428"/>
      <c r="E58" s="490"/>
      <c r="F58" s="4"/>
      <c r="G58" s="392"/>
    </row>
    <row r="59" spans="2:7">
      <c r="B59" s="390"/>
      <c r="C59" s="399"/>
      <c r="D59" s="320"/>
      <c r="E59" s="414"/>
      <c r="F59" s="4"/>
      <c r="G59" s="392"/>
    </row>
    <row r="60" spans="2:7" ht="12.75" customHeight="1">
      <c r="B60" s="390"/>
      <c r="C60" s="492" t="s">
        <v>400</v>
      </c>
      <c r="D60" s="320"/>
      <c r="E60" s="485"/>
      <c r="F60" s="4"/>
      <c r="G60" s="392"/>
    </row>
    <row r="61" spans="2:7" ht="13">
      <c r="B61" s="381"/>
      <c r="C61" s="486"/>
      <c r="D61" s="428"/>
      <c r="E61" s="487"/>
      <c r="F61" s="4"/>
      <c r="G61" s="392"/>
    </row>
    <row r="62" spans="2:7" ht="13" customHeight="1">
      <c r="B62" s="390">
        <f>1+B57</f>
        <v>22</v>
      </c>
      <c r="C62" s="399" t="s">
        <v>211</v>
      </c>
      <c r="D62" s="320" t="s">
        <v>11</v>
      </c>
      <c r="E62" s="414">
        <v>3</v>
      </c>
      <c r="F62" s="4"/>
      <c r="G62" s="392">
        <f>E62*F62</f>
        <v>0</v>
      </c>
    </row>
    <row r="63" spans="2:7" ht="13" customHeight="1">
      <c r="B63" s="381"/>
      <c r="C63" s="489"/>
      <c r="D63" s="428"/>
      <c r="E63" s="487"/>
      <c r="F63" s="4"/>
      <c r="G63" s="392"/>
    </row>
    <row r="64" spans="2:7">
      <c r="B64" s="390">
        <f>1+B62</f>
        <v>23</v>
      </c>
      <c r="C64" s="399" t="s">
        <v>212</v>
      </c>
      <c r="D64" s="320" t="s">
        <v>11</v>
      </c>
      <c r="E64" s="414">
        <v>3</v>
      </c>
      <c r="F64" s="4"/>
      <c r="G64" s="392">
        <f>E64*F64</f>
        <v>0</v>
      </c>
    </row>
    <row r="65" spans="2:7" ht="13">
      <c r="B65" s="381"/>
      <c r="C65" s="489"/>
      <c r="D65" s="428"/>
      <c r="E65" s="490"/>
      <c r="F65" s="4"/>
      <c r="G65" s="392"/>
    </row>
    <row r="66" spans="2:7">
      <c r="B66" s="390">
        <f>1+B64</f>
        <v>24</v>
      </c>
      <c r="C66" s="399" t="s">
        <v>213</v>
      </c>
      <c r="D66" s="320" t="s">
        <v>11</v>
      </c>
      <c r="E66" s="414">
        <v>6</v>
      </c>
      <c r="F66" s="4"/>
      <c r="G66" s="392">
        <f>E66*F66</f>
        <v>0</v>
      </c>
    </row>
    <row r="67" spans="2:7" ht="13">
      <c r="B67" s="381"/>
      <c r="C67" s="486"/>
      <c r="D67" s="428"/>
      <c r="E67" s="487"/>
      <c r="F67" s="4"/>
      <c r="G67" s="392"/>
    </row>
    <row r="68" spans="2:7">
      <c r="B68" s="390">
        <f>1+B66</f>
        <v>25</v>
      </c>
      <c r="C68" s="399" t="s">
        <v>214</v>
      </c>
      <c r="D68" s="320" t="s">
        <v>11</v>
      </c>
      <c r="E68" s="414">
        <v>6</v>
      </c>
      <c r="F68" s="4"/>
      <c r="G68" s="392">
        <f>E68*F68</f>
        <v>0</v>
      </c>
    </row>
    <row r="69" spans="2:7" ht="13">
      <c r="B69" s="381"/>
      <c r="C69" s="486"/>
      <c r="D69" s="428"/>
      <c r="E69" s="487"/>
      <c r="F69" s="4"/>
      <c r="G69" s="392"/>
    </row>
    <row r="70" spans="2:7" ht="13" customHeight="1">
      <c r="B70" s="390">
        <f>1+B68</f>
        <v>26</v>
      </c>
      <c r="C70" s="399" t="s">
        <v>215</v>
      </c>
      <c r="D70" s="320" t="s">
        <v>11</v>
      </c>
      <c r="E70" s="414">
        <v>3</v>
      </c>
      <c r="F70" s="4"/>
      <c r="G70" s="392">
        <f>E70*F70</f>
        <v>0</v>
      </c>
    </row>
    <row r="71" spans="2:7" ht="13" customHeight="1">
      <c r="B71" s="381"/>
      <c r="C71" s="489"/>
      <c r="D71" s="428"/>
      <c r="E71" s="487"/>
      <c r="F71" s="4"/>
      <c r="G71" s="392"/>
    </row>
    <row r="72" spans="2:7" ht="13" customHeight="1">
      <c r="B72" s="390">
        <f>1+B70</f>
        <v>27</v>
      </c>
      <c r="C72" s="399" t="s">
        <v>216</v>
      </c>
      <c r="D72" s="320" t="s">
        <v>11</v>
      </c>
      <c r="E72" s="414">
        <v>6</v>
      </c>
      <c r="F72" s="4"/>
      <c r="G72" s="392">
        <f>E72*F72</f>
        <v>0</v>
      </c>
    </row>
    <row r="73" spans="2:7" ht="13" customHeight="1">
      <c r="B73" s="381"/>
      <c r="C73" s="489"/>
      <c r="D73" s="428"/>
      <c r="E73" s="487"/>
      <c r="F73" s="4"/>
      <c r="G73" s="392"/>
    </row>
    <row r="74" spans="2:7">
      <c r="B74" s="390">
        <f>1+B72</f>
        <v>28</v>
      </c>
      <c r="C74" s="399" t="s">
        <v>217</v>
      </c>
      <c r="D74" s="320" t="s">
        <v>11</v>
      </c>
      <c r="E74" s="414">
        <v>30</v>
      </c>
      <c r="F74" s="4"/>
      <c r="G74" s="392">
        <f>E74*F74</f>
        <v>0</v>
      </c>
    </row>
    <row r="75" spans="2:7">
      <c r="B75" s="390"/>
      <c r="C75" s="399"/>
      <c r="D75" s="320"/>
      <c r="E75" s="485"/>
      <c r="F75" s="4"/>
      <c r="G75" s="392"/>
    </row>
    <row r="76" spans="2:7">
      <c r="B76" s="390">
        <f>1+B74</f>
        <v>29</v>
      </c>
      <c r="C76" s="399" t="s">
        <v>218</v>
      </c>
      <c r="D76" s="320" t="s">
        <v>11</v>
      </c>
      <c r="E76" s="414">
        <v>30</v>
      </c>
      <c r="F76" s="4"/>
      <c r="G76" s="392">
        <f>E76*F76</f>
        <v>0</v>
      </c>
    </row>
    <row r="77" spans="2:7" ht="13" customHeight="1">
      <c r="B77" s="390"/>
      <c r="C77" s="399"/>
      <c r="D77" s="320"/>
      <c r="E77" s="414"/>
      <c r="F77" s="4"/>
      <c r="G77" s="392"/>
    </row>
    <row r="78" spans="2:7">
      <c r="B78" s="390"/>
      <c r="C78" s="399"/>
      <c r="D78" s="320"/>
      <c r="E78" s="414"/>
      <c r="F78" s="4"/>
      <c r="G78" s="392"/>
    </row>
    <row r="79" spans="2:7" ht="13">
      <c r="B79" s="381"/>
      <c r="C79" s="488"/>
      <c r="D79" s="428"/>
      <c r="E79" s="490"/>
      <c r="F79" s="4"/>
      <c r="G79" s="392"/>
    </row>
    <row r="80" spans="2:7">
      <c r="B80" s="390"/>
      <c r="C80" s="492" t="s">
        <v>219</v>
      </c>
      <c r="D80" s="320"/>
      <c r="E80" s="485"/>
      <c r="F80" s="4"/>
      <c r="G80" s="392"/>
    </row>
    <row r="81" spans="2:7" ht="13">
      <c r="B81" s="381"/>
      <c r="C81" s="486"/>
      <c r="D81" s="428"/>
      <c r="E81" s="487"/>
      <c r="F81" s="4"/>
      <c r="G81" s="392"/>
    </row>
    <row r="82" spans="2:7" ht="13" customHeight="1">
      <c r="B82" s="390">
        <f>1+B76</f>
        <v>30</v>
      </c>
      <c r="C82" s="488" t="s">
        <v>188</v>
      </c>
      <c r="D82" s="320" t="s">
        <v>11</v>
      </c>
      <c r="E82" s="414">
        <v>3</v>
      </c>
      <c r="F82" s="4"/>
      <c r="G82" s="392">
        <f>E82*F82</f>
        <v>0</v>
      </c>
    </row>
    <row r="83" spans="2:7" ht="13" customHeight="1">
      <c r="B83" s="381"/>
      <c r="C83" s="489"/>
      <c r="D83" s="428"/>
      <c r="E83" s="487"/>
      <c r="F83" s="4"/>
      <c r="G83" s="392"/>
    </row>
    <row r="84" spans="2:7">
      <c r="B84" s="390">
        <f>1+B82</f>
        <v>31</v>
      </c>
      <c r="C84" s="488" t="s">
        <v>189</v>
      </c>
      <c r="D84" s="320" t="s">
        <v>11</v>
      </c>
      <c r="E84" s="414">
        <v>6</v>
      </c>
      <c r="F84" s="4"/>
      <c r="G84" s="392">
        <f>E84*F84</f>
        <v>0</v>
      </c>
    </row>
    <row r="85" spans="2:7" ht="13">
      <c r="B85" s="381"/>
      <c r="C85" s="489"/>
      <c r="D85" s="428"/>
      <c r="E85" s="490"/>
      <c r="F85" s="4"/>
      <c r="G85" s="392"/>
    </row>
    <row r="86" spans="2:7">
      <c r="B86" s="390">
        <f>1+B84</f>
        <v>32</v>
      </c>
      <c r="C86" s="399" t="s">
        <v>190</v>
      </c>
      <c r="D86" s="320" t="s">
        <v>11</v>
      </c>
      <c r="E86" s="414">
        <v>18</v>
      </c>
      <c r="F86" s="4"/>
      <c r="G86" s="392">
        <f>E86*F86</f>
        <v>0</v>
      </c>
    </row>
    <row r="87" spans="2:7" ht="13">
      <c r="B87" s="381"/>
      <c r="C87" s="486"/>
      <c r="D87" s="428"/>
      <c r="E87" s="487"/>
      <c r="F87" s="4"/>
      <c r="G87" s="392"/>
    </row>
    <row r="88" spans="2:7">
      <c r="B88" s="390">
        <f>1+B86</f>
        <v>33</v>
      </c>
      <c r="C88" s="399" t="s">
        <v>191</v>
      </c>
      <c r="D88" s="320" t="s">
        <v>11</v>
      </c>
      <c r="E88" s="414">
        <v>12</v>
      </c>
      <c r="F88" s="4"/>
      <c r="G88" s="392">
        <f>E88*F88</f>
        <v>0</v>
      </c>
    </row>
    <row r="89" spans="2:7" ht="13">
      <c r="B89" s="381"/>
      <c r="C89" s="486"/>
      <c r="D89" s="428"/>
      <c r="E89" s="487"/>
      <c r="F89" s="4"/>
      <c r="G89" s="392"/>
    </row>
    <row r="90" spans="2:7" ht="13" customHeight="1">
      <c r="B90" s="390">
        <f>1+B88</f>
        <v>34</v>
      </c>
      <c r="C90" s="399" t="s">
        <v>202</v>
      </c>
      <c r="D90" s="320" t="s">
        <v>11</v>
      </c>
      <c r="E90" s="414">
        <v>3</v>
      </c>
      <c r="F90" s="4"/>
      <c r="G90" s="392">
        <f>E90*F90</f>
        <v>0</v>
      </c>
    </row>
    <row r="91" spans="2:7" ht="13" customHeight="1">
      <c r="B91" s="381"/>
      <c r="C91" s="489"/>
      <c r="D91" s="428"/>
      <c r="E91" s="487"/>
      <c r="F91" s="4"/>
      <c r="G91" s="392"/>
    </row>
    <row r="92" spans="2:7" ht="13" customHeight="1">
      <c r="B92" s="390">
        <f>1+B90</f>
        <v>35</v>
      </c>
      <c r="C92" s="399" t="s">
        <v>192</v>
      </c>
      <c r="D92" s="320" t="s">
        <v>11</v>
      </c>
      <c r="E92" s="414">
        <v>183</v>
      </c>
      <c r="F92" s="4"/>
      <c r="G92" s="392">
        <f>E92*F92</f>
        <v>0</v>
      </c>
    </row>
    <row r="93" spans="2:7" ht="13" customHeight="1">
      <c r="B93" s="381"/>
      <c r="C93" s="489"/>
      <c r="D93" s="428"/>
      <c r="E93" s="487"/>
      <c r="F93" s="4"/>
      <c r="G93" s="392"/>
    </row>
    <row r="94" spans="2:7">
      <c r="B94" s="390">
        <f>1+B92</f>
        <v>36</v>
      </c>
      <c r="C94" s="399" t="s">
        <v>206</v>
      </c>
      <c r="D94" s="320" t="s">
        <v>11</v>
      </c>
      <c r="E94" s="414">
        <v>3</v>
      </c>
      <c r="F94" s="4"/>
      <c r="G94" s="392">
        <f>E94*F94</f>
        <v>0</v>
      </c>
    </row>
    <row r="95" spans="2:7">
      <c r="B95" s="390"/>
      <c r="C95" s="399"/>
      <c r="D95" s="320"/>
      <c r="E95" s="485"/>
      <c r="F95" s="4"/>
      <c r="G95" s="392"/>
    </row>
    <row r="96" spans="2:7">
      <c r="B96" s="390">
        <f>1+B94</f>
        <v>37</v>
      </c>
      <c r="C96" s="399" t="s">
        <v>193</v>
      </c>
      <c r="D96" s="320" t="s">
        <v>11</v>
      </c>
      <c r="E96" s="414">
        <v>6</v>
      </c>
      <c r="F96" s="4"/>
      <c r="G96" s="392">
        <f>E96*F96</f>
        <v>0</v>
      </c>
    </row>
    <row r="97" spans="2:7" ht="13" customHeight="1">
      <c r="B97" s="390"/>
      <c r="C97" s="399"/>
      <c r="D97" s="320"/>
      <c r="E97" s="414"/>
      <c r="F97" s="4"/>
      <c r="G97" s="392"/>
    </row>
    <row r="98" spans="2:7" ht="13" customHeight="1">
      <c r="B98" s="390">
        <f>1+B96</f>
        <v>38</v>
      </c>
      <c r="C98" s="488" t="s">
        <v>203</v>
      </c>
      <c r="D98" s="320" t="s">
        <v>11</v>
      </c>
      <c r="E98" s="414">
        <v>18</v>
      </c>
      <c r="F98" s="4"/>
      <c r="G98" s="392">
        <f>E98*F98</f>
        <v>0</v>
      </c>
    </row>
    <row r="99" spans="2:7">
      <c r="B99" s="390"/>
      <c r="C99" s="399"/>
      <c r="D99" s="320"/>
      <c r="E99" s="414"/>
      <c r="F99" s="4"/>
      <c r="G99" s="392"/>
    </row>
    <row r="100" spans="2:7">
      <c r="B100" s="390">
        <f>1+B98</f>
        <v>39</v>
      </c>
      <c r="C100" s="488" t="s">
        <v>194</v>
      </c>
      <c r="D100" s="320" t="s">
        <v>11</v>
      </c>
      <c r="E100" s="414">
        <v>6</v>
      </c>
      <c r="F100" s="4"/>
      <c r="G100" s="392">
        <f>E100*F100</f>
        <v>0</v>
      </c>
    </row>
    <row r="101" spans="2:7" ht="13">
      <c r="B101" s="381"/>
      <c r="C101" s="489"/>
      <c r="D101" s="428"/>
      <c r="E101" s="490"/>
      <c r="F101" s="4"/>
      <c r="G101" s="392"/>
    </row>
    <row r="102" spans="2:7" ht="13" customHeight="1">
      <c r="B102" s="390">
        <f>1+B100</f>
        <v>40</v>
      </c>
      <c r="C102" s="488" t="s">
        <v>195</v>
      </c>
      <c r="D102" s="320" t="s">
        <v>11</v>
      </c>
      <c r="E102" s="414">
        <v>39</v>
      </c>
      <c r="F102" s="4"/>
      <c r="G102" s="392">
        <f>E102*F102</f>
        <v>0</v>
      </c>
    </row>
    <row r="103" spans="2:7">
      <c r="B103" s="390"/>
      <c r="C103" s="399"/>
      <c r="D103" s="320"/>
      <c r="E103" s="414"/>
      <c r="F103" s="4"/>
      <c r="G103" s="392"/>
    </row>
    <row r="104" spans="2:7">
      <c r="B104" s="390">
        <f>1+B102</f>
        <v>41</v>
      </c>
      <c r="C104" s="488" t="s">
        <v>207</v>
      </c>
      <c r="D104" s="320" t="s">
        <v>11</v>
      </c>
      <c r="E104" s="414">
        <v>21</v>
      </c>
      <c r="F104" s="4"/>
      <c r="G104" s="392">
        <f>E104*F104</f>
        <v>0</v>
      </c>
    </row>
    <row r="105" spans="2:7" ht="13">
      <c r="B105" s="381"/>
      <c r="C105" s="489"/>
      <c r="D105" s="428"/>
      <c r="E105" s="490"/>
      <c r="F105" s="4"/>
      <c r="G105" s="392"/>
    </row>
    <row r="106" spans="2:7">
      <c r="B106" s="390">
        <f>1+B104</f>
        <v>42</v>
      </c>
      <c r="C106" s="488" t="s">
        <v>208</v>
      </c>
      <c r="D106" s="320" t="s">
        <v>11</v>
      </c>
      <c r="E106" s="414">
        <v>18</v>
      </c>
      <c r="F106" s="4"/>
      <c r="G106" s="392">
        <f>E106*F106</f>
        <v>0</v>
      </c>
    </row>
    <row r="107" spans="2:7" ht="13">
      <c r="B107" s="381"/>
      <c r="C107" s="488"/>
      <c r="D107" s="428"/>
      <c r="E107" s="490"/>
      <c r="F107" s="4"/>
      <c r="G107" s="392"/>
    </row>
    <row r="108" spans="2:7">
      <c r="B108" s="390">
        <f>1+B106</f>
        <v>43</v>
      </c>
      <c r="C108" s="488" t="s">
        <v>196</v>
      </c>
      <c r="D108" s="320" t="s">
        <v>11</v>
      </c>
      <c r="E108" s="414">
        <v>36</v>
      </c>
      <c r="F108" s="4"/>
      <c r="G108" s="392">
        <f>E108*F108</f>
        <v>0</v>
      </c>
    </row>
    <row r="109" spans="2:7" ht="13">
      <c r="B109" s="395"/>
      <c r="C109" s="491"/>
      <c r="D109" s="320"/>
      <c r="E109" s="485"/>
      <c r="F109" s="83"/>
      <c r="G109" s="398"/>
    </row>
    <row r="110" spans="2:7">
      <c r="B110" s="390">
        <f>1+B108</f>
        <v>44</v>
      </c>
      <c r="C110" s="488" t="s">
        <v>197</v>
      </c>
      <c r="D110" s="320" t="s">
        <v>11</v>
      </c>
      <c r="E110" s="414">
        <v>18</v>
      </c>
      <c r="F110" s="4"/>
      <c r="G110" s="392">
        <f>E110*F110</f>
        <v>0</v>
      </c>
    </row>
    <row r="111" spans="2:7" ht="13">
      <c r="B111" s="395"/>
      <c r="C111" s="491"/>
      <c r="D111" s="320"/>
      <c r="E111" s="485"/>
      <c r="F111" s="83"/>
      <c r="G111" s="398"/>
    </row>
    <row r="112" spans="2:7">
      <c r="B112" s="390">
        <f>1+B110</f>
        <v>45</v>
      </c>
      <c r="C112" s="488" t="s">
        <v>198</v>
      </c>
      <c r="D112" s="320" t="s">
        <v>11</v>
      </c>
      <c r="E112" s="414">
        <v>457</v>
      </c>
      <c r="F112" s="4"/>
      <c r="G112" s="392">
        <f>E112*F112</f>
        <v>0</v>
      </c>
    </row>
    <row r="113" spans="2:7" ht="13">
      <c r="B113" s="395"/>
      <c r="C113" s="491"/>
      <c r="D113" s="320"/>
      <c r="E113" s="485"/>
      <c r="F113" s="83"/>
      <c r="G113" s="398"/>
    </row>
    <row r="114" spans="2:7" ht="13" customHeight="1">
      <c r="B114" s="390">
        <f>1+B112</f>
        <v>46</v>
      </c>
      <c r="C114" s="488" t="s">
        <v>199</v>
      </c>
      <c r="D114" s="320" t="s">
        <v>11</v>
      </c>
      <c r="E114" s="414">
        <v>276</v>
      </c>
      <c r="F114" s="4"/>
      <c r="G114" s="392">
        <f>E114*F114</f>
        <v>0</v>
      </c>
    </row>
    <row r="115" spans="2:7" ht="13" customHeight="1">
      <c r="B115" s="381"/>
      <c r="C115" s="488"/>
      <c r="D115" s="428"/>
      <c r="E115" s="487"/>
      <c r="F115" s="4"/>
      <c r="G115" s="392"/>
    </row>
    <row r="116" spans="2:7" ht="13" customHeight="1">
      <c r="B116" s="390">
        <f>1+B114</f>
        <v>47</v>
      </c>
      <c r="C116" s="488" t="s">
        <v>200</v>
      </c>
      <c r="D116" s="320" t="s">
        <v>11</v>
      </c>
      <c r="E116" s="414">
        <v>26</v>
      </c>
      <c r="F116" s="4"/>
      <c r="G116" s="392">
        <f>E116*F116</f>
        <v>0</v>
      </c>
    </row>
    <row r="117" spans="2:7" ht="13" customHeight="1">
      <c r="B117" s="381"/>
      <c r="C117" s="488"/>
      <c r="D117" s="428"/>
      <c r="E117" s="487"/>
      <c r="F117" s="4"/>
      <c r="G117" s="392"/>
    </row>
    <row r="118" spans="2:7">
      <c r="B118" s="390">
        <f>1+B116</f>
        <v>48</v>
      </c>
      <c r="C118" s="488" t="s">
        <v>209</v>
      </c>
      <c r="D118" s="320" t="s">
        <v>11</v>
      </c>
      <c r="E118" s="414">
        <v>20</v>
      </c>
      <c r="F118" s="4"/>
      <c r="G118" s="392">
        <f>E118*F118</f>
        <v>0</v>
      </c>
    </row>
    <row r="119" spans="2:7" ht="13">
      <c r="B119" s="381"/>
      <c r="C119" s="488"/>
      <c r="D119" s="428"/>
      <c r="E119" s="490"/>
      <c r="F119" s="4"/>
      <c r="G119" s="392"/>
    </row>
    <row r="120" spans="2:7">
      <c r="B120" s="390">
        <f>1+B118</f>
        <v>49</v>
      </c>
      <c r="C120" s="399" t="s">
        <v>210</v>
      </c>
      <c r="D120" s="320" t="s">
        <v>11</v>
      </c>
      <c r="E120" s="414">
        <v>6</v>
      </c>
      <c r="F120" s="4"/>
      <c r="G120" s="392">
        <f>E120*F120</f>
        <v>0</v>
      </c>
    </row>
    <row r="121" spans="2:7" ht="13">
      <c r="B121" s="381"/>
      <c r="C121" s="399"/>
      <c r="D121" s="428"/>
      <c r="E121" s="487"/>
      <c r="F121" s="4"/>
      <c r="G121" s="392"/>
    </row>
    <row r="122" spans="2:7">
      <c r="B122" s="390">
        <f>1+B120</f>
        <v>50</v>
      </c>
      <c r="C122" s="399" t="s">
        <v>201</v>
      </c>
      <c r="D122" s="320" t="s">
        <v>11</v>
      </c>
      <c r="E122" s="414">
        <v>138</v>
      </c>
      <c r="F122" s="4"/>
      <c r="G122" s="392">
        <f>E122*F122</f>
        <v>0</v>
      </c>
    </row>
    <row r="123" spans="2:7" ht="13">
      <c r="B123" s="381"/>
      <c r="C123" s="488"/>
      <c r="D123" s="428"/>
      <c r="E123" s="490"/>
      <c r="F123" s="4"/>
      <c r="G123" s="392"/>
    </row>
    <row r="124" spans="2:7">
      <c r="B124" s="390"/>
      <c r="C124" s="399"/>
      <c r="D124" s="320"/>
      <c r="E124" s="414"/>
      <c r="F124" s="4"/>
      <c r="G124" s="392"/>
    </row>
    <row r="125" spans="2:7" ht="12.75" customHeight="1">
      <c r="B125" s="390"/>
      <c r="C125" s="492" t="s">
        <v>220</v>
      </c>
      <c r="D125" s="320"/>
      <c r="E125" s="485"/>
      <c r="F125" s="4"/>
      <c r="G125" s="392"/>
    </row>
    <row r="126" spans="2:7" ht="13">
      <c r="B126" s="381"/>
      <c r="C126" s="486"/>
      <c r="D126" s="428"/>
      <c r="E126" s="487"/>
      <c r="F126" s="4"/>
      <c r="G126" s="392"/>
    </row>
    <row r="127" spans="2:7" ht="13" customHeight="1">
      <c r="B127" s="390">
        <f>1+B122</f>
        <v>51</v>
      </c>
      <c r="C127" s="488" t="s">
        <v>211</v>
      </c>
      <c r="D127" s="320" t="s">
        <v>11</v>
      </c>
      <c r="E127" s="414">
        <v>3</v>
      </c>
      <c r="F127" s="4"/>
      <c r="G127" s="392">
        <f>E127*F127</f>
        <v>0</v>
      </c>
    </row>
    <row r="128" spans="2:7" ht="13" customHeight="1">
      <c r="B128" s="381"/>
      <c r="C128" s="489"/>
      <c r="D128" s="428"/>
      <c r="E128" s="487"/>
      <c r="F128" s="4"/>
      <c r="G128" s="392"/>
    </row>
    <row r="129" spans="1:8">
      <c r="B129" s="390">
        <f>1+B127</f>
        <v>52</v>
      </c>
      <c r="C129" s="488" t="s">
        <v>212</v>
      </c>
      <c r="D129" s="320" t="s">
        <v>11</v>
      </c>
      <c r="E129" s="414">
        <v>3</v>
      </c>
      <c r="F129" s="4"/>
      <c r="G129" s="392">
        <f>E129*F129</f>
        <v>0</v>
      </c>
    </row>
    <row r="130" spans="1:8" ht="13">
      <c r="B130" s="381"/>
      <c r="C130" s="489"/>
      <c r="D130" s="428"/>
      <c r="E130" s="490"/>
      <c r="F130" s="4"/>
      <c r="G130" s="392"/>
    </row>
    <row r="131" spans="1:8">
      <c r="B131" s="390">
        <f>1+B129</f>
        <v>53</v>
      </c>
      <c r="C131" s="488" t="s">
        <v>213</v>
      </c>
      <c r="D131" s="320" t="s">
        <v>11</v>
      </c>
      <c r="E131" s="414">
        <v>6</v>
      </c>
      <c r="F131" s="4"/>
      <c r="G131" s="392">
        <f>E131*F131</f>
        <v>0</v>
      </c>
    </row>
    <row r="132" spans="1:8" ht="13">
      <c r="B132" s="381"/>
      <c r="C132" s="486"/>
      <c r="D132" s="428"/>
      <c r="E132" s="487"/>
      <c r="F132" s="4"/>
      <c r="G132" s="392"/>
    </row>
    <row r="133" spans="1:8">
      <c r="B133" s="390">
        <f>1+B131</f>
        <v>54</v>
      </c>
      <c r="C133" s="488" t="s">
        <v>214</v>
      </c>
      <c r="D133" s="320" t="s">
        <v>11</v>
      </c>
      <c r="E133" s="414">
        <v>6</v>
      </c>
      <c r="F133" s="4"/>
      <c r="G133" s="392">
        <f>E133*F133</f>
        <v>0</v>
      </c>
    </row>
    <row r="134" spans="1:8" ht="13">
      <c r="B134" s="381"/>
      <c r="C134" s="486"/>
      <c r="D134" s="428"/>
      <c r="E134" s="487"/>
      <c r="F134" s="4"/>
      <c r="G134" s="392"/>
    </row>
    <row r="135" spans="1:8" ht="13" customHeight="1">
      <c r="B135" s="390">
        <f>1+B133</f>
        <v>55</v>
      </c>
      <c r="C135" s="488" t="s">
        <v>215</v>
      </c>
      <c r="D135" s="320" t="s">
        <v>11</v>
      </c>
      <c r="E135" s="414">
        <v>3</v>
      </c>
      <c r="F135" s="4"/>
      <c r="G135" s="392">
        <f>E135*F135</f>
        <v>0</v>
      </c>
    </row>
    <row r="136" spans="1:8" ht="13" customHeight="1">
      <c r="B136" s="381"/>
      <c r="C136" s="489"/>
      <c r="D136" s="428"/>
      <c r="E136" s="487"/>
      <c r="F136" s="4"/>
      <c r="G136" s="392"/>
    </row>
    <row r="137" spans="1:8" ht="13" customHeight="1">
      <c r="B137" s="390">
        <f>1+B135</f>
        <v>56</v>
      </c>
      <c r="C137" s="488" t="s">
        <v>216</v>
      </c>
      <c r="D137" s="320" t="s">
        <v>11</v>
      </c>
      <c r="E137" s="414">
        <v>6</v>
      </c>
      <c r="F137" s="4"/>
      <c r="G137" s="392">
        <f>E137*F137</f>
        <v>0</v>
      </c>
    </row>
    <row r="138" spans="1:8" ht="13" customHeight="1">
      <c r="B138" s="381"/>
      <c r="C138" s="489"/>
      <c r="D138" s="428"/>
      <c r="E138" s="487"/>
      <c r="F138" s="4"/>
      <c r="G138" s="392"/>
    </row>
    <row r="139" spans="1:8">
      <c r="B139" s="390">
        <f>1+B137</f>
        <v>57</v>
      </c>
      <c r="C139" s="488" t="s">
        <v>217</v>
      </c>
      <c r="D139" s="320" t="s">
        <v>11</v>
      </c>
      <c r="E139" s="414">
        <v>30</v>
      </c>
      <c r="F139" s="4"/>
      <c r="G139" s="392">
        <f>E139*F139</f>
        <v>0</v>
      </c>
    </row>
    <row r="140" spans="1:8">
      <c r="B140" s="390"/>
      <c r="C140" s="399"/>
      <c r="D140" s="320"/>
      <c r="E140" s="485"/>
      <c r="F140" s="4"/>
      <c r="G140" s="392"/>
    </row>
    <row r="141" spans="1:8">
      <c r="B141" s="390">
        <f>1+B139</f>
        <v>58</v>
      </c>
      <c r="C141" s="488" t="s">
        <v>218</v>
      </c>
      <c r="D141" s="320" t="s">
        <v>11</v>
      </c>
      <c r="E141" s="414">
        <v>30</v>
      </c>
      <c r="F141" s="4"/>
      <c r="G141" s="392">
        <f>E141*F141</f>
        <v>0</v>
      </c>
    </row>
    <row r="142" spans="1:8">
      <c r="B142" s="221"/>
      <c r="C142" s="307"/>
      <c r="D142" s="320"/>
      <c r="E142" s="493"/>
      <c r="F142" s="429"/>
      <c r="G142" s="392"/>
    </row>
    <row r="143" spans="1:8" customFormat="1" ht="13.5" customHeight="1" thickBot="1">
      <c r="A143" s="335"/>
      <c r="B143" s="430"/>
      <c r="C143" s="337"/>
      <c r="D143" s="494"/>
      <c r="E143" s="432"/>
      <c r="F143" s="340"/>
      <c r="G143" s="252"/>
      <c r="H143" s="335"/>
    </row>
    <row r="144" spans="1:8" s="10" customFormat="1" ht="15" customHeight="1" thickBot="1">
      <c r="A144" s="342"/>
      <c r="B144" s="433"/>
      <c r="C144" s="562" t="s">
        <v>204</v>
      </c>
      <c r="D144" s="563"/>
      <c r="E144" s="563"/>
      <c r="F144" s="564"/>
      <c r="G144" s="495">
        <f>SUM(G17:G141)</f>
        <v>0</v>
      </c>
      <c r="H144" s="349"/>
    </row>
    <row r="145" spans="2:8" ht="15" customHeight="1">
      <c r="B145" s="350"/>
      <c r="C145" s="351"/>
      <c r="D145" s="352"/>
      <c r="E145" s="353"/>
      <c r="F145" s="354"/>
      <c r="G145" s="355"/>
      <c r="H145" s="356"/>
    </row>
    <row r="146" spans="2:8" ht="12" customHeight="1">
      <c r="B146" s="357"/>
      <c r="C146" s="358"/>
      <c r="D146" s="359"/>
      <c r="E146" s="353"/>
      <c r="F146" s="360"/>
      <c r="G146" s="361"/>
    </row>
    <row r="147" spans="2:8">
      <c r="B147" s="350"/>
      <c r="C147" s="11"/>
      <c r="D147" s="11"/>
      <c r="E147" s="353"/>
      <c r="F147" s="360"/>
      <c r="G147" s="362"/>
    </row>
    <row r="148" spans="2:8">
      <c r="B148" s="350"/>
      <c r="C148" s="11"/>
      <c r="D148" s="11"/>
      <c r="E148" s="353"/>
      <c r="F148" s="360"/>
      <c r="G148" s="362"/>
    </row>
    <row r="149" spans="2:8">
      <c r="B149" s="350"/>
      <c r="C149" s="350"/>
      <c r="D149" s="350"/>
      <c r="E149" s="350"/>
      <c r="F149" s="363"/>
      <c r="G149" s="350"/>
    </row>
    <row r="150" spans="2:8">
      <c r="B150" s="350"/>
      <c r="C150" s="11"/>
      <c r="D150" s="11"/>
      <c r="E150" s="353"/>
      <c r="F150" s="360"/>
      <c r="G150" s="362"/>
    </row>
    <row r="151" spans="2:8" s="1" customFormat="1">
      <c r="B151" s="350"/>
      <c r="C151" s="11"/>
      <c r="D151" s="11"/>
      <c r="E151" s="353"/>
      <c r="F151" s="360"/>
      <c r="G151" s="362"/>
    </row>
    <row r="152" spans="2:8" s="1" customFormat="1">
      <c r="B152" s="350"/>
      <c r="C152" s="11"/>
      <c r="D152" s="11"/>
      <c r="E152" s="353"/>
      <c r="F152" s="360"/>
      <c r="G152" s="362"/>
    </row>
    <row r="153" spans="2:8" s="1" customFormat="1">
      <c r="B153" s="350"/>
      <c r="C153" s="11"/>
      <c r="D153" s="11"/>
      <c r="E153" s="353"/>
      <c r="F153" s="360"/>
      <c r="G153" s="362"/>
    </row>
    <row r="154" spans="2:8" s="1" customFormat="1">
      <c r="B154" s="350"/>
      <c r="C154" s="11"/>
      <c r="D154" s="11"/>
      <c r="E154" s="353"/>
      <c r="F154" s="360"/>
      <c r="G154" s="362"/>
    </row>
    <row r="155" spans="2:8" s="1" customFormat="1">
      <c r="B155" s="350"/>
      <c r="C155" s="11"/>
      <c r="D155" s="11"/>
      <c r="E155" s="353"/>
      <c r="F155" s="360"/>
      <c r="G155" s="362"/>
    </row>
    <row r="156" spans="2:8" s="1" customFormat="1">
      <c r="B156" s="350"/>
      <c r="C156" s="11"/>
      <c r="D156" s="11"/>
      <c r="E156" s="353"/>
      <c r="F156" s="360"/>
      <c r="G156" s="362"/>
    </row>
    <row r="157" spans="2:8" s="1" customFormat="1">
      <c r="B157" s="350"/>
      <c r="C157" s="11"/>
      <c r="D157" s="11"/>
      <c r="E157" s="353"/>
      <c r="F157" s="360"/>
      <c r="G157" s="362"/>
    </row>
    <row r="158" spans="2:8" s="1" customFormat="1">
      <c r="B158" s="350"/>
      <c r="C158" s="11"/>
      <c r="D158" s="11"/>
      <c r="E158" s="353"/>
      <c r="F158" s="360"/>
      <c r="G158" s="362"/>
    </row>
    <row r="159" spans="2:8" s="1" customFormat="1">
      <c r="B159" s="350"/>
      <c r="C159" s="11"/>
      <c r="D159" s="11"/>
      <c r="E159" s="353"/>
      <c r="F159" s="360"/>
      <c r="G159" s="362"/>
    </row>
    <row r="160" spans="2:8" s="1" customFormat="1">
      <c r="B160" s="350"/>
      <c r="C160" s="11"/>
      <c r="D160" s="11"/>
      <c r="E160" s="353"/>
      <c r="F160" s="360"/>
      <c r="G160" s="362"/>
    </row>
    <row r="161" spans="2:7" s="1" customFormat="1">
      <c r="B161" s="350"/>
      <c r="C161" s="11"/>
      <c r="D161" s="11"/>
      <c r="E161" s="353"/>
      <c r="F161" s="360"/>
      <c r="G161" s="362"/>
    </row>
    <row r="162" spans="2:7" s="1" customFormat="1">
      <c r="B162" s="350"/>
      <c r="C162" s="11"/>
      <c r="D162" s="11"/>
      <c r="E162" s="353"/>
      <c r="F162" s="360"/>
      <c r="G162" s="362"/>
    </row>
    <row r="163" spans="2:7" s="1" customFormat="1">
      <c r="B163" s="350"/>
      <c r="C163" s="11"/>
      <c r="D163" s="11"/>
      <c r="E163" s="353"/>
      <c r="F163" s="360"/>
      <c r="G163" s="362"/>
    </row>
    <row r="164" spans="2:7" s="1" customFormat="1">
      <c r="B164" s="350"/>
      <c r="C164" s="11"/>
      <c r="D164" s="11"/>
      <c r="E164" s="353"/>
      <c r="F164" s="360"/>
      <c r="G164" s="362"/>
    </row>
    <row r="165" spans="2:7" s="1" customFormat="1">
      <c r="B165" s="350"/>
      <c r="C165" s="11"/>
      <c r="D165" s="11"/>
      <c r="E165" s="353"/>
      <c r="F165" s="360"/>
      <c r="G165" s="362"/>
    </row>
    <row r="166" spans="2:7" s="1" customFormat="1">
      <c r="B166" s="350"/>
      <c r="C166" s="11"/>
      <c r="D166" s="11"/>
      <c r="E166" s="353"/>
      <c r="F166" s="360"/>
      <c r="G166" s="362"/>
    </row>
    <row r="167" spans="2:7" s="1" customFormat="1">
      <c r="B167" s="350"/>
      <c r="C167" s="11"/>
      <c r="D167" s="11"/>
      <c r="E167" s="353"/>
      <c r="F167" s="360"/>
      <c r="G167" s="362"/>
    </row>
    <row r="168" spans="2:7" s="1" customFormat="1">
      <c r="B168" s="350"/>
      <c r="C168" s="11"/>
      <c r="D168" s="11"/>
      <c r="E168" s="353"/>
      <c r="F168" s="360"/>
      <c r="G168" s="362"/>
    </row>
    <row r="169" spans="2:7" s="1" customFormat="1">
      <c r="B169" s="350"/>
      <c r="C169" s="11"/>
      <c r="D169" s="11"/>
      <c r="E169" s="353"/>
      <c r="F169" s="360"/>
      <c r="G169" s="362"/>
    </row>
    <row r="170" spans="2:7" s="1" customFormat="1">
      <c r="B170" s="350"/>
      <c r="C170" s="11"/>
      <c r="D170" s="11"/>
      <c r="E170" s="353"/>
      <c r="F170" s="360"/>
      <c r="G170" s="362"/>
    </row>
    <row r="171" spans="2:7" s="1" customFormat="1">
      <c r="B171" s="350"/>
      <c r="C171" s="11"/>
      <c r="D171" s="11"/>
      <c r="E171" s="353"/>
      <c r="F171" s="360"/>
      <c r="G171" s="362"/>
    </row>
    <row r="172" spans="2:7" s="1" customFormat="1">
      <c r="B172" s="350"/>
      <c r="C172" s="11"/>
      <c r="D172" s="11"/>
      <c r="E172" s="353"/>
      <c r="F172" s="360"/>
      <c r="G172" s="362"/>
    </row>
    <row r="173" spans="2:7" s="1" customFormat="1">
      <c r="B173" s="350"/>
      <c r="C173" s="11"/>
      <c r="D173" s="11"/>
      <c r="E173" s="353"/>
      <c r="F173" s="360"/>
      <c r="G173" s="362"/>
    </row>
    <row r="174" spans="2:7" s="1" customFormat="1">
      <c r="B174" s="350"/>
      <c r="C174" s="11"/>
      <c r="D174" s="11"/>
      <c r="E174" s="353"/>
      <c r="F174" s="360"/>
      <c r="G174" s="362"/>
    </row>
    <row r="175" spans="2:7" s="1" customFormat="1">
      <c r="B175" s="350"/>
      <c r="C175" s="11"/>
      <c r="D175" s="11"/>
      <c r="E175" s="353"/>
      <c r="F175" s="360"/>
      <c r="G175" s="11"/>
    </row>
    <row r="176" spans="2:7" s="1" customFormat="1">
      <c r="B176" s="350"/>
      <c r="C176" s="11"/>
      <c r="D176" s="11"/>
      <c r="E176" s="353"/>
      <c r="F176" s="360"/>
      <c r="G176" s="11"/>
    </row>
    <row r="177" spans="2:7" s="1" customFormat="1">
      <c r="B177" s="350"/>
      <c r="C177" s="11"/>
      <c r="D177" s="11"/>
      <c r="E177" s="353"/>
      <c r="F177" s="360"/>
      <c r="G177" s="11"/>
    </row>
    <row r="178" spans="2:7" s="1" customFormat="1">
      <c r="B178" s="350"/>
      <c r="C178" s="11"/>
      <c r="D178" s="11"/>
      <c r="E178" s="353"/>
      <c r="F178" s="360"/>
      <c r="G178" s="11"/>
    </row>
    <row r="179" spans="2:7" s="1" customFormat="1">
      <c r="B179" s="350"/>
      <c r="C179" s="11"/>
      <c r="D179" s="11"/>
      <c r="E179" s="353"/>
      <c r="F179" s="360"/>
      <c r="G179" s="11"/>
    </row>
    <row r="180" spans="2:7" s="1" customFormat="1">
      <c r="B180" s="350"/>
      <c r="C180" s="11"/>
      <c r="D180" s="11"/>
      <c r="E180" s="353"/>
      <c r="F180" s="360"/>
      <c r="G180" s="11"/>
    </row>
    <row r="181" spans="2:7" s="1" customFormat="1">
      <c r="B181" s="350"/>
      <c r="C181" s="11"/>
      <c r="D181" s="11"/>
      <c r="E181" s="353"/>
      <c r="F181" s="360"/>
      <c r="G181" s="11"/>
    </row>
    <row r="182" spans="2:7" s="1" customFormat="1">
      <c r="B182" s="350"/>
      <c r="C182" s="11"/>
      <c r="D182" s="11"/>
      <c r="E182" s="364"/>
      <c r="F182" s="360"/>
      <c r="G182" s="11"/>
    </row>
    <row r="183" spans="2:7" s="1" customFormat="1">
      <c r="B183" s="350"/>
      <c r="C183" s="11"/>
      <c r="D183" s="11"/>
      <c r="E183" s="364"/>
      <c r="F183" s="360"/>
      <c r="G183" s="11"/>
    </row>
    <row r="184" spans="2:7" s="1" customFormat="1">
      <c r="B184" s="350"/>
      <c r="C184" s="11"/>
      <c r="D184" s="11"/>
      <c r="E184" s="364"/>
      <c r="F184" s="360"/>
      <c r="G184" s="11"/>
    </row>
    <row r="185" spans="2:7" s="1" customFormat="1">
      <c r="B185" s="350"/>
      <c r="C185" s="11"/>
      <c r="D185" s="11"/>
      <c r="E185" s="364"/>
      <c r="F185" s="360"/>
      <c r="G185" s="11"/>
    </row>
    <row r="186" spans="2:7" s="1" customFormat="1">
      <c r="B186" s="350"/>
      <c r="C186" s="11"/>
      <c r="D186" s="11"/>
      <c r="E186" s="364"/>
      <c r="F186" s="360"/>
      <c r="G186" s="11"/>
    </row>
    <row r="187" spans="2:7" s="1" customFormat="1">
      <c r="B187" s="350"/>
      <c r="C187" s="11"/>
      <c r="D187" s="11"/>
      <c r="E187" s="364"/>
      <c r="F187" s="360"/>
      <c r="G187" s="11"/>
    </row>
    <row r="188" spans="2:7" s="1" customFormat="1">
      <c r="B188" s="350"/>
      <c r="C188" s="11"/>
      <c r="D188" s="11"/>
      <c r="E188" s="364"/>
      <c r="F188" s="360"/>
      <c r="G188" s="11"/>
    </row>
    <row r="189" spans="2:7" s="1" customFormat="1">
      <c r="B189" s="350"/>
      <c r="C189" s="11"/>
      <c r="D189" s="11"/>
      <c r="E189" s="364"/>
      <c r="F189" s="360"/>
      <c r="G189" s="11"/>
    </row>
    <row r="190" spans="2:7" s="1" customFormat="1">
      <c r="B190" s="350"/>
      <c r="C190" s="11"/>
      <c r="D190" s="11"/>
      <c r="E190" s="364"/>
      <c r="F190" s="360"/>
      <c r="G190" s="11"/>
    </row>
    <row r="191" spans="2:7" s="1" customFormat="1">
      <c r="B191" s="350"/>
      <c r="C191" s="11"/>
      <c r="D191" s="11"/>
      <c r="E191" s="364"/>
      <c r="F191" s="360"/>
      <c r="G191" s="11"/>
    </row>
    <row r="192" spans="2:7" s="1" customFormat="1">
      <c r="B192" s="350"/>
      <c r="C192" s="11"/>
      <c r="D192" s="11"/>
      <c r="E192" s="364"/>
      <c r="F192" s="360"/>
      <c r="G192" s="11"/>
    </row>
    <row r="193" spans="2:7" s="1" customFormat="1">
      <c r="B193" s="350"/>
      <c r="C193" s="11"/>
      <c r="D193" s="11"/>
      <c r="E193" s="364"/>
      <c r="F193" s="360"/>
      <c r="G193" s="11"/>
    </row>
    <row r="194" spans="2:7" s="1" customFormat="1">
      <c r="B194" s="350"/>
      <c r="C194" s="11"/>
      <c r="D194" s="11"/>
      <c r="E194" s="364"/>
      <c r="F194" s="360"/>
      <c r="G194" s="11"/>
    </row>
    <row r="195" spans="2:7" s="1" customFormat="1">
      <c r="B195" s="350"/>
      <c r="C195" s="11"/>
      <c r="D195" s="11"/>
      <c r="E195" s="364"/>
      <c r="F195" s="360"/>
      <c r="G195" s="11"/>
    </row>
    <row r="196" spans="2:7" s="1" customFormat="1">
      <c r="B196" s="350"/>
      <c r="C196" s="11"/>
      <c r="D196" s="11"/>
      <c r="E196" s="364"/>
      <c r="F196" s="360"/>
      <c r="G196" s="11"/>
    </row>
    <row r="197" spans="2:7" s="1" customFormat="1">
      <c r="B197" s="350"/>
      <c r="C197" s="11"/>
      <c r="D197" s="11"/>
      <c r="E197" s="364"/>
      <c r="F197" s="360"/>
      <c r="G197" s="11"/>
    </row>
    <row r="198" spans="2:7" s="1" customFormat="1">
      <c r="B198" s="350"/>
      <c r="C198" s="11"/>
      <c r="D198" s="11"/>
      <c r="E198" s="364"/>
      <c r="F198" s="360"/>
      <c r="G198" s="11"/>
    </row>
    <row r="199" spans="2:7" s="1" customFormat="1">
      <c r="B199" s="350"/>
      <c r="C199" s="11"/>
      <c r="D199" s="11"/>
      <c r="E199" s="364"/>
      <c r="F199" s="360"/>
      <c r="G199" s="11"/>
    </row>
    <row r="200" spans="2:7" s="1" customFormat="1">
      <c r="B200" s="350"/>
      <c r="C200" s="11"/>
      <c r="D200" s="11"/>
      <c r="E200" s="364"/>
      <c r="F200" s="360"/>
      <c r="G200" s="11"/>
    </row>
    <row r="201" spans="2:7" s="1" customFormat="1">
      <c r="B201" s="350"/>
      <c r="C201" s="11"/>
      <c r="D201" s="11"/>
      <c r="E201" s="364"/>
      <c r="F201" s="360"/>
      <c r="G201" s="11"/>
    </row>
    <row r="202" spans="2:7" s="1" customFormat="1">
      <c r="B202" s="350"/>
      <c r="C202" s="11"/>
      <c r="D202" s="11"/>
      <c r="E202" s="364"/>
      <c r="F202" s="360"/>
      <c r="G202" s="11"/>
    </row>
    <row r="203" spans="2:7" s="1" customFormat="1">
      <c r="B203" s="350"/>
      <c r="C203" s="11"/>
      <c r="D203" s="11"/>
      <c r="E203" s="364"/>
      <c r="F203" s="360"/>
      <c r="G203" s="11"/>
    </row>
    <row r="204" spans="2:7" s="1" customFormat="1">
      <c r="B204" s="350"/>
      <c r="C204" s="11"/>
      <c r="D204" s="11"/>
      <c r="E204" s="364"/>
      <c r="F204" s="360"/>
      <c r="G204" s="11"/>
    </row>
    <row r="205" spans="2:7" s="1" customFormat="1">
      <c r="B205" s="350"/>
      <c r="C205" s="11"/>
      <c r="D205" s="11"/>
      <c r="E205" s="364"/>
      <c r="F205" s="360"/>
      <c r="G205" s="11"/>
    </row>
    <row r="206" spans="2:7" s="1" customFormat="1">
      <c r="B206" s="350"/>
      <c r="C206" s="11"/>
      <c r="D206" s="11"/>
      <c r="E206" s="364"/>
      <c r="F206" s="360"/>
      <c r="G206" s="11"/>
    </row>
    <row r="207" spans="2:7" s="1" customFormat="1">
      <c r="B207" s="350"/>
      <c r="C207" s="11"/>
      <c r="D207" s="11"/>
      <c r="E207" s="364"/>
      <c r="F207" s="360"/>
      <c r="G207" s="11"/>
    </row>
    <row r="208" spans="2:7" s="1" customFormat="1">
      <c r="B208" s="350"/>
      <c r="C208" s="11"/>
      <c r="D208" s="11"/>
      <c r="E208" s="364"/>
      <c r="F208" s="360"/>
      <c r="G208" s="11"/>
    </row>
    <row r="209" spans="2:7" s="1" customFormat="1">
      <c r="B209" s="350"/>
      <c r="C209" s="11"/>
      <c r="D209" s="11"/>
      <c r="E209" s="364"/>
      <c r="F209" s="360"/>
      <c r="G209" s="11"/>
    </row>
    <row r="210" spans="2:7" s="1" customFormat="1">
      <c r="B210" s="350"/>
      <c r="C210" s="11"/>
      <c r="D210" s="11"/>
      <c r="E210" s="364"/>
      <c r="F210" s="360"/>
      <c r="G210" s="11"/>
    </row>
    <row r="211" spans="2:7" s="1" customFormat="1">
      <c r="B211" s="350"/>
      <c r="C211" s="11"/>
      <c r="D211" s="11"/>
      <c r="E211" s="364"/>
      <c r="F211" s="360"/>
      <c r="G211" s="11"/>
    </row>
    <row r="212" spans="2:7" s="1" customFormat="1">
      <c r="B212" s="350"/>
      <c r="C212" s="11"/>
      <c r="D212" s="11"/>
      <c r="E212" s="364"/>
      <c r="F212" s="360"/>
      <c r="G212" s="11"/>
    </row>
    <row r="213" spans="2:7" s="1" customFormat="1">
      <c r="B213" s="350"/>
      <c r="C213" s="11"/>
      <c r="D213" s="11"/>
      <c r="E213" s="364"/>
      <c r="F213" s="360"/>
      <c r="G213" s="11"/>
    </row>
    <row r="214" spans="2:7" s="1" customFormat="1">
      <c r="B214" s="350"/>
      <c r="C214" s="11"/>
      <c r="D214" s="11"/>
      <c r="E214" s="364"/>
      <c r="F214" s="360"/>
      <c r="G214" s="11"/>
    </row>
    <row r="215" spans="2:7" s="1" customFormat="1">
      <c r="B215" s="350"/>
      <c r="C215" s="11"/>
      <c r="D215" s="11"/>
      <c r="E215" s="364"/>
      <c r="F215" s="360"/>
      <c r="G215" s="11"/>
    </row>
    <row r="216" spans="2:7" s="1" customFormat="1">
      <c r="B216" s="350"/>
      <c r="C216" s="11"/>
      <c r="D216" s="11"/>
      <c r="E216" s="364"/>
      <c r="F216" s="360"/>
      <c r="G216" s="11"/>
    </row>
    <row r="217" spans="2:7" s="1" customFormat="1">
      <c r="B217" s="350"/>
      <c r="C217" s="11"/>
      <c r="D217" s="11"/>
      <c r="E217" s="364"/>
      <c r="F217" s="360"/>
      <c r="G217" s="11"/>
    </row>
    <row r="218" spans="2:7" s="1" customFormat="1">
      <c r="B218" s="350"/>
      <c r="C218" s="11"/>
      <c r="D218" s="11"/>
      <c r="E218" s="364"/>
      <c r="F218" s="360"/>
      <c r="G218" s="11"/>
    </row>
    <row r="219" spans="2:7" s="1" customFormat="1">
      <c r="B219" s="350"/>
      <c r="C219" s="11"/>
      <c r="D219" s="11"/>
      <c r="E219" s="364"/>
      <c r="F219" s="360"/>
      <c r="G219" s="11"/>
    </row>
    <row r="220" spans="2:7" s="1" customFormat="1">
      <c r="B220" s="350"/>
      <c r="C220" s="11"/>
      <c r="D220" s="11"/>
      <c r="E220" s="364"/>
      <c r="F220" s="360"/>
      <c r="G220" s="11"/>
    </row>
    <row r="221" spans="2:7" s="1" customFormat="1">
      <c r="B221" s="350"/>
      <c r="C221" s="11"/>
      <c r="D221" s="11"/>
      <c r="E221" s="364"/>
      <c r="F221" s="360"/>
      <c r="G221" s="11"/>
    </row>
    <row r="222" spans="2:7" s="1" customFormat="1">
      <c r="B222" s="350"/>
      <c r="C222" s="11"/>
      <c r="D222" s="11"/>
      <c r="E222" s="364"/>
      <c r="F222" s="360"/>
      <c r="G222" s="11"/>
    </row>
    <row r="223" spans="2:7" s="1" customFormat="1">
      <c r="B223" s="350"/>
      <c r="C223" s="11"/>
      <c r="D223" s="11"/>
      <c r="E223" s="364"/>
      <c r="F223" s="360"/>
      <c r="G223" s="11"/>
    </row>
    <row r="224" spans="2:7" s="1" customFormat="1">
      <c r="B224" s="350"/>
      <c r="C224" s="11"/>
      <c r="D224" s="11"/>
      <c r="E224" s="364"/>
      <c r="F224" s="360"/>
      <c r="G224" s="11"/>
    </row>
    <row r="225" spans="2:7" s="1" customFormat="1">
      <c r="B225" s="350"/>
      <c r="C225" s="11"/>
      <c r="D225" s="11"/>
      <c r="E225" s="364"/>
      <c r="F225" s="360"/>
      <c r="G225" s="11"/>
    </row>
    <row r="226" spans="2:7" s="1" customFormat="1">
      <c r="B226" s="350"/>
      <c r="C226" s="11"/>
      <c r="D226" s="11"/>
      <c r="E226" s="364"/>
      <c r="F226" s="360"/>
      <c r="G226" s="11"/>
    </row>
    <row r="227" spans="2:7" s="1" customFormat="1">
      <c r="B227" s="350"/>
      <c r="C227" s="11"/>
      <c r="D227" s="11"/>
      <c r="E227" s="364"/>
      <c r="F227" s="360"/>
      <c r="G227" s="11"/>
    </row>
    <row r="228" spans="2:7" s="1" customFormat="1">
      <c r="B228" s="350"/>
      <c r="C228" s="11"/>
      <c r="D228" s="11"/>
      <c r="E228" s="364"/>
      <c r="F228" s="360"/>
      <c r="G228" s="11"/>
    </row>
    <row r="229" spans="2:7" s="1" customFormat="1">
      <c r="B229" s="350"/>
      <c r="C229" s="11"/>
      <c r="D229" s="11"/>
      <c r="E229" s="364"/>
      <c r="F229" s="360"/>
      <c r="G229" s="11"/>
    </row>
    <row r="230" spans="2:7" s="1" customFormat="1">
      <c r="B230" s="11"/>
      <c r="C230" s="11"/>
      <c r="D230" s="11"/>
      <c r="E230" s="364"/>
      <c r="F230" s="360"/>
      <c r="G230" s="11"/>
    </row>
    <row r="231" spans="2:7" s="1" customFormat="1">
      <c r="B231" s="11"/>
      <c r="C231" s="11"/>
      <c r="D231" s="11"/>
      <c r="E231" s="364"/>
      <c r="F231" s="360"/>
      <c r="G231" s="11"/>
    </row>
    <row r="232" spans="2:7" s="1" customFormat="1">
      <c r="B232" s="11"/>
      <c r="C232" s="11"/>
      <c r="D232" s="11"/>
      <c r="E232" s="364"/>
      <c r="F232" s="360"/>
      <c r="G232" s="11"/>
    </row>
    <row r="233" spans="2:7" s="1" customFormat="1">
      <c r="B233" s="11"/>
      <c r="C233" s="11"/>
      <c r="D233" s="11"/>
      <c r="E233" s="364"/>
      <c r="F233" s="360"/>
      <c r="G233" s="11"/>
    </row>
    <row r="234" spans="2:7" s="1" customFormat="1">
      <c r="B234" s="11"/>
      <c r="C234" s="11"/>
      <c r="D234" s="11"/>
      <c r="E234" s="364"/>
      <c r="F234" s="360"/>
      <c r="G234" s="11"/>
    </row>
    <row r="235" spans="2:7" s="1" customFormat="1">
      <c r="B235" s="11"/>
      <c r="C235" s="11"/>
      <c r="D235" s="11"/>
      <c r="E235" s="364"/>
      <c r="F235" s="360"/>
      <c r="G235" s="11"/>
    </row>
    <row r="236" spans="2:7" s="1" customFormat="1">
      <c r="B236" s="11"/>
      <c r="C236" s="11"/>
      <c r="D236" s="11"/>
      <c r="E236" s="364"/>
      <c r="F236" s="224"/>
      <c r="G236" s="11"/>
    </row>
    <row r="237" spans="2:7" s="1" customFormat="1">
      <c r="B237" s="11"/>
      <c r="C237" s="11"/>
      <c r="D237" s="11"/>
      <c r="E237" s="364"/>
      <c r="F237" s="224"/>
      <c r="G237" s="11"/>
    </row>
    <row r="238" spans="2:7" s="1" customFormat="1">
      <c r="B238" s="11"/>
      <c r="C238" s="11"/>
      <c r="D238" s="11"/>
      <c r="E238" s="364"/>
      <c r="F238" s="224"/>
      <c r="G238" s="11"/>
    </row>
    <row r="239" spans="2:7" s="1" customFormat="1">
      <c r="B239" s="11"/>
      <c r="C239" s="11"/>
      <c r="D239" s="11"/>
      <c r="E239" s="364"/>
      <c r="F239" s="224"/>
      <c r="G239" s="11"/>
    </row>
    <row r="240" spans="2:7" s="1" customFormat="1">
      <c r="B240" s="11"/>
      <c r="C240" s="11"/>
      <c r="D240" s="11"/>
      <c r="E240" s="364"/>
      <c r="F240" s="224"/>
      <c r="G240" s="11"/>
    </row>
    <row r="241" spans="2:7" s="1" customFormat="1">
      <c r="B241" s="11"/>
      <c r="C241" s="11"/>
      <c r="D241" s="11"/>
      <c r="E241" s="364"/>
      <c r="F241" s="224"/>
      <c r="G241" s="11"/>
    </row>
    <row r="242" spans="2:7" s="1" customFormat="1">
      <c r="B242" s="11"/>
      <c r="C242" s="11"/>
      <c r="D242" s="11"/>
      <c r="E242" s="364"/>
      <c r="F242" s="224"/>
      <c r="G242" s="11"/>
    </row>
    <row r="243" spans="2:7" s="1" customFormat="1">
      <c r="B243" s="11"/>
      <c r="C243" s="11"/>
      <c r="D243" s="11"/>
      <c r="E243" s="364"/>
      <c r="F243" s="224"/>
      <c r="G243" s="11"/>
    </row>
    <row r="244" spans="2:7" s="1" customFormat="1">
      <c r="B244" s="11"/>
      <c r="C244" s="11"/>
      <c r="D244" s="11"/>
      <c r="E244" s="364"/>
      <c r="F244" s="224"/>
      <c r="G244" s="11"/>
    </row>
    <row r="245" spans="2:7" s="1" customFormat="1">
      <c r="B245" s="11"/>
      <c r="C245" s="11"/>
      <c r="D245" s="11"/>
      <c r="E245" s="364"/>
      <c r="F245" s="224"/>
      <c r="G245" s="11"/>
    </row>
    <row r="246" spans="2:7" s="1" customFormat="1">
      <c r="B246" s="11"/>
      <c r="C246" s="11"/>
      <c r="D246" s="11"/>
      <c r="E246" s="364"/>
      <c r="F246" s="224"/>
      <c r="G246" s="11"/>
    </row>
    <row r="247" spans="2:7" s="1" customFormat="1">
      <c r="B247" s="11"/>
      <c r="C247" s="11"/>
      <c r="D247" s="11"/>
      <c r="E247" s="364"/>
      <c r="F247" s="224"/>
      <c r="G247" s="11"/>
    </row>
    <row r="248" spans="2:7" s="1" customFormat="1">
      <c r="B248" s="11"/>
      <c r="C248" s="11"/>
      <c r="D248" s="11"/>
      <c r="E248" s="364"/>
      <c r="F248" s="365"/>
      <c r="G248" s="11"/>
    </row>
    <row r="249" spans="2:7" s="1" customFormat="1">
      <c r="B249" s="11"/>
      <c r="C249" s="11"/>
      <c r="D249" s="11"/>
      <c r="E249" s="364"/>
      <c r="F249" s="365"/>
      <c r="G249" s="11"/>
    </row>
    <row r="250" spans="2:7" s="1" customFormat="1">
      <c r="B250" s="11"/>
      <c r="C250" s="11"/>
      <c r="D250" s="11"/>
      <c r="E250" s="364"/>
      <c r="F250" s="365"/>
      <c r="G250" s="11"/>
    </row>
    <row r="251" spans="2:7" s="1" customFormat="1">
      <c r="B251" s="11"/>
      <c r="C251" s="11"/>
      <c r="D251" s="11"/>
      <c r="E251" s="364"/>
      <c r="F251" s="365"/>
      <c r="G251" s="11"/>
    </row>
    <row r="252" spans="2:7" s="1" customFormat="1">
      <c r="B252" s="11"/>
      <c r="C252" s="11"/>
      <c r="D252" s="11"/>
      <c r="E252" s="364"/>
      <c r="F252" s="365"/>
      <c r="G252" s="11"/>
    </row>
    <row r="253" spans="2:7" s="1" customFormat="1">
      <c r="B253" s="11"/>
      <c r="C253" s="11"/>
      <c r="D253" s="11"/>
      <c r="E253" s="364"/>
      <c r="F253" s="365"/>
      <c r="G253" s="11"/>
    </row>
    <row r="254" spans="2:7" s="1" customFormat="1">
      <c r="B254" s="11"/>
      <c r="C254" s="11"/>
      <c r="D254" s="11"/>
      <c r="E254" s="364"/>
      <c r="F254" s="365"/>
      <c r="G254" s="11"/>
    </row>
    <row r="255" spans="2:7" s="1" customFormat="1">
      <c r="B255" s="11"/>
      <c r="C255" s="11"/>
      <c r="D255" s="11"/>
      <c r="E255" s="364"/>
      <c r="F255" s="365"/>
      <c r="G255" s="11"/>
    </row>
    <row r="256" spans="2:7" s="1" customFormat="1">
      <c r="B256" s="11"/>
      <c r="C256" s="11"/>
      <c r="D256" s="11"/>
      <c r="E256" s="364"/>
      <c r="F256" s="365"/>
      <c r="G256" s="11"/>
    </row>
    <row r="257" spans="2:7" s="1" customFormat="1">
      <c r="B257" s="11"/>
      <c r="C257" s="11"/>
      <c r="D257" s="11"/>
      <c r="E257" s="364"/>
      <c r="F257" s="365"/>
      <c r="G257" s="11"/>
    </row>
    <row r="258" spans="2:7" s="1" customFormat="1">
      <c r="B258" s="11"/>
      <c r="C258" s="11"/>
      <c r="D258" s="11"/>
      <c r="E258" s="364"/>
      <c r="F258" s="365"/>
      <c r="G258" s="11"/>
    </row>
    <row r="259" spans="2:7" s="1" customFormat="1">
      <c r="B259" s="11"/>
      <c r="C259" s="11"/>
      <c r="D259" s="11"/>
      <c r="E259" s="364"/>
      <c r="F259" s="365"/>
      <c r="G259" s="11"/>
    </row>
    <row r="260" spans="2:7" s="1" customFormat="1">
      <c r="B260" s="11"/>
      <c r="C260" s="11"/>
      <c r="D260" s="11"/>
      <c r="E260" s="364"/>
      <c r="F260" s="365"/>
      <c r="G260" s="11"/>
    </row>
    <row r="261" spans="2:7" s="1" customFormat="1">
      <c r="B261" s="11"/>
      <c r="C261" s="11"/>
      <c r="D261" s="11"/>
      <c r="E261" s="364"/>
      <c r="F261" s="365"/>
      <c r="G261" s="11"/>
    </row>
    <row r="262" spans="2:7" s="1" customFormat="1">
      <c r="B262" s="11"/>
      <c r="C262" s="11"/>
      <c r="D262" s="11"/>
      <c r="E262" s="364"/>
      <c r="F262" s="365"/>
      <c r="G262" s="11"/>
    </row>
    <row r="263" spans="2:7" s="1" customFormat="1">
      <c r="B263" s="11"/>
      <c r="C263" s="11"/>
      <c r="D263" s="11"/>
      <c r="E263" s="364"/>
      <c r="F263" s="365"/>
      <c r="G263" s="11"/>
    </row>
    <row r="264" spans="2:7" s="1" customFormat="1">
      <c r="B264" s="11"/>
      <c r="C264" s="11"/>
      <c r="D264" s="11"/>
      <c r="E264" s="364"/>
      <c r="F264" s="365"/>
      <c r="G264" s="11"/>
    </row>
    <row r="265" spans="2:7" s="1" customFormat="1">
      <c r="B265" s="11"/>
      <c r="C265" s="11"/>
      <c r="D265" s="11"/>
      <c r="E265" s="364"/>
      <c r="F265" s="365"/>
      <c r="G265" s="11"/>
    </row>
    <row r="266" spans="2:7" s="1" customFormat="1">
      <c r="B266" s="11"/>
      <c r="C266" s="11"/>
      <c r="D266" s="11"/>
      <c r="E266" s="364"/>
      <c r="F266" s="365"/>
      <c r="G266" s="11"/>
    </row>
    <row r="267" spans="2:7" s="1" customFormat="1">
      <c r="B267" s="11"/>
      <c r="C267" s="11"/>
      <c r="D267" s="11"/>
      <c r="E267" s="364"/>
      <c r="F267" s="365"/>
      <c r="G267" s="11"/>
    </row>
    <row r="268" spans="2:7" s="1" customFormat="1">
      <c r="B268" s="11"/>
      <c r="C268" s="11"/>
      <c r="D268" s="11"/>
      <c r="E268" s="364"/>
      <c r="F268" s="365"/>
      <c r="G268" s="11"/>
    </row>
    <row r="269" spans="2:7" s="1" customFormat="1">
      <c r="B269" s="11"/>
      <c r="C269" s="11"/>
      <c r="D269" s="11"/>
      <c r="E269" s="364"/>
      <c r="F269" s="365"/>
      <c r="G269" s="11"/>
    </row>
    <row r="270" spans="2:7" s="1" customFormat="1">
      <c r="B270" s="11"/>
      <c r="C270" s="11"/>
      <c r="D270" s="11"/>
      <c r="E270" s="364"/>
      <c r="F270" s="365"/>
      <c r="G270" s="11"/>
    </row>
    <row r="271" spans="2:7" s="1" customFormat="1">
      <c r="B271" s="11"/>
      <c r="C271" s="11"/>
      <c r="D271" s="11"/>
      <c r="E271" s="364"/>
      <c r="F271" s="365"/>
      <c r="G271" s="11"/>
    </row>
    <row r="272" spans="2:7" s="1" customFormat="1">
      <c r="B272" s="11"/>
      <c r="C272" s="11"/>
      <c r="D272" s="11"/>
      <c r="E272" s="364"/>
      <c r="F272" s="365"/>
      <c r="G272" s="11"/>
    </row>
    <row r="273" spans="2:7" s="1" customFormat="1">
      <c r="B273" s="11"/>
      <c r="C273" s="11"/>
      <c r="D273" s="11"/>
      <c r="E273" s="364"/>
      <c r="F273" s="365"/>
      <c r="G273" s="11"/>
    </row>
    <row r="274" spans="2:7" s="1" customFormat="1">
      <c r="B274" s="11"/>
      <c r="C274" s="11"/>
      <c r="D274" s="11"/>
      <c r="E274" s="364"/>
      <c r="F274" s="365"/>
      <c r="G274" s="11"/>
    </row>
    <row r="275" spans="2:7" s="1" customFormat="1">
      <c r="B275" s="11"/>
      <c r="C275" s="11"/>
      <c r="D275" s="11"/>
      <c r="E275" s="364"/>
      <c r="F275" s="365"/>
      <c r="G275" s="11"/>
    </row>
    <row r="276" spans="2:7" s="1" customFormat="1">
      <c r="B276" s="11"/>
      <c r="C276" s="11"/>
      <c r="D276" s="11"/>
      <c r="E276" s="364"/>
      <c r="F276" s="365"/>
      <c r="G276" s="11"/>
    </row>
    <row r="277" spans="2:7" s="1" customFormat="1">
      <c r="B277" s="11"/>
      <c r="C277" s="11"/>
      <c r="D277" s="11"/>
      <c r="E277" s="364"/>
      <c r="F277" s="365"/>
      <c r="G277" s="11"/>
    </row>
    <row r="278" spans="2:7" s="1" customFormat="1">
      <c r="B278" s="11"/>
      <c r="C278" s="11"/>
      <c r="D278" s="11"/>
      <c r="E278" s="364"/>
      <c r="F278" s="365"/>
      <c r="G278" s="11"/>
    </row>
    <row r="279" spans="2:7" s="1" customFormat="1">
      <c r="B279" s="11"/>
      <c r="C279" s="11"/>
      <c r="D279" s="11"/>
      <c r="E279" s="364"/>
      <c r="F279" s="365"/>
      <c r="G279" s="11"/>
    </row>
    <row r="280" spans="2:7" s="1" customFormat="1">
      <c r="B280" s="11"/>
      <c r="C280" s="11"/>
      <c r="D280" s="11"/>
      <c r="E280" s="364"/>
      <c r="F280" s="365"/>
      <c r="G280" s="11"/>
    </row>
    <row r="281" spans="2:7" s="1" customFormat="1">
      <c r="B281" s="11"/>
      <c r="C281" s="11"/>
      <c r="D281" s="11"/>
      <c r="E281" s="364"/>
      <c r="F281" s="365"/>
      <c r="G281" s="11"/>
    </row>
    <row r="282" spans="2:7" s="1" customFormat="1">
      <c r="B282" s="11"/>
      <c r="C282" s="11"/>
      <c r="D282" s="11"/>
      <c r="E282" s="364"/>
      <c r="F282" s="365"/>
      <c r="G282" s="11"/>
    </row>
    <row r="283" spans="2:7" s="1" customFormat="1">
      <c r="B283" s="11"/>
      <c r="C283" s="11"/>
      <c r="D283" s="11"/>
      <c r="E283" s="364"/>
      <c r="F283" s="365"/>
      <c r="G283" s="11"/>
    </row>
    <row r="284" spans="2:7" s="1" customFormat="1">
      <c r="B284" s="11"/>
      <c r="C284" s="11"/>
      <c r="D284" s="11"/>
      <c r="E284" s="364"/>
      <c r="F284" s="365"/>
      <c r="G284" s="11"/>
    </row>
    <row r="285" spans="2:7" s="1" customFormat="1">
      <c r="B285" s="11"/>
      <c r="C285" s="11"/>
      <c r="D285" s="11"/>
      <c r="E285" s="364"/>
      <c r="F285" s="365"/>
      <c r="G285" s="11"/>
    </row>
    <row r="286" spans="2:7" s="1" customFormat="1">
      <c r="B286" s="11"/>
      <c r="C286" s="11"/>
      <c r="D286" s="11"/>
      <c r="E286" s="364"/>
      <c r="F286" s="365"/>
      <c r="G286" s="11"/>
    </row>
    <row r="287" spans="2:7" s="1" customFormat="1">
      <c r="B287" s="11"/>
      <c r="C287" s="11"/>
      <c r="D287" s="11"/>
      <c r="E287" s="364"/>
      <c r="F287" s="365"/>
      <c r="G287" s="11"/>
    </row>
    <row r="288" spans="2:7" s="1" customFormat="1">
      <c r="B288" s="11"/>
      <c r="C288" s="11"/>
      <c r="D288" s="11"/>
      <c r="E288" s="364"/>
      <c r="F288" s="365"/>
      <c r="G288" s="11"/>
    </row>
    <row r="289" spans="2:7" s="1" customFormat="1">
      <c r="B289" s="11"/>
      <c r="C289" s="11"/>
      <c r="D289" s="11"/>
      <c r="E289" s="364"/>
      <c r="F289" s="365"/>
      <c r="G289" s="11"/>
    </row>
    <row r="290" spans="2:7" s="1" customFormat="1">
      <c r="B290" s="11"/>
      <c r="C290" s="11"/>
      <c r="D290" s="11"/>
      <c r="E290" s="364"/>
      <c r="F290" s="365"/>
      <c r="G290" s="11"/>
    </row>
    <row r="291" spans="2:7" s="1" customFormat="1">
      <c r="B291" s="11"/>
      <c r="C291" s="11"/>
      <c r="D291" s="11"/>
      <c r="E291" s="364"/>
      <c r="F291" s="365"/>
      <c r="G291" s="11"/>
    </row>
    <row r="292" spans="2:7" s="1" customFormat="1">
      <c r="B292" s="11"/>
      <c r="C292" s="11"/>
      <c r="D292" s="11"/>
      <c r="E292" s="364"/>
      <c r="F292" s="365"/>
      <c r="G292" s="11"/>
    </row>
    <row r="293" spans="2:7" s="1" customFormat="1">
      <c r="B293" s="11"/>
      <c r="C293" s="11"/>
      <c r="D293" s="11"/>
      <c r="E293" s="364"/>
      <c r="F293" s="365"/>
      <c r="G293" s="11"/>
    </row>
    <row r="294" spans="2:7" s="1" customFormat="1">
      <c r="B294" s="11"/>
      <c r="C294" s="11"/>
      <c r="D294" s="11"/>
      <c r="E294" s="364"/>
      <c r="F294" s="365"/>
      <c r="G294" s="11"/>
    </row>
    <row r="295" spans="2:7" s="1" customFormat="1">
      <c r="B295" s="11"/>
      <c r="C295" s="11"/>
      <c r="D295" s="11"/>
      <c r="E295" s="364"/>
      <c r="F295" s="365"/>
      <c r="G295" s="11"/>
    </row>
    <row r="296" spans="2:7" s="1" customFormat="1">
      <c r="B296" s="11"/>
      <c r="C296" s="11"/>
      <c r="D296" s="11"/>
      <c r="E296" s="364"/>
      <c r="F296" s="365"/>
      <c r="G296" s="11"/>
    </row>
    <row r="297" spans="2:7" s="1" customFormat="1">
      <c r="B297" s="11"/>
      <c r="C297" s="11"/>
      <c r="D297" s="11"/>
      <c r="E297" s="3"/>
      <c r="F297" s="365"/>
      <c r="G297" s="11"/>
    </row>
  </sheetData>
  <sheetProtection algorithmName="SHA-512" hashValue="43UBcMMoVTenKHjiog0yYwRcsyePuHuZp27Au9vOZ+XDnOHSb/e2qUb6c++bu8M3Xqdh4mkStp0CGwUEsYBgiw==" saltValue="sA1deHhCuHx+nZMw1PO2Mw==" spinCount="100000" sheet="1" objects="1" scenarios="1"/>
  <mergeCells count="7">
    <mergeCell ref="G5:G6"/>
    <mergeCell ref="C144:F144"/>
    <mergeCell ref="B5:B6"/>
    <mergeCell ref="C5:C6"/>
    <mergeCell ref="D5:D6"/>
    <mergeCell ref="E5:E6"/>
    <mergeCell ref="F5:F6"/>
  </mergeCells>
  <pageMargins left="0.7" right="0.7" top="0.75" bottom="0.75" header="0.3" footer="0.3"/>
  <pageSetup scale="75" orientation="portrait" r:id="rId1"/>
  <rowBreaks count="2" manualBreakCount="2">
    <brk id="59" min="1" max="6" man="1"/>
    <brk id="12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 Page</vt:lpstr>
      <vt:lpstr>Final Summary</vt:lpstr>
      <vt:lpstr>Preambles</vt:lpstr>
      <vt:lpstr>Bill 1 - P&amp;G</vt:lpstr>
      <vt:lpstr>Bill 2 - Dismantling of Equipme</vt:lpstr>
      <vt:lpstr>Bill 3 - Equipment Erection</vt:lpstr>
      <vt:lpstr>Bill 4 - Yardworks &amp; Earthing</vt:lpstr>
      <vt:lpstr>Bill 5 - Stringing &amp; Cabling</vt:lpstr>
      <vt:lpstr>Bill 6 - Supply &amp; Install Clamp</vt:lpstr>
      <vt:lpstr>Bill 7 - Labels &amp; Miscellaneous</vt:lpstr>
      <vt:lpstr>Bill 8 - Dayworks &amp; Prov</vt:lpstr>
      <vt:lpstr>Bill 9 - Project Stability</vt:lpstr>
      <vt:lpstr>'Bill 1 - P&amp;G'!Print_Area</vt:lpstr>
      <vt:lpstr>'Bill 2 - Dismantling of Equipme'!Print_Area</vt:lpstr>
      <vt:lpstr>'Bill 3 - Equipment Erection'!Print_Area</vt:lpstr>
      <vt:lpstr>'Bill 4 - Yardworks &amp; Earthing'!Print_Area</vt:lpstr>
      <vt:lpstr>'Bill 5 - Stringing &amp; Cabling'!Print_Area</vt:lpstr>
      <vt:lpstr>'Bill 6 - Supply &amp; Install Clamp'!Print_Area</vt:lpstr>
      <vt:lpstr>'Bill 7 - Labels &amp; Miscellaneous'!Print_Area</vt:lpstr>
      <vt:lpstr>'Bill 8 - Dayworks &amp; Prov'!Print_Area</vt:lpstr>
      <vt:lpstr>'Bill 9 - Project Stability'!Print_Area</vt:lpstr>
      <vt:lpstr>'Cover Page'!Print_Area</vt:lpstr>
      <vt:lpstr>'Final Summary'!Print_Area</vt:lpstr>
      <vt:lpstr>Preambles!Print_Area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Khantse Mokhele</dc:creator>
  <cp:lastModifiedBy>Yvonia Moretsele</cp:lastModifiedBy>
  <dcterms:created xsi:type="dcterms:W3CDTF">2023-10-09T02:25:54Z</dcterms:created>
  <dcterms:modified xsi:type="dcterms:W3CDTF">2026-03-24T06:45:25Z</dcterms:modified>
</cp:coreProperties>
</file>