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elelwani_mundalamo_sita_co_za/Documents/Desktop/SITA/3. SITA APRIL 2025/21. RFB 3152-2025-CONFIGURATION OF THE SWITCH AND WIRELESS NETWORK INFRASTRUCTURE/2. Publication/"/>
    </mc:Choice>
  </mc:AlternateContent>
  <xr:revisionPtr revIDLastSave="1" documentId="13_ncr:1_{52F923A1-5B0E-4392-BA5E-44112E70A378}" xr6:coauthVersionLast="47" xr6:coauthVersionMax="47" xr10:uidLastSave="{01C8B4A3-A7AA-4ECF-A23E-729514BF569A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Hlk198293697" localSheetId="0">'PRICING SCHEDULE'!$B$20</definedName>
    <definedName name="_Hlk93656130" localSheetId="0">'PRICING SCHEDULE'!#REF!</definedName>
    <definedName name="_xlnm.Print_Area" localSheetId="0">'PRICING SCHEDULE'!$A:$M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6" l="1"/>
  <c r="G40" i="6"/>
  <c r="G41" i="6"/>
  <c r="G42" i="6"/>
  <c r="G43" i="6"/>
  <c r="G44" i="6"/>
  <c r="G46" i="6"/>
  <c r="G47" i="6"/>
  <c r="G59" i="6"/>
  <c r="J33" i="6"/>
  <c r="M33" i="6"/>
  <c r="G57" i="6"/>
  <c r="G58" i="6"/>
  <c r="G53" i="6"/>
  <c r="G33" i="6"/>
  <c r="G27" i="6"/>
  <c r="G28" i="6"/>
  <c r="G25" i="6"/>
  <c r="M34" i="6" l="1"/>
  <c r="M35" i="6" s="1"/>
  <c r="M36" i="6" s="1"/>
  <c r="N33" i="6"/>
  <c r="J34" i="6"/>
  <c r="J35" i="6" s="1"/>
  <c r="J36" i="6" s="1"/>
  <c r="G38" i="6"/>
  <c r="N38" i="6" s="1"/>
  <c r="G45" i="6"/>
  <c r="N45" i="6" s="1"/>
  <c r="G62" i="6"/>
  <c r="G55" i="6"/>
  <c r="G54" i="6"/>
  <c r="G56" i="6"/>
  <c r="G61" i="6"/>
  <c r="N48" i="6" l="1"/>
  <c r="G52" i="6"/>
  <c r="N52" i="6" s="1"/>
  <c r="G60" i="6"/>
  <c r="N60" i="6" s="1"/>
  <c r="N63" i="6" l="1"/>
  <c r="G63" i="6"/>
  <c r="N64" i="6" l="1"/>
  <c r="N65" i="6" s="1"/>
  <c r="G64" i="6"/>
  <c r="G65" i="6" s="1"/>
  <c r="G48" i="6"/>
  <c r="G29" i="6"/>
  <c r="N49" i="6" l="1"/>
  <c r="N50" i="6" s="1"/>
  <c r="G49" i="6"/>
  <c r="G50" i="6" s="1"/>
  <c r="G32" i="6"/>
  <c r="G31" i="6"/>
  <c r="G30" i="6" s="1"/>
  <c r="G26" i="6"/>
  <c r="G24" i="6"/>
  <c r="G22" i="6"/>
  <c r="G23" i="6"/>
  <c r="N30" i="6" l="1"/>
  <c r="G21" i="6"/>
  <c r="G20" i="6" s="1"/>
  <c r="G34" i="6" l="1"/>
  <c r="N20" i="6"/>
  <c r="N34" i="6" s="1"/>
  <c r="N67" i="6" s="1"/>
  <c r="G35" i="6" l="1"/>
  <c r="G36" i="6" s="1"/>
  <c r="G67" i="6"/>
  <c r="G68" i="6" s="1"/>
  <c r="N35" i="6"/>
  <c r="N36" i="6" s="1"/>
  <c r="G69" i="6" l="1"/>
  <c r="N68" i="6"/>
  <c r="N69" i="6" s="1"/>
</calcChain>
</file>

<file path=xl/sharedStrings.xml><?xml version="1.0" encoding="utf-8"?>
<sst xmlns="http://schemas.openxmlformats.org/spreadsheetml/2006/main" count="122" uniqueCount="73">
  <si>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</si>
  <si>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</si>
  <si>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</si>
  <si>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</si>
  <si>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</si>
  <si>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</si>
  <si>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</si>
  <si>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</si>
  <si>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</si>
  <si>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</si>
  <si>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1.1</t>
  </si>
  <si>
    <t>1.2</t>
  </si>
  <si>
    <t>1.3</t>
  </si>
  <si>
    <t>1.4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</si>
  <si>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</si>
  <si>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</si>
  <si>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</si>
  <si>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</si>
  <si>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</si>
  <si>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</si>
  <si>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</si>
  <si>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</si>
  <si>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</si>
  <si>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</si>
  <si>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</si>
  <si>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</si>
  <si>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</si>
  <si>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</si>
  <si>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</si>
  <si>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</si>
  <si>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</si>
  <si>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</si>
  <si>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RFQ No</t>
  </si>
  <si>
    <t>RFQTitle</t>
  </si>
  <si>
    <t>each</t>
  </si>
  <si>
    <t>Stacking Connectors</t>
  </si>
  <si>
    <t>Network General Services</t>
  </si>
  <si>
    <t>Project Management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</si>
  <si>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</si>
  <si>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</si>
  <si>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Once Off</t>
  </si>
  <si>
    <t>Annual</t>
  </si>
  <si>
    <t>Installation and Configuration of Switch and Distribution infrastructure</t>
  </si>
  <si>
    <t xml:space="preserve"> </t>
  </si>
  <si>
    <t>16X48 Port PoE Switches</t>
  </si>
  <si>
    <t>2X24 Port PoE Switches</t>
  </si>
  <si>
    <t>2X24 1/10GBE Core Switches</t>
  </si>
  <si>
    <t>1X WI-FI Controllers</t>
  </si>
  <si>
    <t>20 Multimode Fibre Patch Leads</t>
  </si>
  <si>
    <t>14X48 Port PoE Switches</t>
  </si>
  <si>
    <t>Installation and Configuration of Switch and WIFI infrastructure</t>
  </si>
  <si>
    <t>27XAccess Points</t>
  </si>
  <si>
    <t>1/10G SFP</t>
  </si>
  <si>
    <t>Phase 1 (Year 1 – 2025/26)</t>
  </si>
  <si>
    <t>Hardware Requirment description: Refer to Bid Spec 4.1 Product / Service / Solution Requirements Table 5 - Table 7.</t>
  </si>
  <si>
    <t>Phase 2 (Year 2 – 2026/27)</t>
  </si>
  <si>
    <t>Phase 3 (Year 3 – 2027/28</t>
  </si>
  <si>
    <t>TOTAL BID PRICE PHASE 1  (EXCL VAT)</t>
  </si>
  <si>
    <t>TOTAL BID PRICE PHASE 2  (EXCL VAT)</t>
  </si>
  <si>
    <t>TOTAL BID PRICE PHASE 3  (EXCL VAT)</t>
  </si>
  <si>
    <t>TOTAL BID PRICE PHASE 1  (INCL VAT)</t>
  </si>
  <si>
    <t>TOTAL BID PRICE PHASE 2  (INCL VAT)</t>
  </si>
  <si>
    <t>TOTAL BID PRICE OF ALL PHASES 1 - 3  (EXCL VAT)</t>
  </si>
  <si>
    <t>TOTAL  BID PRICE OF ALL PHASES 1 - 3  (INCL VAT)</t>
  </si>
  <si>
    <t>TOTAL BID PRICE PHASE 3  (INCL VAT)</t>
  </si>
  <si>
    <t>Three (3) Year Maintanace and Support</t>
  </si>
  <si>
    <t>REQUEST FOR BID FOR THE APPIONTMENT OF A SERVICE PROVIDER FOR THE SUPPLY, INSTALLATION AND CONFIGURATION OF THE SWITCH AND WIRELESS NETWORK INFRASTRUCTURE IN THREE (3) PHASES FOR A PERIOD OF THREE (3) YEARS, INCLUDING THREE (3) YEARS 
MAINTENANCE AND SUPPORT.</t>
  </si>
  <si>
    <r>
      <t xml:space="preserve">(a)  Bidder must complete/enter </t>
    </r>
    <r>
      <rPr>
        <b/>
        <sz val="11"/>
        <color theme="1"/>
        <rFont val="Calibri"/>
        <family val="2"/>
        <scheme val="minor"/>
      </rPr>
      <t xml:space="preserve">YELLOW </t>
    </r>
    <r>
      <rPr>
        <sz val="11"/>
        <color theme="1"/>
        <rFont val="Calibri"/>
        <family val="2"/>
        <scheme val="minor"/>
      </rPr>
      <t>cells only</t>
    </r>
  </si>
  <si>
    <r>
      <t xml:space="preserve">(d)  Prices that are dependent on </t>
    </r>
    <r>
      <rPr>
        <b/>
        <sz val="11"/>
        <color theme="1"/>
        <rFont val="Calibri"/>
        <family val="2"/>
        <scheme val="minor"/>
      </rPr>
      <t xml:space="preserve">Rate of Exchange (ROE) </t>
    </r>
    <r>
      <rPr>
        <sz val="11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</si>
  <si>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(e)  Bidders must complete and submit bid pricing in the provided Excel spreadsheet format, and any pricing schedule submitted in a different format will not be considered.</t>
  </si>
  <si>
    <t>Five(5) Year Hardware Warranty for All Hardware Devices (Core, Access &amp; AP's)</t>
  </si>
  <si>
    <t>Five (5) Year Hardware Warranty for All Hardware Devices (Core, Access &amp; Controller)</t>
  </si>
  <si>
    <t>RFB 3152-2025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</si>
</sst>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color theme="1"/>
      <name val="Calibri Light"/>
      <family val="2"/>
    </font>
    <font>
      <b/>
      <sz val="20"/>
      <color theme="1"/>
      <name val="Calibri Light"/>
      <family val="2"/>
    </font>
    <font>
      <b/>
      <sz val="20"/>
      <color rgb="FF002060"/>
      <name val="Calibri Light"/>
      <family val="2"/>
    </font>
    <font>
      <b/>
      <sz val="11"/>
      <color theme="1"/>
      <name val="Calibri Light"/>
      <family val="2"/>
    </font>
    <font>
      <sz val="11"/>
      <name val="Calibri Light"/>
      <family val="2"/>
    </font>
    <font>
      <b/>
      <sz val="11"/>
      <name val="Calibri Light"/>
      <family val="2"/>
    </font>
    <font>
      <b/>
      <sz val="11"/>
      <color rgb="FF000066"/>
      <name val="Calibri Light"/>
      <family val="2"/>
    </font>
    <font>
      <b/>
      <sz val="11"/>
      <color theme="0"/>
      <name val="Calibri Light"/>
      <family val="2"/>
    </font>
    <font>
      <sz val="11"/>
      <color rgb="FF000000"/>
      <name val="Calibri Light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</font>
    <font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16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4" fillId="0" borderId="0" xfId="0" applyFont="1"/>
    <xf numFmtId="0" fontId="5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5" fillId="2" borderId="0" xfId="0" applyFont="1" applyFill="1"/>
    <xf numFmtId="0" fontId="5" fillId="0" borderId="0" xfId="0" applyFont="1"/>
    <xf numFmtId="0" fontId="6" fillId="2" borderId="0" xfId="0" applyFont="1" applyFill="1" applyAlignment="1">
      <alignment horizontal="left" vertical="top" wrapText="1"/>
    </xf>
    <xf numFmtId="0" fontId="4" fillId="3" borderId="0" xfId="0" applyFont="1" applyFill="1"/>
    <xf numFmtId="0" fontId="4" fillId="0" borderId="0" xfId="0" applyFont="1" applyAlignment="1">
      <alignment vertical="top"/>
    </xf>
    <xf numFmtId="0" fontId="8" fillId="6" borderId="23" xfId="0" applyFont="1" applyFill="1" applyBorder="1" applyAlignment="1">
      <alignment horizontal="left" vertical="top" wrapText="1"/>
    </xf>
    <xf numFmtId="44" fontId="4" fillId="5" borderId="2" xfId="0" applyNumberFormat="1" applyFont="1" applyFill="1" applyBorder="1" applyAlignment="1">
      <alignment vertical="top"/>
    </xf>
    <xf numFmtId="0" fontId="8" fillId="6" borderId="1" xfId="0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3" borderId="0" xfId="0" applyFont="1" applyFill="1" applyAlignment="1">
      <alignment horizontal="right" vertical="top"/>
    </xf>
    <xf numFmtId="0" fontId="4" fillId="3" borderId="0" xfId="0" applyFont="1" applyFill="1" applyAlignment="1">
      <alignment horizontal="center" vertical="top"/>
    </xf>
    <xf numFmtId="0" fontId="4" fillId="3" borderId="0" xfId="0" applyFont="1" applyFill="1" applyAlignment="1">
      <alignment vertical="top"/>
    </xf>
    <xf numFmtId="0" fontId="7" fillId="3" borderId="10" xfId="0" applyFont="1" applyFill="1" applyBorder="1" applyAlignment="1">
      <alignment horizontal="center" vertical="top"/>
    </xf>
    <xf numFmtId="0" fontId="7" fillId="3" borderId="12" xfId="0" applyFont="1" applyFill="1" applyBorder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9" fillId="3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/>
    </xf>
    <xf numFmtId="0" fontId="9" fillId="3" borderId="0" xfId="0" applyFont="1" applyFill="1" applyAlignment="1">
      <alignment vertical="top" wrapText="1"/>
    </xf>
    <xf numFmtId="0" fontId="9" fillId="3" borderId="0" xfId="0" applyFont="1" applyFill="1"/>
    <xf numFmtId="0" fontId="8" fillId="0" borderId="0" xfId="0" applyFont="1" applyAlignment="1">
      <alignment horizontal="right" vertical="top"/>
    </xf>
    <xf numFmtId="0" fontId="9" fillId="0" borderId="0" xfId="0" applyFont="1" applyAlignment="1">
      <alignment wrapText="1"/>
    </xf>
    <xf numFmtId="0" fontId="10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  <xf numFmtId="44" fontId="4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9" fillId="0" borderId="0" xfId="0" applyFont="1"/>
    <xf numFmtId="0" fontId="4" fillId="5" borderId="1" xfId="0" applyFont="1" applyFill="1" applyBorder="1" applyAlignment="1">
      <alignment vertical="center" wrapText="1"/>
    </xf>
    <xf numFmtId="0" fontId="9" fillId="6" borderId="8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top"/>
    </xf>
    <xf numFmtId="0" fontId="9" fillId="3" borderId="0" xfId="0" applyFont="1" applyFill="1" applyAlignment="1">
      <alignment wrapText="1"/>
    </xf>
    <xf numFmtId="0" fontId="9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top" wrapText="1"/>
    </xf>
    <xf numFmtId="164" fontId="9" fillId="2" borderId="1" xfId="0" applyNumberFormat="1" applyFont="1" applyFill="1" applyBorder="1" applyAlignment="1">
      <alignment horizontal="center" vertical="top" wrapText="1"/>
    </xf>
    <xf numFmtId="164" fontId="9" fillId="2" borderId="24" xfId="0" applyNumberFormat="1" applyFont="1" applyFill="1" applyBorder="1" applyAlignment="1">
      <alignment horizontal="center" vertical="top" wrapText="1"/>
    </xf>
    <xf numFmtId="164" fontId="9" fillId="2" borderId="8" xfId="0" applyNumberFormat="1" applyFont="1" applyFill="1" applyBorder="1" applyAlignment="1">
      <alignment horizontal="center" vertical="top" wrapText="1"/>
    </xf>
    <xf numFmtId="164" fontId="9" fillId="2" borderId="8" xfId="0" applyNumberFormat="1" applyFont="1" applyFill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top"/>
    </xf>
    <xf numFmtId="0" fontId="11" fillId="4" borderId="3" xfId="0" applyFont="1" applyFill="1" applyBorder="1" applyAlignment="1">
      <alignment horizontal="center" vertical="top" wrapText="1"/>
    </xf>
    <xf numFmtId="164" fontId="11" fillId="4" borderId="1" xfId="0" applyNumberFormat="1" applyFont="1" applyFill="1" applyBorder="1" applyAlignment="1">
      <alignment horizontal="center" vertical="top" wrapText="1"/>
    </xf>
    <xf numFmtId="164" fontId="9" fillId="4" borderId="1" xfId="0" applyNumberFormat="1" applyFont="1" applyFill="1" applyBorder="1" applyAlignment="1">
      <alignment horizontal="left" vertical="top" wrapText="1"/>
    </xf>
    <xf numFmtId="164" fontId="9" fillId="4" borderId="1" xfId="0" applyNumberFormat="1" applyFont="1" applyFill="1" applyBorder="1" applyAlignment="1">
      <alignment horizontal="center" vertical="top" wrapText="1"/>
    </xf>
    <xf numFmtId="0" fontId="4" fillId="0" borderId="2" xfId="0" quotePrefix="1" applyFont="1" applyBorder="1" applyAlignment="1">
      <alignment horizontal="left" vertical="top" wrapText="1"/>
    </xf>
    <xf numFmtId="0" fontId="4" fillId="0" borderId="27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top" wrapText="1"/>
    </xf>
    <xf numFmtId="9" fontId="4" fillId="6" borderId="2" xfId="2" applyFont="1" applyFill="1" applyBorder="1" applyAlignment="1">
      <alignment horizontal="right" vertical="top" wrapText="1"/>
    </xf>
    <xf numFmtId="0" fontId="4" fillId="0" borderId="1" xfId="1" applyNumberFormat="1" applyFont="1" applyFill="1" applyBorder="1" applyAlignment="1">
      <alignment horizontal="right" vertical="top" wrapText="1"/>
    </xf>
    <xf numFmtId="164" fontId="4" fillId="6" borderId="1" xfId="0" applyNumberFormat="1" applyFont="1" applyFill="1" applyBorder="1" applyAlignment="1">
      <alignment vertical="top" wrapText="1"/>
    </xf>
    <xf numFmtId="164" fontId="8" fillId="5" borderId="1" xfId="0" applyNumberFormat="1" applyFont="1" applyFill="1" applyBorder="1" applyAlignment="1">
      <alignment horizontal="left" vertical="top" wrapText="1"/>
    </xf>
    <xf numFmtId="44" fontId="7" fillId="5" borderId="2" xfId="0" applyNumberFormat="1" applyFont="1" applyFill="1" applyBorder="1" applyAlignment="1">
      <alignment vertical="top" wrapText="1"/>
    </xf>
    <xf numFmtId="9" fontId="9" fillId="4" borderId="1" xfId="2" applyFont="1" applyFill="1" applyBorder="1" applyAlignment="1">
      <alignment horizontal="center" vertical="top"/>
    </xf>
    <xf numFmtId="0" fontId="9" fillId="4" borderId="28" xfId="0" applyFont="1" applyFill="1" applyBorder="1" applyAlignment="1">
      <alignment horizontal="center" vertical="top"/>
    </xf>
    <xf numFmtId="164" fontId="8" fillId="5" borderId="2" xfId="0" applyNumberFormat="1" applyFont="1" applyFill="1" applyBorder="1" applyAlignment="1">
      <alignment horizontal="left" vertical="top" wrapText="1"/>
    </xf>
    <xf numFmtId="9" fontId="4" fillId="6" borderId="1" xfId="2" applyFont="1" applyFill="1" applyBorder="1" applyAlignment="1">
      <alignment horizontal="right" vertical="top" wrapText="1"/>
    </xf>
    <xf numFmtId="0" fontId="4" fillId="0" borderId="2" xfId="0" applyFont="1" applyBorder="1" applyAlignment="1">
      <alignment horizontal="left" vertical="top"/>
    </xf>
    <xf numFmtId="0" fontId="12" fillId="0" borderId="27" xfId="0" applyFont="1" applyBorder="1" applyAlignment="1">
      <alignment vertical="center" wrapText="1"/>
    </xf>
    <xf numFmtId="0" fontId="7" fillId="5" borderId="1" xfId="0" applyFont="1" applyFill="1" applyBorder="1" applyAlignment="1">
      <alignment horizontal="left" vertical="top" wrapText="1"/>
    </xf>
    <xf numFmtId="0" fontId="7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center" vertical="top" wrapText="1"/>
    </xf>
    <xf numFmtId="165" fontId="4" fillId="5" borderId="7" xfId="1" applyNumberFormat="1" applyFont="1" applyFill="1" applyBorder="1" applyAlignment="1">
      <alignment horizontal="right" vertical="top" wrapText="1"/>
    </xf>
    <xf numFmtId="165" fontId="4" fillId="5" borderId="2" xfId="1" applyNumberFormat="1" applyFont="1" applyFill="1" applyBorder="1" applyAlignment="1">
      <alignment horizontal="right" vertical="top" wrapText="1"/>
    </xf>
    <xf numFmtId="0" fontId="8" fillId="5" borderId="27" xfId="0" applyFont="1" applyFill="1" applyBorder="1" applyAlignment="1">
      <alignment horizontal="right" vertical="top"/>
    </xf>
    <xf numFmtId="0" fontId="9" fillId="0" borderId="27" xfId="0" applyFont="1" applyBorder="1" applyAlignment="1">
      <alignment horizontal="left" vertical="top"/>
    </xf>
    <xf numFmtId="0" fontId="7" fillId="0" borderId="27" xfId="0" applyFont="1" applyBorder="1" applyAlignment="1">
      <alignment wrapText="1"/>
    </xf>
    <xf numFmtId="0" fontId="8" fillId="5" borderId="27" xfId="0" applyFont="1" applyFill="1" applyBorder="1" applyAlignment="1">
      <alignment horizontal="right" vertical="top" wrapText="1"/>
    </xf>
    <xf numFmtId="0" fontId="9" fillId="6" borderId="27" xfId="0" applyFont="1" applyFill="1" applyBorder="1" applyAlignment="1">
      <alignment horizontal="left" vertical="top" wrapText="1"/>
    </xf>
    <xf numFmtId="0" fontId="4" fillId="5" borderId="29" xfId="0" applyFont="1" applyFill="1" applyBorder="1" applyAlignment="1">
      <alignment vertical="center" wrapText="1"/>
    </xf>
    <xf numFmtId="9" fontId="9" fillId="4" borderId="7" xfId="2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left" vertical="top" wrapText="1"/>
    </xf>
    <xf numFmtId="0" fontId="9" fillId="4" borderId="7" xfId="0" applyFont="1" applyFill="1" applyBorder="1" applyAlignment="1">
      <alignment horizontal="center" vertical="top"/>
    </xf>
    <xf numFmtId="0" fontId="7" fillId="5" borderId="7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vertical="top" wrapText="1"/>
    </xf>
    <xf numFmtId="9" fontId="9" fillId="4" borderId="27" xfId="2" applyFont="1" applyFill="1" applyBorder="1" applyAlignment="1">
      <alignment horizontal="center" vertical="top"/>
    </xf>
    <xf numFmtId="0" fontId="7" fillId="5" borderId="27" xfId="0" applyFont="1" applyFill="1" applyBorder="1" applyAlignment="1">
      <alignment horizontal="right" vertical="top" wrapText="1"/>
    </xf>
    <xf numFmtId="0" fontId="4" fillId="4" borderId="1" xfId="1" applyNumberFormat="1" applyFont="1" applyFill="1" applyBorder="1" applyAlignment="1">
      <alignment horizontal="right" vertical="top" wrapText="1"/>
    </xf>
    <xf numFmtId="164" fontId="4" fillId="4" borderId="1" xfId="0" applyNumberFormat="1" applyFont="1" applyFill="1" applyBorder="1" applyAlignment="1">
      <alignment vertical="top" wrapText="1"/>
    </xf>
    <xf numFmtId="44" fontId="4" fillId="4" borderId="1" xfId="0" applyNumberFormat="1" applyFont="1" applyFill="1" applyBorder="1" applyAlignment="1">
      <alignment vertical="top" wrapText="1"/>
    </xf>
    <xf numFmtId="164" fontId="4" fillId="4" borderId="7" xfId="0" applyNumberFormat="1" applyFont="1" applyFill="1" applyBorder="1" applyAlignment="1">
      <alignment vertical="top" wrapText="1"/>
    </xf>
    <xf numFmtId="164" fontId="8" fillId="4" borderId="2" xfId="0" applyNumberFormat="1" applyFont="1" applyFill="1" applyBorder="1" applyAlignment="1">
      <alignment horizontal="left" vertical="top" wrapText="1"/>
    </xf>
    <xf numFmtId="164" fontId="8" fillId="4" borderId="1" xfId="0" applyNumberFormat="1" applyFont="1" applyFill="1" applyBorder="1" applyAlignment="1">
      <alignment horizontal="left" vertical="top" wrapText="1"/>
    </xf>
    <xf numFmtId="0" fontId="9" fillId="4" borderId="27" xfId="0" applyFont="1" applyFill="1" applyBorder="1" applyAlignment="1">
      <alignment horizontal="center" vertical="top" wrapText="1"/>
    </xf>
    <xf numFmtId="9" fontId="9" fillId="4" borderId="27" xfId="2" applyFont="1" applyFill="1" applyBorder="1" applyAlignment="1">
      <alignment horizontal="center" vertical="top" wrapText="1"/>
    </xf>
    <xf numFmtId="0" fontId="4" fillId="4" borderId="7" xfId="0" applyFont="1" applyFill="1" applyBorder="1" applyAlignment="1">
      <alignment horizontal="center" vertical="top" wrapText="1"/>
    </xf>
    <xf numFmtId="9" fontId="4" fillId="4" borderId="2" xfId="2" applyFont="1" applyFill="1" applyBorder="1" applyAlignment="1">
      <alignment horizontal="right" vertical="top" wrapText="1"/>
    </xf>
    <xf numFmtId="0" fontId="9" fillId="4" borderId="2" xfId="0" applyFont="1" applyFill="1" applyBorder="1" applyAlignment="1">
      <alignment horizontal="left" vertical="top" wrapText="1"/>
    </xf>
    <xf numFmtId="0" fontId="8" fillId="4" borderId="23" xfId="0" applyFont="1" applyFill="1" applyBorder="1" applyAlignment="1">
      <alignment horizontal="left" vertical="top" wrapText="1"/>
    </xf>
    <xf numFmtId="0" fontId="4" fillId="4" borderId="0" xfId="0" applyFont="1" applyFill="1" applyAlignment="1">
      <alignment vertical="top"/>
    </xf>
    <xf numFmtId="0" fontId="7" fillId="4" borderId="0" xfId="0" applyFont="1" applyFill="1" applyAlignment="1">
      <alignment vertical="top"/>
    </xf>
    <xf numFmtId="0" fontId="4" fillId="4" borderId="2" xfId="0" quotePrefix="1" applyFont="1" applyFill="1" applyBorder="1" applyAlignment="1">
      <alignment horizontal="left" vertical="top" wrapText="1"/>
    </xf>
    <xf numFmtId="0" fontId="7" fillId="4" borderId="2" xfId="0" applyFont="1" applyFill="1" applyBorder="1" applyAlignment="1">
      <alignment horizontal="left" vertical="top" wrapText="1"/>
    </xf>
    <xf numFmtId="0" fontId="0" fillId="4" borderId="0" xfId="0" applyFill="1" applyAlignment="1">
      <alignment vertical="top"/>
    </xf>
    <xf numFmtId="0" fontId="7" fillId="4" borderId="27" xfId="0" applyFont="1" applyFill="1" applyBorder="1" applyAlignment="1">
      <alignment horizontal="center"/>
    </xf>
    <xf numFmtId="0" fontId="4" fillId="4" borderId="7" xfId="1" applyNumberFormat="1" applyFont="1" applyFill="1" applyBorder="1" applyAlignment="1">
      <alignment horizontal="right" vertical="top" wrapText="1"/>
    </xf>
    <xf numFmtId="44" fontId="4" fillId="4" borderId="26" xfId="0" applyNumberFormat="1" applyFont="1" applyFill="1" applyBorder="1" applyAlignment="1">
      <alignment vertical="top" wrapText="1"/>
    </xf>
    <xf numFmtId="164" fontId="9" fillId="4" borderId="26" xfId="0" applyNumberFormat="1" applyFont="1" applyFill="1" applyBorder="1" applyAlignment="1">
      <alignment horizontal="left" vertical="top" wrapText="1"/>
    </xf>
    <xf numFmtId="9" fontId="7" fillId="4" borderId="2" xfId="2" applyFont="1" applyFill="1" applyBorder="1" applyAlignment="1">
      <alignment horizontal="right" vertical="top" wrapText="1"/>
    </xf>
    <xf numFmtId="0" fontId="7" fillId="4" borderId="7" xfId="0" applyFont="1" applyFill="1" applyBorder="1" applyAlignment="1">
      <alignment horizontal="left" vertical="top" wrapText="1"/>
    </xf>
    <xf numFmtId="0" fontId="7" fillId="4" borderId="7" xfId="0" applyFont="1" applyFill="1" applyBorder="1" applyAlignment="1">
      <alignment horizontal="right" vertical="top" wrapText="1"/>
    </xf>
    <xf numFmtId="164" fontId="4" fillId="4" borderId="7" xfId="0" applyNumberFormat="1" applyFont="1" applyFill="1" applyBorder="1" applyAlignment="1">
      <alignment horizontal="center" vertical="top" wrapText="1"/>
    </xf>
    <xf numFmtId="164" fontId="8" fillId="4" borderId="5" xfId="0" applyNumberFormat="1" applyFont="1" applyFill="1" applyBorder="1" applyAlignment="1">
      <alignment horizontal="left" vertical="top" wrapText="1"/>
    </xf>
    <xf numFmtId="164" fontId="8" fillId="4" borderId="26" xfId="0" applyNumberFormat="1" applyFont="1" applyFill="1" applyBorder="1" applyAlignment="1">
      <alignment horizontal="left" vertical="top" wrapText="1"/>
    </xf>
    <xf numFmtId="44" fontId="7" fillId="4" borderId="2" xfId="0" applyNumberFormat="1" applyFont="1" applyFill="1" applyBorder="1" applyAlignment="1">
      <alignment vertical="top" wrapText="1"/>
    </xf>
    <xf numFmtId="0" fontId="7" fillId="4" borderId="27" xfId="0" applyFont="1" applyFill="1" applyBorder="1"/>
    <xf numFmtId="0" fontId="8" fillId="6" borderId="1" xfId="0" applyFont="1" applyFill="1" applyBorder="1" applyAlignment="1">
      <alignment horizontal="right" vertical="top" wrapText="1"/>
    </xf>
    <xf numFmtId="0" fontId="14" fillId="3" borderId="0" xfId="0" applyFont="1" applyFill="1"/>
    <xf numFmtId="0" fontId="14" fillId="3" borderId="0" xfId="0" applyFont="1" applyFill="1" applyAlignment="1">
      <alignment vertical="top"/>
    </xf>
    <xf numFmtId="0" fontId="15" fillId="3" borderId="0" xfId="0" applyFont="1" applyFill="1"/>
    <xf numFmtId="0" fontId="15" fillId="3" borderId="0" xfId="0" applyFont="1" applyFill="1" applyAlignment="1">
      <alignment vertical="top"/>
    </xf>
    <xf numFmtId="44" fontId="17" fillId="4" borderId="1" xfId="0" applyNumberFormat="1" applyFont="1" applyFill="1" applyBorder="1" applyAlignment="1">
      <alignment vertical="top" wrapText="1"/>
    </xf>
    <xf numFmtId="44" fontId="4" fillId="5" borderId="2" xfId="0" applyNumberFormat="1" applyFont="1" applyFill="1" applyBorder="1" applyAlignment="1">
      <alignment vertical="top" wrapText="1"/>
    </xf>
    <xf numFmtId="44" fontId="4" fillId="4" borderId="2" xfId="0" applyNumberFormat="1" applyFont="1" applyFill="1" applyBorder="1" applyAlignment="1">
      <alignment vertical="top" wrapText="1"/>
    </xf>
    <xf numFmtId="44" fontId="4" fillId="7" borderId="26" xfId="0" applyNumberFormat="1" applyFont="1" applyFill="1" applyBorder="1" applyAlignment="1">
      <alignment vertical="top" wrapText="1"/>
    </xf>
    <xf numFmtId="164" fontId="8" fillId="5" borderId="5" xfId="0" applyNumberFormat="1" applyFont="1" applyFill="1" applyBorder="1" applyAlignment="1">
      <alignment horizontal="left" vertical="top" wrapText="1"/>
    </xf>
    <xf numFmtId="164" fontId="8" fillId="5" borderId="6" xfId="0" applyNumberFormat="1" applyFont="1" applyFill="1" applyBorder="1" applyAlignment="1">
      <alignment horizontal="left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/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center"/>
    </xf>
    <xf numFmtId="1" fontId="15" fillId="3" borderId="0" xfId="0" applyNumberFormat="1" applyFont="1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19" fillId="3" borderId="0" xfId="0" applyFont="1" applyFill="1" applyAlignment="1">
      <alignment horizontal="left" vertical="center"/>
    </xf>
    <xf numFmtId="0" fontId="19" fillId="3" borderId="0" xfId="0" applyFont="1" applyFill="1"/>
    <xf numFmtId="0" fontId="19" fillId="3" borderId="0" xfId="0" applyFont="1" applyFill="1" applyAlignment="1">
      <alignment vertical="top"/>
    </xf>
    <xf numFmtId="0" fontId="16" fillId="3" borderId="0" xfId="0" applyFont="1" applyFill="1"/>
    <xf numFmtId="0" fontId="0" fillId="0" borderId="0" xfId="0"/>
    <xf numFmtId="0" fontId="7" fillId="2" borderId="8" xfId="0" applyFont="1" applyFill="1" applyBorder="1" applyAlignment="1">
      <alignment horizontal="center" vertical="center" wrapText="1"/>
    </xf>
    <xf numFmtId="8" fontId="18" fillId="0" borderId="23" xfId="0" applyNumberFormat="1" applyFont="1" applyBorder="1" applyAlignment="1">
      <alignment horizontal="center" vertical="center" wrapText="1"/>
    </xf>
    <xf numFmtId="44" fontId="18" fillId="0" borderId="24" xfId="0" applyNumberFormat="1" applyFont="1" applyBorder="1" applyAlignment="1">
      <alignment horizontal="center" vertical="center" wrapText="1"/>
    </xf>
    <xf numFmtId="8" fontId="18" fillId="0" borderId="1" xfId="0" applyNumberFormat="1" applyFont="1" applyBorder="1" applyAlignment="1">
      <alignment horizontal="center" vertical="center" wrapText="1"/>
    </xf>
    <xf numFmtId="44" fontId="18" fillId="0" borderId="2" xfId="0" applyNumberFormat="1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7" fillId="6" borderId="16" xfId="0" applyFont="1" applyFill="1" applyBorder="1" applyAlignment="1">
      <alignment horizontal="left" vertical="center" wrapText="1"/>
    </xf>
    <xf numFmtId="0" fontId="7" fillId="6" borderId="15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0" fontId="4" fillId="3" borderId="22" xfId="0" applyFont="1" applyFill="1" applyBorder="1" applyAlignment="1">
      <alignment horizontal="left" vertical="top" wrapText="1"/>
    </xf>
    <xf numFmtId="14" fontId="7" fillId="6" borderId="10" xfId="0" applyNumberFormat="1" applyFont="1" applyFill="1" applyBorder="1" applyAlignment="1">
      <alignment horizontal="left" vertical="center"/>
    </xf>
    <xf numFmtId="14" fontId="7" fillId="6" borderId="18" xfId="0" applyNumberFormat="1" applyFont="1" applyFill="1" applyBorder="1" applyAlignment="1">
      <alignment horizontal="left" vertical="center"/>
    </xf>
    <xf numFmtId="0" fontId="7" fillId="6" borderId="14" xfId="0" applyFont="1" applyFill="1" applyBorder="1" applyAlignment="1">
      <alignment horizontal="left" vertical="center" wrapText="1"/>
    </xf>
    <xf numFmtId="0" fontId="7" fillId="6" borderId="1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top"/>
    </xf>
    <xf numFmtId="0" fontId="7" fillId="3" borderId="11" xfId="0" applyFont="1" applyFill="1" applyBorder="1" applyAlignment="1">
      <alignment horizontal="left" vertical="top"/>
    </xf>
    <xf numFmtId="0" fontId="7" fillId="3" borderId="10" xfId="0" applyFont="1" applyFill="1" applyBorder="1" applyAlignment="1">
      <alignment horizontal="center" vertical="top"/>
    </xf>
    <xf numFmtId="0" fontId="7" fillId="3" borderId="11" xfId="0" applyFont="1" applyFill="1" applyBorder="1" applyAlignment="1">
      <alignment horizontal="center" vertical="top"/>
    </xf>
    <xf numFmtId="0" fontId="7" fillId="6" borderId="17" xfId="0" applyFont="1" applyFill="1" applyBorder="1" applyAlignment="1">
      <alignment horizontal="left"/>
    </xf>
    <xf numFmtId="0" fontId="7" fillId="6" borderId="13" xfId="0" applyFont="1" applyFill="1" applyBorder="1" applyAlignment="1">
      <alignment horizontal="left"/>
    </xf>
    <xf numFmtId="0" fontId="7" fillId="3" borderId="25" xfId="0" applyFont="1" applyFill="1" applyBorder="1" applyAlignment="1">
      <alignment horizontal="left" vertical="top"/>
    </xf>
    <xf numFmtId="0" fontId="7" fillId="3" borderId="13" xfId="0" applyFont="1" applyFill="1" applyBorder="1" applyAlignment="1">
      <alignment horizontal="left" vertical="top"/>
    </xf>
  </cellXfs>
  <cellStyles count="4">
    <cellStyle name="Comma" xfId="1" builtinId="3"/>
    <cellStyle name="Normal" xfId="0" builtinId="0"/>
    <cellStyle name="Normal 30" xfId="3" xr:uid="{00000000-0005-0000-0000-000002000000}"/>
    <cellStyle name="Percent" xfId="2" builtinId="5"/>
  </cellStyles>
  <dxfs count="0"/>
  <tableStyles count="0" defaultTableStyle="TableStyleMedium2" defaultPivotStyle="PivotStyleLight16"/>
  <colors>
    <mruColors>
      <color rgb="FF99FF99"/>
      <color rgb="FFFFFF99"/>
      <color rgb="FFFFFF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343548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79"/>
  <sheetViews>
    <sheetView tabSelected="1" topLeftCell="A51" zoomScale="82" zoomScaleNormal="82" workbookViewId="0">
      <selection activeCell="B3" sqref="B3"/>
    </sheetView>
  </sheetViews>
  <sheetFormatPr defaultColWidth="9.109375" defaultRowHeight="14.4" x14ac:dyDescent="0.3"/>
  <cols>
    <col min="1" max="1" width="13.5546875" style="2" customWidth="1"/>
    <col min="2" max="2" width="70.109375" style="1" customWidth="1"/>
    <col min="3" max="3" width="13.33203125" style="3" customWidth="1"/>
    <col min="4" max="4" width="9.6640625" style="3" customWidth="1"/>
    <col min="5" max="5" width="7.5546875" style="3" customWidth="1"/>
    <col min="6" max="7" width="19.5546875" style="1" customWidth="1"/>
    <col min="8" max="8" width="6.44140625" style="1" customWidth="1"/>
    <col min="9" max="9" width="14.5546875" style="1" customWidth="1"/>
    <col min="10" max="10" width="14" style="1" customWidth="1"/>
    <col min="11" max="11" width="6.5546875" style="1" customWidth="1"/>
    <col min="12" max="12" width="13" style="1" customWidth="1"/>
    <col min="13" max="13" width="12.109375" style="1" customWidth="1"/>
    <col min="14" max="14" width="17.6640625" style="1" customWidth="1"/>
    <col min="15" max="15" width="14.109375" style="1" customWidth="1"/>
    <col min="16" max="16" width="29.21875" style="1" customWidth="1"/>
    <col min="17" max="17" width="31.44140625" style="1" customWidth="1"/>
    <col min="18" max="16384" width="9.109375" style="1"/>
  </cols>
  <sheetData>
    <row r="1" spans="1:16" s="9" customFormat="1" ht="25.8" x14ac:dyDescent="0.5">
      <c r="A1" s="5"/>
      <c r="B1" s="6" t="s">
        <v>18</v>
      </c>
      <c r="C1" s="7"/>
      <c r="D1" s="7"/>
      <c r="E1" s="8"/>
      <c r="F1" s="8"/>
      <c r="G1" s="8"/>
      <c r="H1" s="8"/>
      <c r="I1" s="8"/>
      <c r="J1" s="8"/>
      <c r="K1" s="8"/>
      <c r="L1" s="8"/>
      <c r="M1" s="8"/>
    </row>
    <row r="2" spans="1:16" s="9" customFormat="1" ht="28.8" customHeight="1" x14ac:dyDescent="0.5">
      <c r="A2" s="5"/>
      <c r="B2" s="10" t="s">
        <v>31</v>
      </c>
      <c r="C2" s="7"/>
      <c r="D2" s="7"/>
      <c r="E2" s="8"/>
      <c r="F2" s="8"/>
      <c r="G2" s="8"/>
      <c r="H2" s="8"/>
      <c r="I2" s="8"/>
      <c r="J2" s="8"/>
      <c r="K2" s="8"/>
      <c r="L2" s="8"/>
      <c r="M2" s="8"/>
    </row>
    <row r="3" spans="1:16" s="4" customFormat="1" x14ac:dyDescent="0.3">
      <c r="A3" s="72" t="s">
        <v>32</v>
      </c>
      <c r="B3" s="73" t="s">
        <v>72</v>
      </c>
      <c r="C3" s="25"/>
      <c r="D3" s="25"/>
      <c r="E3" s="26"/>
      <c r="F3" s="26"/>
      <c r="G3" s="26"/>
      <c r="H3" s="26"/>
      <c r="I3" s="26"/>
      <c r="J3" s="26"/>
      <c r="K3" s="26"/>
      <c r="L3" s="26"/>
      <c r="M3" s="26"/>
      <c r="N3" s="11"/>
      <c r="O3" s="11"/>
      <c r="P3" s="11"/>
    </row>
    <row r="4" spans="1:16" s="4" customFormat="1" ht="72" x14ac:dyDescent="0.3">
      <c r="A4" s="72" t="s">
        <v>33</v>
      </c>
      <c r="B4" s="74" t="s">
        <v>66</v>
      </c>
      <c r="C4" s="25"/>
      <c r="D4" s="25"/>
      <c r="E4" s="27"/>
      <c r="F4" s="27"/>
      <c r="G4" s="27"/>
      <c r="H4" s="27"/>
      <c r="I4" s="27"/>
      <c r="J4" s="27"/>
      <c r="K4" s="27"/>
      <c r="L4" s="27"/>
      <c r="M4" s="27"/>
      <c r="N4" s="11"/>
      <c r="O4" s="11"/>
      <c r="P4" s="11"/>
    </row>
    <row r="5" spans="1:16" s="4" customFormat="1" x14ac:dyDescent="0.3">
      <c r="A5" s="75" t="s">
        <v>19</v>
      </c>
      <c r="B5" s="76"/>
      <c r="C5" s="25"/>
      <c r="D5" s="25"/>
      <c r="E5" s="28"/>
      <c r="F5" s="28"/>
      <c r="G5" s="28"/>
      <c r="H5" s="28"/>
      <c r="I5" s="28"/>
      <c r="J5" s="28"/>
      <c r="K5" s="28"/>
      <c r="L5" s="28"/>
      <c r="M5" s="28"/>
      <c r="N5" s="11"/>
      <c r="O5" s="11"/>
      <c r="P5" s="11"/>
    </row>
    <row r="6" spans="1:16" s="4" customFormat="1" x14ac:dyDescent="0.3">
      <c r="A6" s="29"/>
      <c r="B6" s="30"/>
      <c r="C6" s="25"/>
      <c r="D6" s="25"/>
      <c r="E6" s="28"/>
      <c r="F6" s="28"/>
      <c r="G6" s="28"/>
      <c r="H6" s="28"/>
      <c r="I6" s="28"/>
      <c r="J6" s="28"/>
      <c r="K6" s="28"/>
      <c r="L6" s="28"/>
      <c r="M6" s="28"/>
      <c r="N6" s="11"/>
      <c r="O6" s="11"/>
      <c r="P6" s="11"/>
    </row>
    <row r="7" spans="1:16" s="11" customFormat="1" x14ac:dyDescent="0.3">
      <c r="A7" s="31" t="s">
        <v>7</v>
      </c>
      <c r="B7" s="32"/>
      <c r="C7" s="32"/>
      <c r="D7" s="33"/>
      <c r="E7" s="28"/>
      <c r="F7" s="28"/>
      <c r="G7" s="28"/>
      <c r="H7" s="28"/>
      <c r="I7" s="28"/>
      <c r="J7" s="28"/>
      <c r="K7" s="28"/>
      <c r="L7" s="28"/>
      <c r="M7" s="28"/>
    </row>
    <row r="8" spans="1:16" s="127" customFormat="1" x14ac:dyDescent="0.3">
      <c r="A8" s="126" t="s">
        <v>67</v>
      </c>
      <c r="B8" s="115"/>
      <c r="C8" s="116"/>
      <c r="D8" s="117"/>
      <c r="E8" s="117"/>
      <c r="F8" s="117"/>
      <c r="G8" s="117"/>
      <c r="H8" s="117"/>
      <c r="I8" s="117"/>
      <c r="J8" s="117"/>
      <c r="K8" s="117"/>
      <c r="L8" s="118"/>
      <c r="M8" s="118"/>
    </row>
    <row r="9" spans="1:16" s="127" customFormat="1" x14ac:dyDescent="0.3">
      <c r="A9" s="128" t="s">
        <v>38</v>
      </c>
      <c r="D9" s="117"/>
      <c r="E9" s="117"/>
      <c r="F9" s="117"/>
      <c r="G9" s="117"/>
      <c r="H9" s="117"/>
      <c r="I9" s="117"/>
      <c r="J9" s="117"/>
      <c r="K9" s="117"/>
      <c r="L9" s="118"/>
      <c r="M9" s="118"/>
    </row>
    <row r="10" spans="1:16" s="137" customFormat="1" x14ac:dyDescent="0.3">
      <c r="A10" s="136" t="s">
        <v>39</v>
      </c>
    </row>
    <row r="11" spans="1:16" s="127" customFormat="1" x14ac:dyDescent="0.3">
      <c r="A11" s="129" t="s">
        <v>68</v>
      </c>
      <c r="C11" s="130"/>
      <c r="E11" s="131"/>
      <c r="F11" s="117"/>
      <c r="G11" s="117"/>
      <c r="H11" s="130"/>
      <c r="K11" s="132"/>
      <c r="N11" s="130"/>
    </row>
    <row r="12" spans="1:16" s="134" customFormat="1" ht="15" customHeight="1" x14ac:dyDescent="0.3">
      <c r="A12" s="133" t="s">
        <v>69</v>
      </c>
      <c r="L12" s="135"/>
      <c r="M12" s="135"/>
    </row>
    <row r="13" spans="1:16" s="11" customFormat="1" x14ac:dyDescent="0.3">
      <c r="A13" s="34"/>
      <c r="E13" s="28"/>
      <c r="F13" s="28"/>
      <c r="G13" s="28"/>
      <c r="H13" s="28"/>
      <c r="I13" s="28"/>
      <c r="J13" s="28"/>
      <c r="K13" s="28"/>
      <c r="L13" s="28"/>
      <c r="M13" s="28"/>
    </row>
    <row r="14" spans="1:16" s="11" customFormat="1" x14ac:dyDescent="0.3">
      <c r="B14" s="35" t="s">
        <v>3</v>
      </c>
      <c r="C14" s="138" t="s">
        <v>4</v>
      </c>
      <c r="D14" s="138"/>
      <c r="E14" s="36"/>
      <c r="F14" s="28"/>
      <c r="G14" s="28"/>
      <c r="H14" s="28"/>
      <c r="I14" s="28"/>
      <c r="J14" s="28"/>
      <c r="K14" s="28"/>
      <c r="L14" s="28"/>
      <c r="M14" s="28"/>
    </row>
    <row r="15" spans="1:16" s="11" customFormat="1" ht="15.6" x14ac:dyDescent="0.3">
      <c r="B15" s="37" t="s">
        <v>5</v>
      </c>
      <c r="C15" s="139">
        <v>17.489999999999998</v>
      </c>
      <c r="D15" s="140"/>
      <c r="E15" s="38"/>
      <c r="F15" s="143" t="s">
        <v>23</v>
      </c>
      <c r="G15" s="28"/>
      <c r="H15" s="28"/>
      <c r="I15" s="28"/>
      <c r="J15" s="28"/>
      <c r="K15" s="28"/>
      <c r="L15" s="28"/>
      <c r="M15" s="28"/>
    </row>
    <row r="16" spans="1:16" s="11" customFormat="1" ht="15.6" customHeight="1" x14ac:dyDescent="0.3">
      <c r="B16" s="37" t="s">
        <v>6</v>
      </c>
      <c r="C16" s="141">
        <v>20.57</v>
      </c>
      <c r="D16" s="142"/>
      <c r="E16" s="38"/>
      <c r="F16" s="143"/>
      <c r="G16" s="28"/>
      <c r="H16" s="28"/>
      <c r="I16" s="28"/>
      <c r="J16" s="28"/>
      <c r="K16" s="28"/>
      <c r="L16" s="28"/>
      <c r="M16" s="28"/>
    </row>
    <row r="17" spans="1:17" s="11" customFormat="1" ht="15.6" x14ac:dyDescent="0.3">
      <c r="B17" s="77" t="s">
        <v>8</v>
      </c>
      <c r="C17" s="141">
        <v>23.75</v>
      </c>
      <c r="D17" s="142"/>
      <c r="E17" s="38"/>
      <c r="F17" s="143"/>
      <c r="G17" s="28"/>
      <c r="H17" s="28"/>
      <c r="I17" s="28"/>
      <c r="J17" s="28"/>
      <c r="K17" s="28"/>
      <c r="L17" s="28"/>
      <c r="M17" s="28"/>
    </row>
    <row r="18" spans="1:17" s="11" customFormat="1" x14ac:dyDescent="0.3">
      <c r="A18" s="39"/>
      <c r="B18" s="40"/>
      <c r="C18" s="25"/>
      <c r="D18" s="25"/>
      <c r="E18" s="28"/>
      <c r="F18" s="28"/>
      <c r="G18" s="28"/>
      <c r="H18" s="28"/>
      <c r="I18" s="28"/>
      <c r="J18" s="28"/>
      <c r="K18" s="28"/>
      <c r="L18" s="28"/>
      <c r="M18" s="28"/>
    </row>
    <row r="19" spans="1:17" s="12" customFormat="1" ht="28.8" x14ac:dyDescent="0.3">
      <c r="A19" s="41" t="s">
        <v>0</v>
      </c>
      <c r="B19" s="82" t="s">
        <v>54</v>
      </c>
      <c r="C19" s="42" t="s">
        <v>1</v>
      </c>
      <c r="D19" s="42" t="s">
        <v>16</v>
      </c>
      <c r="E19" s="42" t="s">
        <v>9</v>
      </c>
      <c r="F19" s="43" t="s">
        <v>14</v>
      </c>
      <c r="G19" s="43" t="s">
        <v>26</v>
      </c>
      <c r="H19" s="42" t="s">
        <v>9</v>
      </c>
      <c r="I19" s="43" t="s">
        <v>14</v>
      </c>
      <c r="J19" s="43" t="s">
        <v>24</v>
      </c>
      <c r="K19" s="42" t="s">
        <v>9</v>
      </c>
      <c r="L19" s="43" t="s">
        <v>14</v>
      </c>
      <c r="M19" s="43" t="s">
        <v>25</v>
      </c>
      <c r="N19" s="44" t="s">
        <v>15</v>
      </c>
      <c r="O19" s="45" t="s">
        <v>17</v>
      </c>
      <c r="P19" s="46" t="s">
        <v>28</v>
      </c>
      <c r="Q19" s="46" t="s">
        <v>29</v>
      </c>
    </row>
    <row r="20" spans="1:17" s="97" customFormat="1" x14ac:dyDescent="0.3">
      <c r="A20" s="95">
        <v>1</v>
      </c>
      <c r="B20" s="91" t="s">
        <v>53</v>
      </c>
      <c r="C20" s="80"/>
      <c r="D20" s="47"/>
      <c r="E20" s="48"/>
      <c r="F20" s="49"/>
      <c r="G20" s="90">
        <f>SUBTOTAL(9,G21:G29)</f>
        <v>0</v>
      </c>
      <c r="H20" s="48"/>
      <c r="I20" s="51"/>
      <c r="J20" s="50"/>
      <c r="K20" s="48"/>
      <c r="L20" s="51"/>
      <c r="M20" s="50"/>
      <c r="N20" s="112">
        <f>G20</f>
        <v>0</v>
      </c>
      <c r="O20" s="50"/>
      <c r="P20" s="96"/>
      <c r="Q20" s="96"/>
    </row>
    <row r="21" spans="1:17" s="12" customFormat="1" x14ac:dyDescent="0.3">
      <c r="A21" s="52" t="s">
        <v>10</v>
      </c>
      <c r="B21" s="53" t="s">
        <v>44</v>
      </c>
      <c r="C21" s="54" t="s">
        <v>34</v>
      </c>
      <c r="D21" s="55">
        <v>0</v>
      </c>
      <c r="E21" s="56">
        <v>16</v>
      </c>
      <c r="F21" s="57">
        <v>0</v>
      </c>
      <c r="G21" s="58">
        <f>E21*F21</f>
        <v>0</v>
      </c>
      <c r="H21" s="85"/>
      <c r="I21" s="86"/>
      <c r="J21" s="87"/>
      <c r="K21" s="85"/>
      <c r="L21" s="86"/>
      <c r="M21" s="87"/>
      <c r="N21" s="59"/>
      <c r="O21" s="14"/>
      <c r="P21" s="15"/>
      <c r="Q21" s="13"/>
    </row>
    <row r="22" spans="1:17" s="12" customFormat="1" x14ac:dyDescent="0.3">
      <c r="A22" s="52" t="s">
        <v>11</v>
      </c>
      <c r="B22" s="53" t="s">
        <v>45</v>
      </c>
      <c r="C22" s="54" t="s">
        <v>34</v>
      </c>
      <c r="D22" s="55">
        <v>0</v>
      </c>
      <c r="E22" s="56">
        <v>2</v>
      </c>
      <c r="F22" s="57">
        <v>0</v>
      </c>
      <c r="G22" s="58">
        <f t="shared" ref="G22:G32" si="0">E22*F22</f>
        <v>0</v>
      </c>
      <c r="H22" s="85"/>
      <c r="I22" s="86"/>
      <c r="J22" s="87"/>
      <c r="K22" s="85"/>
      <c r="L22" s="86"/>
      <c r="M22" s="87"/>
      <c r="N22" s="59"/>
      <c r="O22" s="14"/>
      <c r="P22" s="15"/>
      <c r="Q22" s="13"/>
    </row>
    <row r="23" spans="1:17" s="12" customFormat="1" x14ac:dyDescent="0.3">
      <c r="A23" s="52" t="s">
        <v>12</v>
      </c>
      <c r="B23" s="53" t="s">
        <v>46</v>
      </c>
      <c r="C23" s="54" t="s">
        <v>34</v>
      </c>
      <c r="D23" s="55">
        <v>0</v>
      </c>
      <c r="E23" s="56">
        <v>2</v>
      </c>
      <c r="F23" s="57">
        <v>0</v>
      </c>
      <c r="G23" s="58">
        <f t="shared" si="0"/>
        <v>0</v>
      </c>
      <c r="H23" s="85"/>
      <c r="I23" s="86"/>
      <c r="J23" s="87"/>
      <c r="K23" s="85"/>
      <c r="L23" s="86"/>
      <c r="M23" s="87"/>
      <c r="N23" s="59"/>
      <c r="O23" s="14"/>
      <c r="P23" s="15"/>
      <c r="Q23" s="13"/>
    </row>
    <row r="24" spans="1:17" s="12" customFormat="1" x14ac:dyDescent="0.3">
      <c r="A24" s="52" t="s">
        <v>13</v>
      </c>
      <c r="B24" s="53" t="s">
        <v>47</v>
      </c>
      <c r="C24" s="54" t="s">
        <v>34</v>
      </c>
      <c r="D24" s="55">
        <v>0</v>
      </c>
      <c r="E24" s="56">
        <v>1</v>
      </c>
      <c r="F24" s="57">
        <v>0</v>
      </c>
      <c r="G24" s="58">
        <f t="shared" si="0"/>
        <v>0</v>
      </c>
      <c r="H24" s="85"/>
      <c r="I24" s="86"/>
      <c r="J24" s="87"/>
      <c r="K24" s="85"/>
      <c r="L24" s="86"/>
      <c r="M24" s="87"/>
      <c r="N24" s="59"/>
      <c r="O24" s="14"/>
      <c r="P24" s="15"/>
      <c r="Q24" s="13"/>
    </row>
    <row r="25" spans="1:17" s="12" customFormat="1" x14ac:dyDescent="0.3">
      <c r="A25" s="52">
        <v>1.5</v>
      </c>
      <c r="B25" s="53" t="s">
        <v>51</v>
      </c>
      <c r="C25" s="54" t="s">
        <v>34</v>
      </c>
      <c r="D25" s="55">
        <v>0</v>
      </c>
      <c r="E25" s="56">
        <v>27</v>
      </c>
      <c r="F25" s="57">
        <v>0</v>
      </c>
      <c r="G25" s="58">
        <f t="shared" ref="G25" si="1">E25*F25</f>
        <v>0</v>
      </c>
      <c r="H25" s="85"/>
      <c r="I25" s="86"/>
      <c r="J25" s="87"/>
      <c r="K25" s="85"/>
      <c r="L25" s="86"/>
      <c r="M25" s="87"/>
      <c r="N25" s="59"/>
      <c r="O25" s="14"/>
      <c r="P25" s="15"/>
      <c r="Q25" s="13"/>
    </row>
    <row r="26" spans="1:17" s="12" customFormat="1" x14ac:dyDescent="0.3">
      <c r="A26" s="52">
        <v>1.6</v>
      </c>
      <c r="B26" s="53" t="s">
        <v>48</v>
      </c>
      <c r="C26" s="54" t="s">
        <v>34</v>
      </c>
      <c r="D26" s="55">
        <v>0</v>
      </c>
      <c r="E26" s="56">
        <v>20</v>
      </c>
      <c r="F26" s="57">
        <v>0</v>
      </c>
      <c r="G26" s="58">
        <f t="shared" si="0"/>
        <v>0</v>
      </c>
      <c r="H26" s="85"/>
      <c r="I26" s="86"/>
      <c r="J26" s="87"/>
      <c r="K26" s="85"/>
      <c r="L26" s="86"/>
      <c r="M26" s="87"/>
      <c r="N26" s="59"/>
      <c r="O26" s="14"/>
      <c r="P26" s="15"/>
      <c r="Q26" s="13"/>
    </row>
    <row r="27" spans="1:17" s="12" customFormat="1" x14ac:dyDescent="0.3">
      <c r="A27" s="52">
        <v>1.7</v>
      </c>
      <c r="B27" s="53" t="s">
        <v>35</v>
      </c>
      <c r="C27" s="54" t="s">
        <v>34</v>
      </c>
      <c r="D27" s="55">
        <v>0</v>
      </c>
      <c r="E27" s="56">
        <v>20</v>
      </c>
      <c r="F27" s="57">
        <v>0</v>
      </c>
      <c r="G27" s="58">
        <f t="shared" ref="G27:G28" si="2">E27*F27</f>
        <v>0</v>
      </c>
      <c r="H27" s="85"/>
      <c r="I27" s="86"/>
      <c r="J27" s="87"/>
      <c r="K27" s="85"/>
      <c r="L27" s="86"/>
      <c r="M27" s="87"/>
      <c r="N27" s="59"/>
      <c r="O27" s="14"/>
      <c r="P27" s="15"/>
      <c r="Q27" s="13"/>
    </row>
    <row r="28" spans="1:17" s="12" customFormat="1" x14ac:dyDescent="0.3">
      <c r="A28" s="52">
        <v>1.8</v>
      </c>
      <c r="B28" s="53" t="s">
        <v>52</v>
      </c>
      <c r="C28" s="54" t="s">
        <v>34</v>
      </c>
      <c r="D28" s="55">
        <v>0</v>
      </c>
      <c r="E28" s="56">
        <v>32</v>
      </c>
      <c r="F28" s="57">
        <v>0</v>
      </c>
      <c r="G28" s="58">
        <f t="shared" si="2"/>
        <v>0</v>
      </c>
      <c r="H28" s="85"/>
      <c r="I28" s="86"/>
      <c r="J28" s="87"/>
      <c r="K28" s="85"/>
      <c r="L28" s="86"/>
      <c r="M28" s="87"/>
      <c r="N28" s="120"/>
      <c r="O28" s="14"/>
      <c r="P28" s="15"/>
      <c r="Q28" s="13"/>
    </row>
    <row r="29" spans="1:17" s="12" customFormat="1" x14ac:dyDescent="0.3">
      <c r="A29" s="52">
        <v>1.9</v>
      </c>
      <c r="B29" s="53" t="s">
        <v>70</v>
      </c>
      <c r="C29" s="54" t="s">
        <v>40</v>
      </c>
      <c r="D29" s="55">
        <v>0</v>
      </c>
      <c r="E29" s="56">
        <v>1</v>
      </c>
      <c r="F29" s="57">
        <v>0</v>
      </c>
      <c r="G29" s="58">
        <f t="shared" si="0"/>
        <v>0</v>
      </c>
      <c r="H29" s="85"/>
      <c r="I29" s="86"/>
      <c r="J29" s="87"/>
      <c r="K29" s="85"/>
      <c r="L29" s="86"/>
      <c r="M29" s="87"/>
      <c r="N29" s="120"/>
      <c r="O29" s="14"/>
      <c r="P29" s="15"/>
      <c r="Q29" s="13"/>
    </row>
    <row r="30" spans="1:17" s="12" customFormat="1" x14ac:dyDescent="0.3">
      <c r="A30" s="52">
        <v>1.1000000000000001</v>
      </c>
      <c r="B30" s="113" t="s">
        <v>36</v>
      </c>
      <c r="C30" s="93"/>
      <c r="D30" s="94"/>
      <c r="E30" s="85"/>
      <c r="F30" s="86"/>
      <c r="G30" s="90">
        <f>SUBTOTAL(9,G31:G33)</f>
        <v>0</v>
      </c>
      <c r="H30" s="85"/>
      <c r="I30" s="86"/>
      <c r="J30" s="87"/>
      <c r="K30" s="85"/>
      <c r="L30" s="86"/>
      <c r="M30" s="87"/>
      <c r="N30" s="121">
        <f>G30</f>
        <v>0</v>
      </c>
      <c r="O30" s="14"/>
      <c r="P30" s="15"/>
      <c r="Q30" s="13"/>
    </row>
    <row r="31" spans="1:17" s="12" customFormat="1" x14ac:dyDescent="0.3">
      <c r="A31" s="52">
        <v>1.1100000000000001</v>
      </c>
      <c r="B31" s="65" t="s">
        <v>37</v>
      </c>
      <c r="C31" s="54" t="s">
        <v>40</v>
      </c>
      <c r="D31" s="55">
        <v>0</v>
      </c>
      <c r="E31" s="56">
        <v>1</v>
      </c>
      <c r="F31" s="57">
        <v>0</v>
      </c>
      <c r="G31" s="58">
        <f t="shared" si="0"/>
        <v>0</v>
      </c>
      <c r="H31" s="85"/>
      <c r="I31" s="86"/>
      <c r="J31" s="87"/>
      <c r="K31" s="85"/>
      <c r="L31" s="86"/>
      <c r="M31" s="87"/>
      <c r="N31" s="120"/>
      <c r="O31" s="14"/>
      <c r="P31" s="15"/>
      <c r="Q31" s="13"/>
    </row>
    <row r="32" spans="1:17" s="12" customFormat="1" x14ac:dyDescent="0.3">
      <c r="A32" s="52">
        <v>1.1200000000000001</v>
      </c>
      <c r="B32" s="65" t="s">
        <v>50</v>
      </c>
      <c r="C32" s="54" t="s">
        <v>40</v>
      </c>
      <c r="D32" s="55">
        <v>0</v>
      </c>
      <c r="E32" s="56">
        <v>1</v>
      </c>
      <c r="F32" s="57">
        <v>0</v>
      </c>
      <c r="G32" s="58">
        <f t="shared" si="0"/>
        <v>0</v>
      </c>
      <c r="H32" s="85"/>
      <c r="I32" s="86"/>
      <c r="J32" s="87"/>
      <c r="K32" s="85"/>
      <c r="L32" s="86"/>
      <c r="M32" s="87"/>
      <c r="N32" s="120"/>
      <c r="O32" s="14"/>
      <c r="P32" s="15"/>
      <c r="Q32" s="13"/>
    </row>
    <row r="33" spans="1:17" s="12" customFormat="1" x14ac:dyDescent="0.3">
      <c r="A33" s="52">
        <v>1.1299999999999999</v>
      </c>
      <c r="B33" s="65" t="s">
        <v>65</v>
      </c>
      <c r="C33" s="54" t="s">
        <v>41</v>
      </c>
      <c r="D33" s="55">
        <v>0</v>
      </c>
      <c r="E33" s="56">
        <v>12</v>
      </c>
      <c r="F33" s="57">
        <v>0</v>
      </c>
      <c r="G33" s="58">
        <f t="shared" ref="G33" si="3">E33*F33</f>
        <v>0</v>
      </c>
      <c r="H33" s="85">
        <v>12</v>
      </c>
      <c r="I33" s="114"/>
      <c r="J33" s="87">
        <f>H33*I33</f>
        <v>0</v>
      </c>
      <c r="K33" s="85">
        <v>12</v>
      </c>
      <c r="L33" s="114"/>
      <c r="M33" s="87">
        <f>K33*L33</f>
        <v>0</v>
      </c>
      <c r="N33" s="104">
        <f>M33+J33</f>
        <v>0</v>
      </c>
      <c r="O33" s="14"/>
      <c r="P33" s="15"/>
      <c r="Q33" s="13"/>
    </row>
    <row r="34" spans="1:17" s="12" customFormat="1" x14ac:dyDescent="0.3">
      <c r="A34" s="108"/>
      <c r="B34" s="108" t="s">
        <v>57</v>
      </c>
      <c r="C34" s="93"/>
      <c r="D34" s="94"/>
      <c r="E34" s="85"/>
      <c r="F34" s="86"/>
      <c r="G34" s="109">
        <f>G20+G30</f>
        <v>0</v>
      </c>
      <c r="H34" s="85"/>
      <c r="I34" s="86"/>
      <c r="J34" s="87">
        <f>J33</f>
        <v>0</v>
      </c>
      <c r="K34" s="85"/>
      <c r="L34" s="86"/>
      <c r="M34" s="87">
        <f>M33</f>
        <v>0</v>
      </c>
      <c r="N34" s="104">
        <f>N20+N30+N33</f>
        <v>0</v>
      </c>
      <c r="O34" s="14"/>
      <c r="P34" s="15"/>
      <c r="Q34" s="13"/>
    </row>
    <row r="35" spans="1:17" s="12" customFormat="1" x14ac:dyDescent="0.3">
      <c r="A35" s="108"/>
      <c r="B35" s="108" t="s">
        <v>2</v>
      </c>
      <c r="C35" s="78"/>
      <c r="D35" s="60"/>
      <c r="E35" s="61"/>
      <c r="F35" s="86"/>
      <c r="G35" s="110">
        <f>G34*0.15</f>
        <v>0</v>
      </c>
      <c r="H35" s="85"/>
      <c r="I35" s="86"/>
      <c r="J35" s="110">
        <f>J34*0.15</f>
        <v>0</v>
      </c>
      <c r="K35" s="85"/>
      <c r="L35" s="86"/>
      <c r="M35" s="110">
        <f>M34*0.15</f>
        <v>0</v>
      </c>
      <c r="N35" s="110">
        <f>N34*0.15</f>
        <v>0</v>
      </c>
      <c r="O35" s="14"/>
      <c r="P35" s="15"/>
      <c r="Q35" s="13"/>
    </row>
    <row r="36" spans="1:17" s="12" customFormat="1" x14ac:dyDescent="0.3">
      <c r="A36" s="108"/>
      <c r="B36" s="108" t="s">
        <v>60</v>
      </c>
      <c r="C36" s="93"/>
      <c r="D36" s="94"/>
      <c r="E36" s="85"/>
      <c r="F36" s="86"/>
      <c r="G36" s="90">
        <f>G35+G34</f>
        <v>0</v>
      </c>
      <c r="H36" s="85"/>
      <c r="I36" s="86"/>
      <c r="J36" s="87">
        <f>J35+J34</f>
        <v>0</v>
      </c>
      <c r="K36" s="85"/>
      <c r="L36" s="86"/>
      <c r="M36" s="87">
        <f>M35+M34</f>
        <v>0</v>
      </c>
      <c r="N36" s="104">
        <f>N35+N34</f>
        <v>0</v>
      </c>
      <c r="O36" s="14"/>
      <c r="P36" s="15"/>
      <c r="Q36" s="13"/>
    </row>
    <row r="37" spans="1:17" s="12" customFormat="1" x14ac:dyDescent="0.3">
      <c r="A37" s="93"/>
      <c r="B37" s="93"/>
      <c r="C37" s="93"/>
      <c r="D37" s="94"/>
      <c r="E37" s="85"/>
      <c r="F37" s="86"/>
      <c r="G37" s="90"/>
      <c r="H37" s="85"/>
      <c r="I37" s="86"/>
      <c r="J37" s="87"/>
      <c r="K37" s="85"/>
      <c r="L37" s="86"/>
      <c r="M37" s="87"/>
      <c r="N37" s="120"/>
      <c r="O37" s="14"/>
      <c r="P37" s="15"/>
      <c r="Q37" s="13"/>
    </row>
    <row r="38" spans="1:17" s="98" customFormat="1" x14ac:dyDescent="0.3">
      <c r="A38" s="95">
        <v>2</v>
      </c>
      <c r="B38" s="92" t="s">
        <v>55</v>
      </c>
      <c r="C38" s="78"/>
      <c r="D38" s="60"/>
      <c r="E38" s="61"/>
      <c r="F38" s="49"/>
      <c r="G38" s="90">
        <f>SUBTOTAL(9, G39:G44)</f>
        <v>0</v>
      </c>
      <c r="H38" s="61"/>
      <c r="I38" s="51"/>
      <c r="J38" s="50"/>
      <c r="K38" s="61"/>
      <c r="L38" s="51"/>
      <c r="M38" s="50"/>
      <c r="N38" s="121">
        <f>G38</f>
        <v>0</v>
      </c>
      <c r="O38" s="14"/>
      <c r="P38" s="15"/>
      <c r="Q38" s="13"/>
    </row>
    <row r="39" spans="1:17" s="16" customFormat="1" x14ac:dyDescent="0.3">
      <c r="A39" s="52">
        <v>2.1</v>
      </c>
      <c r="B39" s="53" t="s">
        <v>49</v>
      </c>
      <c r="C39" s="54" t="s">
        <v>34</v>
      </c>
      <c r="D39" s="55">
        <v>0</v>
      </c>
      <c r="E39" s="56">
        <v>14</v>
      </c>
      <c r="F39" s="57">
        <v>0</v>
      </c>
      <c r="G39" s="58">
        <f t="shared" ref="G39:G43" si="4">E39*F39</f>
        <v>0</v>
      </c>
      <c r="H39" s="85"/>
      <c r="I39" s="86"/>
      <c r="J39" s="87"/>
      <c r="K39" s="85"/>
      <c r="L39" s="86"/>
      <c r="M39" s="87"/>
      <c r="N39" s="120"/>
      <c r="O39" s="14"/>
      <c r="P39" s="15"/>
      <c r="Q39" s="13"/>
    </row>
    <row r="40" spans="1:17" s="16" customFormat="1" x14ac:dyDescent="0.3">
      <c r="A40" s="52">
        <v>2.2000000000000002</v>
      </c>
      <c r="B40" s="53" t="s">
        <v>48</v>
      </c>
      <c r="C40" s="54" t="s">
        <v>34</v>
      </c>
      <c r="D40" s="55">
        <v>0</v>
      </c>
      <c r="E40" s="56">
        <v>20</v>
      </c>
      <c r="F40" s="57">
        <v>0</v>
      </c>
      <c r="G40" s="58">
        <f t="shared" si="4"/>
        <v>0</v>
      </c>
      <c r="H40" s="85"/>
      <c r="I40" s="86"/>
      <c r="J40" s="87"/>
      <c r="K40" s="85"/>
      <c r="L40" s="86"/>
      <c r="M40" s="87"/>
      <c r="N40" s="120"/>
      <c r="O40" s="14"/>
      <c r="P40" s="15"/>
      <c r="Q40" s="13"/>
    </row>
    <row r="41" spans="1:17" s="16" customFormat="1" x14ac:dyDescent="0.3">
      <c r="A41" s="52">
        <v>2.2999999999999998</v>
      </c>
      <c r="B41" s="53" t="s">
        <v>51</v>
      </c>
      <c r="C41" s="54" t="s">
        <v>34</v>
      </c>
      <c r="D41" s="55">
        <v>0</v>
      </c>
      <c r="E41" s="56">
        <v>27</v>
      </c>
      <c r="F41" s="57">
        <v>0</v>
      </c>
      <c r="G41" s="58">
        <f t="shared" si="4"/>
        <v>0</v>
      </c>
      <c r="H41" s="85"/>
      <c r="I41" s="86"/>
      <c r="J41" s="87"/>
      <c r="K41" s="85"/>
      <c r="L41" s="86"/>
      <c r="M41" s="87"/>
      <c r="N41" s="120"/>
      <c r="O41" s="14"/>
      <c r="P41" s="15"/>
      <c r="Q41" s="13"/>
    </row>
    <row r="42" spans="1:17" s="16" customFormat="1" x14ac:dyDescent="0.3">
      <c r="A42" s="52">
        <v>2.4</v>
      </c>
      <c r="B42" s="53" t="s">
        <v>35</v>
      </c>
      <c r="C42" s="54" t="s">
        <v>34</v>
      </c>
      <c r="D42" s="55">
        <v>0</v>
      </c>
      <c r="E42" s="56">
        <v>19</v>
      </c>
      <c r="F42" s="57">
        <v>0</v>
      </c>
      <c r="G42" s="62">
        <f t="shared" si="4"/>
        <v>0</v>
      </c>
      <c r="H42" s="85"/>
      <c r="I42" s="88"/>
      <c r="J42" s="87"/>
      <c r="K42" s="85"/>
      <c r="L42" s="88"/>
      <c r="M42" s="87"/>
      <c r="N42" s="120"/>
      <c r="O42" s="14"/>
      <c r="P42" s="15"/>
      <c r="Q42" s="13"/>
    </row>
    <row r="43" spans="1:17" s="16" customFormat="1" ht="16.2" customHeight="1" x14ac:dyDescent="0.3">
      <c r="A43" s="52">
        <v>2.5</v>
      </c>
      <c r="B43" s="53" t="s">
        <v>52</v>
      </c>
      <c r="C43" s="54" t="s">
        <v>34</v>
      </c>
      <c r="D43" s="55">
        <v>0</v>
      </c>
      <c r="E43" s="56">
        <v>32</v>
      </c>
      <c r="F43" s="57">
        <v>0</v>
      </c>
      <c r="G43" s="62">
        <f t="shared" si="4"/>
        <v>0</v>
      </c>
      <c r="H43" s="85"/>
      <c r="I43" s="88"/>
      <c r="J43" s="89"/>
      <c r="K43" s="85"/>
      <c r="L43" s="88"/>
      <c r="M43" s="89"/>
      <c r="N43" s="120"/>
      <c r="O43" s="14"/>
      <c r="P43" s="15"/>
      <c r="Q43" s="13"/>
    </row>
    <row r="44" spans="1:17" s="16" customFormat="1" ht="16.2" customHeight="1" x14ac:dyDescent="0.3">
      <c r="A44" s="52">
        <v>2.6</v>
      </c>
      <c r="B44" s="53" t="s">
        <v>70</v>
      </c>
      <c r="C44" s="54" t="s">
        <v>40</v>
      </c>
      <c r="D44" s="55">
        <v>0</v>
      </c>
      <c r="E44" s="56">
        <v>1</v>
      </c>
      <c r="F44" s="57">
        <v>0</v>
      </c>
      <c r="G44" s="62">
        <f t="shared" ref="G44" si="5">E44*F44</f>
        <v>0</v>
      </c>
      <c r="H44" s="85"/>
      <c r="I44" s="88"/>
      <c r="J44" s="89"/>
      <c r="K44" s="85"/>
      <c r="L44" s="88"/>
      <c r="M44" s="89"/>
      <c r="N44" s="120"/>
      <c r="O44" s="14"/>
      <c r="P44" s="15"/>
      <c r="Q44" s="13"/>
    </row>
    <row r="45" spans="1:17" s="16" customFormat="1" x14ac:dyDescent="0.3">
      <c r="A45" s="52">
        <v>2.7</v>
      </c>
      <c r="B45" s="113" t="s">
        <v>36</v>
      </c>
      <c r="C45" s="85"/>
      <c r="D45" s="85"/>
      <c r="E45" s="85"/>
      <c r="F45" s="85"/>
      <c r="G45" s="90">
        <f>SUBTOTAL(9, G46:G47)</f>
        <v>0</v>
      </c>
      <c r="H45" s="85"/>
      <c r="I45" s="88"/>
      <c r="J45" s="89"/>
      <c r="K45" s="85"/>
      <c r="L45" s="88"/>
      <c r="M45" s="89"/>
      <c r="N45" s="89">
        <f>G45</f>
        <v>0</v>
      </c>
      <c r="O45" s="14"/>
      <c r="P45" s="15"/>
      <c r="Q45" s="13"/>
    </row>
    <row r="46" spans="1:17" s="16" customFormat="1" x14ac:dyDescent="0.3">
      <c r="A46" s="52">
        <v>2.8</v>
      </c>
      <c r="B46" s="65" t="s">
        <v>37</v>
      </c>
      <c r="C46" s="54" t="s">
        <v>40</v>
      </c>
      <c r="D46" s="55">
        <v>0</v>
      </c>
      <c r="E46" s="56">
        <v>1</v>
      </c>
      <c r="F46" s="57">
        <v>0</v>
      </c>
      <c r="G46" s="58">
        <f t="shared" ref="G46:G47" si="6">E46*F46</f>
        <v>0</v>
      </c>
      <c r="H46" s="85"/>
      <c r="I46" s="86"/>
      <c r="J46" s="87"/>
      <c r="K46" s="85"/>
      <c r="L46" s="86"/>
      <c r="M46" s="87"/>
      <c r="N46" s="120"/>
      <c r="O46" s="14"/>
      <c r="P46" s="15"/>
      <c r="Q46" s="13"/>
    </row>
    <row r="47" spans="1:17" s="16" customFormat="1" x14ac:dyDescent="0.3">
      <c r="A47" s="52">
        <v>2.9</v>
      </c>
      <c r="B47" s="65" t="s">
        <v>50</v>
      </c>
      <c r="C47" s="54" t="s">
        <v>40</v>
      </c>
      <c r="D47" s="55">
        <v>0</v>
      </c>
      <c r="E47" s="56">
        <v>1</v>
      </c>
      <c r="F47" s="57">
        <v>0</v>
      </c>
      <c r="G47" s="58">
        <f t="shared" si="6"/>
        <v>0</v>
      </c>
      <c r="H47" s="85"/>
      <c r="I47" s="86"/>
      <c r="J47" s="87"/>
      <c r="K47" s="85"/>
      <c r="L47" s="86"/>
      <c r="M47" s="87"/>
      <c r="N47" s="120"/>
      <c r="O47" s="14"/>
      <c r="P47" s="15"/>
      <c r="Q47" s="13"/>
    </row>
    <row r="48" spans="1:17" s="16" customFormat="1" x14ac:dyDescent="0.3">
      <c r="A48" s="94"/>
      <c r="B48" s="106" t="s">
        <v>58</v>
      </c>
      <c r="C48" s="94"/>
      <c r="D48" s="94"/>
      <c r="E48" s="94"/>
      <c r="F48" s="94"/>
      <c r="G48" s="109">
        <f>G38+G45</f>
        <v>0</v>
      </c>
      <c r="H48" s="85"/>
      <c r="I48" s="86"/>
      <c r="J48" s="87"/>
      <c r="K48" s="85"/>
      <c r="L48" s="86"/>
      <c r="M48" s="87"/>
      <c r="N48" s="104">
        <f>N38+N45</f>
        <v>0</v>
      </c>
      <c r="O48" s="14"/>
      <c r="P48" s="15"/>
      <c r="Q48" s="13"/>
    </row>
    <row r="49" spans="1:18" s="16" customFormat="1" x14ac:dyDescent="0.3">
      <c r="A49" s="94"/>
      <c r="B49" s="106" t="s">
        <v>2</v>
      </c>
      <c r="C49" s="94"/>
      <c r="D49" s="94"/>
      <c r="E49" s="94"/>
      <c r="F49" s="94"/>
      <c r="G49" s="110">
        <f>G48*0.15</f>
        <v>0</v>
      </c>
      <c r="H49" s="85"/>
      <c r="I49" s="86"/>
      <c r="J49" s="110"/>
      <c r="K49" s="85"/>
      <c r="L49" s="86"/>
      <c r="M49" s="110"/>
      <c r="N49" s="110">
        <f>N48*0.15</f>
        <v>0</v>
      </c>
      <c r="O49" s="14"/>
      <c r="P49" s="15"/>
      <c r="Q49" s="13"/>
    </row>
    <row r="50" spans="1:18" s="12" customFormat="1" x14ac:dyDescent="0.3">
      <c r="A50" s="94"/>
      <c r="B50" s="106" t="s">
        <v>61</v>
      </c>
      <c r="C50" s="94"/>
      <c r="D50" s="94"/>
      <c r="E50" s="94"/>
      <c r="F50" s="94"/>
      <c r="G50" s="90">
        <f>G49+G48</f>
        <v>0</v>
      </c>
      <c r="H50" s="85"/>
      <c r="I50" s="88"/>
      <c r="J50" s="90"/>
      <c r="K50" s="85"/>
      <c r="L50" s="88"/>
      <c r="M50" s="90"/>
      <c r="N50" s="121">
        <f>N49+N48</f>
        <v>0</v>
      </c>
      <c r="O50" s="14"/>
      <c r="P50" s="15"/>
      <c r="Q50" s="13"/>
    </row>
    <row r="51" spans="1:18" s="12" customFormat="1" x14ac:dyDescent="0.3">
      <c r="A51" s="107">
        <v>3</v>
      </c>
      <c r="B51" s="83" t="s">
        <v>43</v>
      </c>
      <c r="C51" s="78"/>
      <c r="D51" s="60"/>
      <c r="E51" s="61"/>
      <c r="F51" s="86"/>
      <c r="G51" s="90"/>
      <c r="H51" s="61"/>
      <c r="I51" s="51"/>
      <c r="J51" s="50"/>
      <c r="K51" s="61"/>
      <c r="L51" s="51"/>
      <c r="M51" s="50"/>
      <c r="N51" s="120"/>
      <c r="O51" s="14"/>
      <c r="P51" s="15"/>
      <c r="Q51" s="13"/>
      <c r="R51" s="16"/>
    </row>
    <row r="52" spans="1:18" s="97" customFormat="1" x14ac:dyDescent="0.3">
      <c r="A52" s="99">
        <v>3.1</v>
      </c>
      <c r="B52" s="102" t="s">
        <v>56</v>
      </c>
      <c r="C52" s="93"/>
      <c r="D52" s="94"/>
      <c r="E52" s="85"/>
      <c r="F52" s="86"/>
      <c r="G52" s="90">
        <f>SUBTOTAL(9, G53:G59)</f>
        <v>0</v>
      </c>
      <c r="H52" s="85"/>
      <c r="I52" s="86"/>
      <c r="J52" s="87"/>
      <c r="K52" s="85"/>
      <c r="L52" s="86"/>
      <c r="M52" s="87"/>
      <c r="N52" s="121">
        <f>G52</f>
        <v>0</v>
      </c>
      <c r="O52" s="14"/>
      <c r="P52" s="15"/>
      <c r="Q52" s="13"/>
      <c r="R52" s="98"/>
    </row>
    <row r="53" spans="1:18" s="12" customFormat="1" x14ac:dyDescent="0.3">
      <c r="A53" s="99">
        <v>3.2</v>
      </c>
      <c r="B53" s="53" t="s">
        <v>45</v>
      </c>
      <c r="C53" s="54" t="s">
        <v>34</v>
      </c>
      <c r="D53" s="55">
        <v>0</v>
      </c>
      <c r="E53" s="56">
        <v>2</v>
      </c>
      <c r="F53" s="57">
        <v>0</v>
      </c>
      <c r="G53" s="58">
        <f>E53*F53</f>
        <v>0</v>
      </c>
      <c r="H53" s="85"/>
      <c r="I53" s="86"/>
      <c r="J53" s="87"/>
      <c r="K53" s="85"/>
      <c r="L53" s="86"/>
      <c r="M53" s="87"/>
      <c r="N53" s="120"/>
      <c r="O53" s="14"/>
      <c r="P53" s="15"/>
      <c r="Q53" s="13"/>
      <c r="R53" s="16"/>
    </row>
    <row r="54" spans="1:18" s="12" customFormat="1" x14ac:dyDescent="0.3">
      <c r="A54" s="99">
        <v>3.3</v>
      </c>
      <c r="B54" s="53" t="s">
        <v>46</v>
      </c>
      <c r="C54" s="54" t="s">
        <v>34</v>
      </c>
      <c r="D54" s="55">
        <v>0</v>
      </c>
      <c r="E54" s="56">
        <v>2</v>
      </c>
      <c r="F54" s="57">
        <v>0</v>
      </c>
      <c r="G54" s="58">
        <f>E54*F54</f>
        <v>0</v>
      </c>
      <c r="H54" s="85"/>
      <c r="I54" s="86"/>
      <c r="J54" s="87"/>
      <c r="K54" s="85"/>
      <c r="L54" s="86"/>
      <c r="M54" s="87"/>
      <c r="N54" s="120"/>
      <c r="O54" s="14"/>
      <c r="P54" s="15"/>
      <c r="Q54" s="13"/>
      <c r="R54" s="16"/>
    </row>
    <row r="55" spans="1:18" s="12" customFormat="1" x14ac:dyDescent="0.3">
      <c r="A55" s="99">
        <v>3.4</v>
      </c>
      <c r="B55" s="53" t="s">
        <v>47</v>
      </c>
      <c r="C55" s="54" t="s">
        <v>34</v>
      </c>
      <c r="D55" s="55">
        <v>0</v>
      </c>
      <c r="E55" s="56">
        <v>1</v>
      </c>
      <c r="F55" s="57">
        <v>0</v>
      </c>
      <c r="G55" s="62">
        <f>E55*F55</f>
        <v>0</v>
      </c>
      <c r="H55" s="85"/>
      <c r="I55" s="88"/>
      <c r="J55" s="87"/>
      <c r="K55" s="85"/>
      <c r="L55" s="88"/>
      <c r="M55" s="87"/>
      <c r="N55" s="120"/>
      <c r="O55" s="14"/>
      <c r="P55" s="15"/>
      <c r="Q55" s="13"/>
      <c r="R55" s="16"/>
    </row>
    <row r="56" spans="1:18" x14ac:dyDescent="0.3">
      <c r="A56" s="99">
        <v>3.5</v>
      </c>
      <c r="B56" s="53" t="s">
        <v>48</v>
      </c>
      <c r="C56" s="54" t="s">
        <v>34</v>
      </c>
      <c r="D56" s="55">
        <v>0</v>
      </c>
      <c r="E56" s="56">
        <v>20</v>
      </c>
      <c r="F56" s="57">
        <v>0</v>
      </c>
      <c r="G56" s="62">
        <f t="shared" ref="G56" si="7">E56*F56</f>
        <v>0</v>
      </c>
      <c r="H56" s="85"/>
      <c r="I56" s="88"/>
      <c r="J56" s="87"/>
      <c r="K56" s="85"/>
      <c r="L56" s="88"/>
      <c r="M56" s="87"/>
      <c r="N56" s="120"/>
      <c r="O56" s="14"/>
      <c r="P56" s="15"/>
      <c r="Q56" s="13"/>
      <c r="R56" s="12"/>
    </row>
    <row r="57" spans="1:18" x14ac:dyDescent="0.3">
      <c r="A57" s="99">
        <v>3.6</v>
      </c>
      <c r="B57" s="53" t="s">
        <v>35</v>
      </c>
      <c r="C57" s="54" t="s">
        <v>34</v>
      </c>
      <c r="D57" s="55">
        <v>0</v>
      </c>
      <c r="E57" s="56">
        <v>4</v>
      </c>
      <c r="F57" s="57">
        <v>0</v>
      </c>
      <c r="G57" s="62">
        <f t="shared" ref="G57:G58" si="8">E57*F57</f>
        <v>0</v>
      </c>
      <c r="H57" s="85"/>
      <c r="I57" s="88"/>
      <c r="J57" s="87"/>
      <c r="K57" s="85"/>
      <c r="L57" s="88"/>
      <c r="M57" s="87"/>
      <c r="N57" s="120"/>
      <c r="O57" s="14"/>
      <c r="P57" s="15"/>
      <c r="Q57" s="13"/>
      <c r="R57" s="12"/>
    </row>
    <row r="58" spans="1:18" x14ac:dyDescent="0.3">
      <c r="A58" s="99">
        <v>3.7</v>
      </c>
      <c r="B58" s="53" t="s">
        <v>52</v>
      </c>
      <c r="C58" s="54" t="s">
        <v>34</v>
      </c>
      <c r="D58" s="55">
        <v>0</v>
      </c>
      <c r="E58" s="56">
        <v>18</v>
      </c>
      <c r="F58" s="57">
        <v>0</v>
      </c>
      <c r="G58" s="62">
        <f t="shared" si="8"/>
        <v>0</v>
      </c>
      <c r="H58" s="85"/>
      <c r="I58" s="88"/>
      <c r="J58" s="87"/>
      <c r="K58" s="85"/>
      <c r="L58" s="88"/>
      <c r="M58" s="87"/>
      <c r="N58" s="120"/>
      <c r="O58" s="14"/>
      <c r="P58" s="15"/>
      <c r="Q58" s="13"/>
      <c r="R58" s="12"/>
    </row>
    <row r="59" spans="1:18" ht="28.8" x14ac:dyDescent="0.3">
      <c r="A59" s="99">
        <v>3.8</v>
      </c>
      <c r="B59" s="53" t="s">
        <v>71</v>
      </c>
      <c r="C59" s="54" t="s">
        <v>40</v>
      </c>
      <c r="D59" s="55">
        <v>0</v>
      </c>
      <c r="E59" s="56">
        <v>1</v>
      </c>
      <c r="F59" s="57">
        <v>0</v>
      </c>
      <c r="G59" s="62">
        <f t="shared" ref="G59" si="9">E59*F59</f>
        <v>0</v>
      </c>
      <c r="H59" s="85"/>
      <c r="I59" s="88"/>
      <c r="J59" s="87"/>
      <c r="K59" s="85"/>
      <c r="L59" s="88"/>
      <c r="M59" s="87"/>
      <c r="N59" s="120"/>
      <c r="O59" s="14"/>
      <c r="P59" s="15"/>
      <c r="Q59" s="13"/>
      <c r="R59" s="12"/>
    </row>
    <row r="60" spans="1:18" s="101" customFormat="1" x14ac:dyDescent="0.3">
      <c r="A60" s="100">
        <v>4</v>
      </c>
      <c r="B60" s="83" t="s">
        <v>36</v>
      </c>
      <c r="C60" s="78"/>
      <c r="D60" s="60"/>
      <c r="E60" s="60"/>
      <c r="F60" s="60"/>
      <c r="G60" s="90">
        <f>SUBTOTAL(9, G61:G62)</f>
        <v>0</v>
      </c>
      <c r="H60" s="51"/>
      <c r="I60" s="51"/>
      <c r="J60" s="50"/>
      <c r="K60" s="51"/>
      <c r="L60" s="51"/>
      <c r="M60" s="50"/>
      <c r="N60" s="121">
        <f>G60</f>
        <v>0</v>
      </c>
      <c r="O60" s="14"/>
      <c r="P60" s="15"/>
      <c r="Q60" s="13"/>
      <c r="R60" s="97"/>
    </row>
    <row r="61" spans="1:18" x14ac:dyDescent="0.3">
      <c r="A61" s="52">
        <v>4.0999999999999996</v>
      </c>
      <c r="B61" s="65" t="s">
        <v>37</v>
      </c>
      <c r="C61" s="54" t="s">
        <v>40</v>
      </c>
      <c r="D61" s="63">
        <v>0</v>
      </c>
      <c r="E61" s="56">
        <v>1</v>
      </c>
      <c r="F61" s="57">
        <v>0</v>
      </c>
      <c r="G61" s="58">
        <f t="shared" ref="G61" si="10">E61*F61</f>
        <v>0</v>
      </c>
      <c r="H61" s="85"/>
      <c r="I61" s="86"/>
      <c r="J61" s="87"/>
      <c r="K61" s="85"/>
      <c r="L61" s="86"/>
      <c r="M61" s="87"/>
      <c r="N61" s="120"/>
      <c r="O61" s="14"/>
      <c r="P61" s="15"/>
      <c r="Q61" s="13"/>
      <c r="R61" s="12"/>
    </row>
    <row r="62" spans="1:18" x14ac:dyDescent="0.3">
      <c r="A62" s="52">
        <v>4.2</v>
      </c>
      <c r="B62" s="65" t="s">
        <v>42</v>
      </c>
      <c r="C62" s="54" t="s">
        <v>40</v>
      </c>
      <c r="D62" s="63">
        <v>0</v>
      </c>
      <c r="E62" s="56">
        <v>1</v>
      </c>
      <c r="F62" s="57">
        <v>0</v>
      </c>
      <c r="G62" s="58">
        <f t="shared" ref="G62" si="11">E62*F62</f>
        <v>0</v>
      </c>
      <c r="H62" s="85"/>
      <c r="I62" s="86"/>
      <c r="J62" s="87"/>
      <c r="K62" s="85"/>
      <c r="L62" s="86"/>
      <c r="M62" s="87"/>
      <c r="N62" s="120"/>
      <c r="O62" s="14"/>
      <c r="P62" s="15"/>
      <c r="Q62" s="13"/>
      <c r="R62" s="12"/>
    </row>
    <row r="63" spans="1:18" s="101" customFormat="1" x14ac:dyDescent="0.3">
      <c r="A63" s="108"/>
      <c r="B63" s="108" t="s">
        <v>59</v>
      </c>
      <c r="C63" s="105"/>
      <c r="D63" s="105"/>
      <c r="E63" s="105"/>
      <c r="F63" s="105"/>
      <c r="G63" s="90">
        <f>G52+G60</f>
        <v>0</v>
      </c>
      <c r="H63" s="103"/>
      <c r="I63" s="104"/>
      <c r="J63" s="87"/>
      <c r="K63" s="103"/>
      <c r="L63" s="104"/>
      <c r="M63" s="90"/>
      <c r="N63" s="104">
        <f>N52+N60</f>
        <v>0</v>
      </c>
      <c r="O63" s="14"/>
      <c r="P63" s="15"/>
      <c r="Q63" s="13"/>
    </row>
    <row r="64" spans="1:18" s="101" customFormat="1" x14ac:dyDescent="0.3">
      <c r="A64" s="108"/>
      <c r="B64" s="108" t="s">
        <v>2</v>
      </c>
      <c r="C64" s="105"/>
      <c r="D64" s="105"/>
      <c r="E64" s="105"/>
      <c r="F64" s="105"/>
      <c r="G64" s="111">
        <f>G63*0.15</f>
        <v>0</v>
      </c>
      <c r="H64" s="103"/>
      <c r="I64" s="104"/>
      <c r="J64" s="87"/>
      <c r="K64" s="103"/>
      <c r="L64" s="104"/>
      <c r="M64" s="87"/>
      <c r="N64" s="104">
        <f>N63*0.15</f>
        <v>0</v>
      </c>
      <c r="O64" s="14"/>
      <c r="P64" s="15"/>
      <c r="Q64" s="13"/>
    </row>
    <row r="65" spans="1:17" s="101" customFormat="1" ht="15.6" x14ac:dyDescent="0.3">
      <c r="A65" s="108"/>
      <c r="B65" s="108" t="s">
        <v>64</v>
      </c>
      <c r="C65" s="105"/>
      <c r="D65" s="105"/>
      <c r="E65" s="105"/>
      <c r="F65" s="105"/>
      <c r="G65" s="90">
        <f>G64+G63</f>
        <v>0</v>
      </c>
      <c r="H65" s="103"/>
      <c r="I65" s="104"/>
      <c r="J65" s="87"/>
      <c r="K65" s="103"/>
      <c r="L65" s="104"/>
      <c r="M65" s="119"/>
      <c r="N65" s="104">
        <f>N64+N63</f>
        <v>0</v>
      </c>
      <c r="O65" s="14"/>
      <c r="P65" s="15"/>
      <c r="Q65" s="13"/>
    </row>
    <row r="66" spans="1:17" s="101" customFormat="1" ht="15" thickBot="1" x14ac:dyDescent="0.35">
      <c r="A66" s="99"/>
      <c r="B66" s="105"/>
      <c r="C66" s="105"/>
      <c r="D66" s="105"/>
      <c r="E66" s="105"/>
      <c r="F66" s="105"/>
      <c r="G66" s="111"/>
      <c r="H66" s="103"/>
      <c r="I66" s="104"/>
      <c r="J66" s="87"/>
      <c r="K66" s="103"/>
      <c r="L66" s="104"/>
      <c r="M66" s="87"/>
      <c r="N66" s="104"/>
      <c r="O66" s="14"/>
      <c r="P66" s="15"/>
      <c r="Q66" s="13"/>
    </row>
    <row r="67" spans="1:17" x14ac:dyDescent="0.3">
      <c r="A67" s="64"/>
      <c r="B67" s="84" t="s">
        <v>62</v>
      </c>
      <c r="C67" s="81"/>
      <c r="D67" s="81"/>
      <c r="E67" s="81"/>
      <c r="F67" s="81"/>
      <c r="G67" s="125">
        <f>G63+G48+G34</f>
        <v>0</v>
      </c>
      <c r="H67" s="70"/>
      <c r="I67" s="70"/>
      <c r="J67" s="125"/>
      <c r="K67" s="70"/>
      <c r="L67" s="70"/>
      <c r="M67" s="125"/>
      <c r="N67" s="122">
        <f>N63+N48+N34</f>
        <v>0</v>
      </c>
      <c r="O67" s="14"/>
      <c r="P67" s="15"/>
      <c r="Q67" s="13"/>
    </row>
    <row r="68" spans="1:17" x14ac:dyDescent="0.3">
      <c r="A68" s="79"/>
      <c r="B68" s="84" t="s">
        <v>2</v>
      </c>
      <c r="C68" s="81"/>
      <c r="D68" s="67"/>
      <c r="E68" s="68"/>
      <c r="F68" s="69"/>
      <c r="G68" s="123">
        <f>G67*0.15</f>
        <v>0</v>
      </c>
      <c r="H68" s="70"/>
      <c r="I68" s="71"/>
      <c r="J68" s="123"/>
      <c r="K68" s="70"/>
      <c r="L68" s="71"/>
      <c r="M68" s="123"/>
      <c r="N68" s="123">
        <f>N67*0.15</f>
        <v>0</v>
      </c>
      <c r="O68" s="14"/>
      <c r="P68" s="15"/>
      <c r="Q68" s="13"/>
    </row>
    <row r="69" spans="1:17" ht="15" thickBot="1" x14ac:dyDescent="0.35">
      <c r="A69" s="79"/>
      <c r="B69" s="84" t="s">
        <v>63</v>
      </c>
      <c r="C69" s="81"/>
      <c r="D69" s="67"/>
      <c r="E69" s="68"/>
      <c r="F69" s="69"/>
      <c r="G69" s="124">
        <f>G67+G68</f>
        <v>0</v>
      </c>
      <c r="H69" s="70"/>
      <c r="I69" s="71"/>
      <c r="J69" s="124"/>
      <c r="K69" s="70"/>
      <c r="L69" s="71"/>
      <c r="M69" s="124"/>
      <c r="N69" s="124">
        <f>N67+N68</f>
        <v>0</v>
      </c>
      <c r="O69" s="14"/>
      <c r="P69" s="15"/>
      <c r="Q69" s="13"/>
    </row>
    <row r="70" spans="1:17" x14ac:dyDescent="0.3">
      <c r="A70" s="66"/>
      <c r="B70" s="18"/>
      <c r="C70" s="19"/>
      <c r="D70" s="19"/>
      <c r="E70" s="19"/>
      <c r="F70" s="20"/>
      <c r="G70" s="20"/>
      <c r="H70" s="20"/>
      <c r="I70" s="20"/>
      <c r="J70" s="20"/>
      <c r="K70" s="20"/>
      <c r="L70" s="20"/>
      <c r="M70" s="20"/>
    </row>
    <row r="71" spans="1:17" ht="15" thickBot="1" x14ac:dyDescent="0.35">
      <c r="A71" s="17"/>
      <c r="B71" s="20"/>
      <c r="C71" s="19"/>
      <c r="D71" s="19"/>
      <c r="E71" s="19"/>
      <c r="F71" s="20"/>
      <c r="G71" s="20"/>
      <c r="H71" s="20"/>
      <c r="I71" s="20"/>
      <c r="J71" s="20"/>
      <c r="K71" s="20"/>
      <c r="L71" s="20"/>
      <c r="M71" s="20"/>
    </row>
    <row r="72" spans="1:17" x14ac:dyDescent="0.3">
      <c r="A72" s="17"/>
      <c r="B72" s="146" t="s">
        <v>27</v>
      </c>
      <c r="C72" s="144"/>
      <c r="D72" s="145"/>
      <c r="E72" s="151"/>
      <c r="F72" s="152"/>
      <c r="G72" s="20"/>
      <c r="H72" s="20"/>
      <c r="I72" s="20"/>
      <c r="J72" s="20"/>
      <c r="K72" s="20"/>
      <c r="L72" s="20"/>
      <c r="M72" s="20"/>
    </row>
    <row r="73" spans="1:17" x14ac:dyDescent="0.3">
      <c r="A73" s="17"/>
      <c r="B73" s="147"/>
      <c r="C73" s="153" t="s">
        <v>20</v>
      </c>
      <c r="D73" s="154"/>
      <c r="E73" s="21" t="s">
        <v>22</v>
      </c>
      <c r="F73" s="22"/>
      <c r="G73" s="20"/>
      <c r="H73" s="20"/>
      <c r="I73" s="20"/>
      <c r="J73" s="20"/>
      <c r="K73" s="20"/>
      <c r="L73" s="20"/>
      <c r="M73" s="20"/>
    </row>
    <row r="74" spans="1:17" x14ac:dyDescent="0.3">
      <c r="A74" s="17"/>
      <c r="B74" s="147"/>
      <c r="C74" s="155"/>
      <c r="D74" s="156"/>
      <c r="E74" s="149"/>
      <c r="F74" s="150"/>
      <c r="G74" s="20"/>
      <c r="H74" s="20"/>
      <c r="I74" s="20"/>
      <c r="J74" s="20"/>
      <c r="K74" s="20"/>
      <c r="L74" s="20"/>
      <c r="M74" s="20"/>
    </row>
    <row r="75" spans="1:17" ht="15" thickBot="1" x14ac:dyDescent="0.35">
      <c r="A75" s="17"/>
      <c r="B75" s="148"/>
      <c r="C75" s="157" t="s">
        <v>30</v>
      </c>
      <c r="D75" s="158"/>
      <c r="E75" s="159" t="s">
        <v>21</v>
      </c>
      <c r="F75" s="160"/>
      <c r="G75" s="20"/>
      <c r="H75" s="20"/>
      <c r="I75" s="20"/>
      <c r="J75" s="20"/>
      <c r="K75" s="20"/>
      <c r="L75" s="20"/>
      <c r="M75" s="20"/>
    </row>
    <row r="76" spans="1:17" x14ac:dyDescent="0.3">
      <c r="A76" s="17"/>
      <c r="B76" s="20"/>
      <c r="C76" s="19"/>
      <c r="D76" s="19"/>
      <c r="E76" s="19"/>
      <c r="F76" s="20"/>
      <c r="G76" s="20"/>
      <c r="H76" s="20"/>
      <c r="I76" s="20"/>
      <c r="J76" s="20"/>
      <c r="K76" s="20"/>
      <c r="L76" s="20"/>
      <c r="M76" s="20"/>
    </row>
    <row r="77" spans="1:17" x14ac:dyDescent="0.3">
      <c r="A77" s="17"/>
      <c r="B77" s="20"/>
      <c r="C77" s="19"/>
      <c r="D77" s="19"/>
      <c r="E77" s="19"/>
      <c r="F77" s="20"/>
      <c r="G77" s="20"/>
      <c r="H77" s="20"/>
      <c r="I77" s="20"/>
      <c r="J77" s="20"/>
      <c r="K77" s="20"/>
      <c r="L77" s="20"/>
      <c r="M77" s="20"/>
    </row>
    <row r="78" spans="1:17" x14ac:dyDescent="0.3">
      <c r="A78" s="17"/>
      <c r="B78" s="12"/>
      <c r="C78" s="24"/>
      <c r="D78" s="24"/>
      <c r="E78" s="24"/>
      <c r="F78" s="12"/>
      <c r="G78" s="12"/>
      <c r="H78" s="12"/>
      <c r="I78" s="12"/>
      <c r="J78" s="12"/>
      <c r="K78" s="12"/>
      <c r="L78" s="12"/>
      <c r="M78" s="12"/>
    </row>
    <row r="79" spans="1:17" x14ac:dyDescent="0.3">
      <c r="A79" s="23"/>
    </row>
  </sheetData>
  <sheetProtection formatCells="0" formatColumns="0" formatRows="0" insertRows="0" deleteRows="0"/>
  <protectedRanges>
    <protectedRange sqref="C72:F74" name="Range7"/>
    <protectedRange sqref="P20:Q69" name="Range6"/>
    <protectedRange sqref="I21:I42 L21:L42 I46:I49 L46:L49 L51:L66 I51:I66" name="Range4"/>
    <protectedRange sqref="E15:E17" name="Range2"/>
    <protectedRange sqref="B3:B5" name="Range1"/>
    <protectedRange sqref="E50 H50 H21:H37 K21:K37 K50 E21:F37 F39:F59 E60:F66 H60:H66 K60:K66" name="Range3_4"/>
    <protectedRange sqref="C38:F38 H38 K38 H51 K51 C51:E51" name="Range3_6"/>
    <protectedRange sqref="H52:H59 K52:K59 E52:E59 E39:E49 K39:K49 H39:H49" name="Range3_1"/>
    <protectedRange sqref="C15:D17" name="Range2_1"/>
  </protectedRanges>
  <mergeCells count="14">
    <mergeCell ref="C72:D72"/>
    <mergeCell ref="B72:B75"/>
    <mergeCell ref="E74:F74"/>
    <mergeCell ref="E72:F72"/>
    <mergeCell ref="C73:D73"/>
    <mergeCell ref="C74:D74"/>
    <mergeCell ref="C75:D75"/>
    <mergeCell ref="E75:F75"/>
    <mergeCell ref="A10:XFD10"/>
    <mergeCell ref="C14:D14"/>
    <mergeCell ref="C15:D15"/>
    <mergeCell ref="C16:D16"/>
    <mergeCell ref="C17:D17"/>
    <mergeCell ref="F15:F17"/>
  </mergeCells>
  <phoneticPr fontId="2" type="noConversion"/>
  <dataValidations count="2">
    <dataValidation type="decimal" operator="greaterThanOrEqual" allowBlank="1" showInputMessage="1" showErrorMessage="1" sqref="E21:F66 K21:L66 H21:I66 C15:D17" xr:uid="{00000000-0002-0000-0000-000000000000}">
      <formula1>0</formula1>
    </dataValidation>
    <dataValidation type="list" allowBlank="1" showInputMessage="1" showErrorMessage="1" sqref="E15:E17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1:A2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SCHEDULE'!_Hlk198293697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Elelwani Mundalamo</cp:lastModifiedBy>
  <cp:lastPrinted>2020-07-02T18:44:36Z</cp:lastPrinted>
  <dcterms:created xsi:type="dcterms:W3CDTF">2017-06-15T23:28:53Z</dcterms:created>
  <dcterms:modified xsi:type="dcterms:W3CDTF">2025-09-17T13:24:47Z</dcterms:modified>
</cp:coreProperties>
</file>