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embeddings/oleObject1.bin" ContentType="application/vnd.openxmlformats-officedocument.oleObject"/>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updateLinks="never"/>
  <mc:AlternateContent xmlns:mc="http://schemas.openxmlformats.org/markup-compatibility/2006">
    <mc:Choice Requires="x15">
      <x15ac:absPath xmlns:x15ac="http://schemas.microsoft.com/office/spreadsheetml/2010/11/ac" url="https://eskom-my.sharepoint.com/personal/mollc_eskom_co_za/Documents/UCG Future/Hydrogen/Rosherville/Re-Submission/"/>
    </mc:Choice>
  </mc:AlternateContent>
  <xr:revisionPtr revIDLastSave="55" documentId="8_{45D6543C-49C7-401C-ABA2-24135308F2CE}" xr6:coauthVersionLast="47" xr6:coauthVersionMax="47" xr10:uidLastSave="{EAF84C15-3FFA-4AF9-9031-58A4D2A8A6C0}"/>
  <bookViews>
    <workbookView xWindow="-110" yWindow="-110" windowWidth="19420" windowHeight="10300" tabRatio="612" firstSheet="1" activeTab="3" xr2:uid="{00000000-000D-0000-FFFF-FFFF00000000}"/>
  </bookViews>
  <sheets>
    <sheet name="COVER " sheetId="3" state="hidden" r:id="rId1"/>
    <sheet name="COVER  " sheetId="14" r:id="rId2"/>
    <sheet name="PREAMBLE" sheetId="16" r:id="rId3"/>
    <sheet name="Typical Activity Schedule" sheetId="20" r:id="rId4"/>
    <sheet name="Exchange rates" sheetId="17" r:id="rId5"/>
    <sheet name="CPA Formula" sheetId="19" r:id="rId6"/>
    <sheet name="Preambles" sheetId="4" state="hidden" r:id="rId7"/>
    <sheet name="Summary PV" sheetId="13" state="hidden" r:id="rId8"/>
  </sheets>
  <definedNames>
    <definedName name="___CPA1" localSheetId="5">'CPA Formula'!___CPA1</definedName>
    <definedName name="___CPA1" localSheetId="3">'Typical Activity Schedule'!___CPA1</definedName>
    <definedName name="___CPA1">[0]!___CPA1</definedName>
    <definedName name="___CXX1">#REF!</definedName>
    <definedName name="___CXX2">#REF!</definedName>
    <definedName name="___CXX3">#REF!</definedName>
    <definedName name="___CXX4">#REF!</definedName>
    <definedName name="___CXX5">#REF!</definedName>
    <definedName name="___CXX6">#REF!</definedName>
    <definedName name="___CXX7">#REF!</definedName>
    <definedName name="___CXX8">#REF!</definedName>
    <definedName name="___CXX9">#REF!</definedName>
    <definedName name="___EXX1">#REF!</definedName>
    <definedName name="___EXX2">#REF!</definedName>
    <definedName name="___EXX3">#REF!</definedName>
    <definedName name="___EXX4">#REF!</definedName>
    <definedName name="___EXX5">#REF!</definedName>
    <definedName name="___EXX6">#REF!</definedName>
    <definedName name="___EXX7">#REF!</definedName>
    <definedName name="___EXX8">#REF!</definedName>
    <definedName name="___EXX9">#REF!</definedName>
    <definedName name="___MXX1">#REF!</definedName>
    <definedName name="___MXX2">#REF!</definedName>
    <definedName name="___MXX3">#REF!</definedName>
    <definedName name="___MXX4">#REF!</definedName>
    <definedName name="___MXX5">#REF!</definedName>
    <definedName name="___MXX6">#REF!</definedName>
    <definedName name="___MXX7">#REF!</definedName>
    <definedName name="___MXX8">#REF!</definedName>
    <definedName name="___MXX9">#REF!</definedName>
    <definedName name="___SXX1">#REF!</definedName>
    <definedName name="___SXX2">#REF!</definedName>
    <definedName name="___SXX3">#REF!</definedName>
    <definedName name="___SXX4">#REF!</definedName>
    <definedName name="___SXX5">#REF!</definedName>
    <definedName name="___SXX6">#REF!</definedName>
    <definedName name="___SXX7">#REF!</definedName>
    <definedName name="___SXX8">#REF!</definedName>
    <definedName name="___SXX9">#REF!</definedName>
    <definedName name="__CPA1" localSheetId="5">'CPA Formula'!__CPA1</definedName>
    <definedName name="__CPA1" localSheetId="3">'Typical Activity Schedule'!__CPA1</definedName>
    <definedName name="__CPA1">[0]!__CPA1</definedName>
    <definedName name="__CXX1">#REF!</definedName>
    <definedName name="__CXX2">#REF!</definedName>
    <definedName name="__CXX3">#REF!</definedName>
    <definedName name="__CXX4">#REF!</definedName>
    <definedName name="__CXX5">#REF!</definedName>
    <definedName name="__CXX6">#REF!</definedName>
    <definedName name="__CXX7">#REF!</definedName>
    <definedName name="__CXX8">#REF!</definedName>
    <definedName name="__CXX9">#REF!</definedName>
    <definedName name="__EXX1">#REF!</definedName>
    <definedName name="__EXX2">#REF!</definedName>
    <definedName name="__EXX3">#REF!</definedName>
    <definedName name="__EXX4">#REF!</definedName>
    <definedName name="__EXX5">#REF!</definedName>
    <definedName name="__EXX6">#REF!</definedName>
    <definedName name="__EXX7">#REF!</definedName>
    <definedName name="__EXX8">#REF!</definedName>
    <definedName name="__EXX9">#REF!</definedName>
    <definedName name="__MXX1">#REF!</definedName>
    <definedName name="__MXX2">#REF!</definedName>
    <definedName name="__MXX3">#REF!</definedName>
    <definedName name="__MXX4">#REF!</definedName>
    <definedName name="__MXX5">#REF!</definedName>
    <definedName name="__MXX6">#REF!</definedName>
    <definedName name="__MXX7">#REF!</definedName>
    <definedName name="__MXX8">#REF!</definedName>
    <definedName name="__MXX9">#REF!</definedName>
    <definedName name="__SXX1">#REF!</definedName>
    <definedName name="__SXX2">#REF!</definedName>
    <definedName name="__SXX3">#REF!</definedName>
    <definedName name="__SXX4">#REF!</definedName>
    <definedName name="__SXX5">#REF!</definedName>
    <definedName name="__SXX6">#REF!</definedName>
    <definedName name="__SXX7">#REF!</definedName>
    <definedName name="__SXX8">#REF!</definedName>
    <definedName name="__SXX9">#REF!</definedName>
    <definedName name="_CPA1" localSheetId="5">'CPA Formula'!_CPA1</definedName>
    <definedName name="_CPA1" localSheetId="3">'Typical Activity Schedule'!_CPA1</definedName>
    <definedName name="_CPA1">[0]!_CPA1</definedName>
    <definedName name="_CXX1">#REF!</definedName>
    <definedName name="_CXX2">#REF!</definedName>
    <definedName name="_CXX3">#REF!</definedName>
    <definedName name="_CXX4">#REF!</definedName>
    <definedName name="_CXX5">#REF!</definedName>
    <definedName name="_CXX6">#REF!</definedName>
    <definedName name="_CXX7">#REF!</definedName>
    <definedName name="_CXX8">#REF!</definedName>
    <definedName name="_CXX9">#REF!</definedName>
    <definedName name="_EXX1">#REF!</definedName>
    <definedName name="_EXX2">#REF!</definedName>
    <definedName name="_EXX3">#REF!</definedName>
    <definedName name="_EXX4">#REF!</definedName>
    <definedName name="_EXX5">#REF!</definedName>
    <definedName name="_EXX6">#REF!</definedName>
    <definedName name="_EXX7">#REF!</definedName>
    <definedName name="_EXX8">#REF!</definedName>
    <definedName name="_EXX9">#REF!</definedName>
    <definedName name="_xlnm._FilterDatabase" localSheetId="3" hidden="1">'Typical Activity Schedule'!$B$8:$N$32</definedName>
    <definedName name="_Key1" localSheetId="5" hidden="1">#REF!</definedName>
    <definedName name="_Key1" localSheetId="7" hidden="1">#REF!</definedName>
    <definedName name="_Key1" localSheetId="3" hidden="1">#REF!</definedName>
    <definedName name="_Key1" hidden="1">#REF!</definedName>
    <definedName name="_Key2" localSheetId="7" hidden="1">#REF!</definedName>
    <definedName name="_Key2" localSheetId="3" hidden="1">#REF!</definedName>
    <definedName name="_Key2" hidden="1">#REF!</definedName>
    <definedName name="_MXX1">#REF!</definedName>
    <definedName name="_MXX2">#REF!</definedName>
    <definedName name="_MXX3">#REF!</definedName>
    <definedName name="_MXX4">#REF!</definedName>
    <definedName name="_MXX5">#REF!</definedName>
    <definedName name="_MXX6">#REF!</definedName>
    <definedName name="_MXX7">#REF!</definedName>
    <definedName name="_MXX8">#REF!</definedName>
    <definedName name="_MXX9">#REF!</definedName>
    <definedName name="_Order1" hidden="1">255</definedName>
    <definedName name="_Order2" hidden="1">255</definedName>
    <definedName name="_Sort" localSheetId="7" hidden="1">#REF!</definedName>
    <definedName name="_Sort" localSheetId="3" hidden="1">#REF!</definedName>
    <definedName name="_Sort" hidden="1">#REF!</definedName>
    <definedName name="_SXX1">#REF!</definedName>
    <definedName name="_SXX2">#REF!</definedName>
    <definedName name="_SXX3">#REF!</definedName>
    <definedName name="_SXX4">#REF!</definedName>
    <definedName name="_SXX5">#REF!</definedName>
    <definedName name="_SXX6">#REF!</definedName>
    <definedName name="_SXX7">#REF!</definedName>
    <definedName name="_SXX8">#REF!</definedName>
    <definedName name="_SXX9">#REF!</definedName>
    <definedName name="Act_Date">#REF!</definedName>
    <definedName name="ACwvu.all." localSheetId="7" hidden="1">#REF!</definedName>
    <definedName name="ACwvu.all." localSheetId="3" hidden="1">#REF!</definedName>
    <definedName name="ACwvu.all." hidden="1">#REF!</definedName>
    <definedName name="ACwvu.prices." localSheetId="7" hidden="1">#REF!</definedName>
    <definedName name="ACwvu.prices." localSheetId="3" hidden="1">#REF!</definedName>
    <definedName name="ACwvu.prices." hidden="1">#REF!</definedName>
    <definedName name="ACwvu.summary." localSheetId="7" hidden="1">#REF!</definedName>
    <definedName name="ACwvu.summary." localSheetId="3" hidden="1">#REF!</definedName>
    <definedName name="ACwvu.summary." hidden="1">#REF!</definedName>
    <definedName name="All_Data">#REF!</definedName>
    <definedName name="BESS_C">#REF!+#REF!</definedName>
    <definedName name="BOQ" localSheetId="7">#REF!</definedName>
    <definedName name="BOQ" localSheetId="3">#REF!</definedName>
    <definedName name="BOQ">#REF!</definedName>
    <definedName name="BoS_C">#REF!+#REF!</definedName>
    <definedName name="BPL">#REF!</definedName>
    <definedName name="C_Codes">#REF!</definedName>
    <definedName name="Calc_A" localSheetId="7">#REF!</definedName>
    <definedName name="Calc_A" localSheetId="3">#REF!</definedName>
    <definedName name="Calc_A">#REF!</definedName>
    <definedName name="Calc_B" localSheetId="7">#REF!</definedName>
    <definedName name="Calc_B" localSheetId="3">#REF!</definedName>
    <definedName name="Calc_B">#REF!</definedName>
    <definedName name="Calc_C" localSheetId="7">#REF!</definedName>
    <definedName name="Calc_C" localSheetId="3">#REF!</definedName>
    <definedName name="Calc_C">#REF!</definedName>
    <definedName name="Calc_D" localSheetId="7">#REF!</definedName>
    <definedName name="Calc_D" localSheetId="3">#REF!</definedName>
    <definedName name="Calc_D">#REF!</definedName>
    <definedName name="Calc_E" localSheetId="7">#REF!</definedName>
    <definedName name="Calc_E" localSheetId="3">#REF!</definedName>
    <definedName name="Calc_E">#REF!</definedName>
    <definedName name="Calc_F" localSheetId="7">#REF!</definedName>
    <definedName name="Calc_F" localSheetId="3">#REF!</definedName>
    <definedName name="Calc_F">#REF!</definedName>
    <definedName name="Calc_G" localSheetId="7">#REF!</definedName>
    <definedName name="Calc_G" localSheetId="3">#REF!</definedName>
    <definedName name="Calc_G">#REF!</definedName>
    <definedName name="Calc_H" localSheetId="7">#REF!</definedName>
    <definedName name="Calc_H" localSheetId="3">#REF!</definedName>
    <definedName name="Calc_H">#REF!</definedName>
    <definedName name="Calc_I" localSheetId="7">#REF!</definedName>
    <definedName name="Calc_I" localSheetId="3">#REF!</definedName>
    <definedName name="Calc_I">#REF!</definedName>
    <definedName name="Calc_J" localSheetId="7">#REF!</definedName>
    <definedName name="Calc_J" localSheetId="3">#REF!</definedName>
    <definedName name="Calc_J">#REF!</definedName>
    <definedName name="Calc_K" localSheetId="7">#REF!</definedName>
    <definedName name="Calc_K" localSheetId="3">#REF!</definedName>
    <definedName name="Calc_K">#REF!</definedName>
    <definedName name="Calc_k1" localSheetId="7">#REF!</definedName>
    <definedName name="Calc_k1" localSheetId="3">#REF!</definedName>
    <definedName name="Calc_k1">#REF!</definedName>
    <definedName name="Calc_k10" localSheetId="7">#REF!</definedName>
    <definedName name="Calc_k10" localSheetId="3">#REF!</definedName>
    <definedName name="Calc_k10">#REF!</definedName>
    <definedName name="Calc_k11" localSheetId="7">#REF!</definedName>
    <definedName name="Calc_k11" localSheetId="3">#REF!</definedName>
    <definedName name="Calc_k11">#REF!</definedName>
    <definedName name="Calc_k12" localSheetId="7">#REF!</definedName>
    <definedName name="Calc_k12" localSheetId="3">#REF!</definedName>
    <definedName name="Calc_k12">#REF!</definedName>
    <definedName name="Calc_k13" localSheetId="7">#REF!</definedName>
    <definedName name="Calc_k13" localSheetId="3">#REF!</definedName>
    <definedName name="Calc_k13">#REF!</definedName>
    <definedName name="Calc_k14" localSheetId="7">#REF!</definedName>
    <definedName name="Calc_k14" localSheetId="3">#REF!</definedName>
    <definedName name="Calc_k14">#REF!</definedName>
    <definedName name="Calc_k15" localSheetId="7">#REF!</definedName>
    <definedName name="Calc_k15" localSheetId="3">#REF!</definedName>
    <definedName name="Calc_k15">#REF!</definedName>
    <definedName name="Calc_k16" localSheetId="7">#REF!</definedName>
    <definedName name="Calc_k16" localSheetId="3">#REF!</definedName>
    <definedName name="Calc_k16">#REF!</definedName>
    <definedName name="Calc_k2" localSheetId="7">#REF!</definedName>
    <definedName name="Calc_k2" localSheetId="3">#REF!</definedName>
    <definedName name="Calc_k2">#REF!</definedName>
    <definedName name="Calc_k3" localSheetId="7">#REF!</definedName>
    <definedName name="Calc_k3" localSheetId="3">#REF!</definedName>
    <definedName name="Calc_k3">#REF!</definedName>
    <definedName name="Calc_k4" localSheetId="7">#REF!</definedName>
    <definedName name="Calc_k4" localSheetId="3">#REF!</definedName>
    <definedName name="Calc_k4">#REF!</definedName>
    <definedName name="Calc_k5" localSheetId="7">#REF!</definedName>
    <definedName name="Calc_k5" localSheetId="3">#REF!</definedName>
    <definedName name="Calc_k5">#REF!</definedName>
    <definedName name="Calc_k6" localSheetId="7">#REF!</definedName>
    <definedName name="Calc_k6" localSheetId="3">#REF!</definedName>
    <definedName name="Calc_k6">#REF!</definedName>
    <definedName name="Calc_k7" localSheetId="7">#REF!</definedName>
    <definedName name="Calc_k7" localSheetId="3">#REF!</definedName>
    <definedName name="Calc_k7">#REF!</definedName>
    <definedName name="Calc_k8" localSheetId="7">#REF!</definedName>
    <definedName name="Calc_k8" localSheetId="3">#REF!</definedName>
    <definedName name="Calc_k8">#REF!</definedName>
    <definedName name="Calc_k9" localSheetId="7">#REF!</definedName>
    <definedName name="Calc_k9" localSheetId="3">#REF!</definedName>
    <definedName name="Calc_k9">#REF!</definedName>
    <definedName name="Calc_L" localSheetId="7">#REF!</definedName>
    <definedName name="Calc_L" localSheetId="3">#REF!</definedName>
    <definedName name="Calc_L">#REF!</definedName>
    <definedName name="Calc_M" localSheetId="7">#REF!</definedName>
    <definedName name="Calc_M" localSheetId="3">#REF!</definedName>
    <definedName name="Calc_M">#REF!</definedName>
    <definedName name="Calc_N" localSheetId="7">#REF!</definedName>
    <definedName name="Calc_N" localSheetId="3">#REF!</definedName>
    <definedName name="Calc_N">#REF!</definedName>
    <definedName name="Calc_O" localSheetId="7">#REF!</definedName>
    <definedName name="Calc_O" localSheetId="3">#REF!</definedName>
    <definedName name="Calc_O">#REF!</definedName>
    <definedName name="Calc_P" localSheetId="7">#REF!</definedName>
    <definedName name="Calc_P" localSheetId="3">#REF!</definedName>
    <definedName name="Calc_P">#REF!</definedName>
    <definedName name="CalcInternal" localSheetId="7">#REF!</definedName>
    <definedName name="CalcInternal" localSheetId="3">#REF!</definedName>
    <definedName name="CalcInternal">#REF!</definedName>
    <definedName name="Categories">#REF!</definedName>
    <definedName name="Category_ID">#REF!</definedName>
    <definedName name="CCC" localSheetId="7">#REF!</definedName>
    <definedName name="CCC" localSheetId="3">#REF!</definedName>
    <definedName name="CCC">#REF!</definedName>
    <definedName name="ch" localSheetId="5"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ch" localSheetId="3"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ch"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ch.prices" localSheetId="5"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ch.prices" localSheetId="3"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ch.prices"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Clear_CAST_Price_Summary" localSheetId="5">'CPA Formula'!Clear_CAST_Price_Summary</definedName>
    <definedName name="Clear_CAST_Price_Summary" localSheetId="3">'Typical Activity Schedule'!Clear_CAST_Price_Summary</definedName>
    <definedName name="Clear_CAST_Price_Summary">[0]!Clear_CAST_Price_Summary</definedName>
    <definedName name="CO_Dates">#REF!</definedName>
    <definedName name="COC_Currency">#REF!</definedName>
    <definedName name="Constant_2">#REF!</definedName>
    <definedName name="Constant_5">#REF!</definedName>
    <definedName name="Constant_6">#REF!</definedName>
    <definedName name="Contingency_Monthly" localSheetId="7">#REF!</definedName>
    <definedName name="Contingency_Monthly" localSheetId="3">#REF!</definedName>
    <definedName name="Contingency_Monthly">#REF!</definedName>
    <definedName name="Control_Plant_C">#REF!+#REF!</definedName>
    <definedName name="Control_Plant_Cost">#REF!+#REF!</definedName>
    <definedName name="Cost_Centre" localSheetId="7">#REF!</definedName>
    <definedName name="Cost_Centre" localSheetId="3">#REF!</definedName>
    <definedName name="Cost_Centre">#REF!</definedName>
    <definedName name="Countries">#REF!</definedName>
    <definedName name="CPA_1">#REF!</definedName>
    <definedName name="CPA_2">#REF!</definedName>
    <definedName name="CPA_3">#REF!</definedName>
    <definedName name="CPA_4">#REF!</definedName>
    <definedName name="CPA_5">#REF!</definedName>
    <definedName name="CPA_6">#REF!</definedName>
    <definedName name="CPA_A" localSheetId="7">#REF!</definedName>
    <definedName name="CPA_A" localSheetId="3">#REF!</definedName>
    <definedName name="CPA_A">#REF!</definedName>
    <definedName name="CPA_B" localSheetId="7">#REF!</definedName>
    <definedName name="CPA_B" localSheetId="3">#REF!</definedName>
    <definedName name="CPA_B">#REF!</definedName>
    <definedName name="CPA_C" localSheetId="7">#REF!</definedName>
    <definedName name="CPA_C" localSheetId="3">#REF!</definedName>
    <definedName name="CPA_C">#REF!</definedName>
    <definedName name="CPA_Calc">#REF!</definedName>
    <definedName name="CPA_Common">#REF!</definedName>
    <definedName name="CPA_CP2">#REF!</definedName>
    <definedName name="CPA_CP3">#REF!</definedName>
    <definedName name="CPA_CP4">#REF!</definedName>
    <definedName name="CPA_CP5">#REF!</definedName>
    <definedName name="CPA_CP6">#REF!</definedName>
    <definedName name="CPA_D" localSheetId="7">#REF!</definedName>
    <definedName name="CPA_D" localSheetId="3">#REF!</definedName>
    <definedName name="CPA_D">#REF!</definedName>
    <definedName name="CPA_Data">#REF!</definedName>
    <definedName name="CPA_E" localSheetId="7">#REF!</definedName>
    <definedName name="CPA_E" localSheetId="3">#REF!</definedName>
    <definedName name="CPA_E">#REF!</definedName>
    <definedName name="CPA_F" localSheetId="7">#REF!</definedName>
    <definedName name="CPA_F" localSheetId="3">#REF!</definedName>
    <definedName name="CPA_F">#REF!</definedName>
    <definedName name="CPA_G" localSheetId="7">#REF!</definedName>
    <definedName name="CPA_G" localSheetId="3">#REF!</definedName>
    <definedName name="CPA_G">#REF!</definedName>
    <definedName name="CPA_H" localSheetId="7">#REF!</definedName>
    <definedName name="CPA_H" localSheetId="3">#REF!</definedName>
    <definedName name="CPA_H">#REF!</definedName>
    <definedName name="CPA_I" localSheetId="7">#REF!</definedName>
    <definedName name="CPA_I" localSheetId="3">#REF!</definedName>
    <definedName name="CPA_I">#REF!</definedName>
    <definedName name="CPA_J" localSheetId="7">#REF!</definedName>
    <definedName name="CPA_J" localSheetId="3">#REF!</definedName>
    <definedName name="CPA_J">#REF!</definedName>
    <definedName name="CPA_K" localSheetId="7">#REF!</definedName>
    <definedName name="CPA_K" localSheetId="3">#REF!</definedName>
    <definedName name="CPA_K">#REF!</definedName>
    <definedName name="CPA_L" localSheetId="7">#REF!</definedName>
    <definedName name="CPA_L" localSheetId="3">#REF!</definedName>
    <definedName name="CPA_L">#REF!</definedName>
    <definedName name="CPA_M" localSheetId="7">#REF!</definedName>
    <definedName name="CPA_M" localSheetId="3">#REF!</definedName>
    <definedName name="CPA_M">#REF!</definedName>
    <definedName name="CPA_N" localSheetId="7">#REF!</definedName>
    <definedName name="CPA_N" localSheetId="3">#REF!</definedName>
    <definedName name="CPA_N">#REF!</definedName>
    <definedName name="CPA_O" localSheetId="7">#REF!</definedName>
    <definedName name="CPA_O" localSheetId="3">#REF!</definedName>
    <definedName name="CPA_O">#REF!</definedName>
    <definedName name="CPA_ODC">#REF!</definedName>
    <definedName name="CPA_Options">#REF!</definedName>
    <definedName name="CPA_P" localSheetId="7">#REF!</definedName>
    <definedName name="CPA_P" localSheetId="3">#REF!</definedName>
    <definedName name="CPA_P">#REF!</definedName>
    <definedName name="CPA_Table">#REF!</definedName>
    <definedName name="CPA_Table_Hdr">#REF!</definedName>
    <definedName name="CPACalculations" localSheetId="7">#REF!</definedName>
    <definedName name="CPACalculations" localSheetId="3">#REF!</definedName>
    <definedName name="CPACalculations">#REF!</definedName>
    <definedName name="CPAFormulae" localSheetId="7">#REF!</definedName>
    <definedName name="CPAFormulae" localSheetId="3">#REF!</definedName>
    <definedName name="CPAFormulae">#REF!</definedName>
    <definedName name="CPD">#REF!</definedName>
    <definedName name="CPD_Status">#REF!</definedName>
    <definedName name="_xlnm.Criteria">#REF!</definedName>
    <definedName name="CS" localSheetId="7">#REF!</definedName>
    <definedName name="CS" localSheetId="3">#REF!</definedName>
    <definedName name="CS">#REF!</definedName>
    <definedName name="Currencies">#REF!</definedName>
    <definedName name="Cwvu.summary." localSheetId="7" hidden="1">#REF!</definedName>
    <definedName name="Cwvu.summary." localSheetId="3" hidden="1">#REF!</definedName>
    <definedName name="Cwvu.summary." hidden="1">#REF!</definedName>
    <definedName name="CXXX">#REF!</definedName>
    <definedName name="Data" localSheetId="5">#REF!</definedName>
    <definedName name="Data" localSheetId="7">#REF!</definedName>
    <definedName name="Data" localSheetId="3">'Typical Activity Schedule'!$B$8:$O$21</definedName>
    <definedName name="Data">#REF!</definedName>
    <definedName name="DATA1">#REF!,#REF!,#REF!,#REF!,#REF!,#REF!,#REF!</definedName>
    <definedName name="DATA10">#REF!,#REF!,#REF!,#REF!,#REF!,#REF!,#REF!</definedName>
    <definedName name="DATA11">#REF!,#REF!,#REF!,#REF!,#REF!,#REF!,#REF!,#REF!,#REF!,#REF!,#REF!</definedName>
    <definedName name="DATA12">#REF!,#REF!,#REF!,#REF!,#REF!</definedName>
    <definedName name="DATA13">#REF!,#REF!,#REF!,#REF!,#REF!,#REF!,#REF!,#REF!</definedName>
    <definedName name="DATA14">#REF!,#REF!,#REF!,#REF!,#REF!,#REF!,#REF!</definedName>
    <definedName name="DATA2">#REF!,#REF!,#REF!,#REF!,#REF!,#REF!,#REF!,#REF!</definedName>
    <definedName name="DATA3">#REF!,#REF!,#REF!,#REF!,#REF!,#REF!,#REF!,#REF!,#REF!,#REF!</definedName>
    <definedName name="DATA4">#REF!,#REF!,#REF!,#REF!,#REF!</definedName>
    <definedName name="DATA5">#REF!,#REF!,#REF!,#REF!,#REF!,#REF!,#REF!,#REF!,#REF!,#REF!</definedName>
    <definedName name="DATA6">#REF!,#REF!,#REF!,#REF!,#REF!</definedName>
    <definedName name="DATA7">#REF!,#REF!,#REF!,#REF!,#REF!,#REF!,#REF!,#REF!,#REF!,#REF!</definedName>
    <definedName name="DATA8">#REF!,#REF!,#REF!,#REF!,#REF!</definedName>
    <definedName name="DATA9">#REF!,#REF!,#REF!,#REF!,#REF!,#REF!,#REF!,#REF!,#REF!,#REF!</definedName>
    <definedName name="_xlnm.Database">#REF!</definedName>
    <definedName name="datacpa" localSheetId="7">#REF!</definedName>
    <definedName name="datacpa" localSheetId="3">#REF!</definedName>
    <definedName name="datacpa">#REF!</definedName>
    <definedName name="Days_in_Month">#REF!</definedName>
    <definedName name="Days_in_year">#REF!</definedName>
    <definedName name="Def_A_Claims">#REF!</definedName>
    <definedName name="Def_A_Var">#REF!</definedName>
    <definedName name="Def_Basic">#REF!</definedName>
    <definedName name="Def_P_C_Claim">#REF!</definedName>
    <definedName name="Def_P_Claims">#REF!</definedName>
    <definedName name="Def_P_Var">#REF!</definedName>
    <definedName name="Def_PP_Sum">#REF!</definedName>
    <definedName name="Def_Remaining">#REF!</definedName>
    <definedName name="DEF_SH" localSheetId="7">#REF!</definedName>
    <definedName name="DEF_SH" localSheetId="3">#REF!</definedName>
    <definedName name="DEF_SH">#REF!</definedName>
    <definedName name="DEF_SHL" localSheetId="7">#REF!</definedName>
    <definedName name="DEF_SHL" localSheetId="3">#REF!</definedName>
    <definedName name="DEF_SHL">#REF!</definedName>
    <definedName name="Def_Unapproved">#REF!</definedName>
    <definedName name="Dls">#REF!</definedName>
    <definedName name="DUC" localSheetId="7">#REF!</definedName>
    <definedName name="DUC" localSheetId="3">#REF!</definedName>
    <definedName name="DUC">#REF!</definedName>
    <definedName name="EEE" localSheetId="7">#REF!</definedName>
    <definedName name="EEE" localSheetId="3">#REF!</definedName>
    <definedName name="EEE">#REF!</definedName>
    <definedName name="ELC" localSheetId="7">#REF!</definedName>
    <definedName name="ELC" localSheetId="3">#REF!</definedName>
    <definedName name="ELC">#REF!</definedName>
    <definedName name="ELE" localSheetId="7">#REF!</definedName>
    <definedName name="ELE" localSheetId="3">#REF!</definedName>
    <definedName name="ELE">#REF!</definedName>
    <definedName name="ELM" localSheetId="7">#REF!</definedName>
    <definedName name="ELM" localSheetId="3">#REF!</definedName>
    <definedName name="ELM">#REF!</definedName>
    <definedName name="ELS" localSheetId="7">#REF!</definedName>
    <definedName name="ELS" localSheetId="3">#REF!</definedName>
    <definedName name="ELS">#REF!</definedName>
    <definedName name="END_of_PRICE_FIX_SUMMARY" localSheetId="7">#REF!</definedName>
    <definedName name="END_of_PRICE_FIX_SUMMARY" localSheetId="3">#REF!</definedName>
    <definedName name="END_of_PRICE_FIX_SUMMARY">#REF!</definedName>
    <definedName name="EndDate">DATE(2100,1,1)</definedName>
    <definedName name="Ennd" localSheetId="7">#REF!</definedName>
    <definedName name="Ennd" localSheetId="3">#REF!</definedName>
    <definedName name="Ennd">#REF!</definedName>
    <definedName name="Esc_Total2">#REF!</definedName>
    <definedName name="Exchange_Table">#REF!</definedName>
    <definedName name="_xlnm.Extract">#REF!</definedName>
    <definedName name="EXXX">#REF!</definedName>
    <definedName name="Final_CO">#REF!</definedName>
    <definedName name="GENERAL_SETTINGS_AND_CONVEYOR__INFORMATION" localSheetId="7">#REF!</definedName>
    <definedName name="GENERAL_SETTINGS_AND_CONVEYOR__INFORMATION" localSheetId="3">#REF!</definedName>
    <definedName name="GENERAL_SETTINGS_AND_CONVEYOR__INFORMATION">#REF!</definedName>
    <definedName name="GenSetConInfo" localSheetId="7">#REF!</definedName>
    <definedName name="GenSetConInfo" localSheetId="3">#REF!</definedName>
    <definedName name="GenSetConInfo">#REF!</definedName>
    <definedName name="GK" localSheetId="7">#REF!</definedName>
    <definedName name="GK" localSheetId="3">#REF!</definedName>
    <definedName name="GK">#REF!</definedName>
    <definedName name="Grand_Total">#REF!</definedName>
    <definedName name="Grand_Total_Old">#REF!</definedName>
    <definedName name="HBL">#REF!</definedName>
    <definedName name="hours_per_day">24</definedName>
    <definedName name="HSC">#REF!</definedName>
    <definedName name="HTML_CodePage" hidden="1">1252</definedName>
    <definedName name="HTML_Control" localSheetId="5" hidden="1">{"'4.0 Financial'!$A$1:$M$79"}</definedName>
    <definedName name="HTML_Control" localSheetId="3" hidden="1">{"'4.0 Financial'!$A$1:$M$79"}</definedName>
    <definedName name="HTML_Control" hidden="1">{"'4.0 Financial'!$A$1:$M$79"}</definedName>
    <definedName name="HTML_Control_1" localSheetId="5" hidden="1">{"'4.0 Financial'!$A$1:$M$79"}</definedName>
    <definedName name="HTML_Control_1" localSheetId="3" hidden="1">{"'4.0 Financial'!$A$1:$M$79"}</definedName>
    <definedName name="HTML_Control_1" hidden="1">{"'4.0 Financial'!$A$1:$M$79"}</definedName>
    <definedName name="HTML_Description" hidden="1">"Here is where the Description is below the header"</definedName>
    <definedName name="HTML_Email" hidden="1">"heroldsc@bv.com"</definedName>
    <definedName name="HTML_Header" hidden="1">"4.0 Financial"</definedName>
    <definedName name="HTML_LastUpdate" hidden="1">"01/23/2001"</definedName>
    <definedName name="HTML_LineAfter" hidden="1">TRUE</definedName>
    <definedName name="HTML_LineBefore" hidden="1">TRUE</definedName>
    <definedName name="HTML_Name" hidden="1">"Black &amp; Veatch"</definedName>
    <definedName name="HTML_OBDlg2" hidden="1">TRUE</definedName>
    <definedName name="HTML_OBDlg4" hidden="1">TRUE</definedName>
    <definedName name="HTML_OS" hidden="1">0</definedName>
    <definedName name="HTML_PathFile" hidden="1">"C:\Bv-users\MyHTML.htm"</definedName>
    <definedName name="HTML_Title" hidden="1">"NewReportFormatsIssued"</definedName>
    <definedName name="IDC">#REF!</definedName>
    <definedName name="Indexes">#REF!</definedName>
    <definedName name="Inflation_Names">#REF!</definedName>
    <definedName name="Installation_Costs">#REF!+#REF!</definedName>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DIN" hidden="1">"AUTO"</definedName>
    <definedName name="IQ_ADJ_AVG_BANK_ASSETS" hidden="1">"c2671"</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TIONS" hidden="1">"c2837"</definedName>
    <definedName name="IQ_AIR_ORDERS" hidden="1">"c2836"</definedName>
    <definedName name="IQ_AIR_OWNED" hidden="1">"c2832"</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MT_OUT" hidden="1">"c2145"</definedName>
    <definedName name="IQ_ANNU_DISTRIBUTION_UNIT" hidden="1">"c3004"</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BROKER_REC" hidden="1">"c63"</definedName>
    <definedName name="IQ_AVG_BROKER_REC_NO" hidden="1">"c64"</definedName>
    <definedName name="IQ_AVG_BROKER_REC_NO_REUT" hidden="1">"c5315"</definedName>
    <definedName name="IQ_AVG_BROKER_REC_REUT" hidden="1">"c3630"</definedName>
    <definedName name="IQ_AVG_DAILY_VOL" hidden="1">"c65"</definedName>
    <definedName name="IQ_AVG_INDUSTRY_REC" hidden="1">"c4455"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SHAREOUTSTANDING" hidden="1">"c83"</definedName>
    <definedName name="IQ_AVG_TEV" hidden="1">"c84"</definedName>
    <definedName name="IQ_AVG_VOLUME" hidden="1">"c1346"</definedName>
    <definedName name="IQ_BANK_DEBT" hidden="1">"c2544"</definedName>
    <definedName name="IQ_BANK_DEBT_PCT" hidden="1">"c2545"</definedName>
    <definedName name="IQ_BASIC_EPS_EXCL" hidden="1">"c85"</definedName>
    <definedName name="IQ_BASIC_EPS_INCL" hidden="1">"c86"</definedName>
    <definedName name="IQ_BASIC_NORMAL_EPS" hidden="1">"c1592"</definedName>
    <definedName name="IQ_BASIC_WEIGHT" hidden="1">"c87"</definedName>
    <definedName name="IQ_BENCHMARK_SECURITY" hidden="1">"c2154"</definedName>
    <definedName name="IQ_BENCHMARK_SPRD" hidden="1">"c2153"</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OND_COUPON" hidden="1">"c2183"</definedName>
    <definedName name="IQ_BOND_COUPON_TYPE" hidden="1">"c2184"</definedName>
    <definedName name="IQ_BOND_PRICE" hidden="1">"c2162"</definedName>
    <definedName name="IQ_BROK_COMISSION" hidden="1">"c98"</definedName>
    <definedName name="IQ_BROK_COMMISSION" hidden="1">"c3514"</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REV" hidden="1">"c4068"</definedName>
    <definedName name="IQ_BUS_SEG_REV_ABS" hidden="1">"c4090"</definedName>
    <definedName name="IQ_BUS_SEG_REV_TOTAL" hidden="1">"c4106"</definedName>
    <definedName name="IQ_BUSINESS_DESCRIPTION" hidden="1">"c322"</definedName>
    <definedName name="IQ_BV_OVER_SHARES" hidden="1">"c1349"</definedName>
    <definedName name="IQ_BV_SHARE" hidden="1">"c100"</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Y" hidden="1">"c102"</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IZED_INTEREST" hidden="1">"c3460"</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CONVERSION" hidden="1">"c117"</definedName>
    <definedName name="IQ_CASH_DUE_BANKS" hidden="1">"c1351"</definedName>
    <definedName name="IQ_CASH_EQUIV" hidden="1">"c118"</definedName>
    <definedName name="IQ_CASH_FINAN" hidden="1">"c119"</definedName>
    <definedName name="IQ_CASH_FLOW_ACT_OR_EST" hidden="1">"c4154"</definedName>
    <definedName name="IQ_CASH_INTEREST" hidden="1">"c120"</definedName>
    <definedName name="IQ_CASH_INVEST" hidden="1">"c121"</definedName>
    <definedName name="IQ_CASH_OPER" hidden="1">"c122"</definedName>
    <definedName name="IQ_CASH_OPER_ACT_OR_EST" hidden="1">"c4164"</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ED" hidden="1">"c2681"</definedName>
    <definedName name="IQ_CLASSA_OPTIONS_GRANTED" hidden="1">"c2680"</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NV_DATE" hidden="1">"c2191"</definedName>
    <definedName name="IQ_CONV_EXP_DATE" hidden="1">"c3043"</definedName>
    <definedName name="IQ_CONV_PREMIUM" hidden="1">"c2195"</definedName>
    <definedName name="IQ_CONV_PRICE" hidden="1">"c2193"</definedName>
    <definedName name="IQ_CONV_RATIO" hidden="1">"c2192"</definedName>
    <definedName name="IQ_CONV_SECURITY" hidden="1">"c2189"</definedName>
    <definedName name="IQ_CONV_SECURITY_ISSUER" hidden="1">"c2190"</definedName>
    <definedName name="IQ_CONV_SECURITY_PRICE" hidden="1">"c2194"</definedName>
    <definedName name="IQ_CONVERT" hidden="1">"c2536"</definedName>
    <definedName name="IQ_CONVERT_PCT" hidden="1">"c2537"</definedName>
    <definedName name="IQ_CONVEXITY" hidden="1">"c2182"</definedName>
    <definedName name="IQ_COST_BORROWING" hidden="1">"c2936"</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P" hidden="1">"c2495"</definedName>
    <definedName name="IQ_CP_PCT" hidden="1">"c2496"</definedName>
    <definedName name="IQ_CQ" hidden="1">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PORT_PCT" hidden="1">"c2541"</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TED_DATE" hidden="1">"c2185"</definedName>
    <definedName name="IQ_DAY_COUNT" hidden="1">"c2161"</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ADJ" hidden="1">"c2515"</definedName>
    <definedName name="IQ_DEBT_ADJ_PCT" hidden="1">"c2516"</definedName>
    <definedName name="IQ_DEBT_EQUIV_NET_PBO" hidden="1">"c2938"</definedName>
    <definedName name="IQ_DEBT_EQUIV_OPER_LEASE" hidden="1">"c2935"</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OSITS_INTEREST_SECURITIES" hidden="1">"c5509"</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RECT_AH_EARNED" hidden="1">"c2740"</definedName>
    <definedName name="IQ_DIRECT_EARNED" hidden="1">"c2730"</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STRIBUTABLE_CASH" hidden="1">"c3002"</definedName>
    <definedName name="IQ_DISTRIBUTABLE_CASH_ACT_OR_EST" hidden="1">"c4278"</definedName>
    <definedName name="IQ_DISTRIBUTABLE_CASH_PAYOUT" hidden="1">"c3005"</definedName>
    <definedName name="IQ_DISTRIBUTABLE_CASH_SHARE" hidden="1">"c3003"</definedName>
    <definedName name="IQ_DISTRIBUTABLE_CASH_SHARE_ACT_OR_EST" hidden="1">"c4286"</definedName>
    <definedName name="IQ_DIV_AMOUNT" hidden="1">"c3041"</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O" hidden="1">"c333"</definedName>
    <definedName name="IQ_DO_ASSETS_CURRENT" hidden="1">"c334"</definedName>
    <definedName name="IQ_DO_ASSETS_LT" hidden="1">"c335"</definedName>
    <definedName name="IQ_DO_CF" hidden="1">"c336"</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DURATION" hidden="1">"c2181"</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ARNINGS_ANNOUNCE_DATE" hidden="1">"c1649"</definedName>
    <definedName name="IQ_EARNINGS_ANNOUNCE_DATE_REUT" hidden="1">"c5314"</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EQ_INC" hidden="1">"c3498"</definedName>
    <definedName name="IQ_EBIT_EQ_INC_EXCL_SBC" hidden="1">"c3502"</definedName>
    <definedName name="IQ_EBIT_EXCL_SBC" hidden="1">"c3082"</definedName>
    <definedName name="IQ_EBIT_GW_ACT_OR_EST" hidden="1">"c4306"</definedName>
    <definedName name="IQ_EBIT_INT" hidden="1">"c360"</definedName>
    <definedName name="IQ_EBIT_MARGIN" hidden="1">"c359"</definedName>
    <definedName name="IQ_EBIT_OVER_IE" hidden="1">"c1369"</definedName>
    <definedName name="IQ_EBIT_SBC_ACT_OR_EST" hidden="1">"c4316"</definedName>
    <definedName name="IQ_EBIT_SBC_GW_ACT_OR_EST" hidden="1">"c4320"</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ST_REUT" hidden="1">"c3640"</definedName>
    <definedName name="IQ_EBITDA_EXCL_SBC" hidden="1">"c3081"</definedName>
    <definedName name="IQ_EBITDA_HIGH_EST" hidden="1">"c370"</definedName>
    <definedName name="IQ_EBITDA_HIGH_EST_REUT" hidden="1">"c3642"</definedName>
    <definedName name="IQ_EBITDA_INT" hidden="1">"c373"</definedName>
    <definedName name="IQ_EBITDA_LOW_EST" hidden="1">"c371"</definedName>
    <definedName name="IQ_EBITDA_LOW_EST_REUT" hidden="1">"c3643"</definedName>
    <definedName name="IQ_EBITDA_MARGIN" hidden="1">"c372"</definedName>
    <definedName name="IQ_EBITDA_MEDIAN_EST" hidden="1">"c1663"</definedName>
    <definedName name="IQ_EBITDA_MEDIAN_EST_REUT" hidden="1">"c3641"</definedName>
    <definedName name="IQ_EBITDA_NUM_EST" hidden="1">"c374"</definedName>
    <definedName name="IQ_EBITDA_NUM_EST_REUT" hidden="1">"c3644"</definedName>
    <definedName name="IQ_EBITDA_OVER_TOTAL_IE" hidden="1">"c1371"</definedName>
    <definedName name="IQ_EBITDA_SBC_ACT_OR_EST" hidden="1">"c4337"</definedName>
    <definedName name="IQ_EBITDA_STDDEV_EST" hidden="1">"c375"</definedName>
    <definedName name="IQ_EBITDA_STDDEV_EST_REUT" hidden="1">"c3645"</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SBC_ACT_OR_EST" hidden="1">"c4350"</definedName>
    <definedName name="IQ_EBT_SBC_GW_ACT_OR_EST" hidden="1">"c4354"</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EST" hidden="1">"c399"</definedName>
    <definedName name="IQ_EPS_EST_REUT" hidden="1">"c5453"</definedName>
    <definedName name="IQ_EPS_HIGH_EST" hidden="1">"c400"</definedName>
    <definedName name="IQ_EPS_HIGH_EST_REUT" hidden="1">"c5454"</definedName>
    <definedName name="IQ_EPS_LOW_EST" hidden="1">"c401"</definedName>
    <definedName name="IQ_EPS_LOW_EST_REUT" hidden="1">"c5455"</definedName>
    <definedName name="IQ_EPS_MEDIAN_EST" hidden="1">"c1661"</definedName>
    <definedName name="IQ_EPS_MEDIAN_EST_REUT" hidden="1">"c5456"</definedName>
    <definedName name="IQ_EPS_NORM" hidden="1">"c1902"</definedName>
    <definedName name="IQ_EPS_NUM_EST" hidden="1">"c402"</definedName>
    <definedName name="IQ_EPS_NUM_EST_REUT" hidden="1">"c5451"</definedName>
    <definedName name="IQ_EPS_SBC_ACT_OR_EST" hidden="1">"c4376"</definedName>
    <definedName name="IQ_EPS_SBC_GW_ACT_OR_EST" hidden="1">"c4380"</definedName>
    <definedName name="IQ_EPS_STDDEV_EST" hidden="1">"c403"</definedName>
    <definedName name="IQ_EPS_STDDEV_EST_REUT" hidden="1">"c5452"</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ST_CURRENCY" hidden="1">"c2140"</definedName>
    <definedName name="IQ_EST_CURRENCY_REUT" hidden="1">"c5437"</definedName>
    <definedName name="IQ_EST_DATE" hidden="1">"c1634"</definedName>
    <definedName name="IQ_EST_DATE_REUT" hidden="1">"c5438"</definedName>
    <definedName name="IQ_EST_EPS_GROWTH_1YR" hidden="1">"c1636"</definedName>
    <definedName name="IQ_EST_EPS_GROWTH_1YR_REUT" hidden="1">"c3646"</definedName>
    <definedName name="IQ_EST_EPS_GROWTH_5YR" hidden="1">"c1655"</definedName>
    <definedName name="IQ_EST_EPS_GROWTH_5YR_REUT" hidden="1">"c3633"</definedName>
    <definedName name="IQ_EST_EPS_GROWTH_Q_1YR" hidden="1">"c1641"</definedName>
    <definedName name="IQ_EST_EPS_GROWTH_Q_1YR_REUT" hidden="1">"c5410"</definedName>
    <definedName name="IQ_EST_VENDOR" hidden="1">"c5564"</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EDFUNDS_SOLD" hidden="1">"c2256"</definedName>
    <definedName name="IQ_FFO" hidden="1">"c1574"</definedName>
    <definedName name="IQ_FFO_ADJ_ACT_OR_EST" hidden="1">"c4435"</definedName>
    <definedName name="IQ_FFO_PAYOUT_RATIO" hidden="1">"c3492"</definedName>
    <definedName name="IQ_FFO_SHARE_ACT_OR_EST" hidden="1">"c4446"</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CURRENT_PORT_DEBT_TOTAL" hidden="1">"c5524"</definedName>
    <definedName name="IQ_FIN_DIV_CURRENT_PORT_LEASES_TOTAL" hidden="1">"c5523"</definedName>
    <definedName name="IQ_FIN_DIV_DEBT_CURRENT" hidden="1">"c429"</definedName>
    <definedName name="IQ_FIN_DIV_DEBT_LT" hidden="1">"c430"</definedName>
    <definedName name="IQ_FIN_DIV_DEBT_LT_TOTAL" hidden="1">"c5526"</definedName>
    <definedName name="IQ_FIN_DIV_EXP" hidden="1">"c431"</definedName>
    <definedName name="IQ_FIN_DIV_INT_EXP" hidden="1">"c432"</definedName>
    <definedName name="IQ_FIN_DIV_LEASES_LT_TOTAL" hidden="1">"c5525"</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NOTES_PAY_TOTAL" hidden="1">"c5522"</definedName>
    <definedName name="IQ_FIN_DIV_REV" hidden="1">"c437"</definedName>
    <definedName name="IQ_FIN_DIV_ST_DEBT_TOTAL" hidden="1">"c5527"</definedName>
    <definedName name="IQ_FINANCING_CASH" hidden="1">"c1405"</definedName>
    <definedName name="IQ_FINANCING_CASH_SUPPL" hidden="1">"c1406"</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 hidden="1">500</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Y" hidden="1">1000</definedName>
    <definedName name="IQ_GA_EXP" hidden="1">"c2241"</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C_EARNED" hidden="1">"c2747"</definedName>
    <definedName name="IQ_GROSS_PROFIT" hidden="1">"c1378"</definedName>
    <definedName name="IQ_GROSS_SPRD" hidden="1">"c2155"</definedName>
    <definedName name="IQ_GROSS_WRITTEN" hidden="1">"c2726"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_TARGET_PRICE" hidden="1">"c1651"</definedName>
    <definedName name="IQ_HIGH_TARGET_PRICE_REUT" hidden="1">"c5317"</definedName>
    <definedName name="IQ_HIGHPRICE" hidden="1">"c545"</definedName>
    <definedName name="IQ_HOMEOWNERS_WRITTEN" hidden="1">"c546"</definedName>
    <definedName name="IQ_IMPAIR_OIL" hidden="1">"c547"</definedName>
    <definedName name="IQ_IMPAIRMENT_GW" hidden="1">"c548"</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DUSTRY" hidden="1">"c3601"</definedName>
    <definedName name="IQ_INDUSTRY_GROUP" hidden="1">"c3602"</definedName>
    <definedName name="IQ_INDUSTRY_SECTOR" hidden="1">"c3603"</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NVEST_SECURITY_SUPPL" hidden="1">"c5511"</definedName>
    <definedName name="IQ_IPRD" hidden="1">"c644"</definedName>
    <definedName name="IQ_ISS_DEBT_NET" hidden="1">"c1391"</definedName>
    <definedName name="IQ_ISS_STOCK_NET" hidden="1">"c1601"</definedName>
    <definedName name="IQ_ISSUE_CURRENCY" hidden="1">"c2156"</definedName>
    <definedName name="IQ_ISSUE_NAME" hidden="1">"c2142"</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H_STATUTORY_SURPLUS" hidden="1">"c2771"</definedName>
    <definedName name="IQ_LICENSED_POPS" hidden="1">"c2123"</definedName>
    <definedName name="IQ_LIFE_EARNED" hidden="1">"c2739"</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SS_TO_NET_EARNED" hidden="1">"c2751"</definedName>
    <definedName name="IQ_LOW_TARGET_PRICE" hidden="1">"c1652"</definedName>
    <definedName name="IQ_LOW_TARGET_PRICE_REUT" hidden="1">"c5318"</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MACHINERY" hidden="1">"c711"</definedName>
    <definedName name="IQ_MAINT_CAPEX" hidden="1">"c2947"</definedName>
    <definedName name="IQ_MAINT_CAPEX_ACT_OR_EST" hidden="1">"c4458"</definedName>
    <definedName name="IQ_MAINT_REPAIR" hidden="1">"c2087"</definedName>
    <definedName name="IQ_MAKE_WHOLE_END_DATE" hidden="1">"c2493"</definedName>
    <definedName name="IQ_MAKE_WHOLE_SPREAD" hidden="1">"c2494"</definedName>
    <definedName name="IQ_MAKE_WHOLE_START_DATE" hidden="1">"c2492"</definedName>
    <definedName name="IQ_MARKET_CAP_LFCF" hidden="1">"c2209"</definedName>
    <definedName name="IQ_MARKETCAP" hidden="1">"c712"</definedName>
    <definedName name="IQ_MARKETING" hidden="1">"c2239"</definedName>
    <definedName name="IQ_MATURITY_DATE" hidden="1">"c2146"</definedName>
    <definedName name="IQ_MC_RATIO" hidden="1">"c2783"</definedName>
    <definedName name="IQ_MC_STATUTORY_SURPLUS" hidden="1">"c2772"</definedName>
    <definedName name="IQ_MEDIAN_TARGET_PRICE" hidden="1">"c1650"</definedName>
    <definedName name="IQ_MEDIAN_TARGET_PRICE_REUT" hidden="1">"c5316"</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REUT" hidden="1">"c4048"</definedName>
    <definedName name="IQ_MM_ACCOUNT" hidden="1">"c743"</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SERV_RIGHTS" hidden="1">"c2242"</definedName>
    <definedName name="IQ_NET_CHANGE" hidden="1">"c749"</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EBITDA" hidden="1">"c750"</definedName>
    <definedName name="IQ_NET_DEBT_EBITDA_CAPEX" hidden="1">"c2949"</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EARNED" hidden="1">"c2734"</definedName>
    <definedName name="IQ_NET_INC" hidden="1">"c1394"</definedName>
    <definedName name="IQ_NET_INC_BEFORE" hidden="1">"c1368"</definedName>
    <definedName name="IQ_NET_INC_CF" hidden="1">"c1397"</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IFE_INS_IN_FORCE" hidden="1">"c2769"</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XT_CALL_DATE" hidden="1">"c2198"</definedName>
    <definedName name="IQ_NEXT_CALL_PRICE" hidden="1">"c2199"</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MARGIN" hidden="1">"c794"</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SBC_ACT_OR_EST" hidden="1">"c4474"</definedName>
    <definedName name="IQ_NI_SBC_GW_ACT_OR_EST" hidden="1">"c4478"</definedName>
    <definedName name="IQ_NI_SFAS" hidden="1">"c795"</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CASH_PENSION_EXP" hidden="1">"c3000"</definedName>
    <definedName name="IQ_NONRECOURSE_DEBT" hidden="1">"c2550"</definedName>
    <definedName name="IQ_NONRECOURSE_DEBT_PCT" hidden="1">"c2551"</definedName>
    <definedName name="IQ_NONUTIL_REV" hidden="1">"c2089"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PROD_GAS" hidden="1">"c2910"</definedName>
    <definedName name="IQ_OG_AVG_DAILY_PROD_NGL" hidden="1">"c2911"</definedName>
    <definedName name="IQ_OG_AVG_DAILY_PROD_OIL" hidden="1">"c2909"</definedName>
    <definedName name="IQ_OG_CLOSE_BALANCE_GAS" hidden="1">"c2049"</definedName>
    <definedName name="IQ_OG_CLOSE_BALANCE_NGL" hidden="1">"c2920"</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VISIONS_GAS" hidden="1">"c2042"</definedName>
    <definedName name="IQ_OG_REVISIONS_NGL" hidden="1">"c2913"</definedName>
    <definedName name="IQ_OG_REVISIONS_OIL" hidden="1">"c2030"</definedName>
    <definedName name="IQ_OG_SALES_IN_PLACE_GAS" hidden="1">"c2046"</definedName>
    <definedName name="IQ_OG_SALES_IN_PLACE_NGL" hidden="1">"c2917"</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UNDEVELOPED_RESERVES_GAS" hidden="1">"c2051"</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BR" hidden="1">"c850"</definedName>
    <definedName name="IQ_OPER_INC_FIN" hidden="1">"c851"</definedName>
    <definedName name="IQ_OPER_INC_INS" hidden="1">"c852"</definedName>
    <definedName name="IQ_OPER_INC_MARGIN" hidden="1">"c1448"</definedName>
    <definedName name="IQ_OPER_INC_REIT" hidden="1">"c853"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GRANTED" hidden="1">"c2673"</definedName>
    <definedName name="IQ_OPTIONS_ISSUED" hidden="1">"c857"</definedName>
    <definedName name="IQ_OPTIONS_STRIKE_PRICE_GRANTED" hidden="1">"c2678"</definedName>
    <definedName name="IQ_OPTIONS_STRIKE_PRICE_OS" hidden="1">"c2677"</definedName>
    <definedName name="IQ_ORDER_BACKLOG" hidden="1">"c2090"</definedName>
    <definedName name="IQ_OTHER_ADJUST_GROSS_LOANS" hidden="1">"c859"</definedName>
    <definedName name="IQ_OTHER_AMORT" hidden="1">"c5563"</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BT" hidden="1">"c2507"</definedName>
    <definedName name="IQ_OTHER_DEBT_PCT" hidden="1">"c2508"</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ED" hidden="1">"c2688"</definedName>
    <definedName name="IQ_OTHER_OPTIONS_GRANTED" hidden="1">"c2687"</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STRIKE_PRICE_GRANTED" hidden="1">"c2692"</definedName>
    <definedName name="IQ_OTHER_UNDRAWN" hidden="1">"c2522"</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OWNERSHIP" hidden="1">"c2160"</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REUT" hidden="1">"c4049"</definedName>
    <definedName name="IQ_PE_NORMALIZED" hidden="1">"c2207"</definedName>
    <definedName name="IQ_PE_RATIO" hidden="1">"c1610"</definedName>
    <definedName name="IQ_PEG_FWD" hidden="1">"c1863"</definedName>
    <definedName name="IQ_PEG_FWD_REUT" hidden="1">"c4052"</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RE_OPEN_COST" hidden="1">"c1040"</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ICE_OVER_BVPS" hidden="1">"c1412"</definedName>
    <definedName name="IQ_PRICE_OVER_LTM_EPS" hidden="1">"c1413"</definedName>
    <definedName name="IQ_PRICE_TARGET" hidden="1">"c82"</definedName>
    <definedName name="IQ_PRICE_TARGET_REUT" hidden="1">"c3631"</definedName>
    <definedName name="IQ_PRICEDATE" hidden="1">"c1069"</definedName>
    <definedName name="IQ_PRICING_DATE" hidden="1">"c1613"</definedName>
    <definedName name="IQ_PRIMARY_INDUSTRY" hidden="1">"c1070"</definedName>
    <definedName name="IQ_PRINCIPAL_AMT" hidden="1">"c2157"</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PUT_DATE_SCHEDULE" hidden="1">"c2483"</definedName>
    <definedName name="IQ_PUT_NOTIFICATION" hidden="1">"c2485"</definedName>
    <definedName name="IQ_PUT_PRICE_SCHEDULE" hidden="1">"c2484"</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CURRING_PROFIT_ACT_OR_EST" hidden="1">"c4507"</definedName>
    <definedName name="IQ_RECURRING_PROFIT_SHARE_ACT_OR_EST" hidden="1">"c4508"</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CQUIRED_FRANCHISE_STORES" hidden="1">"c2895"</definedName>
    <definedName name="IQ_RETAIL_ACQUIRED_OWNED_STORES" hidden="1">"c2903"</definedName>
    <definedName name="IQ_RETAIL_ACQUIRED_STORES" hidden="1">"c2887"</definedName>
    <definedName name="IQ_RETAIL_AVG_STORE_SIZE_GROSS" hidden="1">"c2066"</definedName>
    <definedName name="IQ_RETAIL_AVG_STORE_SIZE_NET" hidden="1">"c2067"</definedName>
    <definedName name="IQ_RETAIL_AVG_WK_SALES" hidden="1">"c2891"</definedName>
    <definedName name="IQ_RETAIL_AVG_WK_SALES_FRANCHISE" hidden="1">"c2899"</definedName>
    <definedName name="IQ_RETAIL_AVG_WK_SALES_OWNED" hidden="1">"c2907"</definedName>
    <definedName name="IQ_RETAIL_CLOSED_FRANCHISE_STORES" hidden="1">"c2896"</definedName>
    <definedName name="IQ_RETAIL_CLOSED_OWNED_STORES" hidden="1">"c2904"</definedName>
    <definedName name="IQ_RETAIL_CLOSED_STORES" hidden="1">"c2063"</definedName>
    <definedName name="IQ_RETAIL_FRANCHISE_STORES_BEG" hidden="1">"c2893"</definedName>
    <definedName name="IQ_RETAIL_OPENED_FRANCHISE_STORES" hidden="1">"c2894"</definedName>
    <definedName name="IQ_RETAIL_OPENED_OWNED_STORES" hidden="1">"c2902"</definedName>
    <definedName name="IQ_RETAIL_OPENED_STORES" hidden="1">"c2062"</definedName>
    <definedName name="IQ_RETAIL_OWNED_STORES_BEG" hidden="1">"c2901"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FRANCHISE_STORES" hidden="1">"c2898"</definedName>
    <definedName name="IQ_RETAIL_TOTAL_OWNED_STORES" hidden="1">"c2906"</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STDDEV_EST" hidden="1">"c1124"</definedName>
    <definedName name="IQ_REV_STDDEV_EST_REUT" hidden="1">"c3639"</definedName>
    <definedName name="IQ_REV_UTI" hidden="1">"c1125"</definedName>
    <definedName name="IQ_REVENUE" hidden="1">"c1422"</definedName>
    <definedName name="IQ_REVENUE_EST" hidden="1">"c1126"</definedName>
    <definedName name="IQ_REVENUE_EST_REUT" hidden="1">"c3634"</definedName>
    <definedName name="IQ_REVENUE_HIGH_EST" hidden="1">"c1127"</definedName>
    <definedName name="IQ_REVENUE_HIGH_EST_REUT" hidden="1">"c3636"</definedName>
    <definedName name="IQ_REVENUE_LOW_EST" hidden="1">"c1128"</definedName>
    <definedName name="IQ_REVENUE_LOW_EST_REUT" hidden="1">"c3637"</definedName>
    <definedName name="IQ_REVENUE_MEDIAN_EST" hidden="1">"c1662"</definedName>
    <definedName name="IQ_REVENUE_MEDIAN_EST_REUT" hidden="1">"c3635"</definedName>
    <definedName name="IQ_REVENUE_NUM_EST" hidden="1">"c1129"</definedName>
    <definedName name="IQ_REVENUE_NUM_EST_REUT" hidden="1">"c3638"</definedName>
    <definedName name="IQ_REVISION_DATE_" hidden="1">39491.5958912037</definedName>
    <definedName name="IQ_RISK_ADJ_BANK_ASSETS" hidden="1">"c2670"</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EC_PURCHASED_RESELL" hidden="1">"c5513"</definedName>
    <definedName name="IQ_SECUR_RECEIV" hidden="1">"c1151"</definedName>
    <definedName name="IQ_SECURED_DEBT" hidden="1">"c2546"</definedName>
    <definedName name="IQ_SECURED_DEBT_PCT" hidden="1">"c2547"</definedName>
    <definedName name="IQ_SECURITY_BORROW" hidden="1">"c1152"</definedName>
    <definedName name="IQ_SECURITY_LEVEL" hidden="1">"c2159"</definedName>
    <definedName name="IQ_SECURITY_NOTES" hidden="1">"c2202"</definedName>
    <definedName name="IQ_SECURITY_OWN" hidden="1">"c1153"</definedName>
    <definedName name="IQ_SECURITY_RESELL" hidden="1">"c1154"</definedName>
    <definedName name="IQ_SECURITY_TYPE" hidden="1">"c2158"</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_BANK" hidden="1">"c2637"</definedName>
    <definedName name="IQ_SP_BANK_ACTION" hidden="1">"c2636"</definedName>
    <definedName name="IQ_SP_BANK_DATE" hidden="1">"c2635"</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OUTLOOK_WATCH" hidden="1">"c2639"</definedName>
    <definedName name="IQ_SP_OUTLOOK_WATCH_DATE" hidden="1">"c2638"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PECIAL_DIV_SHARE" hidden="1">"c3007"</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PCT" hidden="1">"c2539"</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IKE_PRICE_ISSUED" hidden="1">"c1645"</definedName>
    <definedName name="IQ_STRIKE_PRICE_OS" hidden="1">"c1646"</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RGET_PRICE_NUM" hidden="1">"c1653"</definedName>
    <definedName name="IQ_TARGET_PRICE_NUM_REUT" hidden="1">"c5319"</definedName>
    <definedName name="IQ_TARGET_PRICE_STDDEV" hidden="1">"c1654"</definedName>
    <definedName name="IQ_TARGET_PRICE_STDDEV_REUT" hidden="1">"c5320"</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BITDA_FWD" hidden="1">"c1224"</definedName>
    <definedName name="IQ_TEV_EBITDA_FWD_REUT" hidden="1">"c4050"</definedName>
    <definedName name="IQ_TEV_EMPLOYEE_AVG" hidden="1">"c1225"</definedName>
    <definedName name="IQ_TEV_TOTAL_REV" hidden="1">"c1226"</definedName>
    <definedName name="IQ_TEV_TOTAL_REV_AVG" hidden="1">"c1227"</definedName>
    <definedName name="IQ_TEV_TOTAL_REV_FWD" hidden="1">"c1228"</definedName>
    <definedName name="IQ_TEV_TOTAL_REV_FWD_REUT" hidden="1">"c4051"</definedName>
    <definedName name="IQ_TEV_UFCF" hidden="1">"c2208"</definedName>
    <definedName name="IQ_TIER_ONE_CAPITAL" hidden="1">"c2667"</definedName>
    <definedName name="IQ_TIER_ONE_RATIO" hidden="1">"c1229"</definedName>
    <definedName name="IQ_TIER_TWO_CAPITAL" hidden="1">"c2669"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BANK_CAPITAL" hidden="1">"c2668"</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ED" hidden="1">"c2695"</definedName>
    <definedName name="IQ_TOTAL_OPTIONS_GRANTED" hidden="1">"c2694"</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RINCIPAL" hidden="1">"c2509"</definedName>
    <definedName name="IQ_TOTAL_PRINCIPAL_PCT" hidden="1">"c2510"</definedName>
    <definedName name="IQ_TOTAL_PROVED_RESERVES_NGL" hidden="1">"c2924"</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IT" hidden="1">"c5520"</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SSETS" hidden="1">"c1310"</definedName>
    <definedName name="IQ_TRADING_CURRENCY" hidden="1">"c2212"</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TRUST_PREFERRED" hidden="1">"c3029"</definedName>
    <definedName name="IQ_TRUST_PREFERRED_PCT" hidden="1">"c3030"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SECURED_DEBT" hidden="1">"c2548"</definedName>
    <definedName name="IQ_UNSECURED_DEBT_PCT" hidden="1">"c2549"</definedName>
    <definedName name="IQ_UNUSUAL_EXP" hidden="1">"c1456"</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IGHTED_AVG_PRICE" hidden="1">"c1334"</definedName>
    <definedName name="IQ_WIP_INV" hidden="1">"c1335"</definedName>
    <definedName name="IQ_WORKING_CAP" hidden="1">"c3494"</definedName>
    <definedName name="IQ_WORKMEN_WRITTEN" hidden="1">"c1336"</definedName>
    <definedName name="IQ_XDIV_DATE" hidden="1">"c2203"</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YTW" hidden="1">"c2163"</definedName>
    <definedName name="IQ_YTW_DATE" hidden="1">"c2164"</definedName>
    <definedName name="IQ_YTW_DATE_TYPE" hidden="1">"c2165"</definedName>
    <definedName name="IQ_Z_SCORE" hidden="1">"c1339"</definedName>
    <definedName name="Last_CODates">#REF!</definedName>
    <definedName name="LSC">#REF!</definedName>
    <definedName name="Macros">#REF!</definedName>
    <definedName name="MMM" localSheetId="7">#REF!</definedName>
    <definedName name="MMM" localSheetId="3">#REF!</definedName>
    <definedName name="MMM">#REF!</definedName>
    <definedName name="Module1.CF_Data" localSheetId="5">'CPA Formula'!Module1.CF_Data</definedName>
    <definedName name="Module1.CF_Data" localSheetId="3">'Typical Activity Schedule'!Module1.CF_Data</definedName>
    <definedName name="Module1.CF_Data">[0]!Module1.CF_Data</definedName>
    <definedName name="Module1.Collect_Data" localSheetId="5">'CPA Formula'!Module1.Collect_Data</definedName>
    <definedName name="Module1.Collect_Data" localSheetId="3">'Typical Activity Schedule'!Module1.Collect_Data</definedName>
    <definedName name="Module1.Collect_Data">[0]!Module1.Collect_Data</definedName>
    <definedName name="Month_End" localSheetId="7">#REF!</definedName>
    <definedName name="Month_End" localSheetId="3">#REF!</definedName>
    <definedName name="Month_End">#REF!</definedName>
    <definedName name="Month_Start" localSheetId="7">#REF!</definedName>
    <definedName name="Month_Start" localSheetId="3">#REF!</definedName>
    <definedName name="Month_Start">#REF!</definedName>
    <definedName name="months_in_year_1">12</definedName>
    <definedName name="months_per_quarter">3</definedName>
    <definedName name="MotorLocalCost" localSheetId="7">#REF!</definedName>
    <definedName name="MotorLocalCost" localSheetId="3">#REF!</definedName>
    <definedName name="MotorLocalCost">#REF!</definedName>
    <definedName name="MXXX">#REF!</definedName>
    <definedName name="NIE_C">#REF!+#REF!+#REF!+#REF!</definedName>
    <definedName name="ODC_Basic_Monthly" localSheetId="7">#REF!</definedName>
    <definedName name="ODC_Basic_Monthly" localSheetId="3">#REF!</definedName>
    <definedName name="ODC_Basic_Monthly">#REF!</definedName>
    <definedName name="Offered_Energy_rating__kWh">'COVER '!$C$32</definedName>
    <definedName name="Offered_Energy_rating_MWh">'COVER '!$C$32</definedName>
    <definedName name="Operating_Instructions" localSheetId="7">#REF!</definedName>
    <definedName name="Operating_Instructions" localSheetId="3">#REF!</definedName>
    <definedName name="Operating_Instructions">#REF!</definedName>
    <definedName name="OpInst" localSheetId="7">#REF!</definedName>
    <definedName name="OpInst" localSheetId="3">#REF!</definedName>
    <definedName name="OpInst">#REF!</definedName>
    <definedName name="oppps" localSheetId="7">#REF!</definedName>
    <definedName name="oppps" localSheetId="3">#REF!</definedName>
    <definedName name="oppps">#REF!</definedName>
    <definedName name="Package_Number">#REF!</definedName>
    <definedName name="Packages">#REF!</definedName>
    <definedName name="Parent_ID">#REF!</definedName>
    <definedName name="Parents">#REF!</definedName>
    <definedName name="Payment_Method">#REF!</definedName>
    <definedName name="Power_Plant_C">#REF!+#REF!</definedName>
    <definedName name="_xlnm.Print_Area" localSheetId="0">'COVER '!$A$1:$D$41</definedName>
    <definedName name="_xlnm.Print_Area" localSheetId="1">'COVER  '!$A$1:$D$38</definedName>
    <definedName name="_xlnm.Print_Area" localSheetId="2">PREAMBLE!$A$2:$F$46</definedName>
    <definedName name="_xlnm.Print_Area" localSheetId="6">Preambles!$A$1:$F$67</definedName>
    <definedName name="_xlnm.Print_Area" localSheetId="7">'Summary PV'!$A$1:$E$94</definedName>
    <definedName name="_xlnm.Print_Titles" localSheetId="3">'Typical Activity Schedule'!$B:$M,'Typical Activity Schedule'!$8:$8</definedName>
    <definedName name="Project_Name">#REF!</definedName>
    <definedName name="prot4" localSheetId="5">'CPA Formula'!prot4</definedName>
    <definedName name="prot4" localSheetId="3">'Typical Activity Schedule'!prot4</definedName>
    <definedName name="prot4">[0]!prot4</definedName>
    <definedName name="prot5" localSheetId="5">'CPA Formula'!prot5</definedName>
    <definedName name="prot5" localSheetId="3">'Typical Activity Schedule'!prot5</definedName>
    <definedName name="prot5">[0]!prot5</definedName>
    <definedName name="PS" localSheetId="7">#REF!</definedName>
    <definedName name="PS" localSheetId="3">#REF!</definedName>
    <definedName name="PS">#REF!</definedName>
    <definedName name="quarters">4</definedName>
    <definedName name="Range_103" localSheetId="7">#REF!</definedName>
    <definedName name="Range_103" localSheetId="3">#REF!</definedName>
    <definedName name="Range_103">#REF!</definedName>
    <definedName name="Range_106">#REF!</definedName>
    <definedName name="Range_107">#REF!</definedName>
    <definedName name="Range_136">#REF!</definedName>
    <definedName name="Range_137">#REF!</definedName>
    <definedName name="Range_18">#REF!</definedName>
    <definedName name="Range_75">#REF!</definedName>
    <definedName name="Range_84" localSheetId="7">#REF!</definedName>
    <definedName name="Range_84" localSheetId="3">#REF!</definedName>
    <definedName name="Range_84">#REF!</definedName>
    <definedName name="Range_85" localSheetId="7">#REF!</definedName>
    <definedName name="Range_85" localSheetId="3">#REF!</definedName>
    <definedName name="Range_85">#REF!</definedName>
    <definedName name="RBL">#REF!</definedName>
    <definedName name="RED">#REF!</definedName>
    <definedName name="Ref_112">#REF!</definedName>
    <definedName name="Ref_114">#REF!</definedName>
    <definedName name="Ref_25">#REF!</definedName>
    <definedName name="Ref_26">#REF!</definedName>
    <definedName name="Ref_27">#REF!</definedName>
    <definedName name="Ref_28">#REF!</definedName>
    <definedName name="Ref_29">#REF!</definedName>
    <definedName name="Ref_39">#REF!</definedName>
    <definedName name="Ref_4">#REF!</definedName>
    <definedName name="Ref_43">#REF!</definedName>
    <definedName name="Ref_51">#REF!</definedName>
    <definedName name="Ref_52">#REF!</definedName>
    <definedName name="Ref_58">#REF!</definedName>
    <definedName name="Ref_Date">#REF!</definedName>
    <definedName name="Ress" localSheetId="7">#REF!</definedName>
    <definedName name="Ress" localSheetId="3">#REF!</definedName>
    <definedName name="Ress">#REF!</definedName>
    <definedName name="rrrr" localSheetId="5">#REF!</definedName>
    <definedName name="rrrr">#REF!</definedName>
    <definedName name="Rwvu.all." localSheetId="5" hidden="1">#REF!,#REF!</definedName>
    <definedName name="Rwvu.all." localSheetId="7" hidden="1">#REF!,#REF!</definedName>
    <definedName name="Rwvu.all." localSheetId="3" hidden="1">#REF!,#REF!</definedName>
    <definedName name="Rwvu.all." hidden="1">#REF!,#REF!</definedName>
    <definedName name="Rwvu.prices." localSheetId="7" hidden="1">#REF!,#REF!</definedName>
    <definedName name="Rwvu.prices." localSheetId="3" hidden="1">#REF!,#REF!</definedName>
    <definedName name="Rwvu.prices." hidden="1">#REF!,#REF!</definedName>
    <definedName name="Rwvu.summary." localSheetId="7" hidden="1">#REF!</definedName>
    <definedName name="Rwvu.summary." localSheetId="3" hidden="1">#REF!</definedName>
    <definedName name="Rwvu.summary." hidden="1">#REF!</definedName>
    <definedName name="Schedule1_Total">#REF!</definedName>
    <definedName name="Schedule2_Total">#REF!</definedName>
    <definedName name="Schedule3_Total">#REF!</definedName>
    <definedName name="Schedule4_Total">#REF!</definedName>
    <definedName name="SCOPE_OF_SUPPLY___RESPONSIBILITIES" localSheetId="7">#REF!</definedName>
    <definedName name="SCOPE_OF_SUPPLY___RESPONSIBILITIES" localSheetId="3">#REF!</definedName>
    <definedName name="SCOPE_OF_SUPPLY___RESPONSIBILITIES">#REF!</definedName>
    <definedName name="ScSupRes" localSheetId="7">#REF!</definedName>
    <definedName name="ScSupRes" localSheetId="3">#REF!</definedName>
    <definedName name="ScSupRes">#REF!</definedName>
    <definedName name="Section_ID" localSheetId="7">#REF!</definedName>
    <definedName name="Section_ID" localSheetId="3">#REF!</definedName>
    <definedName name="Section_ID">#REF!</definedName>
    <definedName name="Security_System_C">#REF!+#REF!</definedName>
    <definedName name="Seeeet" localSheetId="7">#REF!</definedName>
    <definedName name="Seeeet" localSheetId="3">#REF!</definedName>
    <definedName name="Seeeet">#REF!</definedName>
    <definedName name="Select_Currency">#REF!</definedName>
    <definedName name="SHE" localSheetId="7">#REF!</definedName>
    <definedName name="SHE" localSheetId="3">#REF!</definedName>
    <definedName name="SHE">#REF!</definedName>
    <definedName name="_xlnm.Sheet_Title" localSheetId="7">#REF!</definedName>
    <definedName name="_xlnm.Sheet_Title" localSheetId="3">#REF!</definedName>
    <definedName name="_xlnm.Sheet_Title">#REF!</definedName>
    <definedName name="Sheets">#REF!</definedName>
    <definedName name="solver_adj" localSheetId="7" hidden="1">#REF!</definedName>
    <definedName name="solver_adj" localSheetId="3" hidden="1">#REF!</definedName>
    <definedName name="solver_adj" hidden="1">#REF!</definedName>
    <definedName name="solver_drv" hidden="1">1</definedName>
    <definedName name="solver_est" hidden="1">1</definedName>
    <definedName name="solver_itr" hidden="1">100</definedName>
    <definedName name="solver_lin" hidden="1">1</definedName>
    <definedName name="solver_num" hidden="1">0</definedName>
    <definedName name="solver_nwt" hidden="1">1</definedName>
    <definedName name="solver_opt" localSheetId="7" hidden="1">#REF!</definedName>
    <definedName name="solver_opt" localSheetId="3" hidden="1">#REF!</definedName>
    <definedName name="solver_opt" hidden="1">#REF!</definedName>
    <definedName name="solver_pre" hidden="1">0.0001</definedName>
    <definedName name="solver_scl" hidden="1">0</definedName>
    <definedName name="solver_sho" hidden="1">0</definedName>
    <definedName name="solver_tim" hidden="1">100</definedName>
    <definedName name="solver_tol" hidden="1">0.05</definedName>
    <definedName name="solver_typ" hidden="1">3</definedName>
    <definedName name="solver_val" hidden="1">500063</definedName>
    <definedName name="Sortall" localSheetId="7">#REF!</definedName>
    <definedName name="Sortall" localSheetId="3">#REF!</definedName>
    <definedName name="Sortall">#REF!</definedName>
    <definedName name="Source3" localSheetId="7">#REF!</definedName>
    <definedName name="Source3" localSheetId="3">#REF!</definedName>
    <definedName name="Source3">#REF!</definedName>
    <definedName name="Source4" localSheetId="7">#REF!</definedName>
    <definedName name="Source4" localSheetId="3">#REF!</definedName>
    <definedName name="Source4">#REF!</definedName>
    <definedName name="Spares_Cost">#REF!</definedName>
    <definedName name="SSS" localSheetId="7">#REF!</definedName>
    <definedName name="SSS" localSheetId="3">#REF!</definedName>
    <definedName name="SSS">#REF!</definedName>
    <definedName name="StartDate">DATE(1900,1,1)</definedName>
    <definedName name="Status">#REF!</definedName>
    <definedName name="SUB" localSheetId="7" hidden="1">#REF!</definedName>
    <definedName name="SUB" localSheetId="3" hidden="1">#REF!</definedName>
    <definedName name="SUB" hidden="1">#REF!</definedName>
    <definedName name="SumFixEnd" localSheetId="7">#REF!</definedName>
    <definedName name="SumFixEnd" localSheetId="3">#REF!</definedName>
    <definedName name="SumFixEnd">#REF!</definedName>
    <definedName name="Swvu.all." localSheetId="7" hidden="1">#REF!</definedName>
    <definedName name="Swvu.all." localSheetId="3" hidden="1">#REF!</definedName>
    <definedName name="Swvu.all." hidden="1">#REF!</definedName>
    <definedName name="Swvu.prices." localSheetId="7" hidden="1">#REF!</definedName>
    <definedName name="Swvu.prices." localSheetId="3" hidden="1">#REF!</definedName>
    <definedName name="Swvu.prices." hidden="1">#REF!</definedName>
    <definedName name="Swvu.summary." localSheetId="7" hidden="1">#REF!</definedName>
    <definedName name="Swvu.summary." localSheetId="3" hidden="1">#REF!</definedName>
    <definedName name="Swvu.summary." hidden="1">#REF!</definedName>
    <definedName name="SXXX">#REF!</definedName>
    <definedName name="System_Efficiency">'COVER '!$C$34</definedName>
    <definedName name="Test_Commission_Costs">#REF!</definedName>
    <definedName name="thousand_1">1000</definedName>
    <definedName name="Total_Monthly" localSheetId="7">#REF!</definedName>
    <definedName name="Total_Monthly" localSheetId="3">#REF!</definedName>
    <definedName name="Total_Monthly">#REF!</definedName>
    <definedName name="Training_Costs">#REF!</definedName>
    <definedName name="Transport_Costs">#REF!</definedName>
    <definedName name="Txdata" localSheetId="7">#REF!</definedName>
    <definedName name="Txdata" localSheetId="3">#REF!</definedName>
    <definedName name="Txdata">#REF!</definedName>
    <definedName name="Txdataall" localSheetId="7">#REF!</definedName>
    <definedName name="Txdataall" localSheetId="3">#REF!</definedName>
    <definedName name="Txdataall">#REF!</definedName>
    <definedName name="unprot4" localSheetId="5">'CPA Formula'!unprot4</definedName>
    <definedName name="unprot4" localSheetId="3">'Typical Activity Schedule'!unprot4</definedName>
    <definedName name="unprot4">[0]!unprot4</definedName>
    <definedName name="update2" localSheetId="5">'CPA Formula'!update2</definedName>
    <definedName name="update2" localSheetId="3">'Typical Activity Schedule'!update2</definedName>
    <definedName name="update2">[0]!update2</definedName>
    <definedName name="VI" localSheetId="7">#REF!</definedName>
    <definedName name="VI" localSheetId="3">#REF!</definedName>
    <definedName name="VI">#REF!</definedName>
    <definedName name="wvu.all." localSheetId="5"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all." localSheetId="3"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all."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all._1" localSheetId="5"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all._1" localSheetId="3"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all._1"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all._2" localSheetId="5"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all._2" localSheetId="3"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all._2"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prices." localSheetId="5"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prices." localSheetId="3"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prices."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prices._1" localSheetId="5"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prices._1" localSheetId="3"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prices._1"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prices._2" localSheetId="5"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prices._2" localSheetId="3"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prices._2"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summary." localSheetId="5"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vu.summary." localSheetId="3"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vu.summary."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vu.summary._1" localSheetId="5"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vu.summary._1" localSheetId="3"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vu.summary._1"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vu.summary._2" localSheetId="5"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vu.summary._2" localSheetId="3"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vu.summary._2"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X_Rates" localSheetId="7">#REF!</definedName>
    <definedName name="X_Rates" localSheetId="3">#REF!</definedName>
    <definedName name="X_Rates">#REF!</definedName>
    <definedName name="Year_End">#REF!</definedName>
    <definedName name="Year_Start">#REF!</definedName>
    <definedName name="Years">#REF!</definedName>
    <definedName name="Z_07E28E77_F6FA_11D1_8C51_444553540000_.wvu.Cols" localSheetId="7" hidden="1">#REF!,#REF!</definedName>
    <definedName name="Z_07E28E77_F6FA_11D1_8C51_444553540000_.wvu.Cols" localSheetId="3" hidden="1">#REF!,#REF!</definedName>
    <definedName name="Z_07E28E77_F6FA_11D1_8C51_444553540000_.wvu.Cols" hidden="1">#REF!,#REF!</definedName>
    <definedName name="Z_07E28E80_F6FA_11D1_8C51_444553540000_.wvu.Cols" localSheetId="7" hidden="1">#REF!,#REF!</definedName>
    <definedName name="Z_07E28E80_F6FA_11D1_8C51_444553540000_.wvu.Cols" localSheetId="3" hidden="1">#REF!,#REF!</definedName>
    <definedName name="Z_07E28E80_F6FA_11D1_8C51_444553540000_.wvu.Cols" hidden="1">#REF!,#REF!</definedName>
    <definedName name="Z_07E28E85_F6FA_11D1_8C51_444553540000_.wvu.Cols" localSheetId="7" hidden="1">#REF!</definedName>
    <definedName name="Z_07E28E85_F6FA_11D1_8C51_444553540000_.wvu.Cols" localSheetId="3" hidden="1">#REF!</definedName>
    <definedName name="Z_07E28E85_F6FA_11D1_8C51_444553540000_.wvu.Cols" hidden="1">#REF!</definedName>
    <definedName name="Z_0F778F74_F6F1_11D1_8C51_444553540000_.wvu.Cols" localSheetId="7" hidden="1">#REF!,#REF!</definedName>
    <definedName name="Z_0F778F74_F6F1_11D1_8C51_444553540000_.wvu.Cols" localSheetId="3" hidden="1">#REF!,#REF!</definedName>
    <definedName name="Z_0F778F74_F6F1_11D1_8C51_444553540000_.wvu.Cols" hidden="1">#REF!,#REF!</definedName>
    <definedName name="Z_0F778F7D_F6F1_11D1_8C51_444553540000_.wvu.Cols" localSheetId="7" hidden="1">#REF!,#REF!</definedName>
    <definedName name="Z_0F778F7D_F6F1_11D1_8C51_444553540000_.wvu.Cols" localSheetId="3" hidden="1">#REF!,#REF!</definedName>
    <definedName name="Z_0F778F7D_F6F1_11D1_8C51_444553540000_.wvu.Cols" hidden="1">#REF!,#REF!</definedName>
    <definedName name="Z_0F778F82_F6F1_11D1_8C51_444553540000_.wvu.Cols" localSheetId="7" hidden="1">#REF!</definedName>
    <definedName name="Z_0F778F82_F6F1_11D1_8C51_444553540000_.wvu.Cols" localSheetId="3" hidden="1">#REF!</definedName>
    <definedName name="Z_0F778F82_F6F1_11D1_8C51_444553540000_.wvu.Cols" hidden="1">#REF!</definedName>
    <definedName name="Z_157C1C8F_1067_47D5_8E97_4BFA332FCC34_.wvu.FilterData" localSheetId="3" hidden="1">'Typical Activity Schedule'!$B$8:$O$21</definedName>
    <definedName name="Z_157C1C8F_1067_47D5_8E97_4BFA332FCC34_.wvu.PrintTitles" localSheetId="3" hidden="1">'Typical Activity Schedule'!$B:$M,'Typical Activity Schedule'!$8:$8</definedName>
    <definedName name="Z_175B1D44_6A1F_4A2A_A2B2_D93A9A477278_.wvu.FilterData" localSheetId="3" hidden="1">'Typical Activity Schedule'!$B$8:$P$198</definedName>
    <definedName name="Z_175B1D44_6A1F_4A2A_A2B2_D93A9A477278_.wvu.PrintArea" localSheetId="3" hidden="1">'Typical Activity Schedule'!$B$2:$O$198</definedName>
    <definedName name="Z_175B1D44_6A1F_4A2A_A2B2_D93A9A477278_.wvu.PrintTitles" localSheetId="3" hidden="1">'Typical Activity Schedule'!$B:$M,'Typical Activity Schedule'!$8:$8</definedName>
    <definedName name="Z_1BB37995_F9EC_11D1_8C51_444553540000_.wvu.Cols" localSheetId="7" hidden="1">#REF!,#REF!</definedName>
    <definedName name="Z_1BB37995_F9EC_11D1_8C51_444553540000_.wvu.Cols" localSheetId="3" hidden="1">#REF!,#REF!</definedName>
    <definedName name="Z_1BB37995_F9EC_11D1_8C51_444553540000_.wvu.Cols" hidden="1">#REF!,#REF!</definedName>
    <definedName name="Z_1BB3799E_F9EC_11D1_8C51_444553540000_.wvu.Cols" localSheetId="7" hidden="1">#REF!,#REF!</definedName>
    <definedName name="Z_1BB3799E_F9EC_11D1_8C51_444553540000_.wvu.Cols" localSheetId="3" hidden="1">#REF!,#REF!</definedName>
    <definedName name="Z_1BB3799E_F9EC_11D1_8C51_444553540000_.wvu.Cols" hidden="1">#REF!,#REF!</definedName>
    <definedName name="Z_1BB379A3_F9EC_11D1_8C51_444553540000_.wvu.Cols" localSheetId="7" hidden="1">#REF!</definedName>
    <definedName name="Z_1BB379A3_F9EC_11D1_8C51_444553540000_.wvu.Cols" localSheetId="3" hidden="1">#REF!</definedName>
    <definedName name="Z_1BB379A3_F9EC_11D1_8C51_444553540000_.wvu.Cols" hidden="1">#REF!</definedName>
    <definedName name="Z_1BCC8F83_0066_4DB6_B05A_592711522BF3_.wvu.FilterData" localSheetId="3" hidden="1">'Typical Activity Schedule'!$B$8:$O$21</definedName>
    <definedName name="Z_1BCC8F83_0066_4DB6_B05A_592711522BF3_.wvu.PrintTitles" localSheetId="3" hidden="1">'Typical Activity Schedule'!$B:$M,'Typical Activity Schedule'!$8:$8</definedName>
    <definedName name="Z_1C8D1AB5_F70D_11D1_8C51_444553540000_.wvu.Cols" localSheetId="7" hidden="1">#REF!,#REF!</definedName>
    <definedName name="Z_1C8D1AB5_F70D_11D1_8C51_444553540000_.wvu.Cols" localSheetId="3" hidden="1">#REF!,#REF!</definedName>
    <definedName name="Z_1C8D1AB5_F70D_11D1_8C51_444553540000_.wvu.Cols" hidden="1">#REF!,#REF!</definedName>
    <definedName name="Z_1C8D1ABE_F70D_11D1_8C51_444553540000_.wvu.Cols" localSheetId="7" hidden="1">#REF!,#REF!</definedName>
    <definedName name="Z_1C8D1ABE_F70D_11D1_8C51_444553540000_.wvu.Cols" localSheetId="3" hidden="1">#REF!,#REF!</definedName>
    <definedName name="Z_1C8D1ABE_F70D_11D1_8C51_444553540000_.wvu.Cols" hidden="1">#REF!,#REF!</definedName>
    <definedName name="Z_1C8D1AC3_F70D_11D1_8C51_444553540000_.wvu.Cols" localSheetId="7" hidden="1">#REF!</definedName>
    <definedName name="Z_1C8D1AC3_F70D_11D1_8C51_444553540000_.wvu.Cols" localSheetId="3" hidden="1">#REF!</definedName>
    <definedName name="Z_1C8D1AC3_F70D_11D1_8C51_444553540000_.wvu.Cols" hidden="1">#REF!</definedName>
    <definedName name="Z_201040E3_EFFE_11D1_A0B0_00A0246C5A5D_.wvu.Cols" localSheetId="7" hidden="1">#REF!,#REF!</definedName>
    <definedName name="Z_201040E3_EFFE_11D1_A0B0_00A0246C5A5D_.wvu.Cols" localSheetId="3" hidden="1">#REF!,#REF!</definedName>
    <definedName name="Z_201040E3_EFFE_11D1_A0B0_00A0246C5A5D_.wvu.Cols" hidden="1">#REF!,#REF!</definedName>
    <definedName name="Z_201040EC_EFFE_11D1_A0B0_00A0246C5A5D_.wvu.Cols" localSheetId="7" hidden="1">#REF!,#REF!</definedName>
    <definedName name="Z_201040EC_EFFE_11D1_A0B0_00A0246C5A5D_.wvu.Cols" localSheetId="3" hidden="1">#REF!,#REF!</definedName>
    <definedName name="Z_201040EC_EFFE_11D1_A0B0_00A0246C5A5D_.wvu.Cols" hidden="1">#REF!,#REF!</definedName>
    <definedName name="Z_201040F1_EFFE_11D1_A0B0_00A0246C5A5D_.wvu.Cols" localSheetId="7" hidden="1">#REF!</definedName>
    <definedName name="Z_201040F1_EFFE_11D1_A0B0_00A0246C5A5D_.wvu.Cols" localSheetId="3" hidden="1">#REF!</definedName>
    <definedName name="Z_201040F1_EFFE_11D1_A0B0_00A0246C5A5D_.wvu.Cols" hidden="1">#REF!</definedName>
    <definedName name="Z_283D0B80_8CF8_4550_804F_768157C92767_.wvu.Cols" localSheetId="3" hidden="1">'Typical Activity Schedule'!#REF!</definedName>
    <definedName name="Z_283D0B80_8CF8_4550_804F_768157C92767_.wvu.FilterData" localSheetId="3" hidden="1">'Typical Activity Schedule'!$B$8:$O$21</definedName>
    <definedName name="Z_283D0B80_8CF8_4550_804F_768157C92767_.wvu.PrintTitles" localSheetId="3" hidden="1">'Typical Activity Schedule'!$B:$M,'Typical Activity Schedule'!$8:$8</definedName>
    <definedName name="Z_2F9A8219_FAB3_11D1_8C51_444553540000_.wvu.Cols" localSheetId="7" hidden="1">#REF!,#REF!</definedName>
    <definedName name="Z_2F9A8219_FAB3_11D1_8C51_444553540000_.wvu.Cols" localSheetId="3" hidden="1">#REF!,#REF!</definedName>
    <definedName name="Z_2F9A8219_FAB3_11D1_8C51_444553540000_.wvu.Cols" hidden="1">#REF!,#REF!</definedName>
    <definedName name="Z_2F9A8222_FAB3_11D1_8C51_444553540000_.wvu.Cols" localSheetId="7" hidden="1">#REF!,#REF!</definedName>
    <definedName name="Z_2F9A8222_FAB3_11D1_8C51_444553540000_.wvu.Cols" localSheetId="3" hidden="1">#REF!,#REF!</definedName>
    <definedName name="Z_2F9A8222_FAB3_11D1_8C51_444553540000_.wvu.Cols" hidden="1">#REF!,#REF!</definedName>
    <definedName name="Z_2F9A8227_FAB3_11D1_8C51_444553540000_.wvu.Cols" localSheetId="7" hidden="1">#REF!</definedName>
    <definedName name="Z_2F9A8227_FAB3_11D1_8C51_444553540000_.wvu.Cols" localSheetId="3" hidden="1">#REF!</definedName>
    <definedName name="Z_2F9A8227_FAB3_11D1_8C51_444553540000_.wvu.Cols" hidden="1">#REF!</definedName>
    <definedName name="Z_36EC52B6_F657_11D1_8C51_444553540000_.wvu.Cols" localSheetId="7" hidden="1">#REF!,#REF!</definedName>
    <definedName name="Z_36EC52B6_F657_11D1_8C51_444553540000_.wvu.Cols" localSheetId="3" hidden="1">#REF!,#REF!</definedName>
    <definedName name="Z_36EC52B6_F657_11D1_8C51_444553540000_.wvu.Cols" hidden="1">#REF!,#REF!</definedName>
    <definedName name="Z_36EC52C0_F657_11D1_8C51_444553540000_.wvu.Cols" localSheetId="7" hidden="1">#REF!,#REF!</definedName>
    <definedName name="Z_36EC52C0_F657_11D1_8C51_444553540000_.wvu.Cols" localSheetId="3" hidden="1">#REF!,#REF!</definedName>
    <definedName name="Z_36EC52C0_F657_11D1_8C51_444553540000_.wvu.Cols" hidden="1">#REF!,#REF!</definedName>
    <definedName name="Z_36EC52C6_F657_11D1_8C51_444553540000_.wvu.Cols" localSheetId="7" hidden="1">#REF!</definedName>
    <definedName name="Z_36EC52C6_F657_11D1_8C51_444553540000_.wvu.Cols" localSheetId="3" hidden="1">#REF!</definedName>
    <definedName name="Z_36EC52C6_F657_11D1_8C51_444553540000_.wvu.Cols" hidden="1">#REF!</definedName>
    <definedName name="Z_3EF5F950_CAFB_49F5_B9D8_7A0286115F11_.wvu.Cols" localSheetId="3" hidden="1">'Typical Activity Schedule'!#REF!</definedName>
    <definedName name="Z_3EF5F950_CAFB_49F5_B9D8_7A0286115F11_.wvu.FilterData" localSheetId="3" hidden="1">'Typical Activity Schedule'!$B$8:$O$21</definedName>
    <definedName name="Z_3EF5F950_CAFB_49F5_B9D8_7A0286115F11_.wvu.PrintTitles" localSheetId="3" hidden="1">'Typical Activity Schedule'!$B:$M,'Typical Activity Schedule'!$8:$8</definedName>
    <definedName name="Z_42D42DD2_F3CA_11D1_8C51_444553540000_.wvu.Cols" localSheetId="7" hidden="1">#REF!,#REF!</definedName>
    <definedName name="Z_42D42DD2_F3CA_11D1_8C51_444553540000_.wvu.Cols" localSheetId="3" hidden="1">#REF!,#REF!</definedName>
    <definedName name="Z_42D42DD2_F3CA_11D1_8C51_444553540000_.wvu.Cols" hidden="1">#REF!,#REF!</definedName>
    <definedName name="Z_42D42DDB_F3CA_11D1_8C51_444553540000_.wvu.Cols" localSheetId="7" hidden="1">#REF!,#REF!</definedName>
    <definedName name="Z_42D42DDB_F3CA_11D1_8C51_444553540000_.wvu.Cols" localSheetId="3" hidden="1">#REF!,#REF!</definedName>
    <definedName name="Z_42D42DDB_F3CA_11D1_8C51_444553540000_.wvu.Cols" hidden="1">#REF!,#REF!</definedName>
    <definedName name="Z_42D42DE0_F3CA_11D1_8C51_444553540000_.wvu.Cols" localSheetId="7" hidden="1">#REF!</definedName>
    <definedName name="Z_42D42DE0_F3CA_11D1_8C51_444553540000_.wvu.Cols" localSheetId="3" hidden="1">#REF!</definedName>
    <definedName name="Z_42D42DE0_F3CA_11D1_8C51_444553540000_.wvu.Cols" hidden="1">#REF!</definedName>
    <definedName name="Z_50B81939_FCEF_4E5E_AF85_D1ECFD026D20_.wvu.FilterData" localSheetId="3" hidden="1">'Typical Activity Schedule'!$B$8:$O$21</definedName>
    <definedName name="Z_50B81939_FCEF_4E5E_AF85_D1ECFD026D20_.wvu.PrintTitles" localSheetId="3" hidden="1">'Typical Activity Schedule'!$B:$M,'Typical Activity Schedule'!$8:$8</definedName>
    <definedName name="Z_5488E252_F3A7_11D1_8C51_444553540000_.wvu.Cols" localSheetId="7" hidden="1">#REF!,#REF!</definedName>
    <definedName name="Z_5488E252_F3A7_11D1_8C51_444553540000_.wvu.Cols" localSheetId="3" hidden="1">#REF!,#REF!</definedName>
    <definedName name="Z_5488E252_F3A7_11D1_8C51_444553540000_.wvu.Cols" hidden="1">#REF!,#REF!</definedName>
    <definedName name="Z_5488E25B_F3A7_11D1_8C51_444553540000_.wvu.Cols" localSheetId="7" hidden="1">#REF!,#REF!</definedName>
    <definedName name="Z_5488E25B_F3A7_11D1_8C51_444553540000_.wvu.Cols" localSheetId="3" hidden="1">#REF!,#REF!</definedName>
    <definedName name="Z_5488E25B_F3A7_11D1_8C51_444553540000_.wvu.Cols" hidden="1">#REF!,#REF!</definedName>
    <definedName name="Z_5488E260_F3A7_11D1_8C51_444553540000_.wvu.Cols" localSheetId="7" hidden="1">#REF!</definedName>
    <definedName name="Z_5488E260_F3A7_11D1_8C51_444553540000_.wvu.Cols" localSheetId="3" hidden="1">#REF!</definedName>
    <definedName name="Z_5488E260_F3A7_11D1_8C51_444553540000_.wvu.Cols" hidden="1">#REF!</definedName>
    <definedName name="Z_57011824_F624_11D1_8C51_444553540000_.wvu.Cols" localSheetId="7" hidden="1">#REF!,#REF!</definedName>
    <definedName name="Z_57011824_F624_11D1_8C51_444553540000_.wvu.Cols" localSheetId="3" hidden="1">#REF!,#REF!</definedName>
    <definedName name="Z_57011824_F624_11D1_8C51_444553540000_.wvu.Cols" hidden="1">#REF!,#REF!</definedName>
    <definedName name="Z_5701182E_F624_11D1_8C51_444553540000_.wvu.Cols" localSheetId="7" hidden="1">#REF!,#REF!</definedName>
    <definedName name="Z_5701182E_F624_11D1_8C51_444553540000_.wvu.Cols" localSheetId="3" hidden="1">#REF!,#REF!</definedName>
    <definedName name="Z_5701182E_F624_11D1_8C51_444553540000_.wvu.Cols" hidden="1">#REF!,#REF!</definedName>
    <definedName name="Z_57011834_F624_11D1_8C51_444553540000_.wvu.Cols" localSheetId="7" hidden="1">#REF!</definedName>
    <definedName name="Z_57011834_F624_11D1_8C51_444553540000_.wvu.Cols" localSheetId="3" hidden="1">#REF!</definedName>
    <definedName name="Z_57011834_F624_11D1_8C51_444553540000_.wvu.Cols" hidden="1">#REF!</definedName>
    <definedName name="Z_5C67E09F_3EE6_44ED_AEFE_30E1A2AE9236_.wvu.FilterData" localSheetId="3" hidden="1">'Typical Activity Schedule'!$B$8:$O$21</definedName>
    <definedName name="Z_5C67E09F_3EE6_44ED_AEFE_30E1A2AE9236_.wvu.PrintTitles" localSheetId="3" hidden="1">'Typical Activity Schedule'!$B:$M,'Typical Activity Schedule'!$8:$8</definedName>
    <definedName name="Z_66DF9A68_00DB_42B5_8D4D_B0CF5B47A362_.wvu.Cols" localSheetId="3" hidden="1">'Typical Activity Schedule'!#REF!</definedName>
    <definedName name="Z_66DF9A68_00DB_42B5_8D4D_B0CF5B47A362_.wvu.FilterData" localSheetId="3" hidden="1">'Typical Activity Schedule'!$B$8:$O$21</definedName>
    <definedName name="Z_66DF9A68_00DB_42B5_8D4D_B0CF5B47A362_.wvu.PrintTitles" localSheetId="3" hidden="1">'Typical Activity Schedule'!$B:$M,'Typical Activity Schedule'!$8:$8</definedName>
    <definedName name="Z_66DF9A68_00DB_42B5_8D4D_B0CF5B47A362_.wvu.Rows" localSheetId="3" hidden="1">'Typical Activity Schedule'!$157:$171</definedName>
    <definedName name="Z_6B346FB7_6E04_4214_B97C_7A6CC5000FBC_.wvu.Cols" localSheetId="3" hidden="1">'Typical Activity Schedule'!#REF!</definedName>
    <definedName name="Z_6B346FB7_6E04_4214_B97C_7A6CC5000FBC_.wvu.FilterData" localSheetId="3" hidden="1">'Typical Activity Schedule'!$B$8:$O$198</definedName>
    <definedName name="Z_6B346FB7_6E04_4214_B97C_7A6CC5000FBC_.wvu.PrintTitles" localSheetId="3" hidden="1">'Typical Activity Schedule'!$B:$M,'Typical Activity Schedule'!$8:$8</definedName>
    <definedName name="Z_7C7048D6_F613_11D1_8C51_444553540000_.wvu.Cols" localSheetId="7" hidden="1">#REF!,#REF!</definedName>
    <definedName name="Z_7C7048D6_F613_11D1_8C51_444553540000_.wvu.Cols" localSheetId="3" hidden="1">#REF!,#REF!</definedName>
    <definedName name="Z_7C7048D6_F613_11D1_8C51_444553540000_.wvu.Cols" hidden="1">#REF!,#REF!</definedName>
    <definedName name="Z_7C7048E0_F613_11D1_8C51_444553540000_.wvu.Cols" localSheetId="7" hidden="1">#REF!,#REF!</definedName>
    <definedName name="Z_7C7048E0_F613_11D1_8C51_444553540000_.wvu.Cols" localSheetId="3" hidden="1">#REF!,#REF!</definedName>
    <definedName name="Z_7C7048E0_F613_11D1_8C51_444553540000_.wvu.Cols" hidden="1">#REF!,#REF!</definedName>
    <definedName name="Z_7C7048E6_F613_11D1_8C51_444553540000_.wvu.Cols" localSheetId="7" hidden="1">#REF!</definedName>
    <definedName name="Z_7C7048E6_F613_11D1_8C51_444553540000_.wvu.Cols" localSheetId="3" hidden="1">#REF!</definedName>
    <definedName name="Z_7C7048E6_F613_11D1_8C51_444553540000_.wvu.Cols" hidden="1">#REF!</definedName>
    <definedName name="Z_7E471015_F886_4CEF_8F92_8BFCAA9D88FA_.wvu.PrintArea" localSheetId="0" hidden="1">'COVER '!$A$1:$D$41</definedName>
    <definedName name="Z_7E471015_F886_4CEF_8F92_8BFCAA9D88FA_.wvu.PrintArea" localSheetId="1" hidden="1">'COVER  '!$A$1:$D$38</definedName>
    <definedName name="Z_88CD029A_F928_11D1_8C51_444553540000_.wvu.Cols" localSheetId="7" hidden="1">#REF!,#REF!</definedName>
    <definedName name="Z_88CD029A_F928_11D1_8C51_444553540000_.wvu.Cols" localSheetId="3" hidden="1">#REF!,#REF!</definedName>
    <definedName name="Z_88CD029A_F928_11D1_8C51_444553540000_.wvu.Cols" hidden="1">#REF!,#REF!</definedName>
    <definedName name="Z_88CD02A3_F928_11D1_8C51_444553540000_.wvu.Cols" localSheetId="7" hidden="1">#REF!,#REF!</definedName>
    <definedName name="Z_88CD02A3_F928_11D1_8C51_444553540000_.wvu.Cols" localSheetId="3" hidden="1">#REF!,#REF!</definedName>
    <definedName name="Z_88CD02A3_F928_11D1_8C51_444553540000_.wvu.Cols" hidden="1">#REF!,#REF!</definedName>
    <definedName name="Z_88CD02A8_F928_11D1_8C51_444553540000_.wvu.Cols" localSheetId="7" hidden="1">#REF!</definedName>
    <definedName name="Z_88CD02A8_F928_11D1_8C51_444553540000_.wvu.Cols" localSheetId="3" hidden="1">#REF!</definedName>
    <definedName name="Z_88CD02A8_F928_11D1_8C51_444553540000_.wvu.Cols" hidden="1">#REF!</definedName>
    <definedName name="Z_96929736_F6C3_11D1_8C51_444553540000_.wvu.Cols" localSheetId="7" hidden="1">#REF!,#REF!</definedName>
    <definedName name="Z_96929736_F6C3_11D1_8C51_444553540000_.wvu.Cols" localSheetId="3" hidden="1">#REF!,#REF!</definedName>
    <definedName name="Z_96929736_F6C3_11D1_8C51_444553540000_.wvu.Cols" hidden="1">#REF!,#REF!</definedName>
    <definedName name="Z_96929740_F6C3_11D1_8C51_444553540000_.wvu.Cols" localSheetId="7" hidden="1">#REF!,#REF!</definedName>
    <definedName name="Z_96929740_F6C3_11D1_8C51_444553540000_.wvu.Cols" localSheetId="3" hidden="1">#REF!,#REF!</definedName>
    <definedName name="Z_96929740_F6C3_11D1_8C51_444553540000_.wvu.Cols" hidden="1">#REF!,#REF!</definedName>
    <definedName name="Z_96929746_F6C3_11D1_8C51_444553540000_.wvu.Cols" localSheetId="7" hidden="1">#REF!</definedName>
    <definedName name="Z_96929746_F6C3_11D1_8C51_444553540000_.wvu.Cols" localSheetId="3" hidden="1">#REF!</definedName>
    <definedName name="Z_96929746_F6C3_11D1_8C51_444553540000_.wvu.Cols" hidden="1">#REF!</definedName>
    <definedName name="Z_98F27197_11A4_11D2_8C51_444553540000_.wvu.Cols" localSheetId="7" hidden="1">#REF!,#REF!</definedName>
    <definedName name="Z_98F27197_11A4_11D2_8C51_444553540000_.wvu.Cols" localSheetId="3" hidden="1">#REF!,#REF!</definedName>
    <definedName name="Z_98F27197_11A4_11D2_8C51_444553540000_.wvu.Cols" hidden="1">#REF!,#REF!</definedName>
    <definedName name="Z_98F271A0_11A4_11D2_8C51_444553540000_.wvu.Cols" localSheetId="7" hidden="1">#REF!,#REF!</definedName>
    <definedName name="Z_98F271A0_11A4_11D2_8C51_444553540000_.wvu.Cols" localSheetId="3" hidden="1">#REF!,#REF!</definedName>
    <definedName name="Z_98F271A0_11A4_11D2_8C51_444553540000_.wvu.Cols" hidden="1">#REF!,#REF!</definedName>
    <definedName name="Z_98F271A5_11A4_11D2_8C51_444553540000_.wvu.Cols" localSheetId="7" hidden="1">#REF!</definedName>
    <definedName name="Z_98F271A5_11A4_11D2_8C51_444553540000_.wvu.Cols" localSheetId="3" hidden="1">#REF!</definedName>
    <definedName name="Z_98F271A5_11A4_11D2_8C51_444553540000_.wvu.Cols" hidden="1">#REF!</definedName>
    <definedName name="Z_A9C74CFC_97D1_4734_A5E7_DBE6B743C265_.wvu.Cols" localSheetId="3" hidden="1">'Typical Activity Schedule'!#REF!</definedName>
    <definedName name="Z_A9C74CFC_97D1_4734_A5E7_DBE6B743C265_.wvu.FilterData" localSheetId="3" hidden="1">'Typical Activity Schedule'!$B$8:$O$21</definedName>
    <definedName name="Z_A9C74CFC_97D1_4734_A5E7_DBE6B743C265_.wvu.PrintTitles" localSheetId="3" hidden="1">'Typical Activity Schedule'!$B:$M,'Typical Activity Schedule'!$8:$8</definedName>
    <definedName name="Z_AD5D9037_FB84_11D1_8C51_444553540000_.wvu.Cols" localSheetId="7" hidden="1">#REF!,#REF!</definedName>
    <definedName name="Z_AD5D9037_FB84_11D1_8C51_444553540000_.wvu.Cols" localSheetId="3" hidden="1">#REF!,#REF!</definedName>
    <definedName name="Z_AD5D9037_FB84_11D1_8C51_444553540000_.wvu.Cols" hidden="1">#REF!,#REF!</definedName>
    <definedName name="Z_AD5D9040_FB84_11D1_8C51_444553540000_.wvu.Cols" localSheetId="7" hidden="1">#REF!,#REF!</definedName>
    <definedName name="Z_AD5D9040_FB84_11D1_8C51_444553540000_.wvu.Cols" localSheetId="3" hidden="1">#REF!,#REF!</definedName>
    <definedName name="Z_AD5D9040_FB84_11D1_8C51_444553540000_.wvu.Cols" hidden="1">#REF!,#REF!</definedName>
    <definedName name="Z_AD5D9045_FB84_11D1_8C51_444553540000_.wvu.Cols" localSheetId="7" hidden="1">#REF!</definedName>
    <definedName name="Z_AD5D9045_FB84_11D1_8C51_444553540000_.wvu.Cols" localSheetId="3" hidden="1">#REF!</definedName>
    <definedName name="Z_AD5D9045_FB84_11D1_8C51_444553540000_.wvu.Cols" hidden="1">#REF!</definedName>
    <definedName name="Z_ADC94474_F55C_11D1_8C51_444553540000_.wvu.Cols" localSheetId="7" hidden="1">#REF!,#REF!</definedName>
    <definedName name="Z_ADC94474_F55C_11D1_8C51_444553540000_.wvu.Cols" localSheetId="3" hidden="1">#REF!,#REF!</definedName>
    <definedName name="Z_ADC94474_F55C_11D1_8C51_444553540000_.wvu.Cols" hidden="1">#REF!,#REF!</definedName>
    <definedName name="Z_ADC9447D_F55C_11D1_8C51_444553540000_.wvu.Cols" localSheetId="7" hidden="1">#REF!,#REF!</definedName>
    <definedName name="Z_ADC9447D_F55C_11D1_8C51_444553540000_.wvu.Cols" localSheetId="3" hidden="1">#REF!,#REF!</definedName>
    <definedName name="Z_ADC9447D_F55C_11D1_8C51_444553540000_.wvu.Cols" hidden="1">#REF!,#REF!</definedName>
    <definedName name="Z_ADC94482_F55C_11D1_8C51_444553540000_.wvu.Cols" localSheetId="7" hidden="1">#REF!</definedName>
    <definedName name="Z_ADC94482_F55C_11D1_8C51_444553540000_.wvu.Cols" localSheetId="3" hidden="1">#REF!</definedName>
    <definedName name="Z_ADC94482_F55C_11D1_8C51_444553540000_.wvu.Cols" hidden="1">#REF!</definedName>
    <definedName name="Z_C772F4DA_F46C_11D1_8C51_444553540000_.wvu.Cols" localSheetId="7" hidden="1">#REF!,#REF!</definedName>
    <definedName name="Z_C772F4DA_F46C_11D1_8C51_444553540000_.wvu.Cols" localSheetId="3" hidden="1">#REF!,#REF!</definedName>
    <definedName name="Z_C772F4DA_F46C_11D1_8C51_444553540000_.wvu.Cols" hidden="1">#REF!,#REF!</definedName>
    <definedName name="Z_C772F4E3_F46C_11D1_8C51_444553540000_.wvu.Cols" localSheetId="7" hidden="1">#REF!,#REF!</definedName>
    <definedName name="Z_C772F4E3_F46C_11D1_8C51_444553540000_.wvu.Cols" localSheetId="3" hidden="1">#REF!,#REF!</definedName>
    <definedName name="Z_C772F4E3_F46C_11D1_8C51_444553540000_.wvu.Cols" hidden="1">#REF!,#REF!</definedName>
    <definedName name="Z_C772F4E8_F46C_11D1_8C51_444553540000_.wvu.Cols" localSheetId="7" hidden="1">#REF!</definedName>
    <definedName name="Z_C772F4E8_F46C_11D1_8C51_444553540000_.wvu.Cols" localSheetId="3" hidden="1">#REF!</definedName>
    <definedName name="Z_C772F4E8_F46C_11D1_8C51_444553540000_.wvu.Cols" hidden="1">#REF!</definedName>
    <definedName name="Z_CAE24572_57E4_42A3_8F86_B8B48E0491B9_.wvu.FilterData" localSheetId="3" hidden="1">'Typical Activity Schedule'!$B$8:$O$198</definedName>
    <definedName name="Z_CAE24572_57E4_42A3_8F86_B8B48E0491B9_.wvu.PrintTitles" localSheetId="3" hidden="1">'Typical Activity Schedule'!$B:$M,'Typical Activity Schedule'!$8:$8</definedName>
    <definedName name="Z_DD23A3E7_1197_11D2_8C51_444553540000_.wvu.Cols" localSheetId="7" hidden="1">#REF!,#REF!</definedName>
    <definedName name="Z_DD23A3E7_1197_11D2_8C51_444553540000_.wvu.Cols" localSheetId="3" hidden="1">#REF!,#REF!</definedName>
    <definedName name="Z_DD23A3E7_1197_11D2_8C51_444553540000_.wvu.Cols" hidden="1">#REF!,#REF!</definedName>
    <definedName name="Z_DD23A3F0_1197_11D2_8C51_444553540000_.wvu.Cols" localSheetId="7" hidden="1">#REF!,#REF!</definedName>
    <definedName name="Z_DD23A3F0_1197_11D2_8C51_444553540000_.wvu.Cols" localSheetId="3" hidden="1">#REF!,#REF!</definedName>
    <definedName name="Z_DD23A3F0_1197_11D2_8C51_444553540000_.wvu.Cols" hidden="1">#REF!,#REF!</definedName>
    <definedName name="Z_DD23A3F5_1197_11D2_8C51_444553540000_.wvu.Cols" localSheetId="7" hidden="1">#REF!</definedName>
    <definedName name="Z_DD23A3F5_1197_11D2_8C51_444553540000_.wvu.Cols" localSheetId="3" hidden="1">#REF!</definedName>
    <definedName name="Z_DD23A3F5_1197_11D2_8C51_444553540000_.wvu.Cols" hidden="1">#REF!</definedName>
    <definedName name="Z_E1908297_FB98_11D1_8C51_444553540000_.wvu.Cols" localSheetId="7" hidden="1">#REF!,#REF!</definedName>
    <definedName name="Z_E1908297_FB98_11D1_8C51_444553540000_.wvu.Cols" localSheetId="3" hidden="1">#REF!,#REF!</definedName>
    <definedName name="Z_E1908297_FB98_11D1_8C51_444553540000_.wvu.Cols" hidden="1">#REF!,#REF!</definedName>
    <definedName name="Z_E19082A0_FB98_11D1_8C51_444553540000_.wvu.Cols" localSheetId="7" hidden="1">#REF!,#REF!</definedName>
    <definedName name="Z_E19082A0_FB98_11D1_8C51_444553540000_.wvu.Cols" localSheetId="3" hidden="1">#REF!,#REF!</definedName>
    <definedName name="Z_E19082A0_FB98_11D1_8C51_444553540000_.wvu.Cols" hidden="1">#REF!,#REF!</definedName>
    <definedName name="Z_E19082A5_FB98_11D1_8C51_444553540000_.wvu.Cols" localSheetId="7" hidden="1">#REF!</definedName>
    <definedName name="Z_E19082A5_FB98_11D1_8C51_444553540000_.wvu.Cols" localSheetId="3" hidden="1">#REF!</definedName>
    <definedName name="Z_E19082A5_FB98_11D1_8C51_444553540000_.wvu.Cols" hidden="1">#REF!</definedName>
    <definedName name="Z_E23C3916_F64C_11D1_8C51_444553540000_.wvu.Cols" localSheetId="7" hidden="1">#REF!,#REF!</definedName>
    <definedName name="Z_E23C3916_F64C_11D1_8C51_444553540000_.wvu.Cols" localSheetId="3" hidden="1">#REF!,#REF!</definedName>
    <definedName name="Z_E23C3916_F64C_11D1_8C51_444553540000_.wvu.Cols" hidden="1">#REF!,#REF!</definedName>
    <definedName name="Z_E23C3920_F64C_11D1_8C51_444553540000_.wvu.Cols" localSheetId="7" hidden="1">#REF!,#REF!</definedName>
    <definedName name="Z_E23C3920_F64C_11D1_8C51_444553540000_.wvu.Cols" localSheetId="3" hidden="1">#REF!,#REF!</definedName>
    <definedName name="Z_E23C3920_F64C_11D1_8C51_444553540000_.wvu.Cols" hidden="1">#REF!,#REF!</definedName>
    <definedName name="Z_E23C3926_F64C_11D1_8C51_444553540000_.wvu.Cols" localSheetId="7" hidden="1">#REF!</definedName>
    <definedName name="Z_E23C3926_F64C_11D1_8C51_444553540000_.wvu.Cols" localSheetId="3" hidden="1">#REF!</definedName>
    <definedName name="Z_E23C3926_F64C_11D1_8C51_444553540000_.wvu.Cols" hidden="1">#REF!</definedName>
    <definedName name="Z_E23C3926_F64C_11D1_8C51_444553540000_.wvu.Rows" localSheetId="7" hidden="1">#REF!</definedName>
    <definedName name="Z_E23C3926_F64C_11D1_8C51_444553540000_.wvu.Rows" localSheetId="3" hidden="1">#REF!</definedName>
    <definedName name="Z_E23C3926_F64C_11D1_8C51_444553540000_.wvu.Rows" hidden="1">#REF!</definedName>
    <definedName name="Z_E8CCF8DA_448C_4BFC_A033_A4EE9B526133_.wvu.PrintArea" localSheetId="0" hidden="1">'COVER '!$A$1:$D$41</definedName>
    <definedName name="Z_E8CCF8DA_448C_4BFC_A033_A4EE9B526133_.wvu.PrintArea" localSheetId="1" hidden="1">'COVER  '!$A$1:$D$38</definedName>
    <definedName name="Z_E9F13515_FA03_11D1_8C51_444553540000_.wvu.Cols" localSheetId="7" hidden="1">#REF!,#REF!</definedName>
    <definedName name="Z_E9F13515_FA03_11D1_8C51_444553540000_.wvu.Cols" localSheetId="3" hidden="1">#REF!,#REF!</definedName>
    <definedName name="Z_E9F13515_FA03_11D1_8C51_444553540000_.wvu.Cols" hidden="1">#REF!,#REF!</definedName>
    <definedName name="Z_E9F1351E_FA03_11D1_8C51_444553540000_.wvu.Cols" localSheetId="7" hidden="1">#REF!,#REF!</definedName>
    <definedName name="Z_E9F1351E_FA03_11D1_8C51_444553540000_.wvu.Cols" localSheetId="3" hidden="1">#REF!,#REF!</definedName>
    <definedName name="Z_E9F1351E_FA03_11D1_8C51_444553540000_.wvu.Cols" hidden="1">#REF!,#REF!</definedName>
    <definedName name="Z_E9F13523_FA03_11D1_8C51_444553540000_.wvu.Cols" localSheetId="7" hidden="1">#REF!</definedName>
    <definedName name="Z_E9F13523_FA03_11D1_8C51_444553540000_.wvu.Cols" localSheetId="3" hidden="1">#REF!</definedName>
    <definedName name="Z_E9F13523_FA03_11D1_8C51_444553540000_.wvu.Cols" hidden="1">#REF!</definedName>
    <definedName name="Z_F7CC403E_074D_11D2_8C51_444553540000_.wvu.Cols" localSheetId="7" hidden="1">#REF!,#REF!</definedName>
    <definedName name="Z_F7CC403E_074D_11D2_8C51_444553540000_.wvu.Cols" localSheetId="3" hidden="1">#REF!,#REF!</definedName>
    <definedName name="Z_F7CC403E_074D_11D2_8C51_444553540000_.wvu.Cols" hidden="1">#REF!,#REF!</definedName>
    <definedName name="Z_F7CC4047_074D_11D2_8C51_444553540000_.wvu.Cols" localSheetId="7" hidden="1">#REF!,#REF!</definedName>
    <definedName name="Z_F7CC4047_074D_11D2_8C51_444553540000_.wvu.Cols" localSheetId="3" hidden="1">#REF!,#REF!</definedName>
    <definedName name="Z_F7CC4047_074D_11D2_8C51_444553540000_.wvu.Cols" hidden="1">#REF!,#REF!</definedName>
    <definedName name="Z_F7CC404C_074D_11D2_8C51_444553540000_.wvu.Cols" localSheetId="7" hidden="1">#REF!</definedName>
    <definedName name="Z_F7CC404C_074D_11D2_8C51_444553540000_.wvu.Cols" localSheetId="3" hidden="1">#REF!</definedName>
    <definedName name="Z_F7CC404C_074D_11D2_8C51_444553540000_.wvu.Cols" hidden="1">#REF!</definedName>
    <definedName name="ZAR" localSheetId="7">#REF!</definedName>
    <definedName name="ZAR" localSheetId="3">#REF!</definedName>
    <definedName name="ZAR">#REF!</definedName>
    <definedName name="エスカレ" localSheetId="7">#REF!</definedName>
    <definedName name="エスカレ" localSheetId="3">#REF!</definedName>
    <definedName name="エスカレ">#REF!</definedName>
    <definedName name="エンジ" localSheetId="7">#REF!</definedName>
    <definedName name="エンジ" localSheetId="3">#REF!</definedName>
    <definedName name="エンジ">#REF!</definedName>
    <definedName name="コンテ" localSheetId="7">#REF!</definedName>
    <definedName name="コンテ" localSheetId="3">#REF!</definedName>
    <definedName name="コンテ">#REF!</definedName>
    <definedName name="一般費" localSheetId="7">#REF!</definedName>
    <definedName name="一般費" localSheetId="3">#REF!</definedName>
    <definedName name="一般費">#REF!</definedName>
    <definedName name="据付計" localSheetId="7">#REF!</definedName>
    <definedName name="据付計" localSheetId="3">#REF!</definedName>
    <definedName name="据付計">#REF!</definedName>
    <definedName name="機器計" localSheetId="7">#REF!</definedName>
    <definedName name="機器計" localSheetId="3">#REF!</definedName>
    <definedName name="機器計">#REF!</definedName>
    <definedName name="輸送費" localSheetId="7">#REF!</definedName>
    <definedName name="輸送費" localSheetId="3">#REF!</definedName>
    <definedName name="輸送費">#REF!</definedName>
    <definedName name="鉄骨" localSheetId="7">#REF!</definedName>
    <definedName name="鉄骨" localSheetId="3">#REF!</definedName>
    <definedName name="鉄骨">#REF!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5" i="14" l="1"/>
  <c r="M183" i="20"/>
  <c r="M189" i="20"/>
  <c r="B190" i="20"/>
  <c r="B178" i="20"/>
  <c r="B159" i="20"/>
  <c r="B165" i="20" s="1"/>
  <c r="B171" i="20" s="1"/>
  <c r="B128" i="20"/>
  <c r="B97" i="20"/>
  <c r="B103" i="20" s="1"/>
  <c r="B109" i="20" s="1"/>
  <c r="B115" i="20" s="1"/>
  <c r="B121" i="20" s="1"/>
  <c r="B66" i="20"/>
  <c r="B72" i="20" s="1"/>
  <c r="B78" i="20" s="1"/>
  <c r="B84" i="20" s="1"/>
  <c r="B90" i="20" s="1"/>
  <c r="M194" i="20"/>
  <c r="M193" i="20"/>
  <c r="M192" i="20"/>
  <c r="M191" i="20"/>
  <c r="M190" i="20"/>
  <c r="M188" i="20"/>
  <c r="M187" i="20"/>
  <c r="M186" i="20"/>
  <c r="M185" i="20"/>
  <c r="M184" i="20"/>
  <c r="M182" i="20"/>
  <c r="M181" i="20"/>
  <c r="M180" i="20"/>
  <c r="P179" i="20"/>
  <c r="M179" i="20"/>
  <c r="M178" i="20"/>
  <c r="M177" i="20" s="1"/>
  <c r="B184" i="20"/>
  <c r="M175" i="20"/>
  <c r="M174" i="20"/>
  <c r="M173" i="20"/>
  <c r="M172" i="20"/>
  <c r="M171" i="20"/>
  <c r="M169" i="20"/>
  <c r="M168" i="20"/>
  <c r="M167" i="20"/>
  <c r="M166" i="20"/>
  <c r="M165" i="20"/>
  <c r="M163" i="20"/>
  <c r="M162" i="20"/>
  <c r="M161" i="20"/>
  <c r="P160" i="20"/>
  <c r="M160" i="20"/>
  <c r="M159" i="20"/>
  <c r="M156" i="20"/>
  <c r="M155" i="20"/>
  <c r="M154" i="20"/>
  <c r="M153" i="20"/>
  <c r="M152" i="20"/>
  <c r="M150" i="20"/>
  <c r="M149" i="20"/>
  <c r="M148" i="20"/>
  <c r="M147" i="20"/>
  <c r="M146" i="20"/>
  <c r="M144" i="20"/>
  <c r="M143" i="20"/>
  <c r="M142" i="20"/>
  <c r="M141" i="20"/>
  <c r="M140" i="20"/>
  <c r="M138" i="20"/>
  <c r="M137" i="20"/>
  <c r="M136" i="20"/>
  <c r="M135" i="20"/>
  <c r="M134" i="20"/>
  <c r="M132" i="20"/>
  <c r="M131" i="20"/>
  <c r="M130" i="20"/>
  <c r="P129" i="20"/>
  <c r="M129" i="20"/>
  <c r="M128" i="20"/>
  <c r="B134" i="20"/>
  <c r="B140" i="20" s="1"/>
  <c r="B146" i="20" s="1"/>
  <c r="B152" i="20" s="1"/>
  <c r="M125" i="20"/>
  <c r="M124" i="20"/>
  <c r="M123" i="20"/>
  <c r="M122" i="20"/>
  <c r="M121" i="20"/>
  <c r="M119" i="20"/>
  <c r="M118" i="20"/>
  <c r="M117" i="20"/>
  <c r="M116" i="20"/>
  <c r="M115" i="20"/>
  <c r="M113" i="20"/>
  <c r="M112" i="20"/>
  <c r="M111" i="20"/>
  <c r="M110" i="20"/>
  <c r="M109" i="20"/>
  <c r="M107" i="20"/>
  <c r="M106" i="20"/>
  <c r="M105" i="20"/>
  <c r="M104" i="20"/>
  <c r="M103" i="20"/>
  <c r="M101" i="20"/>
  <c r="M100" i="20"/>
  <c r="M99" i="20"/>
  <c r="P98" i="20"/>
  <c r="M98" i="20"/>
  <c r="M97" i="20"/>
  <c r="M94" i="20"/>
  <c r="M93" i="20"/>
  <c r="M92" i="20"/>
  <c r="M91" i="20"/>
  <c r="M90" i="20"/>
  <c r="M88" i="20"/>
  <c r="M87" i="20"/>
  <c r="M86" i="20"/>
  <c r="M85" i="20"/>
  <c r="M84" i="20"/>
  <c r="M82" i="20"/>
  <c r="M81" i="20"/>
  <c r="M80" i="20"/>
  <c r="M79" i="20"/>
  <c r="M78" i="20"/>
  <c r="M76" i="20"/>
  <c r="M75" i="20"/>
  <c r="M74" i="20"/>
  <c r="M73" i="20"/>
  <c r="M72" i="20"/>
  <c r="M70" i="20"/>
  <c r="M69" i="20"/>
  <c r="M68" i="20"/>
  <c r="P67" i="20"/>
  <c r="M67" i="20"/>
  <c r="M66" i="20"/>
  <c r="M63" i="20"/>
  <c r="M62" i="20"/>
  <c r="M61" i="20"/>
  <c r="M60" i="20"/>
  <c r="M59" i="20"/>
  <c r="M57" i="20"/>
  <c r="M56" i="20"/>
  <c r="M55" i="20"/>
  <c r="M54" i="20"/>
  <c r="M53" i="20"/>
  <c r="M51" i="20"/>
  <c r="M50" i="20"/>
  <c r="M49" i="20"/>
  <c r="M48" i="20"/>
  <c r="M47" i="20"/>
  <c r="M45" i="20"/>
  <c r="M44" i="20"/>
  <c r="M43" i="20"/>
  <c r="M42" i="20"/>
  <c r="M41" i="20"/>
  <c r="M36" i="20"/>
  <c r="M37" i="20"/>
  <c r="M38" i="20"/>
  <c r="M39" i="20"/>
  <c r="M35" i="20"/>
  <c r="M32" i="20"/>
  <c r="M28" i="20"/>
  <c r="M19" i="20"/>
  <c r="M18" i="20"/>
  <c r="M20" i="20"/>
  <c r="M29" i="20"/>
  <c r="M30" i="20"/>
  <c r="M31" i="20"/>
  <c r="B23" i="20"/>
  <c r="B35" i="20" s="1"/>
  <c r="B41" i="20" s="1"/>
  <c r="P36" i="20"/>
  <c r="M27" i="20"/>
  <c r="M26" i="20"/>
  <c r="M25" i="20"/>
  <c r="M24" i="20"/>
  <c r="M23" i="20"/>
  <c r="M17" i="20"/>
  <c r="M16" i="20"/>
  <c r="M15" i="20"/>
  <c r="M14" i="20"/>
  <c r="M13" i="20"/>
  <c r="M12" i="20"/>
  <c r="M11" i="20"/>
  <c r="M170" i="20" l="1"/>
  <c r="M164" i="20"/>
  <c r="M158" i="20"/>
  <c r="M127" i="20"/>
  <c r="M145" i="20"/>
  <c r="M151" i="20"/>
  <c r="M133" i="20"/>
  <c r="M139" i="20"/>
  <c r="M102" i="20"/>
  <c r="M114" i="20"/>
  <c r="M96" i="20"/>
  <c r="M120" i="20"/>
  <c r="M108" i="20"/>
  <c r="M71" i="20"/>
  <c r="M89" i="20"/>
  <c r="M58" i="20"/>
  <c r="M83" i="20"/>
  <c r="M77" i="20"/>
  <c r="M65" i="20"/>
  <c r="M34" i="20"/>
  <c r="M52" i="20"/>
  <c r="M40" i="20"/>
  <c r="M46" i="20"/>
  <c r="M10" i="20"/>
  <c r="B47" i="20"/>
  <c r="B53" i="20" s="1"/>
  <c r="M22" i="20"/>
  <c r="M195" i="20" l="1"/>
  <c r="B59" i="20"/>
  <c r="B2" i="16" l="1"/>
  <c r="B148" i="19"/>
  <c r="B137" i="19"/>
  <c r="B126" i="19"/>
  <c r="B115" i="19"/>
  <c r="B104" i="19"/>
  <c r="B93" i="19"/>
  <c r="B82" i="19"/>
  <c r="B71" i="19"/>
  <c r="B60" i="19"/>
  <c r="B49" i="19"/>
  <c r="C19" i="19"/>
  <c r="C18" i="19"/>
  <c r="C17" i="19"/>
  <c r="C16" i="19"/>
  <c r="C15" i="19"/>
  <c r="C14" i="19"/>
  <c r="D18" i="13"/>
  <c r="E3" i="16"/>
  <c r="B14" i="13"/>
  <c r="B18" i="13"/>
  <c r="B5" i="13"/>
  <c r="D10" i="13"/>
  <c r="B3" i="13"/>
  <c r="B68" i="13"/>
  <c r="B64" i="13"/>
  <c r="B60" i="13"/>
  <c r="B59" i="13"/>
  <c r="B55" i="13"/>
  <c r="B54" i="13"/>
  <c r="B53" i="13"/>
  <c r="B52" i="13"/>
  <c r="B51" i="13"/>
  <c r="B47" i="13"/>
  <c r="B46" i="13"/>
  <c r="B45" i="13"/>
  <c r="B44" i="13"/>
  <c r="B43" i="13"/>
  <c r="B39" i="13"/>
  <c r="B38" i="13"/>
  <c r="B37" i="13"/>
  <c r="B36" i="13"/>
  <c r="B35" i="13"/>
  <c r="B34" i="13"/>
  <c r="B33" i="13"/>
  <c r="B32" i="13"/>
  <c r="B28" i="13"/>
  <c r="B27" i="13"/>
  <c r="B26" i="13"/>
  <c r="B25" i="13"/>
  <c r="B21" i="13"/>
  <c r="B20" i="13"/>
  <c r="B19" i="13"/>
  <c r="B10" i="13"/>
  <c r="B9" i="13"/>
  <c r="C68" i="13"/>
  <c r="C64" i="13"/>
  <c r="C60" i="13"/>
  <c r="C59" i="13"/>
  <c r="C55" i="13"/>
  <c r="C54" i="13"/>
  <c r="C53" i="13"/>
  <c r="C52" i="13"/>
  <c r="C51" i="13"/>
  <c r="C47" i="13"/>
  <c r="C46" i="13"/>
  <c r="C45" i="13"/>
  <c r="C44" i="13"/>
  <c r="C43" i="13"/>
  <c r="C39" i="13"/>
  <c r="C38" i="13"/>
  <c r="C37" i="13"/>
  <c r="C36" i="13"/>
  <c r="C35" i="13"/>
  <c r="C34" i="13"/>
  <c r="C33" i="13"/>
  <c r="C32" i="13"/>
  <c r="C28" i="13"/>
  <c r="C27" i="13"/>
  <c r="C26" i="13"/>
  <c r="C25" i="13"/>
  <c r="C21" i="13"/>
  <c r="C20" i="13"/>
  <c r="C18" i="13"/>
  <c r="C14" i="13"/>
  <c r="D14" i="13"/>
  <c r="D15" i="13" s="1"/>
  <c r="D68" i="13"/>
  <c r="D69" i="13" s="1"/>
  <c r="C27" i="3"/>
  <c r="C28" i="3" s="1"/>
  <c r="C29" i="3" s="1"/>
  <c r="B4" i="4"/>
  <c r="E2" i="4"/>
  <c r="D2" i="4"/>
  <c r="B1" i="4"/>
  <c r="C22" i="3"/>
  <c r="D3" i="4"/>
  <c r="D39" i="13"/>
  <c r="D51" i="13"/>
  <c r="D56" i="13" s="1"/>
  <c r="D37" i="13"/>
  <c r="D28" i="13"/>
  <c r="D46" i="13"/>
  <c r="D52" i="13"/>
  <c r="D35" i="13"/>
  <c r="D36" i="13"/>
  <c r="D54" i="13"/>
  <c r="D44" i="13"/>
  <c r="D45" i="13"/>
  <c r="D43" i="13"/>
  <c r="D38" i="13"/>
  <c r="D55" i="13"/>
  <c r="D47" i="13"/>
  <c r="D53" i="13"/>
  <c r="D9" i="13" l="1"/>
  <c r="D11" i="13" s="1"/>
  <c r="D26" i="13"/>
  <c r="D25" i="13"/>
  <c r="D32" i="13"/>
  <c r="D48" i="13"/>
  <c r="D59" i="13"/>
  <c r="D60" i="13"/>
  <c r="D64" i="13"/>
  <c r="D65" i="13" s="1"/>
  <c r="D27" i="13" l="1"/>
  <c r="D29" i="13" s="1"/>
  <c r="D61" i="13"/>
  <c r="D34" i="13"/>
  <c r="D19" i="13" l="1"/>
  <c r="D33" i="13"/>
  <c r="D40" i="13" s="1"/>
  <c r="D21" i="13" l="1"/>
  <c r="D20" i="13"/>
  <c r="C27" i="14" l="1"/>
  <c r="C28" i="14" s="1"/>
  <c r="D22" i="13"/>
  <c r="D71" i="13" s="1"/>
  <c r="G71" i="13" s="1"/>
</calcChain>
</file>

<file path=xl/sharedStrings.xml><?xml version="1.0" encoding="utf-8"?>
<sst xmlns="http://schemas.openxmlformats.org/spreadsheetml/2006/main" count="1300" uniqueCount="518">
  <si>
    <t>BATTERY ENERGY STORAGE SYSTEMS</t>
  </si>
  <si>
    <t>PRICING INFORMATION</t>
  </si>
  <si>
    <t>REQUEST FOR BIDS</t>
  </si>
  <si>
    <t>RFB NO.</t>
  </si>
  <si>
    <t>SITENAME</t>
  </si>
  <si>
    <t>DESIGN, ENGINEERING, SUPPLY, CONSTRUCTION, ERECTION, TESTING, COMMISSIONING, MAINTENANCE &amp; OPERATING OF A DISTRIBUTED BATTERY ENERGY STORAGE SYSTEM (BESS)</t>
  </si>
  <si>
    <t xml:space="preserve">BIDDER’S NAME:  </t>
  </si>
  <si>
    <t>Base Date for all numbers</t>
  </si>
  <si>
    <t>Design Supply and Installation including Operating, Maintenance and Argmentation Cost (excluding VAT)</t>
  </si>
  <si>
    <t>THE PRICE:  IN RAND (excluding VAT)
Total from Price Schedule No. 10. Grand Summary TOTALS</t>
  </si>
  <si>
    <t>Value Added Tax  (VAT) Currently 15%</t>
  </si>
  <si>
    <t>TOTAL RAND VALUE:  IN RAND (Including VAT)</t>
  </si>
  <si>
    <t>TOTAL RAND VALUE IN WORDS (Including VAT)</t>
  </si>
  <si>
    <t>Offered Energy rating [MWh]:</t>
  </si>
  <si>
    <t>System Efficiency [%]:
Bidder to indicate rated efficiency</t>
  </si>
  <si>
    <t>DATE :</t>
  </si>
  <si>
    <t>SIGNATURE :</t>
  </si>
  <si>
    <t>DESIGNATION :</t>
  </si>
  <si>
    <t>Eskom RT&amp;D, Rosherville</t>
  </si>
  <si>
    <t>THE PRICE:  IN RAND (excluding VAT)
 Grand  TOTALS</t>
  </si>
  <si>
    <t>RFB No.</t>
  </si>
  <si>
    <t>BIDDER'S NAME:</t>
  </si>
  <si>
    <t xml:space="preserve">PREAMBLE TO PRICE SCHEDULE </t>
  </si>
  <si>
    <t>SCOPE GENERALLY</t>
  </si>
  <si>
    <r>
      <rPr>
        <b/>
        <sz val="10"/>
        <rFont val="Arial"/>
        <family val="2"/>
      </rPr>
      <t xml:space="preserve">The contract price shall be based upon the Bid that offers required capacity .
</t>
    </r>
    <r>
      <rPr>
        <sz val="10"/>
        <rFont val="Arial"/>
        <family val="2"/>
      </rPr>
      <t>The provided activity schedule shall be deemed as a general guide only/ typical example. The Bidder's may  provide their own preferred breakdown as per Employer's requirements.  The Contractor shall use other documents provided as reference.  The prices provided shall include the cost of all required equipment, tools, material, labour, and supervision for the EPC of a complete commissioned component or system.  Any expected wastage of materials and components shall be included in the pricing provided.</t>
    </r>
  </si>
  <si>
    <t>UNIT OF MEASUREMENT</t>
  </si>
  <si>
    <t>Units of measurement  or quantity i.e., Number (no),  Lump Sum (Sum) or Item, are associated as applicable with the items as listed in the Activity Schedules.</t>
  </si>
  <si>
    <t>DOCUMENTS SHALL BE MUTUALLY SELF EXPLANATORY</t>
  </si>
  <si>
    <t>The Conditions of Contract, together with the Employer's Requirements, etc. shall be read in conjunction with the Bidder's  Activity  Schedules and in so far as they are relevant.</t>
  </si>
  <si>
    <t>ACTIVITY SCHEDULES AND BID PRICES</t>
  </si>
  <si>
    <t xml:space="preserve">The Bidder's Activity Schedules shall contains, as far as can be determined, full details of the work that is to be executed by the Contractor and the materials that are to be supplied.  It should, however, not be presumed that the Schedule includes and describes every detail of the Contract Works.  Where any work or activities to be executed are described or implied without corresponding items appearing in the Price Schedules, the Contractor shall add such items in the price activity schedule. </t>
  </si>
  <si>
    <t>No claims arising from errors, omissions or misunderstandings, shall be accepted after the closing date of the BID.</t>
  </si>
  <si>
    <t>PRICES SHALL BE COMPREHENSIVE</t>
  </si>
  <si>
    <t>The rates and prices inserted in the Activity Schedules shall be fully inclusive of the works as per Employer's requirements. Such prices shall cover all costs and expenses that may be required in and for the completion of the work described and shall cover the cost of all general risks, liabilities and obligations set forth or implied in the Contract Documents.</t>
  </si>
  <si>
    <t xml:space="preserve"> The Bidder can cost for supply , design etc. in local currency or combination of foreign and local currency.</t>
  </si>
  <si>
    <t xml:space="preserve"> Operation  &amp; Maintenance (O&amp;M)  shall be priced for Years 1 - 2 to determine the O&amp;M Contract value.
</t>
  </si>
  <si>
    <t>A price or rate is to be entered against each item in the Activity Schedules.  Items against which no price or rate is entered by the Contractor will not be paid for when executed but will be considered as covered by prices and rates elsewhere in the Activity Schedules.</t>
  </si>
  <si>
    <t xml:space="preserve">The Activity Schedules shall be divided into various sections for the convenience of pricing and measurement of the work. </t>
  </si>
  <si>
    <t xml:space="preserve">The Activity Schedule shall include but not limited to Description, Unit, Currency, RoE, Unit of measurements, Quantities,  Rates and Total  Amounts. As shown on typical Activity Schedule herein. </t>
  </si>
  <si>
    <t>ALTERATIONS TO THE ACTIVITY SCHEDULES</t>
  </si>
  <si>
    <t>Bidders may alter the Typical Activity schedule provided herein, and or the Bidder's may  provide their own preferred breakdown as per Employer's requirements.</t>
  </si>
  <si>
    <t>ERRORS</t>
  </si>
  <si>
    <t>In the event of any arithmetical errors occurring in the totals from Submitted Activity Schedules such totals will be corrected on the assumption that the rates quoted are correct.</t>
  </si>
  <si>
    <t>VALUE ADDED TAX</t>
  </si>
  <si>
    <t xml:space="preserve">The work under this Contract is classified as a taxable service under VAT and therefore the Contractor will collect VAT from the Employer and will pay the VAT over to the Receiver of Revenue for the work executed under this Contract. </t>
  </si>
  <si>
    <t xml:space="preserve">ACTIVITY SCHEDULES </t>
  </si>
  <si>
    <t xml:space="preserve"> The Bids shall be quoted in the currencies of the bidder's choice (limited to a total of 3 different currencies of which one shall be ZAR) and these currencies and quoted price have to be included in the Letter of Bid accordingly.  The different currencies will be stated in the "Exchange Rates" worksheets and indicated in the Price Schedules where applicable.</t>
  </si>
  <si>
    <t xml:space="preserve">The Contractor shall allow for all necessary costs to complete the Works as required in terms of the Employer's requirements whether expressly stated or not in the Bidder's Activity schedule. </t>
  </si>
  <si>
    <t>Contractor to check and take responsibility for all descriptions, formulae, and structure of their Activity Schedule.</t>
  </si>
  <si>
    <t>Where reference is made to the "Contractor" in these documents it will mean "Bidder" or "Vice versa" during the bidding process.</t>
  </si>
  <si>
    <t>The Bidder's Activity Schedule provides the basis of all valuations of the work, payments in multiple currencies, price adjustment (CPA) and general progress monitoring.</t>
  </si>
  <si>
    <t>INSURANCE</t>
  </si>
  <si>
    <t>Insurances shall be as per NEC ECC contract</t>
  </si>
  <si>
    <t>CONTRACT PRICE ADJUSTMENTS</t>
  </si>
  <si>
    <t>For detailed instructions - refer to NEC ECC Contract  (X1) Clause</t>
  </si>
  <si>
    <t xml:space="preserve">The Contractor shall propose CPA formula on the attached CPA template provided. </t>
  </si>
  <si>
    <t>CURRENCY RATE OF EXCHANGE</t>
  </si>
  <si>
    <t xml:space="preserve">For detailed instructions - refer to "Currency ROE Rate of Exchange.- This sheet is provided herein as  Exchange Rates </t>
  </si>
  <si>
    <t>This sheet is required to be completed by the BIDDER with the "Exchange Rates" in terms of Eskom's BID requirements</t>
  </si>
  <si>
    <t>Renewable Hydrogen Facility</t>
  </si>
  <si>
    <t>R,T &amp; D, Rosherville - Renewable Hydrogen Pilot Plant</t>
  </si>
  <si>
    <t>Design, Engineering,  Supply, Construction, Installation, Testing, Commissioning Cost</t>
  </si>
  <si>
    <t>Item No.</t>
  </si>
  <si>
    <t>Section Number</t>
  </si>
  <si>
    <t>Description</t>
  </si>
  <si>
    <t>Activity</t>
  </si>
  <si>
    <t>Currency</t>
  </si>
  <si>
    <t>CPA</t>
  </si>
  <si>
    <t>CPA Description</t>
  </si>
  <si>
    <t>RoE Currency
1,00 = ZAR</t>
  </si>
  <si>
    <t>Unit</t>
  </si>
  <si>
    <t>QTY</t>
  </si>
  <si>
    <t>Rate</t>
  </si>
  <si>
    <t>Amount in ZAR</t>
  </si>
  <si>
    <t/>
  </si>
  <si>
    <t>Preliminaries</t>
  </si>
  <si>
    <t>ZAR</t>
  </si>
  <si>
    <t>-</t>
  </si>
  <si>
    <t>Fixed</t>
  </si>
  <si>
    <t>Design &amp; Professional Fees</t>
  </si>
  <si>
    <t>Civil Works</t>
  </si>
  <si>
    <t>Water Supply and Reticulation</t>
  </si>
  <si>
    <t>No</t>
  </si>
  <si>
    <t>Structures</t>
  </si>
  <si>
    <t>Mechanical &amp; Fire Installation</t>
  </si>
  <si>
    <t>Testing, Commisioning and Hand Over</t>
  </si>
  <si>
    <t>Training of Eskom Staff</t>
  </si>
  <si>
    <t xml:space="preserve">Total </t>
  </si>
  <si>
    <t xml:space="preserve"> </t>
  </si>
  <si>
    <t>Notes:</t>
  </si>
  <si>
    <t xml:space="preserve"> - This is an example of an Activity Schedule</t>
  </si>
  <si>
    <t xml:space="preserve"> - The Bidder is welcomed to add or expand activities/descriptions or items based on their design </t>
  </si>
  <si>
    <t>Enquiry No.</t>
  </si>
  <si>
    <t>Package Name:</t>
  </si>
  <si>
    <t>Tenderer's Name:</t>
  </si>
  <si>
    <t>Category of Offer:</t>
  </si>
  <si>
    <t>5.1.4 EXCHANGE RATES FOR MULTIPLE CURRENCIES</t>
  </si>
  <si>
    <t>NOTES:</t>
  </si>
  <si>
    <r>
      <t xml:space="preserve">The table below needs to be completed if the Employer will be exposed to any currency fluctuation as stipulated in Secondary Clause X3.  For conversion of the foreign portions to Rand, please use the </t>
    </r>
    <r>
      <rPr>
        <b/>
        <sz val="12"/>
        <color indexed="10"/>
        <rFont val="Arial"/>
        <family val="2"/>
      </rPr>
      <t>South African Reserve Bank's (SARB) exchange rate at 12:00 on the day of advertisement of the bid</t>
    </r>
    <r>
      <rPr>
        <sz val="12"/>
        <rFont val="Arial"/>
        <family val="2"/>
      </rPr>
      <t xml:space="preserve">.  This is in terms of the Preferential Procurement Policy Framework Act (PPPFA) with which the Employer has to comply.
NB: Tenderers must submit proof of the SARB rate(s) of exchange used  </t>
    </r>
  </si>
  <si>
    <t xml:space="preserve">The following URL (electronic route) is to be followed to access the relevant SARB rates on their web pages:
</t>
  </si>
  <si>
    <t>www.resbank.co.za</t>
  </si>
  <si>
    <t>-  Select Research
-  Then select Rates
-  Click on "Select historical exchange rates and other interest rates"
-  Clicking on the exchange rate in the following page opens the daily rates per currency and SA Rand</t>
  </si>
  <si>
    <t>The Employer deals only in the currencies listed below unless other currencies are specifically approved for this tender.  Kindly notify the Employer of any currency that the tenderer intends to use, but is not stipulated in the table, to consider sanctioning such currency.  Sufficient time must be allowed for the assessment and to respond to such request.  The onus is on the tenderer to submit a bid with approved currencies</t>
  </si>
  <si>
    <r>
      <rPr>
        <sz val="12"/>
        <rFont val="Arial"/>
        <family val="2"/>
      </rPr>
      <t>The format in which the exchange rate must be inserted in the table is:  1 (One) Foreign Currency = R Amount  (i.e. the Rand amount for one of each foreign currency applicable).  Exchange rates must be rounded to 4 decimals
NB :  Only the USD/ZAR, GBP/ZAR and EUR/ZAR are published in this way on the SARB web pages above.  The Rand rate with the other currencies must be inverted (1/Foreign Currency Rate) in order to list it in the required format in the table below</t>
    </r>
    <r>
      <rPr>
        <b/>
        <sz val="12"/>
        <rFont val="Arial"/>
        <family val="2"/>
      </rPr>
      <t xml:space="preserve">
</t>
    </r>
  </si>
  <si>
    <t>EXCHANGE RATES PUBLISHED BY SARB</t>
  </si>
  <si>
    <t>NB: Tenderers must submit proof of the SARB rate (s) of exchange used.</t>
  </si>
  <si>
    <t>Date for which the rates are published :</t>
  </si>
  <si>
    <t>Date to be inserted in the following format: Day, Month and Year.
Must be the SARB rate at 12:00 on day of advertisement of bid</t>
  </si>
  <si>
    <t>Currency Description</t>
  </si>
  <si>
    <t>Code</t>
  </si>
  <si>
    <t>Exchange Rate
Currency 1,00 = R Amount</t>
  </si>
  <si>
    <t>Payment Method 1a, 1b or 2</t>
  </si>
  <si>
    <t>Source</t>
  </si>
  <si>
    <t>South African Rand</t>
  </si>
  <si>
    <t>Australian Dollar</t>
  </si>
  <si>
    <t>AUD</t>
  </si>
  <si>
    <t>Canadian Dollar</t>
  </si>
  <si>
    <t>CAN</t>
  </si>
  <si>
    <t>Swiss Franc</t>
  </si>
  <si>
    <t>CHF</t>
  </si>
  <si>
    <t>Danish Krone</t>
  </si>
  <si>
    <t>DKK</t>
  </si>
  <si>
    <t>European Currency</t>
  </si>
  <si>
    <t>EUR</t>
  </si>
  <si>
    <t>British Pound</t>
  </si>
  <si>
    <t>GBP</t>
  </si>
  <si>
    <t>Hong Kong Dollar</t>
  </si>
  <si>
    <t>HKD</t>
  </si>
  <si>
    <t>Japanese Yen</t>
  </si>
  <si>
    <t>JPY</t>
  </si>
  <si>
    <t>Norwegian Krone</t>
  </si>
  <si>
    <t>NOK</t>
  </si>
  <si>
    <t>New Zealand Dollar</t>
  </si>
  <si>
    <t>NZD</t>
  </si>
  <si>
    <t>Swedish Krone</t>
  </si>
  <si>
    <t>SEK</t>
  </si>
  <si>
    <t>Singapore Dollar</t>
  </si>
  <si>
    <t>SGD</t>
  </si>
  <si>
    <t>United States Dollar</t>
  </si>
  <si>
    <t>USD</t>
  </si>
  <si>
    <t>Project Name:</t>
  </si>
  <si>
    <t>Main Offer Only</t>
  </si>
  <si>
    <t>5.1.2 CONTRACT PRICE ADJUSTMENT (CPA) FOR INFLATION</t>
  </si>
  <si>
    <t>No.</t>
  </si>
  <si>
    <t>Formula Code</t>
  </si>
  <si>
    <t>Summary of the description of the Tenderer's Formulae</t>
  </si>
  <si>
    <t xml:space="preserve">Firm and Fixed </t>
  </si>
  <si>
    <r>
      <t>Prices are 100 % fixed and firm. CPA is not applicable</t>
    </r>
    <r>
      <rPr>
        <sz val="10"/>
        <color indexed="10"/>
        <rFont val="Arial"/>
        <family val="2"/>
      </rPr>
      <t xml:space="preserve">. </t>
    </r>
    <r>
      <rPr>
        <b/>
        <sz val="10"/>
        <color indexed="10"/>
        <rFont val="Arial"/>
        <family val="2"/>
      </rPr>
      <t/>
    </r>
  </si>
  <si>
    <t>A</t>
  </si>
  <si>
    <t>Tenderer's description of Formula A</t>
  </si>
  <si>
    <t>Type in the description of each formula in the tables below</t>
  </si>
  <si>
    <t>B</t>
  </si>
  <si>
    <t>Tenderer's description of Formula B</t>
  </si>
  <si>
    <t>C</t>
  </si>
  <si>
    <t>Tenderer's description of Formula C</t>
  </si>
  <si>
    <t>D</t>
  </si>
  <si>
    <t>E</t>
  </si>
  <si>
    <t>F</t>
  </si>
  <si>
    <t>G</t>
  </si>
  <si>
    <t>H</t>
  </si>
  <si>
    <t>I</t>
  </si>
  <si>
    <t>J</t>
  </si>
  <si>
    <t>SPECIFIC REQUIREMENTS</t>
  </si>
  <si>
    <t>Only Main Offer is to be submitted. Main offer tenderers are to fully comply with the requirements in the General Notes and CPA Formulae Notes below.</t>
  </si>
  <si>
    <t>No ALTERNATIVE offers are accepted.</t>
  </si>
  <si>
    <t>GENERAL NOTES :</t>
  </si>
  <si>
    <t>References to "indices" below mean "cost indices or reference prices".</t>
  </si>
  <si>
    <t>Where 5 year historical information must be provided as instructed below, internet address references which are accessible to the general public may be submitted by the Tenderer instead, with the specific electronic route and web page reflecting the applicable data.</t>
  </si>
  <si>
    <t xml:space="preserve">The worksheet  CPA Formula in 5.1.2. has to be populated by the tenderer (columns B - J), unless the tenderer’s prices are fixed and firm for the duration of the contract. Each CPA formula must add up to a total of 100%.  All columns are to be populated. No inhouse CPA indices may be used. Tenderers are to provide all requested information.CPA Formulae should represent cost breakdown of the goods/commodities/components/items being sourced.
</t>
  </si>
  <si>
    <r>
      <rPr>
        <b/>
        <sz val="12"/>
        <rFont val="Arial"/>
        <family val="2"/>
      </rPr>
      <t>CPA Formulae Codes</t>
    </r>
    <r>
      <rPr>
        <b/>
        <sz val="12"/>
        <color indexed="10"/>
        <rFont val="Arial"/>
        <family val="2"/>
      </rPr>
      <t xml:space="preserve"> Column N</t>
    </r>
    <r>
      <rPr>
        <b/>
        <sz val="12"/>
        <rFont val="Arial"/>
        <family val="2"/>
      </rPr>
      <t xml:space="preserve"> 5.1.1 Pricing is to be populated by the tenderer by selecting the respective drop down codes CPA formula as </t>
    </r>
    <r>
      <rPr>
        <sz val="12"/>
        <rFont val="Arial"/>
        <family val="2"/>
      </rPr>
      <t xml:space="preserve"> developed by Tenderer in </t>
    </r>
    <r>
      <rPr>
        <b/>
        <sz val="12"/>
        <rFont val="Arial"/>
        <family val="2"/>
      </rPr>
      <t>5.1.2 CPA formulae worksheet   (e.g. Formula A-J )</t>
    </r>
    <r>
      <rPr>
        <sz val="12"/>
        <rFont val="Arial"/>
        <family val="2"/>
      </rPr>
      <t xml:space="preserve"> then  the tenderer must populate their respective CPA formula in  5.1.2 CPA Formulae Worksheet. Codes and descriptions must be selected by the tenderer and inserted into each row of activity. </t>
    </r>
  </si>
  <si>
    <t>Prices will be fixed and firm for the first twelve (12) months after contract signing date and escalated on an annual basis based on the CPA formula agreed on with tenderer.</t>
  </si>
  <si>
    <t xml:space="preserve">The CPA escalation will be calculated as follows: latest index which is the latest available index at the end of each contractual year vs. the base index which is one month prior to tender closing date. </t>
  </si>
  <si>
    <t>CPA FORMULA NOTES :</t>
  </si>
  <si>
    <r>
      <rPr>
        <b/>
        <sz val="12"/>
        <rFont val="Arial"/>
        <family val="2"/>
      </rPr>
      <t>Proportions/weightings in CPA Formulae:</t>
    </r>
    <r>
      <rPr>
        <sz val="12"/>
        <rFont val="Arial"/>
        <family val="2"/>
      </rPr>
      <t xml:space="preserve"> The fixed portion of each formula, not subject to CPA, must be at least 15% but Tenderers may submit higher fixed portion percentages.  The other constituent indices and their proportions in each formula must be realistic and relative to the applicable work. The fixed portion and other proportions must add up to 100%.   </t>
    </r>
  </si>
  <si>
    <t>Formulae must be linked to independent cost indices or other benchmarks ("reference prices") and must be clearly and completely defined. The source must be a recognised and independent statistical publishing organisation.  The Tenderers' in-house indices may not be used.</t>
  </si>
  <si>
    <r>
      <rPr>
        <b/>
        <sz val="12"/>
        <rFont val="Arial"/>
        <family val="2"/>
      </rPr>
      <t>Local Price CPA:</t>
    </r>
    <r>
      <rPr>
        <sz val="12"/>
        <rFont val="Arial"/>
        <family val="2"/>
      </rPr>
      <t xml:space="preserve"> Where local indices other than those published by SEIFSA or Statistics SA are specified, the Tenderer must submit 5 years' of month by month historical data for such indices.  The Tenderer must ensure that indices are published and recommended by the source thereof as applicable to the work involved and that they are still in force/use and applicable at the date of submission of the tender. </t>
    </r>
  </si>
  <si>
    <r>
      <rPr>
        <b/>
        <sz val="12"/>
        <rFont val="Arial"/>
        <family val="2"/>
      </rPr>
      <t>CPA Base Date</t>
    </r>
    <r>
      <rPr>
        <sz val="12"/>
        <rFont val="Arial"/>
        <family val="2"/>
      </rPr>
      <t>: The CPA base date for calculating price movements will be the Base Date,</t>
    </r>
    <r>
      <rPr>
        <sz val="12"/>
        <color indexed="10"/>
        <rFont val="Arial"/>
        <family val="2"/>
      </rPr>
      <t xml:space="preserve"> </t>
    </r>
    <r>
      <rPr>
        <sz val="12"/>
        <rFont val="Arial"/>
        <family val="2"/>
      </rPr>
      <t xml:space="preserve">Month before Tender closes. For indices or reference prices published as at certain dates, and where such a date is not the Base Date, the latest date for which it is published before the Base Date will be considered as the Base Date index or reference price.  In instances where the figure or value is not as at the Base Date or considered as the Base Date Index or reference price as explained herein, the date, figure or value as well as the reason for the deviation must be clearly separately stated and must be realistic for purposes of CPA.  </t>
    </r>
  </si>
  <si>
    <r>
      <rPr>
        <b/>
        <sz val="12"/>
        <rFont val="Arial"/>
        <family val="2"/>
      </rPr>
      <t>Base Date Index :</t>
    </r>
    <r>
      <rPr>
        <sz val="12"/>
        <rFont val="Arial"/>
        <family val="2"/>
      </rPr>
      <t xml:space="preserve">   The base index or reference price must be inserted in the appropriate column.</t>
    </r>
  </si>
  <si>
    <t>Formula A</t>
  </si>
  <si>
    <t>Index Ref.</t>
  </si>
  <si>
    <t>Proportions / weightings for each index (refer note 1)</t>
  </si>
  <si>
    <t>Description / scope of index (e.g. Labour)</t>
  </si>
  <si>
    <t>Title/Definition : Linked to the index, e.g., Table C3, All hourly paid employees.  Must be completely defined</t>
  </si>
  <si>
    <t>Source/publisher of index (e.g. SEIFSA, StatsSA, LME)</t>
  </si>
  <si>
    <t>Base Month for CPA if not Base Date as defined (refer note 4)</t>
  </si>
  <si>
    <t>Base Date Index (refer note 5)</t>
  </si>
  <si>
    <t>Historical data provided (Yes or No- provide http link)</t>
  </si>
  <si>
    <t>yy/mm/dd</t>
  </si>
  <si>
    <t>A1</t>
  </si>
  <si>
    <t>A2</t>
  </si>
  <si>
    <t>A3</t>
  </si>
  <si>
    <t>A4</t>
  </si>
  <si>
    <t>A5</t>
  </si>
  <si>
    <t>A6</t>
  </si>
  <si>
    <t>Fixed 15% minimum not subject to CPA (0.150)</t>
  </si>
  <si>
    <t>Total</t>
  </si>
  <si>
    <t>This Total is to add up to 100% for each CPA formula submitted by tenderer</t>
  </si>
  <si>
    <t>Formula B</t>
  </si>
  <si>
    <t>Historical data provided (Yes or No- provide Internet address)</t>
  </si>
  <si>
    <t>B1</t>
  </si>
  <si>
    <t>B2</t>
  </si>
  <si>
    <t>B3</t>
  </si>
  <si>
    <t>B4</t>
  </si>
  <si>
    <t>B5</t>
  </si>
  <si>
    <t>B6</t>
  </si>
  <si>
    <t>Formula C</t>
  </si>
  <si>
    <t>C1</t>
  </si>
  <si>
    <t>C2</t>
  </si>
  <si>
    <t>C3</t>
  </si>
  <si>
    <t>C4</t>
  </si>
  <si>
    <t>C5</t>
  </si>
  <si>
    <t>C6</t>
  </si>
  <si>
    <t>Formula D</t>
  </si>
  <si>
    <t>Tenderer's description of Formula D</t>
  </si>
  <si>
    <t>D1</t>
  </si>
  <si>
    <t>D2</t>
  </si>
  <si>
    <t>D3</t>
  </si>
  <si>
    <t>D4</t>
  </si>
  <si>
    <t>D5</t>
  </si>
  <si>
    <t>D6</t>
  </si>
  <si>
    <t>Formula E</t>
  </si>
  <si>
    <t>Tenderer's description of Formula E</t>
  </si>
  <si>
    <t>E1</t>
  </si>
  <si>
    <t>E2</t>
  </si>
  <si>
    <t>E3</t>
  </si>
  <si>
    <t>E4</t>
  </si>
  <si>
    <t>E5</t>
  </si>
  <si>
    <t>E6</t>
  </si>
  <si>
    <t>Formula F</t>
  </si>
  <si>
    <t>Tenderer's description of Formula F</t>
  </si>
  <si>
    <t>F1</t>
  </si>
  <si>
    <t>F2</t>
  </si>
  <si>
    <t>F3</t>
  </si>
  <si>
    <t>F4</t>
  </si>
  <si>
    <t>F5</t>
  </si>
  <si>
    <t>F6</t>
  </si>
  <si>
    <t>Formula G</t>
  </si>
  <si>
    <t>Tenderer's description of Formula G</t>
  </si>
  <si>
    <t>G1</t>
  </si>
  <si>
    <t>G2</t>
  </si>
  <si>
    <t>G3</t>
  </si>
  <si>
    <t>G4</t>
  </si>
  <si>
    <t>G5</t>
  </si>
  <si>
    <t>G6</t>
  </si>
  <si>
    <t>Formula H</t>
  </si>
  <si>
    <t>Tenderer's description of Formula H</t>
  </si>
  <si>
    <t>H1</t>
  </si>
  <si>
    <t>H2</t>
  </si>
  <si>
    <t>H3</t>
  </si>
  <si>
    <t>H4</t>
  </si>
  <si>
    <t>H5</t>
  </si>
  <si>
    <t>H6</t>
  </si>
  <si>
    <t>Formula I</t>
  </si>
  <si>
    <t>Tenderer's description of Formula I</t>
  </si>
  <si>
    <t>I1</t>
  </si>
  <si>
    <t>I2</t>
  </si>
  <si>
    <t>I3</t>
  </si>
  <si>
    <t>I4</t>
  </si>
  <si>
    <t>I5</t>
  </si>
  <si>
    <t>I6</t>
  </si>
  <si>
    <t>Formula J</t>
  </si>
  <si>
    <t>Tenderer's description of Formula J</t>
  </si>
  <si>
    <t>J1</t>
  </si>
  <si>
    <t>J2</t>
  </si>
  <si>
    <t>J3</t>
  </si>
  <si>
    <t>J4</t>
  </si>
  <si>
    <t>J5</t>
  </si>
  <si>
    <t>J6</t>
  </si>
  <si>
    <t>Refer to General Instructions to fill in the Price Schedules at the bottom of this Sheet.</t>
  </si>
  <si>
    <t>The Price Schedules No. 1, 2, 3, 4, and 5 are for the Design, Supply and Install (DS&amp;I) Contract. The Price Schedule No. 6, 7, 8, is for the Augmentation and the Detailed O &amp; M Price Schedule No. 9  is for the O &amp; M Contract. Price Schedule No. 10 is the Summary Total of the offered prices for the entire bid scope including DS&amp;I,  Augmentation and O&amp;M Contract for 5 Years.</t>
  </si>
  <si>
    <r>
      <rPr>
        <b/>
        <sz val="10"/>
        <rFont val="Arial"/>
        <family val="2"/>
      </rPr>
      <t xml:space="preserve">The contract price shall be based upon the Bid that offers a minimum of 80MW/320MWh usable capacity .
</t>
    </r>
    <r>
      <rPr>
        <sz val="10"/>
        <rFont val="Arial"/>
        <family val="2"/>
      </rPr>
      <t>All the light green highlighted items' quantities must be calculated by the bidder for his proposed MWh's and inserted into the Pricing Schedules where required.  The Contractor to provide descriptions and quantities of any "other" item not included in the Pricing Schedules that is required to complete the Facilities.  The Contractor shall use other documents provided as reference.  The prices provided shall include the cost of all required equipment, tools, material, labour, and supervision for the DS&amp;I  of a complete commissioned component or system.  Any expected wastage of materials and components shall be included in the pricing provided.</t>
    </r>
  </si>
  <si>
    <t>Units of measurement  or quantity i.e., Number (no),  Lump Sum (Sum) or Item, are associated as applicable with the items as listed in the Price Schedules.</t>
  </si>
  <si>
    <t>The Conditions of Contract, together with the Employer's Requirements and the Drawings, shall be read in conjunction with the Price Schedules and in so far as they are relevant, shall be referred to for details of the description, type, strength and testing of materials to be used and the workmanship, conditions, risks, obligations, liabilities and instructions which shall be complied with in carrying out of this Contract.</t>
  </si>
  <si>
    <t>PRICE SCHEDULES AND BID PRICES</t>
  </si>
  <si>
    <t>All prices quoted shall be as per the BASE DATE stipulated on the COVER Page of this document. The exchange rate to be used for the calculation of the bid prices must be the exchange rate published by the SARB on the date, four weeks (28 calendar days) prior to the closing date of the Bid.</t>
  </si>
  <si>
    <t>Bidders shall complete cells highlighted in "Light Green". These cells are unlocked for entry of information.</t>
  </si>
  <si>
    <t>The Price Schedules contains, as far as can be determined, full details of the work that is to be executed by the Contractor and the materials that are to be supplied.  It should, however, not be presumed that the Schedule includes and describes every detail of the Contract Works.  Where any work or activities to be executed are described or implied without corresponding items appearing in the Price Schedules, the Contractor shall provide for this in his "Other Specified".</t>
  </si>
  <si>
    <t>Descriptions in the Price Schedules are abbreviated and for identification purposes only. Should any of the terms in the Price Schedules conflict with any requirements given in the Employer's Requirements, the requirements of the Employer's Requirements shall prevail.</t>
  </si>
  <si>
    <t>Apparent errors or omissions occurring in the Price Schedules shall immediately be brought to the attention of the Employer in order that these may, if necessary, be adjusted in good time.  Uncertainties as to the meaning of items in the Price Schedules and any ambiguity or discrepancy shall be referred to the Employer for explanation.</t>
  </si>
  <si>
    <t>No claims arising from errors, omissions or misunderstandings, as aforesaid, shall be accepted after the closing date of the BID.</t>
  </si>
  <si>
    <t>The rates and prices inserted in the Price Schedules shall be fully inclusive for the work described under the items.  Such prices shall cover all costs and expenses that may be required in and for the completion of the work described and shall cover the cost of all general risks, liabilities and obligations set forth or implied in the Contract Documents.</t>
  </si>
  <si>
    <t>The Contractor shall also include in his prices for anything not specially mentioned but where required to complete the work in every respect as specified.</t>
  </si>
  <si>
    <t>Where special liabilities, obligations and risks cannot be treated as indicated above, the cost thereof shall be included separately in the item or items "Other specify" OR "Specify" provided for this purpose.</t>
  </si>
  <si>
    <t>ALL ITEMS TO BE PRICED</t>
  </si>
  <si>
    <t>Schedule 1 covers the "Supply from abroad" and Schedule 2 covers "Supply from within the country of the employer".  The bidder can cost a combination of supply from both abroad and local but the bidder must ensure that he does not price for the same item under both sections.</t>
  </si>
  <si>
    <t>Years 1 - 5 costs as indicated in Price Schedules No. 6, 7, 8 and 9 are used to determine the 5 year O&amp;M Contract value.
Years 1 - 20 costs as indicated in Price Schedules No. 6, 7, 8 and 9 are used to determine the Life Cycle Costs for the Plant, because reserves the right to extend the O&amp;M contract beyond the initial 5 years. Therefore it is imperative to understand what those costs are expected to be for the rest of the expected life of the Plant.</t>
  </si>
  <si>
    <t>Costs indicated in section, "A -  Critical Spare Parts, Tools and Equipment", in Price Schedule No. 5 shall be included in the Life Cycle Costing calculation. The Bidder shall indicate the needed Critical Spare Parts, Tools and Equipment descriptions as well as quantities to meet the functional guarantees. This cost is part of the DS&amp;I contract.</t>
  </si>
  <si>
    <t>Costs indicated in section, "B -  Maintenance Spare Parts, Tools and Equipment", in Price Schedule No. 5 shall NOT be included in the Life Cycle Costing calculation. This information is for indicative purposes to know the unit costs for Maintenance Spare Parts, Tools and Equipment that falls under the Price Schedule No. 9.</t>
  </si>
  <si>
    <t>Costs indicated in Price Schedules No. 6, 7, 8 shall exclusively be for Augmentation activities and required materials.</t>
  </si>
  <si>
    <t>Costs indicated in Price Schedules No. 9 shall be for O&amp;M activities and required materials (excluding augmentation costs already accounted for in Price Schedules No. 6, 7, 8).</t>
  </si>
  <si>
    <t>A price or rate is to be entered against each item in the Price Schedules.  Items against which no price or rate is entered by the Contractor will not be paid for when executed but will be considered as covered by prices and rates elsewhere in the Price Schedules.</t>
  </si>
  <si>
    <t>The Price Schedules has been divided into various sections.  Notwithstanding such division of the Works for the convenience of pricing and measurement of the work, nothing contained therein shall in any way relieve or be deemed to relieve the Contractor of his responsibilities and duties set forth elsewhere in the Contract Documents.</t>
  </si>
  <si>
    <t>ALTERATIONS TO THE PRICE SCHEDULES</t>
  </si>
  <si>
    <t xml:space="preserve">Bidders shall adhere strictly to the Price Schedules and the Contractor may make no alterations to or deletion of any items in the Schedule except where highlighted in light Green. </t>
  </si>
  <si>
    <t>In the event of any arithmetical errors occurring in the totals in this Price Schedules such totals will be corrected on the assumption that the rates quoted are correct.</t>
  </si>
  <si>
    <t xml:space="preserve">PRICE SCHEDULES </t>
  </si>
  <si>
    <t>The Price Schedules (Schedule 1 to 5) provides the basis of all valuations of the work, payments in multiple currencies for the DS&amp;I part of the Contract.</t>
  </si>
  <si>
    <t xml:space="preserve">The Price Schedules (Schedule 1 to 5)  breakdown structure provided by the Contractor shall be based  on the Price Schedules provided by the Employer.  The bill items listed by the Employer identify the specific items of work which are estimated to be required to achieve Completion. No deletion of any items is permitted. The Price Schedules (Schedule 1 to 5)  breakdown structure is compiled to the satisfaction of the Employer with any additions and/or amendments deemed necessary. </t>
  </si>
  <si>
    <t>The Contractor’s detailed  Price Schedules (Schedule 1 to 9)  summates back to the "Schedule No. 10. Summary Total" of prices provided.</t>
  </si>
  <si>
    <t>The Price Schedules is integrated with the required rate of exchange and the forecast rate of payment schedule (FRP) in foreign currency.  The conversion of the prices into ZAR and the forecast rate of payment schedule is for Eskom's information only.  The Bids shall be quoted in the currencies of the bidder's choice (limited to a total of 3 different currencies of which one shall be ZAR) and these currencies and quoted price have to be included in the Letter of Bid accordingly.  The different currencies will be stated in the "Schedule ROE Foreign Currency" worksheets and indicated in the Price Schedules where applicable.</t>
  </si>
  <si>
    <t xml:space="preserve">The total of the prices includes for all direct and indirect costs, overheads, profits, on costs, risks, liabilities, obligations, etc. relative to the contract and all taxes including customs duties on imported Plant to authorities and Excluding VAT on all Schedules. 
In accordance with provisions of BDS, ITB Clause 35.5 (a) and 35.5 (b) Custom duties on Schedule 1 items and VAT on Schedule 1 - 5 &amp; 9 will not be included in the  individual items in Schedule 1 - 5 &amp; 9 and the same will not be considered in bid evaluation. 
As per ITB Clause 17.5 (d) VAT on Schedule 2 - 5 will be taken into bid evaluation but will not be included in individual line items of Schedule 3 &amp; 4 but will be shown by the bidders as single entry in Schedule 9.
For the information of Employer, the bidders will also show the VAT on Schedule 1 - 5 &amp; 9 separately as single entry in Schedule 5 though VAT on Schedule 1 - 5 &amp; 9  will not be considered in bid evaluation. </t>
  </si>
  <si>
    <t>The Contractor allows for all necessary costs to complete the Works as required in terms of the Specifications, the Works and conditions of contract whether expressly stated or not in the Price Schedules. The Contractor provides the Employer with any breakdown of prices as may be required for specific items not detailed in the price schedules prior to or after contract award.</t>
  </si>
  <si>
    <t>Contractor to check and take responsibility for all descriptions, formulae, and structure of this file.</t>
  </si>
  <si>
    <t>The Contractor may add rows as required to cater for specific requirements but is to adhere to the basic requirements identified above and to clearly identify the rows added relative to the Employer's items. No rows are to be deleted.</t>
  </si>
  <si>
    <t>Where reference is made to the "Contractor" in these documents it will mean "Bidder" during the bidding process.</t>
  </si>
  <si>
    <t>10.10</t>
  </si>
  <si>
    <t>The Price Schedules (Schedule 6 to 8 &amp; 9) provides the basis of Augmentation (Abroad, Local and Services) &amp; O&amp;M, payments in multiple currencies for the O&amp;M part of the Contract that will be evaluated and Placed together with the DS&amp;I part of the contract if necessary.</t>
  </si>
  <si>
    <t>10.11</t>
  </si>
  <si>
    <t>The price schedule provides the basis of all valuations of the work, payments in multiple currencies, price adjustment (CPA) and general progress monitoring. CPA shall be fixed for the first 18 months of the O&amp;M contract.</t>
  </si>
  <si>
    <t>11.1</t>
  </si>
  <si>
    <t>Cargo Insurance During Transport with reference to GCC 34.1a</t>
  </si>
  <si>
    <t>11.2</t>
  </si>
  <si>
    <t>Installation All Risks Insurance with reference to GCC 34.1b</t>
  </si>
  <si>
    <t>11.3</t>
  </si>
  <si>
    <t>Third Party Liability Insurance with reference to GCC 34.1c</t>
  </si>
  <si>
    <t>11.4</t>
  </si>
  <si>
    <t>Other insurance as may be required to be specified by the Bidder</t>
  </si>
  <si>
    <t>11.5</t>
  </si>
  <si>
    <r>
      <t xml:space="preserve">The Bidder shall quote the bid price on </t>
    </r>
    <r>
      <rPr>
        <b/>
        <sz val="10"/>
        <rFont val="Arial"/>
        <family val="2"/>
      </rPr>
      <t>Carriage and Insurance Paid (CIP)</t>
    </r>
    <r>
      <rPr>
        <sz val="10"/>
        <rFont val="Arial"/>
        <family val="2"/>
      </rPr>
      <t xml:space="preserve"> for the Design Supply and Installation (DS&amp;I) Price with Insurance (PWI) as explained in clauses ITB17.5 and BDS ITB 17.5. The Employer shall evaluate the bids based on PWI.
The Shipping Requirements for this Contract are based on the use of </t>
    </r>
    <r>
      <rPr>
        <b/>
        <sz val="10"/>
        <rFont val="Arial"/>
        <family val="2"/>
      </rPr>
      <t>INCOTERMS 2020®</t>
    </r>
    <r>
      <rPr>
        <sz val="10"/>
        <rFont val="Arial"/>
        <family val="2"/>
      </rPr>
      <t>:
The Contractor delivers the goods in accordance with the</t>
    </r>
    <r>
      <rPr>
        <b/>
        <sz val="10"/>
        <rFont val="Arial"/>
        <family val="2"/>
      </rPr>
      <t xml:space="preserve"> INCOTERMS 2020® CIP </t>
    </r>
    <r>
      <rPr>
        <sz val="10"/>
        <rFont val="Arial"/>
        <family val="2"/>
      </rPr>
      <t xml:space="preserve">to Place of Destination as specified in the Bidding Document.
The Parties obligations described for </t>
    </r>
    <r>
      <rPr>
        <b/>
        <sz val="10"/>
        <rFont val="Arial"/>
        <family val="2"/>
      </rPr>
      <t>CIP</t>
    </r>
    <r>
      <rPr>
        <sz val="10"/>
        <rFont val="Arial"/>
        <family val="2"/>
      </rPr>
      <t xml:space="preserve"> will be incorporated into this contract as part of the Supply and Delivery Requirements.</t>
    </r>
  </si>
  <si>
    <t>11.6</t>
  </si>
  <si>
    <t>The Employer shall award the contract on CIP and Design Supply and Installation including Bidders Insurance (PWI price).</t>
  </si>
  <si>
    <t>11.7</t>
  </si>
  <si>
    <t>The bidder that does not provide PWI Price shall be considered non-responsive</t>
  </si>
  <si>
    <t>For detailed instructions - refer to "Section IV - Bidding Forms - Appendix to Financial Part" of the DS&amp;I Bid document.</t>
  </si>
  <si>
    <t>For detailed instructions - refer to "Currency ROE Rate of Exchange.- This sheet is provided to enter the Rate of Exchange for the WHOLE spreadsheet.</t>
  </si>
  <si>
    <t>This sheet is required to be completed by the BIDDER with the "Rates of Exchange" in terms of Eskom's BID requirements</t>
  </si>
  <si>
    <t>Eskom Holdings SOC</t>
  </si>
  <si>
    <t>Activity Schedule Summary (Rev- 00)</t>
  </si>
  <si>
    <t>Activity No.</t>
  </si>
  <si>
    <t>Preliminaries &amp; General Items</t>
  </si>
  <si>
    <t>General</t>
  </si>
  <si>
    <t>Land Cost</t>
  </si>
  <si>
    <t>Reinforced concrete foundation for solar panels</t>
  </si>
  <si>
    <t>Mechanical works</t>
  </si>
  <si>
    <t>Electrical works</t>
  </si>
  <si>
    <t>Control and Instrumentation (C&amp;I)works</t>
  </si>
  <si>
    <t>Fixed Structures</t>
  </si>
  <si>
    <t>Lighting</t>
  </si>
  <si>
    <t>Physical Security Systems</t>
  </si>
  <si>
    <t>Balancing</t>
  </si>
  <si>
    <t>Pre construction escalation is included on this estimate.</t>
  </si>
  <si>
    <t>Contract award date has been assumed to be June 2021.</t>
  </si>
  <si>
    <t>January 2012 is the base date for this estimate.</t>
  </si>
  <si>
    <t>Post contraction escalation is not included on this estimate.</t>
  </si>
  <si>
    <t>Design, Engineering, Supply, Construction, Installation, Testing, Commissioning Cost (excluding VAT)</t>
  </si>
  <si>
    <t>The price activity schedule is for the Engineering, Procurement and Construction (EPC) , on a lump-sum basis under an EPC, It should include all studies, permitting, design, engineering, procurement, manufacturing, deliveries to Site, execution, erection, commissioning, testing, completion, operation and maintenance (O&amp;M) until the end of the Defects Liability Period, making good defects and warranty cover during the Defects Liability Period, and other works necessary to construct a water electrolysis hydrogen generation plant, which must be integrated with the existing renewable power plant for “green H2 production’ at ERIC Roshervillee as per Technical Specification for Renewable Hydrogen Facility (Annexure A) and 240-56227413 Hydrogen System Standard (Annexure B).</t>
  </si>
  <si>
    <t xml:space="preserve">The total of the prices shall include for all direct and indirect costs, overheads, profits, on costs, risks, liabilities, obligations, etc. relative to the contract and all taxes including customs duties on imported Plant to authorities and Excluding VAT on all items. </t>
  </si>
  <si>
    <t xml:space="preserve">To engineer, procure and construct a water electrolysis hydrogen generation plant, which must be integrated with the existing renewable power plant for “green H2 production’ at ERIC Rosherville </t>
  </si>
  <si>
    <t>Sub Activity 1: Breakdown</t>
  </si>
  <si>
    <t>Sub Activity 2: Breakdown</t>
  </si>
  <si>
    <t>Sub Activity 3: Breakdown</t>
  </si>
  <si>
    <t>Sub Activity 4: Breakdown</t>
  </si>
  <si>
    <t>Maintenance and Technical Support</t>
  </si>
  <si>
    <t xml:space="preserve">Local </t>
  </si>
  <si>
    <t xml:space="preserve">Activity Schedule (Rev- 00) </t>
  </si>
  <si>
    <t>Foreign</t>
  </si>
  <si>
    <t>1.1.1</t>
  </si>
  <si>
    <t>1.1.2</t>
  </si>
  <si>
    <t>1.1.3</t>
  </si>
  <si>
    <t>1.1.4</t>
  </si>
  <si>
    <t>1.1.5</t>
  </si>
  <si>
    <t>1.1.6</t>
  </si>
  <si>
    <t>1.1.7</t>
  </si>
  <si>
    <t>2.2.1</t>
  </si>
  <si>
    <t>2.2.2</t>
  </si>
  <si>
    <t>2.2.3</t>
  </si>
  <si>
    <t>2.2.4</t>
  </si>
  <si>
    <t>2.2.5</t>
  </si>
  <si>
    <t>2.2.6</t>
  </si>
  <si>
    <t>2.2.7</t>
  </si>
  <si>
    <t>2.2.8</t>
  </si>
  <si>
    <t>3.1.1</t>
  </si>
  <si>
    <t>Local</t>
  </si>
  <si>
    <t>3.1.2</t>
  </si>
  <si>
    <t>3.1.3</t>
  </si>
  <si>
    <t>3.2.1</t>
  </si>
  <si>
    <t>3.3.1</t>
  </si>
  <si>
    <t>3.4.1</t>
  </si>
  <si>
    <t>3.4.2</t>
  </si>
  <si>
    <t>3.5.1</t>
  </si>
  <si>
    <t>4.1.1</t>
  </si>
  <si>
    <t>4.1.2</t>
  </si>
  <si>
    <t>4.1.3</t>
  </si>
  <si>
    <t>4.2.1</t>
  </si>
  <si>
    <t>4.2.2</t>
  </si>
  <si>
    <t>4.2.3</t>
  </si>
  <si>
    <t>4.3.1</t>
  </si>
  <si>
    <t>4.4.1</t>
  </si>
  <si>
    <t>4.4.2</t>
  </si>
  <si>
    <t>5.1.1</t>
  </si>
  <si>
    <t>5.1.2</t>
  </si>
  <si>
    <t>5.1.3</t>
  </si>
  <si>
    <t>5.1.4</t>
  </si>
  <si>
    <t>5.2.1</t>
  </si>
  <si>
    <t>5.3.1</t>
  </si>
  <si>
    <t>5.4.1</t>
  </si>
  <si>
    <t>5.5.1</t>
  </si>
  <si>
    <t>6.1.1</t>
  </si>
  <si>
    <t>6.1.2</t>
  </si>
  <si>
    <t>6.1.3</t>
  </si>
  <si>
    <t>6.2.1</t>
  </si>
  <si>
    <t>6.2.2</t>
  </si>
  <si>
    <t>6.3.1</t>
  </si>
  <si>
    <t>7.1.1</t>
  </si>
  <si>
    <t>7.1.2</t>
  </si>
  <si>
    <t>7.1.3</t>
  </si>
  <si>
    <t>1.1.8</t>
  </si>
  <si>
    <t>1.1.9</t>
  </si>
  <si>
    <t>1.1.10</t>
  </si>
  <si>
    <t>2.2.9</t>
  </si>
  <si>
    <t>2.2.10</t>
  </si>
  <si>
    <t>3.1.4</t>
  </si>
  <si>
    <t>3.1.5</t>
  </si>
  <si>
    <t>3.2.2</t>
  </si>
  <si>
    <t>3.2.3</t>
  </si>
  <si>
    <t>3.2.4</t>
  </si>
  <si>
    <t>3.2.5</t>
  </si>
  <si>
    <t>3.3.2</t>
  </si>
  <si>
    <t>3.3.3</t>
  </si>
  <si>
    <t>3.3.4</t>
  </si>
  <si>
    <t>3.3.5</t>
  </si>
  <si>
    <t>3.4.3</t>
  </si>
  <si>
    <t>3.4.4</t>
  </si>
  <si>
    <t>3.4.5</t>
  </si>
  <si>
    <t>3.5.2</t>
  </si>
  <si>
    <t>3.5.3</t>
  </si>
  <si>
    <t>3.5.4</t>
  </si>
  <si>
    <t>3.5.5</t>
  </si>
  <si>
    <t>Sub Activity 5: Breakdown (Add Additional sub activities if needed)</t>
  </si>
  <si>
    <t>Electrical and Control &amp; Instrumentaiton</t>
  </si>
  <si>
    <t>Other Activities</t>
  </si>
  <si>
    <t>Sub Activity 3: Breakdown (Add Additional sub activities if needed)</t>
  </si>
  <si>
    <t>4.1.4</t>
  </si>
  <si>
    <t>4.1.5</t>
  </si>
  <si>
    <t>4.2.4</t>
  </si>
  <si>
    <t>4.2.5</t>
  </si>
  <si>
    <t>4.5.1</t>
  </si>
  <si>
    <t>4.3.2</t>
  </si>
  <si>
    <t>4.3.3</t>
  </si>
  <si>
    <t>4.3.4</t>
  </si>
  <si>
    <t>4.3.5</t>
  </si>
  <si>
    <t>4.4.3</t>
  </si>
  <si>
    <t>4.4.4</t>
  </si>
  <si>
    <t>4.4.5</t>
  </si>
  <si>
    <t>4.5.2</t>
  </si>
  <si>
    <t>4.5.3</t>
  </si>
  <si>
    <t>4.5.4</t>
  </si>
  <si>
    <t>4.5.5</t>
  </si>
  <si>
    <t>5.5.2</t>
  </si>
  <si>
    <t>5.5.3</t>
  </si>
  <si>
    <t>5.5.4</t>
  </si>
  <si>
    <t>5.5.5</t>
  </si>
  <si>
    <t>5.4.2</t>
  </si>
  <si>
    <t>5.4.3</t>
  </si>
  <si>
    <t>5.4.4</t>
  </si>
  <si>
    <t>5.4.5</t>
  </si>
  <si>
    <t>5.3.2</t>
  </si>
  <si>
    <t>5.3.3</t>
  </si>
  <si>
    <t>5.3.4</t>
  </si>
  <si>
    <t>5.3.5</t>
  </si>
  <si>
    <t>5.2.2</t>
  </si>
  <si>
    <t>5.2.3</t>
  </si>
  <si>
    <t>5.2.4</t>
  </si>
  <si>
    <t>5.2.5</t>
  </si>
  <si>
    <t>5.1.5</t>
  </si>
  <si>
    <t>6.4.1</t>
  </si>
  <si>
    <t>6.5.1</t>
  </si>
  <si>
    <t>6.1.4</t>
  </si>
  <si>
    <t>6.1.5</t>
  </si>
  <si>
    <t>6.2.3</t>
  </si>
  <si>
    <t>6.2.4</t>
  </si>
  <si>
    <t>6.2.5</t>
  </si>
  <si>
    <t>6.3.2</t>
  </si>
  <si>
    <t>6.3.3</t>
  </si>
  <si>
    <t>6.3.4</t>
  </si>
  <si>
    <t>6.3.5</t>
  </si>
  <si>
    <t>6.4.2</t>
  </si>
  <si>
    <t>6.4.3</t>
  </si>
  <si>
    <t>6.4.4</t>
  </si>
  <si>
    <t>6.4.5</t>
  </si>
  <si>
    <t>6.5.2</t>
  </si>
  <si>
    <t>6.5.3</t>
  </si>
  <si>
    <t>6.5.4</t>
  </si>
  <si>
    <t>6.5.5</t>
  </si>
  <si>
    <t>7.2.1</t>
  </si>
  <si>
    <t>7.3.1</t>
  </si>
  <si>
    <t>7.1.4</t>
  </si>
  <si>
    <t>7.1.5</t>
  </si>
  <si>
    <t>7.2.2</t>
  </si>
  <si>
    <t>7.2.3</t>
  </si>
  <si>
    <t>7.2.4</t>
  </si>
  <si>
    <t>7.2.5</t>
  </si>
  <si>
    <t>7.3.2</t>
  </si>
  <si>
    <t>7.3.3</t>
  </si>
  <si>
    <t>7.3.4</t>
  </si>
  <si>
    <t>7.3.5</t>
  </si>
  <si>
    <t>8.1.1</t>
  </si>
  <si>
    <t>8.2.1</t>
  </si>
  <si>
    <t>8.3.1</t>
  </si>
  <si>
    <t>8.3.2</t>
  </si>
  <si>
    <t>8.3.3</t>
  </si>
  <si>
    <t>8.3.4</t>
  </si>
  <si>
    <t>8.3.5</t>
  </si>
  <si>
    <t>8.2.2</t>
  </si>
  <si>
    <t>8.2.3</t>
  </si>
  <si>
    <t>8.2.4</t>
  </si>
  <si>
    <t>8.2.5</t>
  </si>
  <si>
    <t>8.1.2</t>
  </si>
  <si>
    <t>8.1.3</t>
  </si>
  <si>
    <t>8.1.4</t>
  </si>
  <si>
    <t>8.1.5</t>
  </si>
  <si>
    <t>Days</t>
  </si>
  <si>
    <t xml:space="preserve">Contractors Provision for risk on account of weather events within one-in-ten-year return during construction (Plant, Labour) </t>
  </si>
  <si>
    <t>Testing, Commisioning and Technical Support</t>
  </si>
  <si>
    <t>Allow for the maintenance and technical support (as and when required) - Technician</t>
  </si>
  <si>
    <t>Allow for the maintenance and technical support (as and when required) - Engineer</t>
  </si>
  <si>
    <t>R / hour</t>
  </si>
  <si>
    <t>Submission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</si>
</sst>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
    <numFmt numFmtId="44" formatCode="_-&quot;R&quot;* #,##0.00_-;\-&quot;R&quot;* #,##0.00_-;_-&quot;R&quot;* &quot;-&quot;??_-;_-@_-"/>
    <numFmt numFmtId="43" formatCode="_-* #,##0.00_-;\-* #,##0.00_-;_-* &quot;-&quot;??_-;_-@_-"/>
    <numFmt numFmtId="164" formatCode="_(* #,##0.00_);_(* \(#,##0.00\);_(* &quot;-&quot;??_);_(@_)"/>
    <numFmt numFmtId="165" formatCode="[$-1C09]dd\ mmmm\ yyyy;@"/>
    <numFmt numFmtId="166" formatCode="_ * #,##0.00_ ;_ * \-#,##0.00_ ;_ * &quot;-&quot;??_ ;_ @_ "/>
    <numFmt numFmtId="167" formatCode="dd\-mmm\-yyyy"/>
    <numFmt numFmtId="168" formatCode="&quot;R&quot;\ #,##0.00;[Red]&quot;R&quot;\ \-#,##0.00"/>
    <numFmt numFmtId="169" formatCode="&quot;R&quot;\ #,##0.00"/>
    <numFmt numFmtId="170" formatCode="dd/mmm/yy_)"/>
    <numFmt numFmtId="171" formatCode="_-[$$-409]* #,##0.00_ ;_-[$$-409]* \-#,##0.00\ ;_-[$$-409]* &quot;-&quot;??_ ;_-@_ "/>
    <numFmt numFmtId="172" formatCode="&quot;R&quot;#,##0.00"/>
    <numFmt numFmtId="173" formatCode="0.000%"/>
    <numFmt numFmtId="174" formatCode="&quot;R&quot;\ #,##0.00;&quot;R&quot;\ \-#,##0.00"/>
    <numFmt numFmtId="175" formatCode="&quot;R&quot;\ #,##0.000000"/>
    <numFmt numFmtId="176" formatCode="_(* #,##0.0000_);_(* \(#,##0.0000\);_(* &quot;-&quot;??_);_(@_)"/>
    <numFmt numFmtId="177" formatCode="dd\-mmmm\-yyyy"/>
    <numFmt numFmtId="178" formatCode="0."/>
    <numFmt numFmtId="179" formatCode="#,##0.000"/>
    <numFmt numFmtId="180" formatCode="[$-409]mmm\-yy;@"/>
    <numFmt numFmtId="181" formatCode="mmm\-yyyy"/>
  </numFmts>
  <fonts count="64" x14ac:knownFonts="1">
    <font>
      <sz val="11"/>
      <color theme="1"/>
      <name val="Calibri"/>
      <family val="2"/>
      <scheme val="minor"/>
    </font>
    <font>
      <sz val="10"/>
      <name val="Arial"/>
      <family val="2"/>
    </font>
    <font>
      <sz val="10"/>
      <name val="Arial"/>
      <family val="2"/>
    </font>
    <font>
      <b/>
      <sz val="10"/>
      <name val="Arial"/>
      <family val="2"/>
    </font>
    <font>
      <sz val="8"/>
      <name val="Arial"/>
      <family val="2"/>
    </font>
    <font>
      <b/>
      <sz val="8"/>
      <name val="Arial"/>
      <family val="2"/>
    </font>
    <font>
      <sz val="8"/>
      <color indexed="10"/>
      <name val="Arial"/>
      <family val="2"/>
    </font>
    <font>
      <sz val="8"/>
      <color indexed="17"/>
      <name val="Arial"/>
      <family val="2"/>
    </font>
    <font>
      <sz val="8"/>
      <color indexed="12"/>
      <name val="Arial"/>
      <family val="2"/>
    </font>
    <font>
      <sz val="12"/>
      <name val="Arial"/>
      <family val="2"/>
    </font>
    <font>
      <sz val="12"/>
      <color indexed="12"/>
      <name val="Arial"/>
      <family val="2"/>
    </font>
    <font>
      <b/>
      <sz val="12"/>
      <name val="Arial"/>
      <family val="2"/>
    </font>
    <font>
      <sz val="11"/>
      <color theme="1"/>
      <name val="Calibri"/>
      <family val="2"/>
      <scheme val="minor"/>
    </font>
    <font>
      <sz val="12"/>
      <color theme="1"/>
      <name val="Calibri"/>
      <family val="2"/>
      <scheme val="minor"/>
    </font>
    <font>
      <b/>
      <sz val="18"/>
      <name val="Arial"/>
      <family val="2"/>
    </font>
    <font>
      <b/>
      <sz val="14"/>
      <name val="Arial"/>
      <family val="2"/>
    </font>
    <font>
      <b/>
      <u/>
      <sz val="12"/>
      <name val="Arial"/>
      <family val="2"/>
    </font>
    <font>
      <b/>
      <sz val="11"/>
      <color rgb="FF000000"/>
      <name val="Arial"/>
      <family val="2"/>
    </font>
    <font>
      <b/>
      <sz val="12"/>
      <color theme="1"/>
      <name val="Arial"/>
      <family val="2"/>
    </font>
    <font>
      <b/>
      <sz val="12"/>
      <color rgb="FF000000"/>
      <name val="Arial"/>
      <family val="2"/>
    </font>
    <font>
      <b/>
      <sz val="11"/>
      <name val="Arial"/>
      <family val="2"/>
    </font>
    <font>
      <sz val="11"/>
      <name val="Arial"/>
      <family val="2"/>
    </font>
    <font>
      <b/>
      <i/>
      <sz val="11"/>
      <name val="Arial"/>
      <family val="2"/>
    </font>
    <font>
      <sz val="11"/>
      <name val="Calibri"/>
      <family val="2"/>
      <scheme val="minor"/>
    </font>
    <font>
      <b/>
      <sz val="11"/>
      <name val="Calibri"/>
      <family val="2"/>
      <scheme val="minor"/>
    </font>
    <font>
      <sz val="10"/>
      <name val="Helv"/>
    </font>
    <font>
      <b/>
      <sz val="8"/>
      <color theme="1"/>
      <name val="Arial Narrow"/>
      <family val="2"/>
    </font>
    <font>
      <sz val="11"/>
      <color theme="1"/>
      <name val="Arial Narrow"/>
      <family val="2"/>
    </font>
    <font>
      <b/>
      <sz val="8"/>
      <color theme="1"/>
      <name val="Times New Roman"/>
      <family val="1"/>
    </font>
    <font>
      <sz val="11"/>
      <color theme="1"/>
      <name val="Times New Roman"/>
      <family val="1"/>
    </font>
    <font>
      <sz val="8"/>
      <color theme="1"/>
      <name val="Times New Roman"/>
      <family val="1"/>
    </font>
    <font>
      <u/>
      <sz val="8"/>
      <color rgb="FFFF0000"/>
      <name val="Times New Roman"/>
      <family val="1"/>
    </font>
    <font>
      <b/>
      <u/>
      <sz val="10"/>
      <name val="Times New Roman"/>
      <family val="1"/>
    </font>
    <font>
      <b/>
      <sz val="10"/>
      <name val="Times New Roman"/>
      <family val="1"/>
    </font>
    <font>
      <sz val="10"/>
      <name val="Times New Roman"/>
      <family val="1"/>
    </font>
    <font>
      <b/>
      <sz val="11"/>
      <color theme="1"/>
      <name val="Times New Roman"/>
      <family val="1"/>
    </font>
    <font>
      <b/>
      <sz val="10"/>
      <color theme="1"/>
      <name val="Arial"/>
      <family val="2"/>
    </font>
    <font>
      <sz val="10"/>
      <color theme="1"/>
      <name val="Arial"/>
      <family val="2"/>
    </font>
    <font>
      <b/>
      <sz val="9"/>
      <name val="Arial"/>
      <family val="2"/>
    </font>
    <font>
      <sz val="9"/>
      <name val="Arial"/>
      <family val="2"/>
    </font>
    <font>
      <b/>
      <u/>
      <sz val="12"/>
      <color rgb="FFFF0000"/>
      <name val="Arial"/>
      <family val="2"/>
    </font>
    <font>
      <u/>
      <sz val="11"/>
      <color theme="10"/>
      <name val="Calibri"/>
      <family val="2"/>
      <scheme val="minor"/>
    </font>
    <font>
      <sz val="12"/>
      <color indexed="17"/>
      <name val="Arial"/>
      <family val="2"/>
    </font>
    <font>
      <sz val="12"/>
      <color indexed="10"/>
      <name val="Arial"/>
      <family val="2"/>
    </font>
    <font>
      <b/>
      <sz val="14"/>
      <color indexed="10"/>
      <name val="Arial"/>
      <family val="2"/>
    </font>
    <font>
      <b/>
      <sz val="12"/>
      <color indexed="10"/>
      <name val="Arial"/>
      <family val="2"/>
    </font>
    <font>
      <u/>
      <sz val="12"/>
      <color indexed="12"/>
      <name val="Arial"/>
      <family val="2"/>
    </font>
    <font>
      <b/>
      <sz val="16"/>
      <name val="Arial"/>
      <family val="2"/>
    </font>
    <font>
      <sz val="16"/>
      <name val="Arial"/>
      <family val="2"/>
    </font>
    <font>
      <sz val="14"/>
      <name val="Arial"/>
      <family val="2"/>
    </font>
    <font>
      <sz val="8"/>
      <color theme="0"/>
      <name val="Arial"/>
      <family val="2"/>
    </font>
    <font>
      <b/>
      <sz val="8"/>
      <color theme="0"/>
      <name val="Arial"/>
      <family val="2"/>
    </font>
    <font>
      <sz val="12"/>
      <color theme="0"/>
      <name val="Arial"/>
      <family val="2"/>
    </font>
    <font>
      <sz val="10"/>
      <color indexed="10"/>
      <name val="Arial"/>
      <family val="2"/>
    </font>
    <font>
      <b/>
      <sz val="10"/>
      <color indexed="10"/>
      <name val="Arial"/>
      <family val="2"/>
    </font>
    <font>
      <sz val="9"/>
      <color indexed="10"/>
      <name val="Arial"/>
      <family val="2"/>
    </font>
    <font>
      <b/>
      <sz val="10"/>
      <color indexed="8"/>
      <name val="Arial"/>
      <family val="2"/>
    </font>
    <font>
      <b/>
      <sz val="8"/>
      <color rgb="FFFF0000"/>
      <name val="Arial"/>
      <family val="2"/>
    </font>
    <font>
      <b/>
      <sz val="8"/>
      <color rgb="FF242424"/>
      <name val="Arial"/>
      <family val="2"/>
    </font>
    <font>
      <b/>
      <i/>
      <sz val="8"/>
      <name val="Arial"/>
      <family val="2"/>
    </font>
    <font>
      <sz val="10"/>
      <color theme="0"/>
      <name val="Arial"/>
      <family val="2"/>
    </font>
    <font>
      <sz val="8"/>
      <color theme="0" tint="-0.249977111117893"/>
      <name val="Arial"/>
      <family val="2"/>
    </font>
    <font>
      <sz val="8"/>
      <color theme="2" tint="-9.9978637043366805E-2"/>
      <name val="Arial"/>
      <family val="2"/>
    </font>
    <font>
      <sz val="8"/>
      <name val="Calibri"/>
      <family val="2"/>
      <scheme val="minor"/>
    </font>
  </fonts>
  <fills count="15">
    <fill>
      <patternFill patternType="none"/>
    </fill>
    <fill>
      <patternFill patternType="gray125"/>
    </fill>
    <fill>
      <patternFill patternType="solid">
        <fgColor indexed="42"/>
        <bgColor indexed="64"/>
      </patternFill>
    </fill>
    <fill>
      <patternFill patternType="solid">
        <fgColor theme="9" tint="0.59999389629810485"/>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indexed="9"/>
        <bgColor indexed="64"/>
      </patternFill>
    </fill>
    <fill>
      <patternFill patternType="solid">
        <fgColor indexed="10"/>
        <bgColor indexed="64"/>
      </patternFill>
    </fill>
    <fill>
      <patternFill patternType="solid">
        <fgColor indexed="8"/>
        <bgColor indexed="64"/>
      </patternFill>
    </fill>
    <fill>
      <patternFill patternType="solid">
        <fgColor indexed="55"/>
        <bgColor indexed="64"/>
      </patternFill>
    </fill>
    <fill>
      <patternFill patternType="solid">
        <fgColor indexed="50"/>
        <bgColor indexed="64"/>
      </patternFill>
    </fill>
    <fill>
      <patternFill patternType="solid">
        <fgColor theme="8" tint="0.79998168889431442"/>
        <bgColor indexed="64"/>
      </patternFill>
    </fill>
    <fill>
      <patternFill patternType="solid">
        <fgColor theme="7" tint="0.79998168889431442"/>
        <bgColor indexed="64"/>
      </patternFill>
    </fill>
  </fills>
  <borders count="111">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hair">
        <color auto="1"/>
      </left>
      <right style="hair">
        <color auto="1"/>
      </right>
      <top style="medium">
        <color auto="1"/>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auto="1"/>
      </top>
      <bottom style="medium">
        <color indexed="64"/>
      </bottom>
      <diagonal/>
    </border>
    <border>
      <left style="thin">
        <color indexed="64"/>
      </left>
      <right style="medium">
        <color auto="1"/>
      </right>
      <top style="medium">
        <color indexed="64"/>
      </top>
      <bottom/>
      <diagonal/>
    </border>
    <border>
      <left style="medium">
        <color indexed="64"/>
      </left>
      <right style="medium">
        <color indexed="64"/>
      </right>
      <top style="medium">
        <color indexed="64"/>
      </top>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hair">
        <color auto="1"/>
      </left>
      <right style="hair">
        <color auto="1"/>
      </right>
      <top/>
      <bottom style="medium">
        <color auto="1"/>
      </bottom>
      <diagonal/>
    </border>
    <border>
      <left style="thin">
        <color indexed="64"/>
      </left>
      <right/>
      <top/>
      <bottom style="medium">
        <color auto="1"/>
      </bottom>
      <diagonal/>
    </border>
    <border>
      <left/>
      <right style="thin">
        <color indexed="64"/>
      </right>
      <top/>
      <bottom style="medium">
        <color auto="1"/>
      </bottom>
      <diagonal/>
    </border>
    <border>
      <left/>
      <right style="hair">
        <color auto="1"/>
      </right>
      <top style="medium">
        <color indexed="64"/>
      </top>
      <bottom/>
      <diagonal/>
    </border>
    <border>
      <left style="thin">
        <color indexed="64"/>
      </left>
      <right style="medium">
        <color auto="1"/>
      </right>
      <top/>
      <bottom style="medium">
        <color auto="1"/>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auto="1"/>
      </top>
      <bottom style="hair">
        <color auto="1"/>
      </bottom>
      <diagonal/>
    </border>
    <border>
      <left style="medium">
        <color auto="1"/>
      </left>
      <right style="medium">
        <color auto="1"/>
      </right>
      <top style="hair">
        <color indexed="64"/>
      </top>
      <bottom style="hair">
        <color indexed="64"/>
      </bottom>
      <diagonal/>
    </border>
    <border>
      <left style="medium">
        <color indexed="64"/>
      </left>
      <right style="hair">
        <color indexed="64"/>
      </right>
      <top style="hair">
        <color indexed="64"/>
      </top>
      <bottom style="hair">
        <color indexed="64"/>
      </bottom>
      <diagonal/>
    </border>
    <border>
      <left style="hair">
        <color auto="1"/>
      </left>
      <right style="hair">
        <color auto="1"/>
      </right>
      <top style="hair">
        <color auto="1"/>
      </top>
      <bottom style="hair">
        <color auto="1"/>
      </bottom>
      <diagonal/>
    </border>
    <border>
      <left style="hair">
        <color indexed="64"/>
      </left>
      <right style="thin">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thin">
        <color indexed="64"/>
      </bottom>
      <diagonal/>
    </border>
    <border>
      <left/>
      <right/>
      <top/>
      <bottom style="hair">
        <color indexed="64"/>
      </bottom>
      <diagonal/>
    </border>
    <border>
      <left style="thin">
        <color indexed="64"/>
      </left>
      <right/>
      <top/>
      <bottom style="hair">
        <color indexed="64"/>
      </bottom>
      <diagonal/>
    </border>
    <border>
      <left style="hair">
        <color indexed="64"/>
      </left>
      <right/>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bottom style="hair">
        <color indexed="64"/>
      </bottom>
      <diagonal/>
    </border>
    <border>
      <left/>
      <right style="hair">
        <color indexed="64"/>
      </right>
      <top style="hair">
        <color indexed="64"/>
      </top>
      <bottom/>
      <diagonal/>
    </border>
    <border>
      <left style="hair">
        <color indexed="64"/>
      </left>
      <right/>
      <top style="hair">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medium">
        <color auto="1"/>
      </left>
      <right style="medium">
        <color auto="1"/>
      </right>
      <top/>
      <bottom style="hair">
        <color indexed="64"/>
      </bottom>
      <diagonal/>
    </border>
    <border>
      <left style="thin">
        <color indexed="64"/>
      </left>
      <right style="medium">
        <color indexed="64"/>
      </right>
      <top/>
      <bottom style="hair">
        <color auto="1"/>
      </bottom>
      <diagonal/>
    </border>
    <border>
      <left style="hair">
        <color auto="1"/>
      </left>
      <right style="hair">
        <color auto="1"/>
      </right>
      <top style="hair">
        <color auto="1"/>
      </top>
      <bottom/>
      <diagonal/>
    </border>
    <border>
      <left/>
      <right style="thin">
        <color auto="1"/>
      </right>
      <top/>
      <bottom style="thin">
        <color auto="1"/>
      </bottom>
      <diagonal/>
    </border>
    <border>
      <left/>
      <right style="thin">
        <color auto="1"/>
      </right>
      <top style="thin">
        <color auto="1"/>
      </top>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right style="thin">
        <color indexed="64"/>
      </right>
      <top style="medium">
        <color indexed="64"/>
      </top>
      <bottom style="double">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medium">
        <color indexed="64"/>
      </left>
      <right/>
      <top style="hair">
        <color indexed="64"/>
      </top>
      <bottom/>
      <diagonal/>
    </border>
    <border>
      <left/>
      <right style="medium">
        <color auto="1"/>
      </right>
      <top style="thin">
        <color auto="1"/>
      </top>
      <bottom style="thin">
        <color auto="1"/>
      </bottom>
      <diagonal/>
    </border>
    <border>
      <left style="hair">
        <color indexed="64"/>
      </left>
      <right style="thin">
        <color indexed="64"/>
      </right>
      <top style="medium">
        <color auto="1"/>
      </top>
      <bottom/>
      <diagonal/>
    </border>
    <border>
      <left style="medium">
        <color indexed="64"/>
      </left>
      <right/>
      <top style="thin">
        <color indexed="64"/>
      </top>
      <bottom/>
      <diagonal/>
    </border>
    <border>
      <left/>
      <right/>
      <top/>
      <bottom style="thin">
        <color indexed="64"/>
      </bottom>
      <diagonal/>
    </border>
    <border>
      <left/>
      <right style="double">
        <color auto="1"/>
      </right>
      <top/>
      <bottom/>
      <diagonal/>
    </border>
    <border>
      <left/>
      <right style="double">
        <color auto="1"/>
      </right>
      <top style="double">
        <color auto="1"/>
      </top>
      <bottom style="double">
        <color auto="1"/>
      </bottom>
      <diagonal/>
    </border>
    <border>
      <left style="thin">
        <color indexed="64"/>
      </left>
      <right/>
      <top/>
      <bottom/>
      <diagonal/>
    </border>
    <border>
      <left/>
      <right/>
      <top style="hair">
        <color auto="1"/>
      </top>
      <bottom/>
      <diagonal/>
    </border>
    <border>
      <left/>
      <right style="medium">
        <color auto="1"/>
      </right>
      <top style="thin">
        <color indexed="64"/>
      </top>
      <bottom style="medium">
        <color indexed="64"/>
      </bottom>
      <diagonal/>
    </border>
    <border>
      <left style="hair">
        <color auto="1"/>
      </left>
      <right style="thin">
        <color indexed="64"/>
      </right>
      <top/>
      <bottom style="medium">
        <color auto="1"/>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right style="medium">
        <color indexed="64"/>
      </right>
      <top style="thin">
        <color indexed="64"/>
      </top>
      <bottom/>
      <diagonal/>
    </border>
    <border>
      <left/>
      <right style="medium">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thin">
        <color indexed="64"/>
      </top>
      <bottom/>
      <diagonal/>
    </border>
    <border>
      <left/>
      <right style="medium">
        <color auto="1"/>
      </right>
      <top style="hair">
        <color indexed="64"/>
      </top>
      <bottom/>
      <diagonal/>
    </border>
    <border>
      <left style="medium">
        <color auto="1"/>
      </left>
      <right style="medium">
        <color auto="1"/>
      </right>
      <top style="hair">
        <color indexed="64"/>
      </top>
      <bottom/>
      <diagonal/>
    </border>
    <border>
      <left style="thin">
        <color indexed="64"/>
      </left>
      <right/>
      <top style="hair">
        <color indexed="64"/>
      </top>
      <bottom/>
      <diagonal/>
    </border>
    <border>
      <left style="medium">
        <color indexed="64"/>
      </left>
      <right style="hair">
        <color indexed="64"/>
      </right>
      <top/>
      <bottom style="hair">
        <color indexed="64"/>
      </bottom>
      <diagonal/>
    </border>
    <border>
      <left style="hair">
        <color auto="1"/>
      </left>
      <right style="hair">
        <color auto="1"/>
      </right>
      <top/>
      <bottom style="hair">
        <color auto="1"/>
      </bottom>
      <diagonal/>
    </border>
    <border>
      <left style="medium">
        <color indexed="64"/>
      </left>
      <right/>
      <top style="medium">
        <color auto="1"/>
      </top>
      <bottom style="thin">
        <color indexed="64"/>
      </bottom>
      <diagonal/>
    </border>
    <border>
      <left/>
      <right style="thin">
        <color indexed="64"/>
      </right>
      <top style="medium">
        <color auto="1"/>
      </top>
      <bottom style="thin">
        <color indexed="64"/>
      </bottom>
      <diagonal/>
    </border>
    <border>
      <left style="thin">
        <color indexed="64"/>
      </left>
      <right/>
      <top style="medium">
        <color auto="1"/>
      </top>
      <bottom style="thin">
        <color indexed="64"/>
      </bottom>
      <diagonal/>
    </border>
    <border>
      <left style="hair">
        <color indexed="64"/>
      </left>
      <right style="thin">
        <color rgb="FF000000"/>
      </right>
      <top style="hair">
        <color indexed="64"/>
      </top>
      <bottom/>
      <diagonal/>
    </border>
    <border>
      <left style="hair">
        <color indexed="64"/>
      </left>
      <right style="thin">
        <color rgb="FF000000"/>
      </right>
      <top/>
      <bottom style="hair">
        <color indexed="64"/>
      </bottom>
      <diagonal/>
    </border>
    <border>
      <left style="hair">
        <color indexed="64"/>
      </left>
      <right style="thin">
        <color rgb="FF000000"/>
      </right>
      <top style="hair">
        <color indexed="64"/>
      </top>
      <bottom style="hair">
        <color indexed="64"/>
      </bottom>
      <diagonal/>
    </border>
    <border>
      <left style="hair">
        <color indexed="64"/>
      </left>
      <right/>
      <top/>
      <bottom/>
      <diagonal/>
    </border>
    <border>
      <left style="hair">
        <color auto="1"/>
      </left>
      <right/>
      <top style="medium">
        <color auto="1"/>
      </top>
      <bottom/>
      <diagonal/>
    </border>
    <border>
      <left style="hair">
        <color auto="1"/>
      </left>
      <right/>
      <top/>
      <bottom style="medium">
        <color auto="1"/>
      </bottom>
      <diagonal/>
    </border>
    <border>
      <left style="thin">
        <color indexed="64"/>
      </left>
      <right style="thin">
        <color indexed="64"/>
      </right>
      <top/>
      <bottom/>
      <diagonal/>
    </border>
  </borders>
  <cellStyleXfs count="26">
    <xf numFmtId="0" fontId="0" fillId="0" borderId="0"/>
    <xf numFmtId="0" fontId="1" fillId="0" borderId="0"/>
    <xf numFmtId="0" fontId="2" fillId="0" borderId="0"/>
    <xf numFmtId="164" fontId="2" fillId="0" borderId="0" applyFont="0" applyFill="0" applyBorder="0" applyAlignment="0" applyProtection="0"/>
    <xf numFmtId="9" fontId="2" fillId="0" borderId="0" applyFont="0" applyFill="0" applyBorder="0" applyAlignment="0" applyProtection="0"/>
    <xf numFmtId="9" fontId="12" fillId="0" borderId="0" applyFont="0" applyFill="0" applyBorder="0" applyAlignment="0" applyProtection="0"/>
    <xf numFmtId="0" fontId="2" fillId="0" borderId="0"/>
    <xf numFmtId="0" fontId="2" fillId="0" borderId="0"/>
    <xf numFmtId="170" fontId="25" fillId="0" borderId="0"/>
    <xf numFmtId="171" fontId="12" fillId="0" borderId="0"/>
    <xf numFmtId="0" fontId="2" fillId="0" borderId="0"/>
    <xf numFmtId="166" fontId="12" fillId="0" borderId="0" applyFont="0" applyFill="0" applyBorder="0" applyAlignment="0" applyProtection="0"/>
    <xf numFmtId="0" fontId="12" fillId="0" borderId="0"/>
    <xf numFmtId="0" fontId="2" fillId="0" borderId="0"/>
    <xf numFmtId="0" fontId="2" fillId="0" borderId="0"/>
    <xf numFmtId="166" fontId="12" fillId="0" borderId="0" applyFont="0" applyFill="0" applyBorder="0" applyAlignment="0" applyProtection="0"/>
    <xf numFmtId="164" fontId="2" fillId="0" borderId="0" applyFont="0" applyFill="0" applyBorder="0" applyAlignment="0" applyProtection="0"/>
    <xf numFmtId="0" fontId="1" fillId="0" borderId="0"/>
    <xf numFmtId="164" fontId="1" fillId="0" borderId="0" applyFont="0" applyFill="0" applyBorder="0" applyAlignment="0" applyProtection="0"/>
    <xf numFmtId="0" fontId="1" fillId="0" borderId="0"/>
    <xf numFmtId="0" fontId="1" fillId="0" borderId="0"/>
    <xf numFmtId="0" fontId="41" fillId="0" borderId="0" applyNumberFormat="0" applyFill="0" applyBorder="0" applyAlignment="0" applyProtection="0"/>
    <xf numFmtId="0" fontId="1" fillId="0" borderId="0"/>
    <xf numFmtId="0" fontId="1" fillId="0" borderId="0"/>
    <xf numFmtId="43" fontId="12" fillId="0" borderId="0" applyFont="0" applyFill="0" applyBorder="0" applyAlignment="0" applyProtection="0"/>
    <xf numFmtId="9" fontId="1" fillId="0" borderId="0" applyFont="0" applyFill="0" applyBorder="0" applyAlignment="0" applyProtection="0"/>
  </cellStyleXfs>
  <cellXfs count="549">
    <xf numFmtId="0" fontId="0" fillId="0" borderId="0" xfId="0"/>
    <xf numFmtId="0" fontId="4" fillId="0" borderId="36" xfId="2" quotePrefix="1" applyFont="1" applyBorder="1" applyAlignment="1">
      <alignment horizontal="left"/>
    </xf>
    <xf numFmtId="0" fontId="13" fillId="0" borderId="0" xfId="0" applyFont="1"/>
    <xf numFmtId="0" fontId="13" fillId="0" borderId="0" xfId="0" applyFont="1" applyAlignment="1">
      <alignment horizontal="center" vertical="center"/>
    </xf>
    <xf numFmtId="0" fontId="11" fillId="0" borderId="0" xfId="0" applyFont="1" applyAlignment="1">
      <alignment horizontal="center" vertical="center"/>
    </xf>
    <xf numFmtId="0" fontId="9" fillId="0" borderId="0" xfId="0" applyFont="1" applyAlignment="1">
      <alignment horizontal="left" indent="3"/>
    </xf>
    <xf numFmtId="0" fontId="9" fillId="0" borderId="0" xfId="0" applyFont="1" applyAlignment="1">
      <alignment horizontal="center"/>
    </xf>
    <xf numFmtId="0" fontId="0" fillId="0" borderId="0" xfId="0" applyAlignment="1">
      <alignment horizontal="center"/>
    </xf>
    <xf numFmtId="0" fontId="11" fillId="0" borderId="0" xfId="0" applyFont="1" applyAlignment="1">
      <alignment horizontal="center" wrapText="1"/>
    </xf>
    <xf numFmtId="0" fontId="11" fillId="0" borderId="0" xfId="0" quotePrefix="1" applyFont="1" applyAlignment="1">
      <alignment vertical="center" wrapText="1"/>
    </xf>
    <xf numFmtId="0" fontId="11" fillId="0" borderId="57" xfId="0" quotePrefix="1" applyFont="1" applyBorder="1" applyAlignment="1">
      <alignment vertical="center" wrapText="1"/>
    </xf>
    <xf numFmtId="0" fontId="16" fillId="0" borderId="0" xfId="0" applyFont="1" applyAlignment="1">
      <alignment horizontal="center"/>
    </xf>
    <xf numFmtId="0" fontId="11" fillId="0" borderId="0" xfId="0" applyFont="1" applyAlignment="1">
      <alignment horizontal="left" vertical="center"/>
    </xf>
    <xf numFmtId="0" fontId="17" fillId="3" borderId="57" xfId="0" applyFont="1" applyFill="1" applyBorder="1" applyAlignment="1" applyProtection="1">
      <alignment horizontal="left" vertical="center" wrapText="1"/>
      <protection locked="0"/>
    </xf>
    <xf numFmtId="0" fontId="13" fillId="0" borderId="0" xfId="0" applyFont="1" applyAlignment="1">
      <alignment horizontal="center"/>
    </xf>
    <xf numFmtId="15" fontId="18" fillId="3" borderId="57" xfId="0" applyNumberFormat="1" applyFont="1" applyFill="1" applyBorder="1" applyAlignment="1" applyProtection="1">
      <alignment horizontal="center" vertical="center"/>
      <protection locked="0"/>
    </xf>
    <xf numFmtId="0" fontId="11" fillId="0" borderId="0" xfId="0" applyFont="1" applyAlignment="1">
      <alignment horizontal="center"/>
    </xf>
    <xf numFmtId="0" fontId="11" fillId="0" borderId="0" xfId="0" applyFont="1" applyAlignment="1">
      <alignment horizontal="left" vertical="center" wrapText="1"/>
    </xf>
    <xf numFmtId="169" fontId="19" fillId="0" borderId="57" xfId="0" applyNumberFormat="1" applyFont="1" applyBorder="1" applyAlignment="1">
      <alignment horizontal="center" vertical="center" wrapText="1"/>
    </xf>
    <xf numFmtId="0" fontId="11" fillId="0" borderId="0" xfId="0" applyFont="1" applyAlignment="1">
      <alignment vertical="center"/>
    </xf>
    <xf numFmtId="0" fontId="11" fillId="0" borderId="0" xfId="0" applyFont="1" applyAlignment="1">
      <alignment horizontal="left"/>
    </xf>
    <xf numFmtId="0" fontId="13" fillId="0" borderId="0" xfId="0" applyFont="1" applyAlignment="1">
      <alignment horizontal="center" vertical="center" wrapText="1"/>
    </xf>
    <xf numFmtId="9" fontId="17" fillId="3" borderId="57" xfId="5" applyFont="1" applyFill="1" applyBorder="1" applyAlignment="1" applyProtection="1">
      <alignment horizontal="left" vertical="center" wrapText="1"/>
      <protection locked="0"/>
    </xf>
    <xf numFmtId="0" fontId="11" fillId="0" borderId="0" xfId="0" applyFont="1" applyAlignment="1">
      <alignment vertical="center" wrapText="1"/>
    </xf>
    <xf numFmtId="0" fontId="11" fillId="0" borderId="0" xfId="0" applyFont="1"/>
    <xf numFmtId="0" fontId="0" fillId="0" borderId="0" xfId="0" applyAlignment="1">
      <alignment horizontal="center" vertical="center"/>
    </xf>
    <xf numFmtId="0" fontId="20" fillId="4" borderId="1" xfId="0" applyFont="1" applyFill="1" applyBorder="1" applyAlignment="1">
      <alignment horizontal="left"/>
    </xf>
    <xf numFmtId="0" fontId="21" fillId="4" borderId="57" xfId="0" applyFont="1" applyFill="1" applyBorder="1"/>
    <xf numFmtId="0" fontId="21" fillId="4" borderId="16" xfId="0" applyFont="1" applyFill="1" applyBorder="1"/>
    <xf numFmtId="0" fontId="21" fillId="4" borderId="0" xfId="0" applyFont="1" applyFill="1"/>
    <xf numFmtId="0" fontId="21" fillId="4" borderId="0" xfId="0" applyFont="1" applyFill="1" applyAlignment="1">
      <alignment horizontal="center" vertical="center"/>
    </xf>
    <xf numFmtId="0" fontId="20" fillId="4" borderId="3" xfId="0" applyFont="1" applyFill="1" applyBorder="1" applyAlignment="1">
      <alignment horizontal="left"/>
    </xf>
    <xf numFmtId="0" fontId="20" fillId="4" borderId="57" xfId="0" applyFont="1" applyFill="1" applyBorder="1" applyAlignment="1">
      <alignment vertical="top" wrapText="1"/>
    </xf>
    <xf numFmtId="0" fontId="20" fillId="4" borderId="0" xfId="0" applyFont="1" applyFill="1" applyAlignment="1">
      <alignment vertical="top" wrapText="1"/>
    </xf>
    <xf numFmtId="0" fontId="20" fillId="4" borderId="16" xfId="0" applyFont="1" applyFill="1" applyBorder="1"/>
    <xf numFmtId="0" fontId="20" fillId="4" borderId="0" xfId="0" applyFont="1" applyFill="1"/>
    <xf numFmtId="0" fontId="21" fillId="4" borderId="0" xfId="0" applyFont="1" applyFill="1" applyAlignment="1">
      <alignment horizontal="left" vertical="center"/>
    </xf>
    <xf numFmtId="0" fontId="22" fillId="4" borderId="0" xfId="0" quotePrefix="1" applyFont="1" applyFill="1" applyAlignment="1">
      <alignment wrapText="1"/>
    </xf>
    <xf numFmtId="0" fontId="22" fillId="4" borderId="0" xfId="0" quotePrefix="1" applyFont="1" applyFill="1" applyAlignment="1">
      <alignment horizontal="left"/>
    </xf>
    <xf numFmtId="0" fontId="22" fillId="4" borderId="0" xfId="0" quotePrefix="1" applyFont="1" applyFill="1" applyAlignment="1">
      <alignment horizontal="left" vertical="center" wrapText="1"/>
    </xf>
    <xf numFmtId="0" fontId="3" fillId="4" borderId="0" xfId="0" applyFont="1" applyFill="1" applyAlignment="1">
      <alignment vertical="center"/>
    </xf>
    <xf numFmtId="0" fontId="23" fillId="4" borderId="0" xfId="0" applyFont="1" applyFill="1"/>
    <xf numFmtId="0" fontId="3" fillId="4" borderId="58" xfId="6" applyFont="1" applyFill="1" applyBorder="1" applyAlignment="1">
      <alignment horizontal="center" vertical="center"/>
    </xf>
    <xf numFmtId="0" fontId="2" fillId="4" borderId="58" xfId="6" applyFill="1" applyBorder="1" applyAlignment="1">
      <alignment horizontal="center" vertical="center"/>
    </xf>
    <xf numFmtId="0" fontId="24" fillId="4" borderId="0" xfId="0" applyFont="1" applyFill="1"/>
    <xf numFmtId="0" fontId="2" fillId="4" borderId="58" xfId="6" quotePrefix="1" applyFill="1" applyBorder="1" applyAlignment="1">
      <alignment horizontal="center" vertical="center"/>
    </xf>
    <xf numFmtId="0" fontId="3" fillId="4" borderId="0" xfId="0" applyFont="1" applyFill="1" applyAlignment="1">
      <alignment horizontal="justify" vertical="center"/>
    </xf>
    <xf numFmtId="44" fontId="17" fillId="3" borderId="57" xfId="0" applyNumberFormat="1" applyFont="1" applyFill="1" applyBorder="1" applyAlignment="1" applyProtection="1">
      <alignment horizontal="left" vertical="center" wrapText="1"/>
      <protection locked="0"/>
    </xf>
    <xf numFmtId="0" fontId="12" fillId="0" borderId="0" xfId="12"/>
    <xf numFmtId="0" fontId="27" fillId="0" borderId="0" xfId="12" applyFont="1"/>
    <xf numFmtId="0" fontId="29" fillId="0" borderId="0" xfId="12" applyFont="1"/>
    <xf numFmtId="0" fontId="30" fillId="0" borderId="62" xfId="12" applyFont="1" applyBorder="1"/>
    <xf numFmtId="166" fontId="30" fillId="0" borderId="61" xfId="12" applyNumberFormat="1" applyFont="1" applyBorder="1"/>
    <xf numFmtId="173" fontId="30" fillId="0" borderId="0" xfId="4" applyNumberFormat="1" applyFont="1" applyAlignment="1">
      <alignment horizontal="center"/>
    </xf>
    <xf numFmtId="0" fontId="30" fillId="0" borderId="0" xfId="12" applyFont="1"/>
    <xf numFmtId="0" fontId="28" fillId="0" borderId="54" xfId="12" applyFont="1" applyBorder="1" applyAlignment="1">
      <alignment horizontal="center"/>
    </xf>
    <xf numFmtId="173" fontId="28" fillId="0" borderId="0" xfId="4" applyNumberFormat="1" applyFont="1" applyAlignment="1">
      <alignment horizontal="center"/>
    </xf>
    <xf numFmtId="174" fontId="30" fillId="0" borderId="0" xfId="12" applyNumberFormat="1" applyFont="1"/>
    <xf numFmtId="0" fontId="28" fillId="0" borderId="73" xfId="12" applyFont="1" applyBorder="1" applyAlignment="1">
      <alignment horizontal="center"/>
    </xf>
    <xf numFmtId="44" fontId="27" fillId="0" borderId="0" xfId="12" applyNumberFormat="1" applyFont="1"/>
    <xf numFmtId="166" fontId="4" fillId="0" borderId="0" xfId="15" applyFont="1"/>
    <xf numFmtId="0" fontId="33" fillId="0" borderId="0" xfId="2" applyFont="1" applyAlignment="1">
      <alignment vertical="center"/>
    </xf>
    <xf numFmtId="0" fontId="34" fillId="0" borderId="0" xfId="2" applyFont="1" applyAlignment="1">
      <alignment vertical="center"/>
    </xf>
    <xf numFmtId="0" fontId="29" fillId="0" borderId="72" xfId="14" applyFont="1" applyBorder="1" applyAlignment="1">
      <alignment horizontal="left"/>
    </xf>
    <xf numFmtId="15" fontId="29" fillId="0" borderId="72" xfId="12" applyNumberFormat="1" applyFont="1" applyBorder="1" applyAlignment="1">
      <alignment horizontal="left"/>
    </xf>
    <xf numFmtId="0" fontId="29" fillId="0" borderId="0" xfId="14" applyFont="1" applyAlignment="1">
      <alignment horizontal="left"/>
    </xf>
    <xf numFmtId="0" fontId="29" fillId="0" borderId="0" xfId="12" applyFont="1" applyAlignment="1">
      <alignment horizontal="center"/>
    </xf>
    <xf numFmtId="0" fontId="23" fillId="7" borderId="0" xfId="0" applyFont="1" applyFill="1"/>
    <xf numFmtId="43" fontId="29" fillId="0" borderId="0" xfId="12" applyNumberFormat="1" applyFont="1"/>
    <xf numFmtId="0" fontId="30" fillId="0" borderId="60" xfId="12" applyFont="1" applyBorder="1"/>
    <xf numFmtId="166" fontId="28" fillId="0" borderId="61" xfId="12" applyNumberFormat="1" applyFont="1" applyBorder="1"/>
    <xf numFmtId="9" fontId="29" fillId="0" borderId="0" xfId="4" applyFont="1"/>
    <xf numFmtId="0" fontId="28" fillId="0" borderId="56" xfId="12" applyFont="1" applyBorder="1" applyAlignment="1">
      <alignment horizontal="center"/>
    </xf>
    <xf numFmtId="174" fontId="28" fillId="0" borderId="55" xfId="12" applyNumberFormat="1" applyFont="1" applyBorder="1"/>
    <xf numFmtId="44" fontId="12" fillId="0" borderId="0" xfId="12" applyNumberFormat="1"/>
    <xf numFmtId="165" fontId="34" fillId="0" borderId="0" xfId="15" applyNumberFormat="1" applyFont="1" applyAlignment="1">
      <alignment horizontal="left"/>
    </xf>
    <xf numFmtId="0" fontId="30" fillId="0" borderId="5" xfId="12" applyFont="1" applyBorder="1" applyAlignment="1">
      <alignment horizontal="center"/>
    </xf>
    <xf numFmtId="166" fontId="30" fillId="0" borderId="5" xfId="12" applyNumberFormat="1" applyFont="1" applyBorder="1" applyAlignment="1">
      <alignment horizontal="center"/>
    </xf>
    <xf numFmtId="166" fontId="28" fillId="0" borderId="69" xfId="12" applyNumberFormat="1" applyFont="1" applyBorder="1" applyAlignment="1">
      <alignment horizontal="center"/>
    </xf>
    <xf numFmtId="166" fontId="30" fillId="0" borderId="77" xfId="12" applyNumberFormat="1" applyFont="1" applyBorder="1" applyAlignment="1">
      <alignment horizontal="center"/>
    </xf>
    <xf numFmtId="169" fontId="28" fillId="0" borderId="74" xfId="12" applyNumberFormat="1" applyFont="1" applyBorder="1" applyAlignment="1">
      <alignment horizontal="center"/>
    </xf>
    <xf numFmtId="0" fontId="26" fillId="0" borderId="0" xfId="14" applyFont="1"/>
    <xf numFmtId="165" fontId="26" fillId="0" borderId="0" xfId="14" applyNumberFormat="1" applyFont="1"/>
    <xf numFmtId="44" fontId="30" fillId="0" borderId="61" xfId="12" applyNumberFormat="1" applyFont="1" applyBorder="1"/>
    <xf numFmtId="44" fontId="28" fillId="0" borderId="61" xfId="12" applyNumberFormat="1" applyFont="1" applyBorder="1"/>
    <xf numFmtId="0" fontId="35" fillId="6" borderId="25" xfId="12" applyFont="1" applyFill="1" applyBorder="1" applyAlignment="1">
      <alignment horizontal="center"/>
    </xf>
    <xf numFmtId="0" fontId="35" fillId="6" borderId="14" xfId="12" applyFont="1" applyFill="1" applyBorder="1"/>
    <xf numFmtId="0" fontId="35" fillId="6" borderId="26" xfId="12" applyFont="1" applyFill="1" applyBorder="1" applyAlignment="1">
      <alignment horizontal="center"/>
    </xf>
    <xf numFmtId="0" fontId="30" fillId="0" borderId="71" xfId="12" applyFont="1" applyBorder="1" applyAlignment="1">
      <alignment vertical="center" wrapText="1"/>
    </xf>
    <xf numFmtId="0" fontId="30" fillId="0" borderId="67" xfId="12" applyFont="1" applyBorder="1" applyAlignment="1">
      <alignment vertical="center" wrapText="1"/>
    </xf>
    <xf numFmtId="0" fontId="30" fillId="0" borderId="4" xfId="12" applyFont="1" applyBorder="1" applyAlignment="1">
      <alignment vertical="center" wrapText="1"/>
    </xf>
    <xf numFmtId="0" fontId="30" fillId="0" borderId="0" xfId="12" applyFont="1" applyAlignment="1">
      <alignment vertical="center" wrapText="1"/>
    </xf>
    <xf numFmtId="172" fontId="28" fillId="0" borderId="0" xfId="4" applyNumberFormat="1" applyFont="1" applyAlignment="1">
      <alignment horizontal="center"/>
    </xf>
    <xf numFmtId="0" fontId="34" fillId="0" borderId="0" xfId="2" applyFont="1" applyAlignment="1">
      <alignment horizontal="left" vertical="center"/>
    </xf>
    <xf numFmtId="0" fontId="4" fillId="0" borderId="31" xfId="17" applyFont="1" applyBorder="1" applyAlignment="1">
      <alignment horizontal="left" vertical="center"/>
    </xf>
    <xf numFmtId="0" fontId="3" fillId="4" borderId="58" xfId="20" applyFont="1" applyFill="1" applyBorder="1" applyAlignment="1">
      <alignment horizontal="center" vertical="center"/>
    </xf>
    <xf numFmtId="0" fontId="1" fillId="4" borderId="58" xfId="20" applyFill="1" applyBorder="1" applyAlignment="1">
      <alignment horizontal="center" vertical="center"/>
    </xf>
    <xf numFmtId="0" fontId="1" fillId="4" borderId="0" xfId="0" applyFont="1" applyFill="1" applyAlignment="1">
      <alignment horizontal="left" vertical="center"/>
    </xf>
    <xf numFmtId="0" fontId="18" fillId="0" borderId="0" xfId="0" applyFont="1" applyAlignment="1">
      <alignment horizontal="left" vertical="center" wrapText="1"/>
    </xf>
    <xf numFmtId="0" fontId="18" fillId="0" borderId="0" xfId="0" applyFont="1" applyAlignment="1">
      <alignment vertical="center"/>
    </xf>
    <xf numFmtId="0" fontId="18" fillId="0" borderId="0" xfId="0" applyFont="1" applyAlignment="1">
      <alignment horizontal="left" vertical="center"/>
    </xf>
    <xf numFmtId="0" fontId="40" fillId="0" borderId="0" xfId="0" applyFont="1" applyAlignment="1">
      <alignment vertical="top" wrapText="1"/>
    </xf>
    <xf numFmtId="0" fontId="18" fillId="0" borderId="0" xfId="0" quotePrefix="1" applyFont="1" applyAlignment="1">
      <alignment vertical="top" wrapText="1"/>
    </xf>
    <xf numFmtId="0" fontId="20" fillId="4" borderId="17" xfId="0" applyFont="1" applyFill="1" applyBorder="1" applyAlignment="1">
      <alignment horizontal="left"/>
    </xf>
    <xf numFmtId="0" fontId="20" fillId="4" borderId="18" xfId="0" applyFont="1" applyFill="1" applyBorder="1" applyAlignment="1">
      <alignment horizontal="left"/>
    </xf>
    <xf numFmtId="0" fontId="20" fillId="4" borderId="57" xfId="0" applyFont="1" applyFill="1" applyBorder="1"/>
    <xf numFmtId="166" fontId="9" fillId="0" borderId="0" xfId="22" applyNumberFormat="1" applyFont="1" applyAlignment="1">
      <alignment vertical="center"/>
    </xf>
    <xf numFmtId="0" fontId="9" fillId="0" borderId="0" xfId="22" applyFont="1" applyAlignment="1">
      <alignment vertical="center"/>
    </xf>
    <xf numFmtId="0" fontId="10" fillId="0" borderId="0" xfId="22" applyFont="1" applyAlignment="1">
      <alignment vertical="center"/>
    </xf>
    <xf numFmtId="175" fontId="42" fillId="0" borderId="0" xfId="22" applyNumberFormat="1" applyFont="1" applyAlignment="1">
      <alignment vertical="center" wrapText="1"/>
    </xf>
    <xf numFmtId="0" fontId="10" fillId="0" borderId="0" xfId="22" applyFont="1" applyAlignment="1">
      <alignment horizontal="center" vertical="center"/>
    </xf>
    <xf numFmtId="0" fontId="43" fillId="0" borderId="0" xfId="22" applyFont="1" applyAlignment="1">
      <alignment vertical="center"/>
    </xf>
    <xf numFmtId="39" fontId="43" fillId="0" borderId="0" xfId="22" applyNumberFormat="1" applyFont="1" applyAlignment="1">
      <alignment vertical="center"/>
    </xf>
    <xf numFmtId="0" fontId="42" fillId="0" borderId="0" xfId="22" applyFont="1" applyAlignment="1">
      <alignment vertical="center"/>
    </xf>
    <xf numFmtId="10" fontId="9" fillId="0" borderId="0" xfId="22" applyNumberFormat="1" applyFont="1" applyAlignment="1">
      <alignment vertical="center"/>
    </xf>
    <xf numFmtId="10" fontId="10" fillId="0" borderId="0" xfId="22" applyNumberFormat="1" applyFont="1" applyAlignment="1">
      <alignment vertical="center"/>
    </xf>
    <xf numFmtId="176" fontId="42" fillId="0" borderId="0" xfId="18" applyNumberFormat="1" applyFont="1" applyFill="1" applyBorder="1" applyAlignment="1">
      <alignment vertical="center"/>
    </xf>
    <xf numFmtId="0" fontId="15" fillId="8" borderId="0" xfId="19" applyFont="1" applyFill="1" applyAlignment="1">
      <alignment horizontal="left" vertical="center"/>
    </xf>
    <xf numFmtId="0" fontId="44" fillId="8" borderId="0" xfId="19" applyFont="1" applyFill="1" applyAlignment="1">
      <alignment horizontal="left" vertical="top"/>
    </xf>
    <xf numFmtId="0" fontId="44" fillId="8" borderId="0" xfId="19" applyFont="1" applyFill="1"/>
    <xf numFmtId="0" fontId="1" fillId="8" borderId="0" xfId="19" applyFill="1"/>
    <xf numFmtId="0" fontId="1" fillId="0" borderId="0" xfId="23"/>
    <xf numFmtId="0" fontId="15" fillId="0" borderId="0" xfId="23" applyFont="1" applyAlignment="1">
      <alignment horizontal="left" vertical="center"/>
    </xf>
    <xf numFmtId="0" fontId="1" fillId="0" borderId="0" xfId="23" applyAlignment="1">
      <alignment horizontal="left" vertical="top"/>
    </xf>
    <xf numFmtId="0" fontId="1" fillId="0" borderId="0" xfId="23" applyAlignment="1">
      <alignment vertical="center"/>
    </xf>
    <xf numFmtId="0" fontId="1" fillId="0" borderId="0" xfId="23" applyAlignment="1">
      <alignment vertical="center" wrapText="1" shrinkToFit="1"/>
    </xf>
    <xf numFmtId="0" fontId="11" fillId="0" borderId="0" xfId="19" quotePrefix="1" applyFont="1" applyAlignment="1">
      <alignment horizontal="left"/>
    </xf>
    <xf numFmtId="1" fontId="15" fillId="0" borderId="0" xfId="23" applyNumberFormat="1" applyFont="1" applyAlignment="1">
      <alignment vertical="center"/>
    </xf>
    <xf numFmtId="0" fontId="11" fillId="0" borderId="80" xfId="19" quotePrefix="1" applyFont="1" applyBorder="1" applyAlignment="1">
      <alignment horizontal="left" vertical="center"/>
    </xf>
    <xf numFmtId="0" fontId="11" fillId="0" borderId="0" xfId="19" quotePrefix="1" applyFont="1" applyAlignment="1">
      <alignment horizontal="center" vertical="top"/>
    </xf>
    <xf numFmtId="0" fontId="11" fillId="0" borderId="0" xfId="19" quotePrefix="1" applyFont="1" applyAlignment="1">
      <alignment horizontal="left" vertical="top"/>
    </xf>
    <xf numFmtId="0" fontId="11" fillId="0" borderId="62" xfId="19" quotePrefix="1" applyFont="1" applyBorder="1" applyAlignment="1">
      <alignment horizontal="left" vertical="center"/>
    </xf>
    <xf numFmtId="169" fontId="9" fillId="0" borderId="0" xfId="19" applyNumberFormat="1" applyFont="1"/>
    <xf numFmtId="0" fontId="47" fillId="0" borderId="0" xfId="19" quotePrefix="1" applyFont="1" applyAlignment="1">
      <alignment vertical="center"/>
    </xf>
    <xf numFmtId="0" fontId="9" fillId="0" borderId="0" xfId="19" applyFont="1"/>
    <xf numFmtId="0" fontId="11" fillId="0" borderId="0" xfId="19" quotePrefix="1" applyFont="1" applyAlignment="1">
      <alignment horizontal="left" vertical="center"/>
    </xf>
    <xf numFmtId="0" fontId="9" fillId="0" borderId="0" xfId="19" applyFont="1" applyAlignment="1">
      <alignment horizontal="left" vertical="top"/>
    </xf>
    <xf numFmtId="0" fontId="47" fillId="0" borderId="0" xfId="19" applyFont="1" applyAlignment="1">
      <alignment horizontal="left" vertical="top"/>
    </xf>
    <xf numFmtId="0" fontId="47" fillId="0" borderId="0" xfId="19" applyFont="1" applyAlignment="1">
      <alignment vertical="center"/>
    </xf>
    <xf numFmtId="0" fontId="48" fillId="0" borderId="0" xfId="19" applyFont="1" applyAlignment="1">
      <alignment vertical="center"/>
    </xf>
    <xf numFmtId="0" fontId="48" fillId="0" borderId="0" xfId="19" applyFont="1"/>
    <xf numFmtId="0" fontId="15" fillId="0" borderId="0" xfId="19" applyFont="1" applyAlignment="1">
      <alignment vertical="center"/>
    </xf>
    <xf numFmtId="0" fontId="15" fillId="0" borderId="0" xfId="19" applyFont="1" applyAlignment="1">
      <alignment horizontal="left" vertical="top"/>
    </xf>
    <xf numFmtId="0" fontId="49" fillId="0" borderId="0" xfId="19" applyFont="1" applyAlignment="1">
      <alignment vertical="center"/>
    </xf>
    <xf numFmtId="0" fontId="49" fillId="0" borderId="0" xfId="19" applyFont="1"/>
    <xf numFmtId="0" fontId="11" fillId="0" borderId="17" xfId="19" applyFont="1" applyBorder="1"/>
    <xf numFmtId="0" fontId="9" fillId="0" borderId="13" xfId="19" applyFont="1" applyBorder="1" applyAlignment="1">
      <alignment horizontal="left" vertical="top"/>
    </xf>
    <xf numFmtId="0" fontId="11" fillId="0" borderId="13" xfId="19" quotePrefix="1" applyFont="1" applyBorder="1" applyAlignment="1">
      <alignment horizontal="right" vertical="center"/>
    </xf>
    <xf numFmtId="0" fontId="1" fillId="0" borderId="17" xfId="19" applyBorder="1"/>
    <xf numFmtId="0" fontId="11" fillId="0" borderId="18" xfId="19" applyFont="1" applyBorder="1" applyAlignment="1">
      <alignment horizontal="right" vertical="center"/>
    </xf>
    <xf numFmtId="177" fontId="20" fillId="2" borderId="18" xfId="19" applyNumberFormat="1" applyFont="1" applyFill="1" applyBorder="1" applyAlignment="1">
      <alignment vertical="center"/>
    </xf>
    <xf numFmtId="0" fontId="3" fillId="0" borderId="85" xfId="19" applyFont="1" applyBorder="1" applyAlignment="1">
      <alignment horizontal="center" vertical="center"/>
    </xf>
    <xf numFmtId="0" fontId="11" fillId="0" borderId="86" xfId="19" quotePrefix="1" applyFont="1" applyBorder="1" applyAlignment="1">
      <alignment horizontal="left" vertical="top"/>
    </xf>
    <xf numFmtId="0" fontId="11" fillId="0" borderId="23" xfId="19" applyFont="1" applyBorder="1" applyAlignment="1">
      <alignment horizontal="center" vertical="center"/>
    </xf>
    <xf numFmtId="2" fontId="11" fillId="0" borderId="25" xfId="19" quotePrefix="1" applyNumberFormat="1" applyFont="1" applyBorder="1" applyAlignment="1">
      <alignment horizontal="center" vertical="center" wrapText="1"/>
    </xf>
    <xf numFmtId="0" fontId="11" fillId="0" borderId="18" xfId="19" applyFont="1" applyBorder="1" applyAlignment="1">
      <alignment horizontal="center" vertical="center" wrapText="1"/>
    </xf>
    <xf numFmtId="0" fontId="11" fillId="0" borderId="16" xfId="19" applyFont="1" applyBorder="1" applyAlignment="1">
      <alignment vertical="top" wrapText="1"/>
    </xf>
    <xf numFmtId="0" fontId="1" fillId="0" borderId="0" xfId="19" applyAlignment="1">
      <alignment vertical="top" wrapText="1"/>
    </xf>
    <xf numFmtId="0" fontId="3" fillId="0" borderId="62" xfId="19" applyFont="1" applyBorder="1" applyAlignment="1">
      <alignment horizontal="center" vertical="center"/>
    </xf>
    <xf numFmtId="3" fontId="9" fillId="0" borderId="87" xfId="19" applyNumberFormat="1" applyFont="1" applyBorder="1" applyAlignment="1">
      <alignment horizontal="left" vertical="top"/>
    </xf>
    <xf numFmtId="3" fontId="9" fillId="0" borderId="88" xfId="19" applyNumberFormat="1" applyFont="1" applyBorder="1" applyAlignment="1">
      <alignment horizontal="center" vertical="center"/>
    </xf>
    <xf numFmtId="169" fontId="9" fillId="2" borderId="80" xfId="19" applyNumberFormat="1" applyFont="1" applyFill="1" applyBorder="1" applyAlignment="1">
      <alignment horizontal="right" vertical="center"/>
    </xf>
    <xf numFmtId="169" fontId="9" fillId="10" borderId="89" xfId="19" applyNumberFormat="1" applyFont="1" applyFill="1" applyBorder="1" applyAlignment="1">
      <alignment horizontal="center"/>
    </xf>
    <xf numFmtId="0" fontId="9" fillId="2" borderId="69" xfId="19" applyFont="1" applyFill="1" applyBorder="1" applyAlignment="1">
      <alignment horizontal="center"/>
    </xf>
    <xf numFmtId="3" fontId="9" fillId="0" borderId="58" xfId="19" applyNumberFormat="1" applyFont="1" applyBorder="1" applyAlignment="1">
      <alignment horizontal="left" vertical="top"/>
    </xf>
    <xf numFmtId="3" fontId="9" fillId="0" borderId="61" xfId="19" applyNumberFormat="1" applyFont="1" applyBorder="1" applyAlignment="1">
      <alignment horizontal="center" vertical="center"/>
    </xf>
    <xf numFmtId="169" fontId="9" fillId="2" borderId="79" xfId="19" applyNumberFormat="1" applyFont="1" applyFill="1" applyBorder="1" applyAlignment="1">
      <alignment horizontal="right" vertical="center"/>
    </xf>
    <xf numFmtId="0" fontId="9" fillId="2" borderId="58" xfId="19" applyFont="1" applyFill="1" applyBorder="1" applyAlignment="1">
      <alignment horizontal="center"/>
    </xf>
    <xf numFmtId="0" fontId="11" fillId="0" borderId="0" xfId="19" applyFont="1" applyAlignment="1">
      <alignment horizontal="left"/>
    </xf>
    <xf numFmtId="0" fontId="11" fillId="8" borderId="0" xfId="19" applyFont="1" applyFill="1" applyAlignment="1">
      <alignment vertical="center" wrapText="1"/>
    </xf>
    <xf numFmtId="2" fontId="5" fillId="0" borderId="2" xfId="24" applyNumberFormat="1" applyFont="1" applyBorder="1" applyAlignment="1">
      <alignment vertical="center" wrapText="1"/>
    </xf>
    <xf numFmtId="2" fontId="6" fillId="2" borderId="37" xfId="24" applyNumberFormat="1" applyFont="1" applyFill="1" applyBorder="1" applyAlignment="1">
      <alignment horizontal="center" vertical="center"/>
    </xf>
    <xf numFmtId="2" fontId="6" fillId="2" borderId="44" xfId="24" applyNumberFormat="1" applyFont="1" applyFill="1" applyBorder="1" applyAlignment="1">
      <alignment horizontal="center" vertical="center"/>
    </xf>
    <xf numFmtId="2" fontId="7" fillId="0" borderId="0" xfId="24" applyNumberFormat="1" applyFont="1" applyAlignment="1">
      <alignment horizontal="center" vertical="center"/>
    </xf>
    <xf numFmtId="0" fontId="11" fillId="0" borderId="58" xfId="1" applyFont="1" applyBorder="1" applyAlignment="1">
      <alignment horizontal="left" vertical="center"/>
    </xf>
    <xf numFmtId="0" fontId="11" fillId="0" borderId="0" xfId="1" applyFont="1" applyAlignment="1">
      <alignment vertical="center"/>
    </xf>
    <xf numFmtId="0" fontId="9" fillId="0" borderId="0" xfId="1" applyFont="1" applyAlignment="1">
      <alignment vertical="center"/>
    </xf>
    <xf numFmtId="0" fontId="10" fillId="0" borderId="0" xfId="1" applyFont="1" applyAlignment="1">
      <alignment vertical="center"/>
    </xf>
    <xf numFmtId="0" fontId="11" fillId="0" borderId="58" xfId="1" applyFont="1" applyBorder="1" applyAlignment="1">
      <alignment horizontal="left" vertical="center" wrapText="1"/>
    </xf>
    <xf numFmtId="10" fontId="9" fillId="0" borderId="0" xfId="1" applyNumberFormat="1" applyFont="1" applyAlignment="1">
      <alignment vertical="center"/>
    </xf>
    <xf numFmtId="10" fontId="10" fillId="0" borderId="0" xfId="1" applyNumberFormat="1" applyFont="1" applyAlignment="1">
      <alignment vertical="center"/>
    </xf>
    <xf numFmtId="0" fontId="11" fillId="0" borderId="0" xfId="1" applyFont="1" applyAlignment="1">
      <alignment vertical="center" wrapText="1"/>
    </xf>
    <xf numFmtId="0" fontId="11" fillId="0" borderId="0" xfId="1" applyFont="1" applyAlignment="1">
      <alignment horizontal="left" vertical="center"/>
    </xf>
    <xf numFmtId="0" fontId="1" fillId="0" borderId="0" xfId="1" applyAlignment="1">
      <alignment vertical="center"/>
    </xf>
    <xf numFmtId="0" fontId="3" fillId="0" borderId="0" xfId="1" applyFont="1" applyAlignment="1">
      <alignment vertical="center" wrapText="1"/>
    </xf>
    <xf numFmtId="0" fontId="3" fillId="11" borderId="57" xfId="1" applyFont="1" applyFill="1" applyBorder="1" applyAlignment="1">
      <alignment vertical="center" wrapText="1"/>
    </xf>
    <xf numFmtId="0" fontId="11" fillId="11" borderId="18" xfId="1" applyFont="1" applyFill="1" applyBorder="1" applyAlignment="1">
      <alignment horizontal="center" vertical="center" wrapText="1"/>
    </xf>
    <xf numFmtId="0" fontId="11" fillId="11" borderId="13" xfId="1" applyFont="1" applyFill="1" applyBorder="1" applyAlignment="1">
      <alignment vertical="center"/>
    </xf>
    <xf numFmtId="0" fontId="11" fillId="11" borderId="18" xfId="1" applyFont="1" applyFill="1" applyBorder="1" applyAlignment="1">
      <alignment vertical="center"/>
    </xf>
    <xf numFmtId="0" fontId="1" fillId="0" borderId="90" xfId="1" applyBorder="1" applyAlignment="1">
      <alignment vertical="center"/>
    </xf>
    <xf numFmtId="0" fontId="9" fillId="0" borderId="89" xfId="1" applyFont="1" applyBorder="1" applyAlignment="1">
      <alignment horizontal="center" vertical="center"/>
    </xf>
    <xf numFmtId="0" fontId="11" fillId="0" borderId="89" xfId="1" applyFont="1" applyBorder="1" applyAlignment="1">
      <alignment vertical="center"/>
    </xf>
    <xf numFmtId="0" fontId="1" fillId="0" borderId="92" xfId="1" applyBorder="1" applyAlignment="1">
      <alignment vertical="center"/>
    </xf>
    <xf numFmtId="0" fontId="21" fillId="0" borderId="69" xfId="1" applyFont="1" applyBorder="1" applyAlignment="1">
      <alignment horizontal="center" vertical="center"/>
    </xf>
    <xf numFmtId="0" fontId="1" fillId="0" borderId="93" xfId="1" applyBorder="1" applyAlignment="1">
      <alignment vertical="center"/>
    </xf>
    <xf numFmtId="0" fontId="21" fillId="0" borderId="77" xfId="1" applyFont="1" applyBorder="1" applyAlignment="1">
      <alignment horizontal="center" vertical="center"/>
    </xf>
    <xf numFmtId="0" fontId="1" fillId="0" borderId="0" xfId="1" applyAlignment="1">
      <alignment horizontal="left" vertical="center"/>
    </xf>
    <xf numFmtId="0" fontId="15" fillId="0" borderId="0" xfId="1" applyFont="1" applyAlignment="1">
      <alignment wrapText="1"/>
    </xf>
    <xf numFmtId="0" fontId="1" fillId="0" borderId="0" xfId="1"/>
    <xf numFmtId="178" fontId="21" fillId="0" borderId="58" xfId="1" applyNumberFormat="1" applyFont="1" applyBorder="1" applyAlignment="1">
      <alignment horizontal="left" wrapText="1"/>
    </xf>
    <xf numFmtId="178" fontId="20" fillId="0" borderId="0" xfId="1" applyNumberFormat="1" applyFont="1" applyAlignment="1">
      <alignment horizontal="left" wrapText="1"/>
    </xf>
    <xf numFmtId="0" fontId="20" fillId="0" borderId="0" xfId="1" applyFont="1"/>
    <xf numFmtId="0" fontId="15" fillId="0" borderId="0" xfId="1" applyFont="1" applyAlignment="1">
      <alignment vertical="center" wrapText="1"/>
    </xf>
    <xf numFmtId="0" fontId="21" fillId="0" borderId="0" xfId="1" applyFont="1" applyAlignment="1">
      <alignment vertical="center"/>
    </xf>
    <xf numFmtId="0" fontId="9" fillId="0" borderId="58" xfId="1" applyFont="1" applyBorder="1" applyAlignment="1">
      <alignment horizontal="left" vertical="top" wrapText="1"/>
    </xf>
    <xf numFmtId="0" fontId="9" fillId="0" borderId="0" xfId="1" applyFont="1" applyAlignment="1">
      <alignment horizontal="center" vertical="center"/>
    </xf>
    <xf numFmtId="0" fontId="9" fillId="0" borderId="58" xfId="1" quotePrefix="1" applyFont="1" applyBorder="1" applyAlignment="1">
      <alignment horizontal="left" vertical="top" wrapText="1"/>
    </xf>
    <xf numFmtId="0" fontId="9" fillId="0" borderId="0" xfId="1" applyFont="1" applyAlignment="1">
      <alignment horizontal="left" vertical="center" wrapText="1"/>
    </xf>
    <xf numFmtId="0" fontId="20" fillId="0" borderId="0" xfId="1" applyFont="1" applyAlignment="1">
      <alignment vertical="center"/>
    </xf>
    <xf numFmtId="0" fontId="9" fillId="0" borderId="0" xfId="1" applyFont="1" applyAlignment="1">
      <alignment horizontal="left" wrapText="1"/>
    </xf>
    <xf numFmtId="0" fontId="1" fillId="0" borderId="0" xfId="1" applyAlignment="1">
      <alignment horizontal="left" vertical="center" wrapText="1"/>
    </xf>
    <xf numFmtId="0" fontId="9" fillId="0" borderId="95" xfId="1" applyFont="1" applyBorder="1" applyAlignment="1">
      <alignment horizontal="left" vertical="top" wrapText="1"/>
    </xf>
    <xf numFmtId="0" fontId="9" fillId="0" borderId="48" xfId="1" applyFont="1" applyBorder="1" applyAlignment="1">
      <alignment horizontal="left" vertical="top" wrapText="1"/>
    </xf>
    <xf numFmtId="0" fontId="21" fillId="0" borderId="0" xfId="1" applyFont="1" applyAlignment="1">
      <alignment horizontal="left" vertical="center" wrapText="1"/>
    </xf>
    <xf numFmtId="0" fontId="21" fillId="0" borderId="0" xfId="1" quotePrefix="1" applyFont="1" applyAlignment="1">
      <alignment horizontal="left" vertical="top" wrapText="1"/>
    </xf>
    <xf numFmtId="0" fontId="21" fillId="0" borderId="0" xfId="1" applyFont="1" applyAlignment="1">
      <alignment horizontal="left" vertical="top" wrapText="1"/>
    </xf>
    <xf numFmtId="0" fontId="1" fillId="0" borderId="0" xfId="1" applyAlignment="1">
      <alignment horizontal="left" vertical="top" wrapText="1"/>
    </xf>
    <xf numFmtId="0" fontId="1" fillId="0" borderId="0" xfId="1" applyAlignment="1">
      <alignment vertical="center" wrapText="1"/>
    </xf>
    <xf numFmtId="0" fontId="3" fillId="0" borderId="0" xfId="1" quotePrefix="1" applyFont="1" applyAlignment="1">
      <alignment horizontal="center" vertical="center" wrapText="1"/>
    </xf>
    <xf numFmtId="0" fontId="20" fillId="12" borderId="58" xfId="1" applyFont="1" applyFill="1" applyBorder="1" applyAlignment="1">
      <alignment horizontal="center" vertical="center" wrapText="1"/>
    </xf>
    <xf numFmtId="0" fontId="1" fillId="0" borderId="63" xfId="1" applyBorder="1" applyAlignment="1">
      <alignment vertical="center"/>
    </xf>
    <xf numFmtId="0" fontId="1" fillId="0" borderId="60" xfId="1" applyBorder="1" applyAlignment="1">
      <alignment vertical="center"/>
    </xf>
    <xf numFmtId="0" fontId="38" fillId="11" borderId="58" xfId="1" applyFont="1" applyFill="1" applyBorder="1" applyAlignment="1">
      <alignment horizontal="center" vertical="center" wrapText="1"/>
    </xf>
    <xf numFmtId="0" fontId="38" fillId="11" borderId="58" xfId="1" quotePrefix="1" applyFont="1" applyFill="1" applyBorder="1" applyAlignment="1">
      <alignment horizontal="center" vertical="center" wrapText="1"/>
    </xf>
    <xf numFmtId="0" fontId="38" fillId="11" borderId="48" xfId="1" quotePrefix="1" applyFont="1" applyFill="1" applyBorder="1" applyAlignment="1">
      <alignment horizontal="center" vertical="center" wrapText="1"/>
    </xf>
    <xf numFmtId="180" fontId="1" fillId="11" borderId="60" xfId="1" applyNumberFormat="1" applyFill="1" applyBorder="1" applyAlignment="1">
      <alignment horizontal="center" vertical="center"/>
    </xf>
    <xf numFmtId="0" fontId="39" fillId="0" borderId="58" xfId="1" applyFont="1" applyBorder="1" applyAlignment="1">
      <alignment horizontal="center" vertical="center" wrapText="1"/>
    </xf>
    <xf numFmtId="9" fontId="55" fillId="2" borderId="58" xfId="25" applyFont="1" applyFill="1" applyBorder="1" applyAlignment="1">
      <alignment horizontal="center" vertical="center"/>
    </xf>
    <xf numFmtId="0" fontId="55" fillId="2" borderId="58" xfId="1" applyFont="1" applyFill="1" applyBorder="1" applyAlignment="1">
      <alignment vertical="center"/>
    </xf>
    <xf numFmtId="0" fontId="55" fillId="2" borderId="48" xfId="1" applyFont="1" applyFill="1" applyBorder="1" applyAlignment="1">
      <alignment vertical="center"/>
    </xf>
    <xf numFmtId="181" fontId="55" fillId="2" borderId="48" xfId="1" applyNumberFormat="1" applyFont="1" applyFill="1" applyBorder="1" applyAlignment="1">
      <alignment vertical="center"/>
    </xf>
    <xf numFmtId="0" fontId="53" fillId="2" borderId="58" xfId="1" applyFont="1" applyFill="1" applyBorder="1" applyAlignment="1">
      <alignment horizontal="center" vertical="center"/>
    </xf>
    <xf numFmtId="0" fontId="55" fillId="2" borderId="48" xfId="1" applyFont="1" applyFill="1" applyBorder="1" applyAlignment="1">
      <alignment horizontal="center" vertical="center"/>
    </xf>
    <xf numFmtId="0" fontId="53" fillId="2" borderId="60" xfId="1" applyFont="1" applyFill="1" applyBorder="1" applyAlignment="1">
      <alignment vertical="center"/>
    </xf>
    <xf numFmtId="0" fontId="53" fillId="2" borderId="58" xfId="1" applyFont="1" applyFill="1" applyBorder="1" applyAlignment="1">
      <alignment vertical="center"/>
    </xf>
    <xf numFmtId="0" fontId="53" fillId="0" borderId="0" xfId="1" applyFont="1" applyAlignment="1">
      <alignment vertical="center"/>
    </xf>
    <xf numFmtId="9" fontId="53" fillId="2" borderId="58" xfId="25" applyFont="1" applyFill="1" applyBorder="1" applyAlignment="1">
      <alignment horizontal="center" vertical="center"/>
    </xf>
    <xf numFmtId="181" fontId="53" fillId="2" borderId="58" xfId="1" applyNumberFormat="1" applyFont="1" applyFill="1" applyBorder="1" applyAlignment="1">
      <alignment vertical="center"/>
    </xf>
    <xf numFmtId="9" fontId="3" fillId="0" borderId="58" xfId="25" applyFont="1" applyBorder="1" applyAlignment="1">
      <alignment horizontal="center" vertical="center"/>
    </xf>
    <xf numFmtId="0" fontId="3" fillId="0" borderId="58" xfId="1" quotePrefix="1" applyFont="1" applyBorder="1" applyAlignment="1">
      <alignment horizontal="left" vertical="center"/>
    </xf>
    <xf numFmtId="0" fontId="1" fillId="0" borderId="58" xfId="1" applyBorder="1" applyAlignment="1">
      <alignment vertical="center"/>
    </xf>
    <xf numFmtId="0" fontId="1" fillId="0" borderId="66" xfId="1" applyBorder="1" applyAlignment="1">
      <alignment vertical="center"/>
    </xf>
    <xf numFmtId="0" fontId="1" fillId="0" borderId="58" xfId="1" applyBorder="1" applyAlignment="1">
      <alignment horizontal="center" vertical="center" wrapText="1"/>
    </xf>
    <xf numFmtId="0" fontId="3" fillId="0" borderId="58" xfId="1" applyFont="1" applyBorder="1" applyAlignment="1">
      <alignment vertical="center"/>
    </xf>
    <xf numFmtId="0" fontId="56" fillId="2" borderId="58" xfId="1" applyFont="1" applyFill="1" applyBorder="1" applyAlignment="1">
      <alignment vertical="center"/>
    </xf>
    <xf numFmtId="0" fontId="1" fillId="0" borderId="0" xfId="1" applyAlignment="1">
      <alignment horizontal="center" vertical="center" wrapText="1"/>
    </xf>
    <xf numFmtId="0" fontId="1" fillId="4" borderId="59" xfId="20" applyFill="1" applyBorder="1" applyAlignment="1">
      <alignment horizontal="center" vertical="center"/>
    </xf>
    <xf numFmtId="0" fontId="4" fillId="0" borderId="39" xfId="17" applyFont="1" applyBorder="1" applyAlignment="1">
      <alignment vertical="center" wrapText="1"/>
    </xf>
    <xf numFmtId="0" fontId="4" fillId="0" borderId="42" xfId="17" applyFont="1" applyBorder="1" applyAlignment="1">
      <alignment horizontal="left" vertical="center"/>
    </xf>
    <xf numFmtId="0" fontId="4" fillId="0" borderId="104" xfId="17" applyFont="1" applyBorder="1" applyAlignment="1">
      <alignment horizontal="left" vertical="center"/>
    </xf>
    <xf numFmtId="0" fontId="4" fillId="0" borderId="105" xfId="17" applyFont="1" applyBorder="1" applyAlignment="1">
      <alignment horizontal="left" vertical="center"/>
    </xf>
    <xf numFmtId="0" fontId="4" fillId="0" borderId="51" xfId="2" applyFont="1" applyBorder="1" applyAlignment="1">
      <alignment vertical="center" wrapText="1"/>
    </xf>
    <xf numFmtId="167" fontId="6" fillId="2" borderId="30" xfId="17" applyNumberFormat="1" applyFont="1" applyFill="1" applyBorder="1" applyAlignment="1">
      <alignment horizontal="center" vertical="center"/>
    </xf>
    <xf numFmtId="39" fontId="6" fillId="2" borderId="37" xfId="17" applyNumberFormat="1" applyFont="1" applyFill="1" applyBorder="1" applyAlignment="1">
      <alignment horizontal="center" vertical="center"/>
    </xf>
    <xf numFmtId="164" fontId="8" fillId="0" borderId="45" xfId="18" applyFont="1" applyFill="1" applyBorder="1" applyAlignment="1">
      <alignment horizontal="center" vertical="center"/>
    </xf>
    <xf numFmtId="3" fontId="8" fillId="0" borderId="31" xfId="18" applyNumberFormat="1" applyFont="1" applyFill="1" applyBorder="1" applyAlignment="1">
      <alignment horizontal="center" vertical="center"/>
    </xf>
    <xf numFmtId="164" fontId="8" fillId="0" borderId="32" xfId="18" applyFont="1" applyFill="1" applyBorder="1" applyAlignment="1" applyProtection="1">
      <alignment horizontal="center" vertical="center"/>
    </xf>
    <xf numFmtId="0" fontId="60" fillId="0" borderId="0" xfId="17" applyFont="1"/>
    <xf numFmtId="0" fontId="1" fillId="0" borderId="0" xfId="17"/>
    <xf numFmtId="0" fontId="50" fillId="0" borderId="0" xfId="17" applyFont="1" applyAlignment="1">
      <alignment vertical="center"/>
    </xf>
    <xf numFmtId="0" fontId="4" fillId="0" borderId="0" xfId="17" applyFont="1" applyAlignment="1">
      <alignment vertical="center"/>
    </xf>
    <xf numFmtId="0" fontId="5" fillId="0" borderId="0" xfId="17" applyFont="1" applyAlignment="1">
      <alignment vertical="center"/>
    </xf>
    <xf numFmtId="0" fontId="61" fillId="0" borderId="0" xfId="17" applyFont="1" applyAlignment="1">
      <alignment vertical="center"/>
    </xf>
    <xf numFmtId="0" fontId="50" fillId="0" borderId="0" xfId="17" applyFont="1" applyAlignment="1">
      <alignment horizontal="center" vertical="center"/>
    </xf>
    <xf numFmtId="0" fontId="5" fillId="0" borderId="108" xfId="17" applyFont="1" applyBorder="1" applyAlignment="1">
      <alignment horizontal="center" vertical="center" wrapText="1"/>
    </xf>
    <xf numFmtId="2" fontId="4" fillId="0" borderId="0" xfId="17" applyNumberFormat="1" applyFont="1" applyAlignment="1">
      <alignment vertical="center"/>
    </xf>
    <xf numFmtId="2" fontId="6" fillId="0" borderId="0" xfId="17" applyNumberFormat="1" applyFont="1" applyAlignment="1">
      <alignment horizontal="center" vertical="center"/>
    </xf>
    <xf numFmtId="0" fontId="5" fillId="0" borderId="109" xfId="17" applyFont="1" applyBorder="1" applyAlignment="1">
      <alignment horizontal="center" vertical="center" wrapText="1"/>
    </xf>
    <xf numFmtId="0" fontId="5" fillId="0" borderId="22" xfId="17" applyFont="1" applyBorder="1" applyAlignment="1">
      <alignment horizontal="center" vertical="center" wrapText="1"/>
    </xf>
    <xf numFmtId="0" fontId="5" fillId="0" borderId="10" xfId="17" quotePrefix="1" applyFont="1" applyBorder="1" applyAlignment="1">
      <alignment vertical="center" wrapText="1"/>
    </xf>
    <xf numFmtId="0" fontId="62" fillId="0" borderId="0" xfId="17" applyFont="1" applyAlignment="1">
      <alignment vertical="center"/>
    </xf>
    <xf numFmtId="2" fontId="5" fillId="0" borderId="0" xfId="17" applyNumberFormat="1" applyFont="1" applyAlignment="1">
      <alignment horizontal="center" vertical="center"/>
    </xf>
    <xf numFmtId="0" fontId="5" fillId="0" borderId="0" xfId="17" applyFont="1" applyAlignment="1">
      <alignment horizontal="center" vertical="center"/>
    </xf>
    <xf numFmtId="164" fontId="4" fillId="0" borderId="0" xfId="17" applyNumberFormat="1" applyFont="1" applyAlignment="1">
      <alignment vertical="center"/>
    </xf>
    <xf numFmtId="164" fontId="4" fillId="0" borderId="0" xfId="18" applyFont="1" applyFill="1" applyBorder="1" applyAlignment="1">
      <alignment vertical="center"/>
    </xf>
    <xf numFmtId="164" fontId="4" fillId="0" borderId="0" xfId="18" applyFont="1" applyFill="1" applyBorder="1"/>
    <xf numFmtId="166" fontId="4" fillId="0" borderId="0" xfId="17" applyNumberFormat="1" applyFont="1" applyAlignment="1">
      <alignment vertical="center"/>
    </xf>
    <xf numFmtId="0" fontId="50" fillId="0" borderId="34" xfId="17" applyFont="1" applyBorder="1" applyAlignment="1">
      <alignment vertical="center"/>
    </xf>
    <xf numFmtId="0" fontId="4" fillId="0" borderId="35" xfId="17" applyFont="1" applyBorder="1" applyAlignment="1">
      <alignment horizontal="center" vertical="center"/>
    </xf>
    <xf numFmtId="0" fontId="4" fillId="0" borderId="36" xfId="17" applyFont="1" applyBorder="1" applyAlignment="1">
      <alignment horizontal="center" vertical="center"/>
    </xf>
    <xf numFmtId="0" fontId="4" fillId="0" borderId="36" xfId="17" applyFont="1" applyBorder="1" applyAlignment="1">
      <alignment wrapText="1"/>
    </xf>
    <xf numFmtId="0" fontId="4" fillId="0" borderId="31" xfId="17" applyFont="1" applyBorder="1" applyAlignment="1">
      <alignment wrapText="1"/>
    </xf>
    <xf numFmtId="0" fontId="50" fillId="0" borderId="33" xfId="17" applyFont="1" applyBorder="1" applyAlignment="1">
      <alignment horizontal="center" vertical="center" wrapText="1"/>
    </xf>
    <xf numFmtId="4" fontId="50" fillId="0" borderId="34" xfId="17" applyNumberFormat="1" applyFont="1" applyBorder="1" applyAlignment="1">
      <alignment vertical="center"/>
    </xf>
    <xf numFmtId="0" fontId="4" fillId="0" borderId="42" xfId="17" applyFont="1" applyBorder="1" applyAlignment="1">
      <alignment horizontal="center" vertical="center"/>
    </xf>
    <xf numFmtId="0" fontId="4" fillId="0" borderId="31" xfId="17" applyFont="1" applyBorder="1" applyAlignment="1">
      <alignment horizontal="center" vertical="center"/>
    </xf>
    <xf numFmtId="0" fontId="4" fillId="0" borderId="0" xfId="17" applyFont="1" applyAlignment="1">
      <alignment horizontal="center" vertical="center"/>
    </xf>
    <xf numFmtId="0" fontId="5" fillId="14" borderId="88" xfId="17" applyFont="1" applyFill="1" applyBorder="1" applyAlignment="1">
      <alignment vertical="center" wrapText="1"/>
    </xf>
    <xf numFmtId="0" fontId="4" fillId="0" borderId="0" xfId="17" applyFont="1" applyAlignment="1">
      <alignment horizontal="left" vertical="center"/>
    </xf>
    <xf numFmtId="164" fontId="8" fillId="0" borderId="110" xfId="18" applyFont="1" applyFill="1" applyBorder="1" applyAlignment="1" applyProtection="1">
      <alignment horizontal="center" vertical="center"/>
    </xf>
    <xf numFmtId="0" fontId="5" fillId="14" borderId="84" xfId="17" applyFont="1" applyFill="1" applyBorder="1" applyAlignment="1">
      <alignment vertical="center" wrapText="1"/>
    </xf>
    <xf numFmtId="0" fontId="4" fillId="0" borderId="51" xfId="17" applyFont="1" applyBorder="1" applyAlignment="1">
      <alignment horizontal="center" vertical="center"/>
    </xf>
    <xf numFmtId="0" fontId="4" fillId="0" borderId="51" xfId="17" applyFont="1" applyBorder="1" applyAlignment="1">
      <alignment wrapText="1"/>
    </xf>
    <xf numFmtId="0" fontId="50" fillId="0" borderId="96" xfId="17" applyFont="1" applyBorder="1" applyAlignment="1">
      <alignment horizontal="center" vertical="center" wrapText="1"/>
    </xf>
    <xf numFmtId="4" fontId="50" fillId="0" borderId="97" xfId="17" applyNumberFormat="1" applyFont="1" applyBorder="1" applyAlignment="1">
      <alignment vertical="center"/>
    </xf>
    <xf numFmtId="0" fontId="4" fillId="0" borderId="46" xfId="17" applyFont="1" applyBorder="1" applyAlignment="1">
      <alignment wrapText="1"/>
    </xf>
    <xf numFmtId="0" fontId="4" fillId="0" borderId="99" xfId="17" applyFont="1" applyBorder="1" applyAlignment="1">
      <alignment horizontal="center" vertical="center"/>
    </xf>
    <xf numFmtId="0" fontId="4" fillId="0" borderId="100" xfId="17" applyFont="1" applyBorder="1" applyAlignment="1">
      <alignment horizontal="center" vertical="center"/>
    </xf>
    <xf numFmtId="0" fontId="59" fillId="0" borderId="100" xfId="17" quotePrefix="1" applyFont="1" applyBorder="1" applyAlignment="1">
      <alignment horizontal="left"/>
    </xf>
    <xf numFmtId="0" fontId="59" fillId="0" borderId="42" xfId="17" quotePrefix="1" applyFont="1" applyBorder="1" applyAlignment="1">
      <alignment horizontal="left"/>
    </xf>
    <xf numFmtId="167" fontId="6" fillId="2" borderId="41" xfId="17" applyNumberFormat="1" applyFont="1" applyFill="1" applyBorder="1" applyAlignment="1">
      <alignment horizontal="center" vertical="center"/>
    </xf>
    <xf numFmtId="39" fontId="6" fillId="2" borderId="44" xfId="17" applyNumberFormat="1" applyFont="1" applyFill="1" applyBorder="1" applyAlignment="1">
      <alignment horizontal="center" vertical="center"/>
    </xf>
    <xf numFmtId="164" fontId="8" fillId="0" borderId="41" xfId="18" applyFont="1" applyFill="1" applyBorder="1" applyAlignment="1">
      <alignment horizontal="center" vertical="center"/>
    </xf>
    <xf numFmtId="3" fontId="8" fillId="0" borderId="42" xfId="18" applyNumberFormat="1" applyFont="1" applyFill="1" applyBorder="1" applyAlignment="1">
      <alignment horizontal="center" vertical="center"/>
    </xf>
    <xf numFmtId="164" fontId="8" fillId="0" borderId="44" xfId="18" applyFont="1" applyFill="1" applyBorder="1" applyAlignment="1">
      <alignment horizontal="center" vertical="center"/>
    </xf>
    <xf numFmtId="164" fontId="8" fillId="0" borderId="43" xfId="18" applyFont="1" applyFill="1" applyBorder="1" applyAlignment="1" applyProtection="1">
      <alignment horizontal="center" vertical="center"/>
    </xf>
    <xf numFmtId="0" fontId="50" fillId="0" borderId="50" xfId="17" applyFont="1" applyBorder="1" applyAlignment="1">
      <alignment horizontal="center" vertical="center" wrapText="1"/>
    </xf>
    <xf numFmtId="0" fontId="4" fillId="0" borderId="100" xfId="17" quotePrefix="1" applyFont="1" applyBorder="1" applyAlignment="1">
      <alignment horizontal="left"/>
    </xf>
    <xf numFmtId="0" fontId="4" fillId="0" borderId="42" xfId="17" quotePrefix="1" applyFont="1" applyBorder="1" applyAlignment="1">
      <alignment horizontal="left"/>
    </xf>
    <xf numFmtId="0" fontId="59" fillId="0" borderId="51" xfId="17" quotePrefix="1" applyFont="1" applyBorder="1" applyAlignment="1">
      <alignment horizontal="left"/>
    </xf>
    <xf numFmtId="0" fontId="59" fillId="0" borderId="46" xfId="17" quotePrefix="1" applyFont="1" applyBorder="1" applyAlignment="1">
      <alignment horizontal="left"/>
    </xf>
    <xf numFmtId="164" fontId="8" fillId="0" borderId="30" xfId="18" applyFont="1" applyFill="1" applyBorder="1" applyAlignment="1">
      <alignment horizontal="center" vertical="center"/>
    </xf>
    <xf numFmtId="164" fontId="8" fillId="0" borderId="98" xfId="18" applyFont="1" applyFill="1" applyBorder="1" applyAlignment="1">
      <alignment horizontal="center" vertical="center"/>
    </xf>
    <xf numFmtId="3" fontId="8" fillId="0" borderId="46" xfId="18" applyNumberFormat="1" applyFont="1" applyFill="1" applyBorder="1" applyAlignment="1">
      <alignment horizontal="center" vertical="center"/>
    </xf>
    <xf numFmtId="0" fontId="5" fillId="14" borderId="61" xfId="17" applyFont="1" applyFill="1" applyBorder="1" applyAlignment="1">
      <alignment vertical="center" wrapText="1"/>
    </xf>
    <xf numFmtId="0" fontId="50" fillId="0" borderId="49" xfId="17" applyFont="1" applyBorder="1" applyAlignment="1">
      <alignment vertical="center"/>
    </xf>
    <xf numFmtId="0" fontId="4" fillId="0" borderId="107" xfId="17" quotePrefix="1" applyFont="1" applyBorder="1" applyAlignment="1">
      <alignment horizontal="left"/>
    </xf>
    <xf numFmtId="167" fontId="6" fillId="2" borderId="40" xfId="17" applyNumberFormat="1" applyFont="1" applyFill="1" applyBorder="1" applyAlignment="1">
      <alignment horizontal="center" vertical="center"/>
    </xf>
    <xf numFmtId="0" fontId="4" fillId="0" borderId="106" xfId="17" applyFont="1" applyBorder="1" applyAlignment="1">
      <alignment horizontal="left" vertical="center"/>
    </xf>
    <xf numFmtId="164" fontId="8" fillId="14" borderId="58" xfId="18" applyFont="1" applyFill="1" applyBorder="1" applyAlignment="1" applyProtection="1">
      <alignment horizontal="center" vertical="center"/>
    </xf>
    <xf numFmtId="164" fontId="10" fillId="0" borderId="57" xfId="17" applyNumberFormat="1" applyFont="1" applyBorder="1" applyAlignment="1">
      <alignment vertical="center"/>
    </xf>
    <xf numFmtId="164" fontId="52" fillId="0" borderId="57" xfId="17" applyNumberFormat="1" applyFont="1" applyBorder="1" applyAlignment="1">
      <alignment vertical="center"/>
    </xf>
    <xf numFmtId="168" fontId="52" fillId="0" borderId="8" xfId="17" applyNumberFormat="1" applyFont="1" applyBorder="1" applyAlignment="1">
      <alignment vertical="center"/>
    </xf>
    <xf numFmtId="0" fontId="52" fillId="0" borderId="0" xfId="17" applyFont="1" applyAlignment="1">
      <alignment vertical="center"/>
    </xf>
    <xf numFmtId="0" fontId="9" fillId="0" borderId="0" xfId="17" applyFont="1" applyAlignment="1">
      <alignment vertical="center"/>
    </xf>
    <xf numFmtId="166" fontId="9" fillId="0" borderId="0" xfId="17" applyNumberFormat="1" applyFont="1" applyAlignment="1">
      <alignment vertical="center"/>
    </xf>
    <xf numFmtId="164" fontId="9" fillId="0" borderId="0" xfId="18" applyFont="1" applyFill="1" applyBorder="1" applyAlignment="1">
      <alignment vertical="center"/>
    </xf>
    <xf numFmtId="164" fontId="9" fillId="0" borderId="0" xfId="18" applyFont="1" applyFill="1" applyBorder="1"/>
    <xf numFmtId="0" fontId="11" fillId="0" borderId="0" xfId="17" applyFont="1" applyAlignment="1">
      <alignment vertical="center"/>
    </xf>
    <xf numFmtId="0" fontId="11" fillId="0" borderId="0" xfId="17" applyFont="1" applyAlignment="1">
      <alignment horizontal="center" vertical="center"/>
    </xf>
    <xf numFmtId="164" fontId="10" fillId="0" borderId="0" xfId="17" applyNumberFormat="1" applyFont="1" applyAlignment="1">
      <alignment vertical="center"/>
    </xf>
    <xf numFmtId="164" fontId="52" fillId="0" borderId="0" xfId="17" applyNumberFormat="1" applyFont="1" applyAlignment="1">
      <alignment vertical="center"/>
    </xf>
    <xf numFmtId="168" fontId="52" fillId="0" borderId="0" xfId="17" applyNumberFormat="1" applyFont="1" applyAlignment="1">
      <alignment vertical="center"/>
    </xf>
    <xf numFmtId="0" fontId="33" fillId="0" borderId="0" xfId="17" applyFont="1" applyAlignment="1">
      <alignment horizontal="left" vertical="center"/>
    </xf>
    <xf numFmtId="0" fontId="8" fillId="0" borderId="0" xfId="17" applyFont="1" applyAlignment="1">
      <alignment horizontal="center" vertical="center"/>
    </xf>
    <xf numFmtId="164" fontId="8" fillId="0" borderId="0" xfId="17" applyNumberFormat="1" applyFont="1" applyAlignment="1">
      <alignment horizontal="center" vertical="center"/>
    </xf>
    <xf numFmtId="0" fontId="4" fillId="0" borderId="0" xfId="17" applyFont="1" applyAlignment="1">
      <alignment vertical="center" wrapText="1"/>
    </xf>
    <xf numFmtId="0" fontId="7" fillId="0" borderId="0" xfId="17" applyFont="1" applyAlignment="1">
      <alignment horizontal="left" vertical="center"/>
    </xf>
    <xf numFmtId="0" fontId="10" fillId="0" borderId="0" xfId="17" applyFont="1" applyAlignment="1">
      <alignment horizontal="center" vertical="center"/>
    </xf>
    <xf numFmtId="0" fontId="6" fillId="0" borderId="0" xfId="17" applyFont="1" applyAlignment="1">
      <alignment vertical="center"/>
    </xf>
    <xf numFmtId="0" fontId="5" fillId="14" borderId="68" xfId="17" applyFont="1" applyFill="1" applyBorder="1" applyAlignment="1" applyProtection="1">
      <alignment horizontal="left"/>
      <protection locked="0"/>
    </xf>
    <xf numFmtId="0" fontId="5" fillId="14" borderId="76" xfId="17" applyFont="1" applyFill="1" applyBorder="1" applyAlignment="1" applyProtection="1">
      <alignment horizontal="left"/>
      <protection locked="0"/>
    </xf>
    <xf numFmtId="0" fontId="5" fillId="14" borderId="28" xfId="17" applyFont="1" applyFill="1" applyBorder="1" applyAlignment="1" applyProtection="1">
      <alignment horizontal="left"/>
      <protection locked="0"/>
    </xf>
    <xf numFmtId="0" fontId="5" fillId="14" borderId="29" xfId="17" applyFont="1" applyFill="1" applyBorder="1" applyAlignment="1" applyProtection="1">
      <alignment horizontal="left"/>
      <protection locked="0"/>
    </xf>
    <xf numFmtId="164" fontId="8" fillId="14" borderId="38" xfId="18" applyFont="1" applyFill="1" applyBorder="1" applyAlignment="1">
      <alignment horizontal="center" vertical="center"/>
    </xf>
    <xf numFmtId="164" fontId="8" fillId="14" borderId="32" xfId="18" applyFont="1" applyFill="1" applyBorder="1" applyAlignment="1" applyProtection="1">
      <alignment horizontal="center" vertical="center"/>
    </xf>
    <xf numFmtId="0" fontId="4" fillId="0" borderId="36" xfId="2" applyFont="1" applyBorder="1" applyAlignment="1">
      <alignment horizontal="left" vertical="top" wrapText="1"/>
    </xf>
    <xf numFmtId="0" fontId="0" fillId="0" borderId="0" xfId="0" applyAlignment="1">
      <alignment horizontal="center"/>
    </xf>
    <xf numFmtId="0" fontId="14" fillId="0" borderId="0" xfId="0" applyFont="1" applyAlignment="1">
      <alignment horizontal="center" vertical="center"/>
    </xf>
    <xf numFmtId="0" fontId="15" fillId="0" borderId="0" xfId="0" applyFont="1" applyAlignment="1">
      <alignment horizontal="center" vertical="center"/>
    </xf>
    <xf numFmtId="0" fontId="11" fillId="0" borderId="0" xfId="0" applyFont="1" applyAlignment="1">
      <alignment horizontal="center" wrapText="1"/>
    </xf>
    <xf numFmtId="0" fontId="16" fillId="0" borderId="0" xfId="0" quotePrefix="1" applyFont="1" applyAlignment="1">
      <alignment horizontal="left" vertical="top" wrapText="1"/>
    </xf>
    <xf numFmtId="0" fontId="16" fillId="0" borderId="0" xfId="0" applyFont="1" applyAlignment="1">
      <alignment horizontal="left" vertical="top" wrapText="1"/>
    </xf>
    <xf numFmtId="170" fontId="1" fillId="4" borderId="59" xfId="8" applyFont="1" applyFill="1" applyBorder="1" applyAlignment="1">
      <alignment horizontal="left" vertical="center" wrapText="1"/>
    </xf>
    <xf numFmtId="170" fontId="1" fillId="4" borderId="60" xfId="8" applyFont="1" applyFill="1" applyBorder="1" applyAlignment="1">
      <alignment horizontal="left" vertical="center" wrapText="1"/>
    </xf>
    <xf numFmtId="0" fontId="3" fillId="4" borderId="59" xfId="20" applyFont="1" applyFill="1" applyBorder="1" applyAlignment="1">
      <alignment horizontal="left" vertical="center"/>
    </xf>
    <xf numFmtId="0" fontId="3" fillId="4" borderId="60" xfId="20" applyFont="1" applyFill="1" applyBorder="1" applyAlignment="1">
      <alignment horizontal="left" vertical="center"/>
    </xf>
    <xf numFmtId="170" fontId="1" fillId="4" borderId="59" xfId="8" quotePrefix="1" applyFont="1" applyFill="1" applyBorder="1" applyAlignment="1">
      <alignment horizontal="left" vertical="center" wrapText="1"/>
    </xf>
    <xf numFmtId="170" fontId="1" fillId="4" borderId="60" xfId="8" quotePrefix="1" applyFont="1" applyFill="1" applyBorder="1" applyAlignment="1">
      <alignment horizontal="left" vertical="center" wrapText="1"/>
    </xf>
    <xf numFmtId="170" fontId="1" fillId="0" borderId="59" xfId="8" applyFont="1" applyBorder="1" applyAlignment="1">
      <alignment horizontal="left" vertical="center" wrapText="1"/>
    </xf>
    <xf numFmtId="170" fontId="1" fillId="0" borderId="60" xfId="8" applyFont="1" applyBorder="1" applyAlignment="1">
      <alignment horizontal="left" vertical="center" wrapText="1"/>
    </xf>
    <xf numFmtId="0" fontId="20" fillId="4" borderId="17" xfId="0" applyFont="1" applyFill="1" applyBorder="1" applyAlignment="1">
      <alignment horizontal="left" wrapText="1"/>
    </xf>
    <xf numFmtId="0" fontId="20" fillId="4" borderId="18" xfId="0" applyFont="1" applyFill="1" applyBorder="1" applyAlignment="1">
      <alignment horizontal="left" wrapText="1"/>
    </xf>
    <xf numFmtId="0" fontId="3" fillId="4" borderId="59" xfId="20" applyFont="1" applyFill="1" applyBorder="1" applyAlignment="1">
      <alignment horizontal="left" vertical="top"/>
    </xf>
    <xf numFmtId="0" fontId="3" fillId="4" borderId="60" xfId="20" applyFont="1" applyFill="1" applyBorder="1" applyAlignment="1">
      <alignment horizontal="left" vertical="top"/>
    </xf>
    <xf numFmtId="0" fontId="3" fillId="4" borderId="59" xfId="20" quotePrefix="1" applyFont="1" applyFill="1" applyBorder="1" applyAlignment="1">
      <alignment horizontal="left" vertical="top"/>
    </xf>
    <xf numFmtId="0" fontId="3" fillId="4" borderId="60" xfId="20" quotePrefix="1" applyFont="1" applyFill="1" applyBorder="1" applyAlignment="1">
      <alignment horizontal="left" vertical="top"/>
    </xf>
    <xf numFmtId="0" fontId="1" fillId="4" borderId="59" xfId="20" applyFill="1" applyBorder="1" applyAlignment="1">
      <alignment horizontal="left" vertical="center" wrapText="1"/>
    </xf>
    <xf numFmtId="0" fontId="1" fillId="4" borderId="60" xfId="20" applyFill="1" applyBorder="1" applyAlignment="1">
      <alignment horizontal="left" vertical="center" wrapText="1"/>
    </xf>
    <xf numFmtId="170" fontId="1" fillId="0" borderId="59" xfId="8" quotePrefix="1" applyFont="1" applyBorder="1" applyAlignment="1">
      <alignment horizontal="left" vertical="center" wrapText="1"/>
    </xf>
    <xf numFmtId="170" fontId="1" fillId="0" borderId="60" xfId="8" quotePrefix="1" applyFont="1" applyBorder="1" applyAlignment="1">
      <alignment horizontal="left" vertical="center" wrapText="1"/>
    </xf>
    <xf numFmtId="0" fontId="1" fillId="4" borderId="59" xfId="1" applyFill="1" applyBorder="1" applyAlignment="1">
      <alignment horizontal="left" vertical="center" wrapText="1"/>
    </xf>
    <xf numFmtId="0" fontId="1" fillId="4" borderId="60" xfId="1" applyFill="1" applyBorder="1" applyAlignment="1">
      <alignment horizontal="left" vertical="center" wrapText="1"/>
    </xf>
    <xf numFmtId="0" fontId="3" fillId="4" borderId="66" xfId="20" quotePrefix="1" applyFont="1" applyFill="1" applyBorder="1" applyAlignment="1">
      <alignment horizontal="left" vertical="center"/>
    </xf>
    <xf numFmtId="0" fontId="3" fillId="4" borderId="53" xfId="20" quotePrefix="1" applyFont="1" applyFill="1" applyBorder="1" applyAlignment="1">
      <alignment horizontal="left" vertical="center"/>
    </xf>
    <xf numFmtId="0" fontId="1" fillId="4" borderId="101" xfId="20" applyFill="1" applyBorder="1" applyAlignment="1">
      <alignment horizontal="left" vertical="center" wrapText="1"/>
    </xf>
    <xf numFmtId="0" fontId="1" fillId="4" borderId="89" xfId="20" applyFill="1" applyBorder="1" applyAlignment="1">
      <alignment horizontal="left" vertical="center" wrapText="1"/>
    </xf>
    <xf numFmtId="0" fontId="5" fillId="14" borderId="59" xfId="17" applyFont="1" applyFill="1" applyBorder="1" applyAlignment="1">
      <alignment horizontal="center" vertical="center" wrapText="1"/>
    </xf>
    <xf numFmtId="0" fontId="5" fillId="14" borderId="63" xfId="17" applyFont="1" applyFill="1" applyBorder="1" applyAlignment="1">
      <alignment horizontal="center" vertical="center" wrapText="1"/>
    </xf>
    <xf numFmtId="0" fontId="5" fillId="14" borderId="101" xfId="17" applyFont="1" applyFill="1" applyBorder="1" applyAlignment="1">
      <alignment horizontal="left" vertical="center" wrapText="1"/>
    </xf>
    <xf numFmtId="0" fontId="5" fillId="14" borderId="91" xfId="17" applyFont="1" applyFill="1" applyBorder="1" applyAlignment="1">
      <alignment horizontal="left" vertical="center" wrapText="1"/>
    </xf>
    <xf numFmtId="0" fontId="5" fillId="14" borderId="102" xfId="17" applyFont="1" applyFill="1" applyBorder="1" applyAlignment="1">
      <alignment horizontal="left" vertical="center" wrapText="1"/>
    </xf>
    <xf numFmtId="0" fontId="5" fillId="14" borderId="103" xfId="17" applyFont="1" applyFill="1" applyBorder="1" applyAlignment="1">
      <alignment horizontal="center" vertical="center" wrapText="1"/>
    </xf>
    <xf numFmtId="0" fontId="5" fillId="14" borderId="91" xfId="17" applyFont="1" applyFill="1" applyBorder="1" applyAlignment="1">
      <alignment horizontal="center" vertical="center" wrapText="1"/>
    </xf>
    <xf numFmtId="0" fontId="5" fillId="0" borderId="0" xfId="17" applyFont="1" applyAlignment="1">
      <alignment horizontal="left" vertical="center" wrapText="1"/>
    </xf>
    <xf numFmtId="0" fontId="4" fillId="0" borderId="0" xfId="17" applyFont="1" applyAlignment="1">
      <alignment horizontal="left" vertical="center" wrapText="1"/>
    </xf>
    <xf numFmtId="0" fontId="11" fillId="0" borderId="17" xfId="17" applyFont="1" applyBorder="1" applyAlignment="1">
      <alignment horizontal="center" vertical="center"/>
    </xf>
    <xf numFmtId="0" fontId="11" fillId="0" borderId="13" xfId="17" applyFont="1" applyBorder="1" applyAlignment="1">
      <alignment horizontal="center" vertical="center"/>
    </xf>
    <xf numFmtId="0" fontId="33" fillId="0" borderId="0" xfId="17" applyFont="1" applyAlignment="1">
      <alignment horizontal="left" vertical="center"/>
    </xf>
    <xf numFmtId="0" fontId="5" fillId="13" borderId="17" xfId="17" applyFont="1" applyFill="1" applyBorder="1" applyAlignment="1">
      <alignment horizontal="center" vertical="center"/>
    </xf>
    <xf numFmtId="0" fontId="5" fillId="13" borderId="13" xfId="17" applyFont="1" applyFill="1" applyBorder="1" applyAlignment="1">
      <alignment horizontal="center" vertical="center"/>
    </xf>
    <xf numFmtId="0" fontId="5" fillId="13" borderId="18" xfId="17" applyFont="1" applyFill="1" applyBorder="1" applyAlignment="1">
      <alignment horizontal="center" vertical="center"/>
    </xf>
    <xf numFmtId="0" fontId="5" fillId="14" borderId="64" xfId="17" applyFont="1" applyFill="1" applyBorder="1" applyAlignment="1">
      <alignment horizontal="left" vertical="center" wrapText="1"/>
    </xf>
    <xf numFmtId="0" fontId="5" fillId="14" borderId="72" xfId="17" applyFont="1" applyFill="1" applyBorder="1" applyAlignment="1">
      <alignment horizontal="left" vertical="center" wrapText="1"/>
    </xf>
    <xf numFmtId="0" fontId="5" fillId="14" borderId="52" xfId="17" applyFont="1" applyFill="1" applyBorder="1" applyAlignment="1">
      <alignment horizontal="left" vertical="center" wrapText="1"/>
    </xf>
    <xf numFmtId="0" fontId="5" fillId="14" borderId="47" xfId="17" applyFont="1" applyFill="1" applyBorder="1" applyAlignment="1">
      <alignment horizontal="center" vertical="center" wrapText="1"/>
    </xf>
    <xf numFmtId="0" fontId="5" fillId="14" borderId="72" xfId="17" applyFont="1" applyFill="1" applyBorder="1" applyAlignment="1">
      <alignment horizontal="center" vertical="center" wrapText="1"/>
    </xf>
    <xf numFmtId="0" fontId="57" fillId="0" borderId="15" xfId="17" applyFont="1" applyBorder="1" applyAlignment="1">
      <alignment horizontal="center" vertical="center" wrapText="1"/>
    </xf>
    <xf numFmtId="0" fontId="57" fillId="0" borderId="23" xfId="17" applyFont="1" applyBorder="1" applyAlignment="1">
      <alignment horizontal="center" vertical="center" wrapText="1"/>
    </xf>
    <xf numFmtId="0" fontId="51" fillId="0" borderId="16" xfId="17" applyFont="1" applyBorder="1" applyAlignment="1">
      <alignment horizontal="center" vertical="center" wrapText="1"/>
    </xf>
    <xf numFmtId="0" fontId="51" fillId="0" borderId="24" xfId="17" applyFont="1" applyBorder="1" applyAlignment="1">
      <alignment horizontal="center" vertical="center" wrapText="1"/>
    </xf>
    <xf numFmtId="0" fontId="58" fillId="13" borderId="17" xfId="17" applyFont="1" applyFill="1" applyBorder="1" applyAlignment="1">
      <alignment horizontal="center" vertical="center"/>
    </xf>
    <xf numFmtId="0" fontId="5" fillId="0" borderId="1" xfId="17" applyFont="1" applyBorder="1" applyAlignment="1">
      <alignment horizontal="center" vertical="center" wrapText="1"/>
    </xf>
    <xf numFmtId="0" fontId="5" fillId="0" borderId="6" xfId="17" applyFont="1" applyBorder="1" applyAlignment="1">
      <alignment horizontal="center" vertical="center" wrapText="1"/>
    </xf>
    <xf numFmtId="0" fontId="5" fillId="0" borderId="9" xfId="17" applyFont="1" applyBorder="1" applyAlignment="1">
      <alignment horizontal="center" vertical="center" wrapText="1"/>
    </xf>
    <xf numFmtId="0" fontId="5" fillId="0" borderId="19" xfId="17" applyFont="1" applyBorder="1" applyAlignment="1">
      <alignment horizontal="center" vertical="center" wrapText="1"/>
    </xf>
    <xf numFmtId="0" fontId="5" fillId="0" borderId="70" xfId="17" applyFont="1" applyBorder="1" applyAlignment="1">
      <alignment horizontal="center" vertical="center" wrapText="1"/>
    </xf>
    <xf numFmtId="0" fontId="5" fillId="0" borderId="78" xfId="17" applyFont="1" applyBorder="1" applyAlignment="1">
      <alignment horizontal="center" vertical="center" wrapText="1"/>
    </xf>
    <xf numFmtId="0" fontId="5" fillId="0" borderId="10" xfId="17" applyFont="1" applyBorder="1" applyAlignment="1">
      <alignment horizontal="center" vertical="center" wrapText="1"/>
    </xf>
    <xf numFmtId="0" fontId="5" fillId="0" borderId="11" xfId="17" applyFont="1" applyBorder="1" applyAlignment="1">
      <alignment horizontal="center" vertical="center" wrapText="1"/>
    </xf>
    <xf numFmtId="0" fontId="5" fillId="0" borderId="20" xfId="17" applyFont="1" applyBorder="1" applyAlignment="1">
      <alignment horizontal="center" vertical="center" wrapText="1"/>
    </xf>
    <xf numFmtId="0" fontId="5" fillId="0" borderId="21" xfId="17" applyFont="1" applyBorder="1" applyAlignment="1">
      <alignment horizontal="center" vertical="center" wrapText="1"/>
    </xf>
    <xf numFmtId="17" fontId="5" fillId="0" borderId="12" xfId="17" quotePrefix="1" applyNumberFormat="1" applyFont="1" applyBorder="1" applyAlignment="1">
      <alignment horizontal="center" vertical="center" wrapText="1"/>
    </xf>
    <xf numFmtId="0" fontId="5" fillId="0" borderId="13" xfId="17" quotePrefix="1" applyFont="1" applyBorder="1" applyAlignment="1">
      <alignment horizontal="center" vertical="center" wrapText="1"/>
    </xf>
    <xf numFmtId="0" fontId="5" fillId="0" borderId="14" xfId="17" quotePrefix="1" applyFont="1" applyBorder="1" applyAlignment="1">
      <alignment horizontal="center" vertical="center" wrapText="1"/>
    </xf>
    <xf numFmtId="0" fontId="1" fillId="0" borderId="7" xfId="17" applyBorder="1" applyAlignment="1">
      <alignment horizontal="center"/>
    </xf>
    <xf numFmtId="0" fontId="3" fillId="0" borderId="1" xfId="17" applyFont="1" applyBorder="1" applyAlignment="1">
      <alignment horizontal="left" vertical="center"/>
    </xf>
    <xf numFmtId="0" fontId="3" fillId="0" borderId="2" xfId="17" applyFont="1" applyBorder="1" applyAlignment="1">
      <alignment horizontal="left" vertical="center"/>
    </xf>
    <xf numFmtId="0" fontId="3" fillId="0" borderId="3" xfId="17" applyFont="1" applyBorder="1" applyAlignment="1">
      <alignment horizontal="left" vertical="center"/>
    </xf>
    <xf numFmtId="0" fontId="3" fillId="0" borderId="4" xfId="17" applyFont="1" applyBorder="1" applyAlignment="1">
      <alignment horizontal="left" vertical="center"/>
    </xf>
    <xf numFmtId="0" fontId="3" fillId="0" borderId="0" xfId="17" applyFont="1" applyAlignment="1">
      <alignment horizontal="left" vertical="center"/>
    </xf>
    <xf numFmtId="0" fontId="3" fillId="0" borderId="5" xfId="17" applyFont="1" applyBorder="1" applyAlignment="1">
      <alignment horizontal="left" vertical="center"/>
    </xf>
    <xf numFmtId="165" fontId="3" fillId="0" borderId="6" xfId="17" applyNumberFormat="1" applyFont="1" applyBorder="1" applyAlignment="1">
      <alignment horizontal="left" vertical="center"/>
    </xf>
    <xf numFmtId="165" fontId="3" fillId="0" borderId="7" xfId="17" applyNumberFormat="1" applyFont="1" applyBorder="1" applyAlignment="1">
      <alignment horizontal="left" vertical="center"/>
    </xf>
    <xf numFmtId="165" fontId="3" fillId="0" borderId="8" xfId="17" applyNumberFormat="1" applyFont="1" applyBorder="1" applyAlignment="1">
      <alignment horizontal="left" vertical="center"/>
    </xf>
    <xf numFmtId="0" fontId="3" fillId="0" borderId="17" xfId="17" applyFont="1" applyBorder="1" applyAlignment="1">
      <alignment horizontal="center" vertical="center"/>
    </xf>
    <xf numFmtId="0" fontId="3" fillId="0" borderId="13" xfId="17" applyFont="1" applyBorder="1" applyAlignment="1">
      <alignment horizontal="center" vertical="center"/>
    </xf>
    <xf numFmtId="0" fontId="3" fillId="0" borderId="18" xfId="17" applyFont="1" applyBorder="1" applyAlignment="1">
      <alignment horizontal="center" vertical="center"/>
    </xf>
    <xf numFmtId="0" fontId="9" fillId="8" borderId="0" xfId="19" quotePrefix="1" applyFont="1" applyFill="1" applyAlignment="1">
      <alignment horizontal="left" vertical="center" wrapText="1"/>
    </xf>
    <xf numFmtId="0" fontId="9" fillId="8" borderId="0" xfId="19" applyFont="1" applyFill="1" applyAlignment="1">
      <alignment horizontal="left" vertical="center" wrapText="1"/>
    </xf>
    <xf numFmtId="0" fontId="46" fillId="8" borderId="75" xfId="21" quotePrefix="1" applyFont="1" applyFill="1" applyBorder="1" applyAlignment="1">
      <alignment horizontal="left" vertical="center" wrapText="1"/>
    </xf>
    <xf numFmtId="0" fontId="9" fillId="8" borderId="5" xfId="19" applyFont="1" applyFill="1" applyBorder="1" applyAlignment="1">
      <alignment horizontal="left" vertical="center" wrapText="1"/>
    </xf>
    <xf numFmtId="0" fontId="9" fillId="8" borderId="47" xfId="19" quotePrefix="1" applyFont="1" applyFill="1" applyBorder="1" applyAlignment="1">
      <alignment horizontal="left" vertical="center" wrapText="1"/>
    </xf>
    <xf numFmtId="0" fontId="9" fillId="8" borderId="72" xfId="19" applyFont="1" applyFill="1" applyBorder="1" applyAlignment="1">
      <alignment horizontal="left" vertical="center" wrapText="1"/>
    </xf>
    <xf numFmtId="0" fontId="9" fillId="8" borderId="83" xfId="19" applyFont="1" applyFill="1" applyBorder="1" applyAlignment="1">
      <alignment horizontal="left" vertical="center" wrapText="1"/>
    </xf>
    <xf numFmtId="0" fontId="11" fillId="0" borderId="59" xfId="0" applyFont="1" applyBorder="1" applyAlignment="1">
      <alignment horizontal="left" vertical="center"/>
    </xf>
    <xf numFmtId="0" fontId="11" fillId="0" borderId="60" xfId="0" applyFont="1" applyBorder="1" applyAlignment="1">
      <alignment horizontal="left" vertical="center"/>
    </xf>
    <xf numFmtId="0" fontId="11" fillId="0" borderId="63" xfId="0" applyFont="1" applyBorder="1" applyAlignment="1">
      <alignment horizontal="left" vertical="center"/>
    </xf>
    <xf numFmtId="0" fontId="11" fillId="0" borderId="59" xfId="0" applyFont="1" applyBorder="1" applyAlignment="1">
      <alignment horizontal="left" vertical="center" wrapText="1"/>
    </xf>
    <xf numFmtId="0" fontId="11" fillId="0" borderId="63" xfId="0" applyFont="1" applyBorder="1" applyAlignment="1">
      <alignment horizontal="left" vertical="center" wrapText="1"/>
    </xf>
    <xf numFmtId="0" fontId="11" fillId="0" borderId="60" xfId="0" applyFont="1" applyBorder="1" applyAlignment="1">
      <alignment horizontal="left" vertical="center" wrapText="1"/>
    </xf>
    <xf numFmtId="0" fontId="3" fillId="9" borderId="4" xfId="19" applyFont="1" applyFill="1" applyBorder="1" applyAlignment="1">
      <alignment vertical="center" wrapText="1"/>
    </xf>
    <xf numFmtId="0" fontId="1" fillId="9" borderId="0" xfId="19" applyFill="1" applyAlignment="1">
      <alignment vertical="center" wrapText="1"/>
    </xf>
    <xf numFmtId="0" fontId="9" fillId="8" borderId="48" xfId="19" quotePrefix="1" applyFont="1" applyFill="1" applyBorder="1" applyAlignment="1">
      <alignment horizontal="left" vertical="center" wrapText="1"/>
    </xf>
    <xf numFmtId="0" fontId="9" fillId="8" borderId="48" xfId="19" applyFont="1" applyFill="1" applyBorder="1" applyAlignment="1">
      <alignment horizontal="left" vertical="center" wrapText="1"/>
    </xf>
    <xf numFmtId="0" fontId="9" fillId="8" borderId="84" xfId="19" applyFont="1" applyFill="1" applyBorder="1" applyAlignment="1">
      <alignment horizontal="left" vertical="center" wrapText="1"/>
    </xf>
    <xf numFmtId="0" fontId="11" fillId="8" borderId="59" xfId="19" quotePrefix="1" applyFont="1" applyFill="1" applyBorder="1" applyAlignment="1">
      <alignment horizontal="left" vertical="top" wrapText="1"/>
    </xf>
    <xf numFmtId="0" fontId="11" fillId="8" borderId="63" xfId="19" applyFont="1" applyFill="1" applyBorder="1" applyAlignment="1">
      <alignment horizontal="left" vertical="top" wrapText="1"/>
    </xf>
    <xf numFmtId="0" fontId="11" fillId="8" borderId="69" xfId="19" applyFont="1" applyFill="1" applyBorder="1" applyAlignment="1">
      <alignment horizontal="left" vertical="top" wrapText="1"/>
    </xf>
    <xf numFmtId="0" fontId="9" fillId="8" borderId="81" xfId="19" quotePrefix="1" applyFont="1" applyFill="1" applyBorder="1" applyAlignment="1">
      <alignment horizontal="left" vertical="center" wrapText="1"/>
    </xf>
    <xf numFmtId="0" fontId="9" fillId="8" borderId="81" xfId="19" applyFont="1" applyFill="1" applyBorder="1" applyAlignment="1">
      <alignment horizontal="left" vertical="center" wrapText="1"/>
    </xf>
    <xf numFmtId="0" fontId="9" fillId="8" borderId="15" xfId="19" applyFont="1" applyFill="1" applyBorder="1" applyAlignment="1">
      <alignment horizontal="left" vertical="center" wrapText="1"/>
    </xf>
    <xf numFmtId="0" fontId="11" fillId="0" borderId="62" xfId="19" quotePrefix="1" applyFont="1" applyBorder="1" applyAlignment="1">
      <alignment horizontal="left" vertical="center" wrapText="1"/>
    </xf>
    <xf numFmtId="0" fontId="9" fillId="8" borderId="66" xfId="19" quotePrefix="1" applyFont="1" applyFill="1" applyBorder="1" applyAlignment="1">
      <alignment horizontal="left" vertical="center" wrapText="1"/>
    </xf>
    <xf numFmtId="0" fontId="9" fillId="8" borderId="67" xfId="19" applyFont="1" applyFill="1" applyBorder="1" applyAlignment="1">
      <alignment horizontal="left" vertical="center" wrapText="1"/>
    </xf>
    <xf numFmtId="0" fontId="9" fillId="8" borderId="82" xfId="19" applyFont="1" applyFill="1" applyBorder="1" applyAlignment="1">
      <alignment horizontal="left" vertical="center" wrapText="1"/>
    </xf>
    <xf numFmtId="0" fontId="21" fillId="0" borderId="63" xfId="1" applyFont="1" applyBorder="1" applyAlignment="1">
      <alignment horizontal="left" vertical="center"/>
    </xf>
    <xf numFmtId="0" fontId="21" fillId="0" borderId="69" xfId="1" applyFont="1" applyBorder="1" applyAlignment="1">
      <alignment horizontal="left" vertical="center"/>
    </xf>
    <xf numFmtId="0" fontId="11" fillId="0" borderId="59" xfId="1" applyFont="1" applyBorder="1" applyAlignment="1">
      <alignment horizontal="left" vertical="center"/>
    </xf>
    <xf numFmtId="0" fontId="11" fillId="0" borderId="60" xfId="1" applyFont="1" applyBorder="1" applyAlignment="1">
      <alignment horizontal="left" vertical="center"/>
    </xf>
    <xf numFmtId="0" fontId="15" fillId="0" borderId="0" xfId="1" applyFont="1" applyAlignment="1">
      <alignment horizontal="left" vertical="center" wrapText="1"/>
    </xf>
    <xf numFmtId="0" fontId="9" fillId="0" borderId="58" xfId="1" applyFont="1" applyBorder="1" applyAlignment="1">
      <alignment horizontal="left" vertical="top" wrapText="1"/>
    </xf>
    <xf numFmtId="0" fontId="9" fillId="0" borderId="91" xfId="1" applyFont="1" applyBorder="1" applyAlignment="1">
      <alignment horizontal="left" vertical="center"/>
    </xf>
    <xf numFmtId="0" fontId="21" fillId="0" borderId="94" xfId="1" applyFont="1" applyBorder="1" applyAlignment="1">
      <alignment horizontal="left" vertical="center"/>
    </xf>
    <xf numFmtId="0" fontId="21" fillId="0" borderId="77" xfId="1" applyFont="1" applyBorder="1" applyAlignment="1">
      <alignment horizontal="left" vertical="center"/>
    </xf>
    <xf numFmtId="0" fontId="20" fillId="0" borderId="59" xfId="1" quotePrefix="1" applyFont="1" applyBorder="1" applyAlignment="1">
      <alignment horizontal="left" wrapText="1"/>
    </xf>
    <xf numFmtId="0" fontId="20" fillId="0" borderId="63" xfId="1" quotePrefix="1" applyFont="1" applyBorder="1" applyAlignment="1">
      <alignment horizontal="left" wrapText="1"/>
    </xf>
    <xf numFmtId="0" fontId="20" fillId="0" borderId="60" xfId="1" quotePrefix="1" applyFont="1" applyBorder="1" applyAlignment="1">
      <alignment horizontal="left" wrapText="1"/>
    </xf>
    <xf numFmtId="0" fontId="20" fillId="0" borderId="59" xfId="1" applyFont="1" applyBorder="1" applyAlignment="1">
      <alignment horizontal="left"/>
    </xf>
    <xf numFmtId="0" fontId="20" fillId="0" borderId="63" xfId="1" applyFont="1" applyBorder="1" applyAlignment="1">
      <alignment horizontal="left"/>
    </xf>
    <xf numFmtId="0" fontId="20" fillId="0" borderId="60" xfId="1" applyFont="1" applyBorder="1" applyAlignment="1">
      <alignment horizontal="left"/>
    </xf>
    <xf numFmtId="0" fontId="1" fillId="0" borderId="17" xfId="1" applyBorder="1" applyAlignment="1">
      <alignment horizontal="left" vertical="top"/>
    </xf>
    <xf numFmtId="0" fontId="1" fillId="0" borderId="13" xfId="1" applyBorder="1" applyAlignment="1">
      <alignment horizontal="left" vertical="top"/>
    </xf>
    <xf numFmtId="0" fontId="1" fillId="0" borderId="18" xfId="1" applyBorder="1" applyAlignment="1">
      <alignment horizontal="left" vertical="top"/>
    </xf>
    <xf numFmtId="0" fontId="1" fillId="11" borderId="1" xfId="1" applyFill="1" applyBorder="1" applyAlignment="1">
      <alignment horizontal="center" vertical="center"/>
    </xf>
    <xf numFmtId="0" fontId="1" fillId="11" borderId="2" xfId="1" applyFill="1" applyBorder="1" applyAlignment="1">
      <alignment horizontal="center" vertical="center"/>
    </xf>
    <xf numFmtId="0" fontId="1" fillId="11" borderId="3" xfId="1" applyFill="1" applyBorder="1" applyAlignment="1">
      <alignment horizontal="center" vertical="center"/>
    </xf>
    <xf numFmtId="0" fontId="1" fillId="11" borderId="4" xfId="1" applyFill="1" applyBorder="1" applyAlignment="1">
      <alignment horizontal="center" vertical="center"/>
    </xf>
    <xf numFmtId="0" fontId="1" fillId="11" borderId="0" xfId="1" applyFill="1" applyAlignment="1">
      <alignment horizontal="center" vertical="center"/>
    </xf>
    <xf numFmtId="0" fontId="1" fillId="11" borderId="5" xfId="1" applyFill="1" applyBorder="1" applyAlignment="1">
      <alignment horizontal="center" vertical="center"/>
    </xf>
    <xf numFmtId="0" fontId="1" fillId="11" borderId="6" xfId="1" applyFill="1" applyBorder="1" applyAlignment="1">
      <alignment horizontal="center" vertical="center"/>
    </xf>
    <xf numFmtId="0" fontId="1" fillId="11" borderId="7" xfId="1" applyFill="1" applyBorder="1" applyAlignment="1">
      <alignment horizontal="center" vertical="center"/>
    </xf>
    <xf numFmtId="0" fontId="1" fillId="11" borderId="8" xfId="1" applyFill="1" applyBorder="1" applyAlignment="1">
      <alignment horizontal="center" vertical="center"/>
    </xf>
    <xf numFmtId="179" fontId="45" fillId="2" borderId="59" xfId="1" applyNumberFormat="1" applyFont="1" applyFill="1" applyBorder="1" applyAlignment="1">
      <alignment horizontal="left" vertical="center"/>
    </xf>
    <xf numFmtId="179" fontId="45" fillId="2" borderId="63" xfId="1" applyNumberFormat="1" applyFont="1" applyFill="1" applyBorder="1" applyAlignment="1">
      <alignment horizontal="left" vertical="center"/>
    </xf>
    <xf numFmtId="0" fontId="9" fillId="0" borderId="95" xfId="1" applyFont="1" applyBorder="1" applyAlignment="1">
      <alignment horizontal="left" vertical="top" wrapText="1"/>
    </xf>
    <xf numFmtId="0" fontId="9" fillId="0" borderId="48" xfId="1" applyFont="1" applyBorder="1" applyAlignment="1">
      <alignment horizontal="left" vertical="top" wrapText="1"/>
    </xf>
    <xf numFmtId="0" fontId="22" fillId="4" borderId="1" xfId="0" quotePrefix="1" applyFont="1" applyFill="1" applyBorder="1" applyAlignment="1">
      <alignment horizontal="left" wrapText="1"/>
    </xf>
    <xf numFmtId="0" fontId="22" fillId="4" borderId="2" xfId="0" quotePrefix="1" applyFont="1" applyFill="1" applyBorder="1" applyAlignment="1">
      <alignment horizontal="left" wrapText="1"/>
    </xf>
    <xf numFmtId="0" fontId="22" fillId="4" borderId="3" xfId="0" quotePrefix="1" applyFont="1" applyFill="1" applyBorder="1" applyAlignment="1">
      <alignment horizontal="left" wrapText="1"/>
    </xf>
    <xf numFmtId="0" fontId="22" fillId="4" borderId="6" xfId="0" quotePrefix="1" applyFont="1" applyFill="1" applyBorder="1" applyAlignment="1">
      <alignment horizontal="left" vertical="center" wrapText="1"/>
    </xf>
    <xf numFmtId="0" fontId="22" fillId="4" borderId="7" xfId="0" quotePrefix="1" applyFont="1" applyFill="1" applyBorder="1" applyAlignment="1">
      <alignment horizontal="left" vertical="center" wrapText="1"/>
    </xf>
    <xf numFmtId="0" fontId="22" fillId="4" borderId="8" xfId="0" quotePrefix="1" applyFont="1" applyFill="1" applyBorder="1" applyAlignment="1">
      <alignment horizontal="left" vertical="center" wrapText="1"/>
    </xf>
    <xf numFmtId="0" fontId="3" fillId="4" borderId="59" xfId="6" quotePrefix="1" applyFont="1" applyFill="1" applyBorder="1" applyAlignment="1">
      <alignment horizontal="left" vertical="center"/>
    </xf>
    <xf numFmtId="0" fontId="3" fillId="4" borderId="60" xfId="6" quotePrefix="1" applyFont="1" applyFill="1" applyBorder="1" applyAlignment="1">
      <alignment horizontal="left" vertical="center"/>
    </xf>
    <xf numFmtId="0" fontId="2" fillId="4" borderId="59" xfId="6" applyFill="1" applyBorder="1" applyAlignment="1">
      <alignment horizontal="left" vertical="center" wrapText="1"/>
    </xf>
    <xf numFmtId="0" fontId="2" fillId="4" borderId="60" xfId="6" applyFill="1" applyBorder="1" applyAlignment="1">
      <alignment horizontal="left" vertical="center" wrapText="1"/>
    </xf>
    <xf numFmtId="0" fontId="2" fillId="4" borderId="59" xfId="7" applyFill="1" applyBorder="1" applyAlignment="1">
      <alignment horizontal="left" vertical="center" wrapText="1"/>
    </xf>
    <xf numFmtId="0" fontId="2" fillId="4" borderId="60" xfId="7" applyFill="1" applyBorder="1" applyAlignment="1">
      <alignment horizontal="left" vertical="center" wrapText="1"/>
    </xf>
    <xf numFmtId="0" fontId="3" fillId="4" borderId="59" xfId="6" applyFont="1" applyFill="1" applyBorder="1" applyAlignment="1">
      <alignment horizontal="left" vertical="top"/>
    </xf>
    <xf numFmtId="0" fontId="3" fillId="4" borderId="60" xfId="6" applyFont="1" applyFill="1" applyBorder="1" applyAlignment="1">
      <alignment horizontal="left" vertical="top"/>
    </xf>
    <xf numFmtId="0" fontId="12" fillId="0" borderId="59" xfId="12" applyBorder="1" applyAlignment="1">
      <alignment horizontal="left" wrapText="1"/>
    </xf>
    <xf numFmtId="0" fontId="12" fillId="0" borderId="63" xfId="12" applyBorder="1" applyAlignment="1">
      <alignment horizontal="left" wrapText="1"/>
    </xf>
    <xf numFmtId="0" fontId="36" fillId="4" borderId="59" xfId="6" applyFont="1" applyFill="1" applyBorder="1" applyAlignment="1">
      <alignment horizontal="left" vertical="top"/>
    </xf>
    <xf numFmtId="0" fontId="36" fillId="4" borderId="60" xfId="6" applyFont="1" applyFill="1" applyBorder="1" applyAlignment="1">
      <alignment horizontal="left" vertical="top"/>
    </xf>
    <xf numFmtId="0" fontId="3" fillId="4" borderId="59" xfId="6" applyFont="1" applyFill="1" applyBorder="1" applyAlignment="1">
      <alignment horizontal="left" vertical="center"/>
    </xf>
    <xf numFmtId="0" fontId="3" fillId="4" borderId="60" xfId="6" applyFont="1" applyFill="1" applyBorder="1" applyAlignment="1">
      <alignment horizontal="left" vertical="center"/>
    </xf>
    <xf numFmtId="0" fontId="37" fillId="5" borderId="59" xfId="6" applyFont="1" applyFill="1" applyBorder="1" applyAlignment="1">
      <alignment horizontal="left" vertical="center" wrapText="1"/>
    </xf>
    <xf numFmtId="0" fontId="37" fillId="5" borderId="60" xfId="6" applyFont="1" applyFill="1" applyBorder="1" applyAlignment="1">
      <alignment horizontal="left" vertical="center" wrapText="1"/>
    </xf>
    <xf numFmtId="0" fontId="3" fillId="4" borderId="59" xfId="6" quotePrefix="1" applyFont="1" applyFill="1" applyBorder="1" applyAlignment="1">
      <alignment horizontal="left" vertical="top"/>
    </xf>
    <xf numFmtId="0" fontId="3" fillId="4" borderId="60" xfId="6" quotePrefix="1" applyFont="1" applyFill="1" applyBorder="1" applyAlignment="1">
      <alignment horizontal="left" vertical="top"/>
    </xf>
    <xf numFmtId="170" fontId="3" fillId="0" borderId="59" xfId="8" quotePrefix="1" applyFont="1" applyBorder="1" applyAlignment="1">
      <alignment horizontal="left" vertical="center" wrapText="1"/>
    </xf>
    <xf numFmtId="170" fontId="3" fillId="0" borderId="60" xfId="8" quotePrefix="1" applyFont="1" applyBorder="1" applyAlignment="1">
      <alignment horizontal="left" vertical="center" wrapText="1"/>
    </xf>
    <xf numFmtId="0" fontId="12" fillId="0" borderId="17" xfId="12" applyBorder="1" applyAlignment="1">
      <alignment horizontal="center"/>
    </xf>
    <xf numFmtId="0" fontId="12" fillId="0" borderId="13" xfId="12" applyBorder="1" applyAlignment="1">
      <alignment horizontal="center"/>
    </xf>
    <xf numFmtId="0" fontId="12" fillId="0" borderId="18" xfId="12" applyBorder="1" applyAlignment="1">
      <alignment horizontal="center"/>
    </xf>
    <xf numFmtId="0" fontId="26" fillId="0" borderId="1" xfId="14" applyFont="1" applyBorder="1" applyAlignment="1">
      <alignment horizontal="left"/>
    </xf>
    <xf numFmtId="0" fontId="26" fillId="0" borderId="2" xfId="14" applyFont="1" applyBorder="1" applyAlignment="1">
      <alignment horizontal="left"/>
    </xf>
    <xf numFmtId="0" fontId="26" fillId="0" borderId="3" xfId="14" applyFont="1" applyBorder="1" applyAlignment="1">
      <alignment horizontal="left"/>
    </xf>
    <xf numFmtId="0" fontId="26" fillId="0" borderId="4" xfId="14" applyFont="1" applyBorder="1" applyAlignment="1">
      <alignment horizontal="left"/>
    </xf>
    <xf numFmtId="0" fontId="26" fillId="0" borderId="0" xfId="14" applyFont="1" applyAlignment="1">
      <alignment horizontal="left"/>
    </xf>
    <xf numFmtId="0" fontId="26" fillId="0" borderId="5" xfId="14" applyFont="1" applyBorder="1" applyAlignment="1">
      <alignment horizontal="left"/>
    </xf>
    <xf numFmtId="165" fontId="26" fillId="0" borderId="6" xfId="14" applyNumberFormat="1" applyFont="1" applyBorder="1" applyAlignment="1">
      <alignment horizontal="left"/>
    </xf>
    <xf numFmtId="165" fontId="26" fillId="0" borderId="7" xfId="14" applyNumberFormat="1" applyFont="1" applyBorder="1" applyAlignment="1">
      <alignment horizontal="left"/>
    </xf>
    <xf numFmtId="165" fontId="26" fillId="0" borderId="8" xfId="14" applyNumberFormat="1" applyFont="1" applyBorder="1" applyAlignment="1">
      <alignment horizontal="left"/>
    </xf>
    <xf numFmtId="0" fontId="29" fillId="5" borderId="65" xfId="12" applyFont="1" applyFill="1" applyBorder="1" applyAlignment="1">
      <alignment horizontal="center"/>
    </xf>
    <xf numFmtId="0" fontId="29" fillId="5" borderId="63" xfId="12" applyFont="1" applyFill="1" applyBorder="1" applyAlignment="1">
      <alignment horizontal="center"/>
    </xf>
    <xf numFmtId="0" fontId="29" fillId="5" borderId="69" xfId="12" applyFont="1" applyFill="1" applyBorder="1" applyAlignment="1">
      <alignment horizontal="center"/>
    </xf>
    <xf numFmtId="0" fontId="30" fillId="0" borderId="71" xfId="12" applyFont="1" applyBorder="1" applyAlignment="1">
      <alignment horizontal="center" vertical="center" wrapText="1"/>
    </xf>
    <xf numFmtId="0" fontId="30" fillId="0" borderId="67" xfId="12" applyFont="1" applyBorder="1" applyAlignment="1">
      <alignment horizontal="center" vertical="center" wrapText="1"/>
    </xf>
    <xf numFmtId="0" fontId="30" fillId="0" borderId="64" xfId="12" applyFont="1" applyBorder="1" applyAlignment="1">
      <alignment horizontal="center" vertical="center" wrapText="1"/>
    </xf>
    <xf numFmtId="0" fontId="30" fillId="0" borderId="72" xfId="12" applyFont="1" applyBorder="1" applyAlignment="1">
      <alignment horizontal="center" vertical="center" wrapText="1"/>
    </xf>
    <xf numFmtId="0" fontId="30" fillId="0" borderId="71" xfId="12" applyFont="1" applyBorder="1" applyAlignment="1">
      <alignment horizontal="center"/>
    </xf>
    <xf numFmtId="0" fontId="30" fillId="0" borderId="67" xfId="12" applyFont="1" applyBorder="1" applyAlignment="1">
      <alignment horizontal="center"/>
    </xf>
    <xf numFmtId="0" fontId="30" fillId="0" borderId="64" xfId="12" applyFont="1" applyBorder="1" applyAlignment="1">
      <alignment horizontal="center"/>
    </xf>
    <xf numFmtId="0" fontId="30" fillId="0" borderId="72" xfId="12" applyFont="1" applyBorder="1" applyAlignment="1">
      <alignment horizontal="center"/>
    </xf>
    <xf numFmtId="0" fontId="34" fillId="0" borderId="0" xfId="2" applyFont="1" applyAlignment="1">
      <alignment horizontal="left" vertical="center"/>
    </xf>
    <xf numFmtId="0" fontId="29" fillId="0" borderId="0" xfId="12" applyFont="1" applyAlignment="1">
      <alignment horizontal="center"/>
    </xf>
    <xf numFmtId="0" fontId="34" fillId="0" borderId="66" xfId="2" applyFont="1" applyBorder="1" applyAlignment="1">
      <alignment horizontal="left" vertical="center"/>
    </xf>
    <xf numFmtId="0" fontId="34" fillId="0" borderId="53" xfId="2" applyFont="1" applyBorder="1" applyAlignment="1">
      <alignment horizontal="left" vertical="center"/>
    </xf>
    <xf numFmtId="0" fontId="34" fillId="0" borderId="75" xfId="2" applyFont="1" applyBorder="1" applyAlignment="1">
      <alignment horizontal="left" vertical="center"/>
    </xf>
    <xf numFmtId="0" fontId="34" fillId="0" borderId="27" xfId="2" applyFont="1" applyBorder="1" applyAlignment="1">
      <alignment horizontal="left" vertical="center"/>
    </xf>
    <xf numFmtId="0" fontId="34" fillId="0" borderId="47" xfId="2" applyFont="1" applyBorder="1" applyAlignment="1">
      <alignment horizontal="left" vertical="center"/>
    </xf>
    <xf numFmtId="0" fontId="34" fillId="0" borderId="52" xfId="2" applyFont="1" applyBorder="1" applyAlignment="1">
      <alignment horizontal="left" vertical="center"/>
    </xf>
    <xf numFmtId="0" fontId="31" fillId="0" borderId="0" xfId="12" applyFont="1" applyAlignment="1">
      <alignment horizontal="center" vertical="center"/>
    </xf>
    <xf numFmtId="0" fontId="27" fillId="0" borderId="0" xfId="14" applyFont="1" applyAlignment="1">
      <alignment horizontal="center"/>
    </xf>
    <xf numFmtId="0" fontId="32" fillId="0" borderId="72" xfId="2" applyFont="1" applyBorder="1" applyAlignment="1">
      <alignment horizontal="left" vertical="center"/>
    </xf>
    <xf numFmtId="0" fontId="30" fillId="0" borderId="6" xfId="12" applyFont="1" applyBorder="1" applyAlignment="1">
      <alignment horizontal="center"/>
    </xf>
    <xf numFmtId="0" fontId="30" fillId="0" borderId="7" xfId="12" applyFont="1" applyBorder="1" applyAlignment="1">
      <alignment horizontal="center"/>
    </xf>
  </cellXfs>
  <cellStyles count="26">
    <cellStyle name="Comma" xfId="24" builtinId="3"/>
    <cellStyle name="Comma 2" xfId="3" xr:uid="{00000000-0005-0000-0000-000000000000}"/>
    <cellStyle name="Comma 2 2" xfId="18" xr:uid="{48EC1C75-76DE-4672-99E5-A63F857BFD44}"/>
    <cellStyle name="Comma 24" xfId="16" xr:uid="{00000000-0005-0000-0000-000001000000}"/>
    <cellStyle name="Comma 27" xfId="15" xr:uid="{00000000-0005-0000-0000-000002000000}"/>
    <cellStyle name="Comma 3" xfId="11" xr:uid="{00000000-0005-0000-0000-000003000000}"/>
    <cellStyle name="Hyperlink" xfId="21" builtinId="8"/>
    <cellStyle name="Normal" xfId="0" builtinId="0"/>
    <cellStyle name="Normal 10" xfId="2" xr:uid="{00000000-0005-0000-0000-000005000000}"/>
    <cellStyle name="Normal 10 18" xfId="17" xr:uid="{1B01128B-F33B-49F0-A8AD-BC75A40D1449}"/>
    <cellStyle name="Normal 117" xfId="12" xr:uid="{00000000-0005-0000-0000-000006000000}"/>
    <cellStyle name="Normal 2" xfId="1" xr:uid="{00000000-0005-0000-0000-000007000000}"/>
    <cellStyle name="Normal 2 2" xfId="7" xr:uid="{00000000-0005-0000-0000-000008000000}"/>
    <cellStyle name="Normal 2 2 2" xfId="10" xr:uid="{00000000-0005-0000-0000-000009000000}"/>
    <cellStyle name="Normal 2 2 2 2" xfId="19" xr:uid="{1C484BB5-61F0-436E-80D9-E4CBDA733CB4}"/>
    <cellStyle name="Normal 2 2 58" xfId="14" xr:uid="{00000000-0005-0000-0000-00000A000000}"/>
    <cellStyle name="Normal 2 3" xfId="8" xr:uid="{00000000-0005-0000-0000-00000B000000}"/>
    <cellStyle name="Normal 2_Medupi Section E- Price Schedules Rev2" xfId="6" xr:uid="{00000000-0005-0000-0000-00000C000000}"/>
    <cellStyle name="Normal 2_Medupi Section E- Price Schedules Rev2 2" xfId="20" xr:uid="{75B01367-30AE-4274-8E36-04F2230B3EDF}"/>
    <cellStyle name="Normal 3 28" xfId="13" xr:uid="{00000000-0005-0000-0000-00000D000000}"/>
    <cellStyle name="Normal 47" xfId="23" xr:uid="{355B606A-4605-421B-BBAD-97DAB45F4330}"/>
    <cellStyle name="Normal 51" xfId="22" xr:uid="{1042F77E-23A4-424D-B1C0-2BA9A5588A09}"/>
    <cellStyle name="Normal 6" xfId="9" xr:uid="{00000000-0005-0000-0000-00000E000000}"/>
    <cellStyle name="Percent" xfId="5" builtinId="5"/>
    <cellStyle name="Percent 2" xfId="4" xr:uid="{00000000-0005-0000-0000-000011000000}"/>
    <cellStyle name="Percent 2 2 2" xfId="25" xr:uid="{31FB9620-5F4F-4946-8FE9-F1DBA2D51D1C}"/>
  </cellStyles>
  <dxfs count="0"/>
  <tableStyles count="0" defaultTableStyle="TableStyleMedium2" defaultPivotStyle="PivotStyleLight16"/>
  <colors>
    <mruColors>
      <color rgb="FF00FF00"/>
      <color rgb="FF66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wmf"/></Relationships>
</file>

<file path=xl/drawings/drawing1.xml><?xml version="1.0" encoding="utf-8"?>
<xdr:wsDr xmlns:xdr="http://schemas.openxmlformats.org/drawingml/2006/spreadsheetDrawing" xmlns:a="http://schemas.openxmlformats.org/drawingml/2006/main">
  <xdr:twoCellAnchor>
    <xdr:from>
      <xdr:col>1</xdr:col>
      <xdr:colOff>471486</xdr:colOff>
      <xdr:row>2</xdr:row>
      <xdr:rowOff>85725</xdr:rowOff>
    </xdr:from>
    <xdr:to>
      <xdr:col>2</xdr:col>
      <xdr:colOff>2324100</xdr:colOff>
      <xdr:row>9</xdr:row>
      <xdr:rowOff>141548</xdr:rowOff>
    </xdr:to>
    <xdr:pic>
      <xdr:nvPicPr>
        <xdr:cNvPr id="2" name="Picture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grayscl/>
          <a:biLevel thresh="50000"/>
          <a:extLst>
            <a:ext uri="{28A0092B-C50C-407E-A947-70E740481C1C}">
              <a14:useLocalDpi xmlns:a14="http://schemas.microsoft.com/office/drawing/2010/main" val="0"/>
            </a:ext>
          </a:extLst>
        </a:blip>
        <a:srcRect/>
        <a:stretch>
          <a:fillRect/>
        </a:stretch>
      </xdr:blipFill>
      <xdr:spPr bwMode="auto">
        <a:xfrm>
          <a:off x="1112836" y="517525"/>
          <a:ext cx="6710364" cy="143377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471486</xdr:colOff>
      <xdr:row>2</xdr:row>
      <xdr:rowOff>85725</xdr:rowOff>
    </xdr:from>
    <xdr:to>
      <xdr:col>2</xdr:col>
      <xdr:colOff>2324100</xdr:colOff>
      <xdr:row>9</xdr:row>
      <xdr:rowOff>141548</xdr:rowOff>
    </xdr:to>
    <xdr:pic>
      <xdr:nvPicPr>
        <xdr:cNvPr id="2" name="Picture 1">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grayscl/>
          <a:biLevel thresh="50000"/>
          <a:extLst>
            <a:ext uri="{28A0092B-C50C-407E-A947-70E740481C1C}">
              <a14:useLocalDpi xmlns:a14="http://schemas.microsoft.com/office/drawing/2010/main" val="0"/>
            </a:ext>
          </a:extLst>
        </a:blip>
        <a:srcRect/>
        <a:stretch>
          <a:fillRect/>
        </a:stretch>
      </xdr:blipFill>
      <xdr:spPr bwMode="auto">
        <a:xfrm>
          <a:off x="1077911" y="520700"/>
          <a:ext cx="6713539" cy="14623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4070350</xdr:colOff>
          <xdr:row>1</xdr:row>
          <xdr:rowOff>38100</xdr:rowOff>
        </xdr:from>
        <xdr:to>
          <xdr:col>3</xdr:col>
          <xdr:colOff>1295400</xdr:colOff>
          <xdr:row>4</xdr:row>
          <xdr:rowOff>101600</xdr:rowOff>
        </xdr:to>
        <xdr:sp macro="" textlink="">
          <xdr:nvSpPr>
            <xdr:cNvPr id="16385" name="Object 1" hidden="1">
              <a:extLst>
                <a:ext uri="{63B3BB69-23CF-44E3-9099-C40C66FF867C}">
                  <a14:compatExt spid="_x0000_s16385"/>
                </a:ext>
                <a:ext uri="{FF2B5EF4-FFF2-40B4-BE49-F238E27FC236}">
                  <a16:creationId xmlns:a16="http://schemas.microsoft.com/office/drawing/2014/main" id="{00000000-0008-0000-0700-00000140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hyperlink" Target="http://www.resbank.co.za/"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7.bin"/><Relationship Id="rId5" Type="http://schemas.openxmlformats.org/officeDocument/2006/relationships/image" Target="../media/image2.wmf"/><Relationship Id="rId4" Type="http://schemas.openxmlformats.org/officeDocument/2006/relationships/oleObject" Target="../embeddings/oleObject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FF00"/>
  </sheetPr>
  <dimension ref="B1:J41"/>
  <sheetViews>
    <sheetView showGridLines="0" topLeftCell="A19" zoomScale="85" zoomScaleNormal="85" workbookViewId="0">
      <selection activeCell="C26" sqref="C26"/>
    </sheetView>
  </sheetViews>
  <sheetFormatPr defaultColWidth="9.36328125" defaultRowHeight="14.5" x14ac:dyDescent="0.35"/>
  <cols>
    <col min="2" max="2" width="69.54296875" customWidth="1"/>
    <col min="3" max="3" width="40.36328125" style="25" customWidth="1"/>
  </cols>
  <sheetData>
    <row r="1" spans="2:4" ht="11.25" customHeight="1" x14ac:dyDescent="0.35">
      <c r="B1" s="2"/>
      <c r="C1" s="3"/>
    </row>
    <row r="2" spans="2:4" ht="23" x14ac:dyDescent="0.35">
      <c r="B2" s="348" t="s">
        <v>0</v>
      </c>
      <c r="C2" s="348"/>
    </row>
    <row r="3" spans="2:4" ht="15.5" x14ac:dyDescent="0.35">
      <c r="B3" s="2"/>
      <c r="C3" s="3"/>
    </row>
    <row r="4" spans="2:4" ht="15.5" x14ac:dyDescent="0.35">
      <c r="B4" s="2"/>
      <c r="C4" s="4"/>
    </row>
    <row r="5" spans="2:4" ht="15.5" x14ac:dyDescent="0.35">
      <c r="B5" s="2"/>
      <c r="C5" s="3"/>
    </row>
    <row r="6" spans="2:4" ht="15.5" x14ac:dyDescent="0.35">
      <c r="B6" s="2"/>
      <c r="C6" s="3"/>
    </row>
    <row r="7" spans="2:4" ht="15.5" x14ac:dyDescent="0.35">
      <c r="B7" s="2"/>
      <c r="C7" s="3"/>
    </row>
    <row r="8" spans="2:4" ht="15.5" x14ac:dyDescent="0.35">
      <c r="B8" s="2"/>
      <c r="C8" s="3"/>
    </row>
    <row r="9" spans="2:4" ht="15.5" x14ac:dyDescent="0.35">
      <c r="B9" s="2"/>
      <c r="C9" s="3"/>
    </row>
    <row r="10" spans="2:4" ht="15.5" x14ac:dyDescent="0.35">
      <c r="B10" s="2"/>
      <c r="C10" s="3"/>
    </row>
    <row r="11" spans="2:4" ht="15.5" x14ac:dyDescent="0.35">
      <c r="B11" s="5"/>
      <c r="C11" s="3"/>
    </row>
    <row r="12" spans="2:4" ht="18" x14ac:dyDescent="0.35">
      <c r="B12" s="349" t="s">
        <v>1</v>
      </c>
      <c r="C12" s="349"/>
    </row>
    <row r="13" spans="2:4" ht="15.5" x14ac:dyDescent="0.35">
      <c r="B13" s="6"/>
      <c r="C13" s="3"/>
    </row>
    <row r="14" spans="2:4" ht="15.5" x14ac:dyDescent="0.35">
      <c r="B14" s="350" t="s">
        <v>2</v>
      </c>
      <c r="C14" s="350"/>
      <c r="D14" s="7"/>
    </row>
    <row r="15" spans="2:4" ht="16" thickBot="1" x14ac:dyDescent="0.4">
      <c r="B15" s="8"/>
      <c r="C15" s="8"/>
      <c r="D15" s="7"/>
    </row>
    <row r="16" spans="2:4" ht="33" customHeight="1" thickBot="1" x14ac:dyDescent="0.4">
      <c r="B16" s="9" t="s">
        <v>3</v>
      </c>
      <c r="C16" s="10"/>
    </row>
    <row r="17" spans="2:10" ht="16" thickBot="1" x14ac:dyDescent="0.4">
      <c r="B17" s="6"/>
      <c r="C17" s="3"/>
    </row>
    <row r="18" spans="2:10" ht="33" customHeight="1" thickBot="1" x14ac:dyDescent="0.4">
      <c r="B18" s="9" t="s">
        <v>4</v>
      </c>
      <c r="C18" s="10"/>
    </row>
    <row r="19" spans="2:10" ht="15.5" x14ac:dyDescent="0.35">
      <c r="B19" s="6"/>
      <c r="C19" s="3"/>
    </row>
    <row r="20" spans="2:10" ht="54.75" customHeight="1" x14ac:dyDescent="0.35">
      <c r="B20" s="351" t="s">
        <v>5</v>
      </c>
      <c r="C20" s="352"/>
    </row>
    <row r="21" spans="2:10" ht="16" thickBot="1" x14ac:dyDescent="0.4">
      <c r="B21" s="11"/>
      <c r="C21" s="3"/>
    </row>
    <row r="22" spans="2:10" ht="30" customHeight="1" thickBot="1" x14ac:dyDescent="0.4">
      <c r="B22" s="12" t="s">
        <v>6</v>
      </c>
      <c r="C22" s="47" t="e">
        <f>#REF!</f>
        <v>#REF!</v>
      </c>
    </row>
    <row r="23" spans="2:10" ht="16" thickBot="1" x14ac:dyDescent="0.4">
      <c r="B23" s="14"/>
      <c r="C23" s="3"/>
    </row>
    <row r="24" spans="2:10" ht="16" thickBot="1" x14ac:dyDescent="0.4">
      <c r="B24" s="12" t="s">
        <v>7</v>
      </c>
      <c r="C24" s="15"/>
    </row>
    <row r="25" spans="2:10" ht="16" thickBot="1" x14ac:dyDescent="0.4">
      <c r="B25" s="16"/>
      <c r="C25" s="3"/>
    </row>
    <row r="26" spans="2:10" ht="31.5" thickBot="1" x14ac:dyDescent="0.4">
      <c r="B26" s="17" t="s">
        <v>8</v>
      </c>
      <c r="C26" s="18">
        <v>0</v>
      </c>
    </row>
    <row r="27" spans="2:10" ht="31.5" thickBot="1" x14ac:dyDescent="0.4">
      <c r="B27" s="17" t="s">
        <v>9</v>
      </c>
      <c r="C27" s="18">
        <f>C26</f>
        <v>0</v>
      </c>
      <c r="I27" s="347"/>
      <c r="J27" s="347"/>
    </row>
    <row r="28" spans="2:10" ht="16" thickBot="1" x14ac:dyDescent="0.4">
      <c r="B28" s="19" t="s">
        <v>10</v>
      </c>
      <c r="C28" s="18">
        <f>C27*0.15</f>
        <v>0</v>
      </c>
    </row>
    <row r="29" spans="2:10" ht="16" thickBot="1" x14ac:dyDescent="0.4">
      <c r="B29" s="12" t="s">
        <v>11</v>
      </c>
      <c r="C29" s="18">
        <f>C27+C28</f>
        <v>0</v>
      </c>
      <c r="I29" s="347"/>
      <c r="J29" s="347"/>
    </row>
    <row r="30" spans="2:10" ht="53.25" customHeight="1" thickBot="1" x14ac:dyDescent="0.4">
      <c r="B30" s="12" t="s">
        <v>12</v>
      </c>
      <c r="C30" s="13"/>
    </row>
    <row r="31" spans="2:10" ht="12.75" customHeight="1" thickBot="1" x14ac:dyDescent="0.4">
      <c r="B31" s="20"/>
      <c r="C31" s="21"/>
    </row>
    <row r="32" spans="2:10" ht="17.25" customHeight="1" thickBot="1" x14ac:dyDescent="0.4">
      <c r="B32" s="12" t="s">
        <v>13</v>
      </c>
      <c r="C32" s="13"/>
    </row>
    <row r="33" spans="2:3" ht="12.75" customHeight="1" thickBot="1" x14ac:dyDescent="0.4">
      <c r="B33" s="12"/>
      <c r="C33" s="12"/>
    </row>
    <row r="34" spans="2:3" ht="31.5" thickBot="1" x14ac:dyDescent="0.4">
      <c r="B34" s="17" t="s">
        <v>14</v>
      </c>
      <c r="C34" s="22"/>
    </row>
    <row r="35" spans="2:3" ht="12.75" customHeight="1" thickBot="1" x14ac:dyDescent="0.4">
      <c r="B35" s="20"/>
      <c r="C35" s="21"/>
    </row>
    <row r="36" spans="2:3" ht="26.25" customHeight="1" thickBot="1" x14ac:dyDescent="0.4">
      <c r="B36" s="23" t="s">
        <v>15</v>
      </c>
      <c r="C36" s="13"/>
    </row>
    <row r="37" spans="2:3" ht="12.75" customHeight="1" thickBot="1" x14ac:dyDescent="0.4">
      <c r="B37" s="24"/>
      <c r="C37" s="4"/>
    </row>
    <row r="38" spans="2:3" ht="48.75" customHeight="1" thickBot="1" x14ac:dyDescent="0.4">
      <c r="B38" s="19" t="s">
        <v>16</v>
      </c>
      <c r="C38" s="13"/>
    </row>
    <row r="39" spans="2:3" ht="14.25" customHeight="1" thickBot="1" x14ac:dyDescent="0.4">
      <c r="B39" s="2"/>
      <c r="C39" s="4"/>
    </row>
    <row r="40" spans="2:3" ht="30" customHeight="1" thickBot="1" x14ac:dyDescent="0.4">
      <c r="B40" s="19" t="s">
        <v>17</v>
      </c>
      <c r="C40" s="13"/>
    </row>
    <row r="41" spans="2:3" ht="19.5" customHeight="1" x14ac:dyDescent="0.35">
      <c r="C41" s="4"/>
    </row>
  </sheetData>
  <sheetProtection selectLockedCells="1"/>
  <mergeCells count="6">
    <mergeCell ref="I29:J29"/>
    <mergeCell ref="B2:C2"/>
    <mergeCell ref="B12:C12"/>
    <mergeCell ref="B14:C14"/>
    <mergeCell ref="B20:C20"/>
    <mergeCell ref="I27:J27"/>
  </mergeCells>
  <pageMargins left="0.7" right="0.7" top="0.75" bottom="0.75" header="0.3" footer="0.3"/>
  <pageSetup paperSize="9" scale="74" orientation="portrait" r:id="rId1"/>
  <colBreaks count="1" manualBreakCount="1">
    <brk id="4" max="37"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5961CE-F6B6-4340-9738-CC710ECBEEE0}">
  <sheetPr>
    <tabColor rgb="FF00FF00"/>
  </sheetPr>
  <dimension ref="B1:J38"/>
  <sheetViews>
    <sheetView showGridLines="0" topLeftCell="A37" zoomScale="85" zoomScaleNormal="85" workbookViewId="0">
      <selection activeCell="B91" sqref="B91"/>
    </sheetView>
  </sheetViews>
  <sheetFormatPr defaultRowHeight="14.5" x14ac:dyDescent="0.35"/>
  <cols>
    <col min="2" max="2" width="69.54296875" customWidth="1"/>
    <col min="3" max="3" width="40.36328125" style="25" customWidth="1"/>
  </cols>
  <sheetData>
    <row r="1" spans="2:4" ht="11.25" customHeight="1" x14ac:dyDescent="0.35">
      <c r="B1" s="2"/>
      <c r="C1" s="3"/>
    </row>
    <row r="2" spans="2:4" ht="23" x14ac:dyDescent="0.35">
      <c r="B2" s="348"/>
      <c r="C2" s="348"/>
    </row>
    <row r="3" spans="2:4" ht="15.5" x14ac:dyDescent="0.35">
      <c r="B3" s="2"/>
      <c r="C3" s="3"/>
    </row>
    <row r="4" spans="2:4" ht="15.5" x14ac:dyDescent="0.35">
      <c r="B4" s="2"/>
      <c r="C4" s="4"/>
    </row>
    <row r="5" spans="2:4" ht="15.5" x14ac:dyDescent="0.35">
      <c r="B5" s="2"/>
      <c r="C5" s="3"/>
    </row>
    <row r="6" spans="2:4" ht="15.5" x14ac:dyDescent="0.35">
      <c r="B6" s="2"/>
      <c r="C6" s="3"/>
    </row>
    <row r="7" spans="2:4" ht="15.5" x14ac:dyDescent="0.35">
      <c r="B7" s="2"/>
      <c r="C7" s="3"/>
    </row>
    <row r="8" spans="2:4" ht="15.5" x14ac:dyDescent="0.35">
      <c r="B8" s="2"/>
      <c r="C8" s="3"/>
    </row>
    <row r="9" spans="2:4" ht="15.5" x14ac:dyDescent="0.35">
      <c r="B9" s="2"/>
      <c r="C9" s="3"/>
    </row>
    <row r="10" spans="2:4" ht="15.5" x14ac:dyDescent="0.35">
      <c r="B10" s="2"/>
      <c r="C10" s="3"/>
    </row>
    <row r="11" spans="2:4" ht="15.5" x14ac:dyDescent="0.35">
      <c r="B11" s="5"/>
      <c r="C11" s="3"/>
    </row>
    <row r="12" spans="2:4" ht="18" x14ac:dyDescent="0.35">
      <c r="B12" s="349" t="s">
        <v>1</v>
      </c>
      <c r="C12" s="349"/>
    </row>
    <row r="13" spans="2:4" ht="15.5" x14ac:dyDescent="0.35">
      <c r="B13" s="6"/>
      <c r="C13" s="3"/>
    </row>
    <row r="14" spans="2:4" ht="15.5" x14ac:dyDescent="0.35">
      <c r="B14" s="350" t="s">
        <v>2</v>
      </c>
      <c r="C14" s="350"/>
      <c r="D14" s="7"/>
    </row>
    <row r="15" spans="2:4" ht="16" thickBot="1" x14ac:dyDescent="0.4">
      <c r="B15" s="8"/>
      <c r="C15" s="8"/>
      <c r="D15" s="7"/>
    </row>
    <row r="16" spans="2:4" ht="33" customHeight="1" thickBot="1" x14ac:dyDescent="0.4">
      <c r="B16" s="9" t="s">
        <v>3</v>
      </c>
      <c r="C16" s="10"/>
    </row>
    <row r="17" spans="2:10" ht="16" thickBot="1" x14ac:dyDescent="0.4">
      <c r="B17" s="6"/>
      <c r="C17" s="3"/>
    </row>
    <row r="18" spans="2:10" ht="33" customHeight="1" thickBot="1" x14ac:dyDescent="0.4">
      <c r="B18" s="9" t="s">
        <v>4</v>
      </c>
      <c r="C18" s="10" t="s">
        <v>18</v>
      </c>
    </row>
    <row r="19" spans="2:10" ht="15.5" x14ac:dyDescent="0.35">
      <c r="B19" s="6"/>
      <c r="C19" s="3"/>
    </row>
    <row r="20" spans="2:10" ht="74.75" customHeight="1" x14ac:dyDescent="0.35">
      <c r="B20" s="102" t="s">
        <v>347</v>
      </c>
      <c r="C20" s="101"/>
    </row>
    <row r="21" spans="2:10" ht="16" thickBot="1" x14ac:dyDescent="0.4">
      <c r="B21" s="11"/>
      <c r="C21" s="3"/>
    </row>
    <row r="22" spans="2:10" ht="30" customHeight="1" thickBot="1" x14ac:dyDescent="0.4">
      <c r="B22" s="12" t="s">
        <v>6</v>
      </c>
      <c r="C22" s="13"/>
    </row>
    <row r="23" spans="2:10" ht="15.5" x14ac:dyDescent="0.35">
      <c r="B23" s="14"/>
      <c r="C23" s="3"/>
    </row>
    <row r="24" spans="2:10" ht="16" thickBot="1" x14ac:dyDescent="0.4">
      <c r="B24" s="16"/>
      <c r="C24" s="3"/>
    </row>
    <row r="25" spans="2:10" ht="31.5" thickBot="1" x14ac:dyDescent="0.4">
      <c r="B25" s="98" t="s">
        <v>344</v>
      </c>
      <c r="C25" s="18">
        <f>'Typical Activity Schedule'!M195</f>
        <v>0</v>
      </c>
    </row>
    <row r="26" spans="2:10" ht="16" thickBot="1" x14ac:dyDescent="0.4">
      <c r="B26" s="98"/>
      <c r="C26" s="18"/>
    </row>
    <row r="27" spans="2:10" ht="31.5" thickBot="1" x14ac:dyDescent="0.4">
      <c r="B27" s="98" t="s">
        <v>19</v>
      </c>
      <c r="C27" s="18">
        <f>C25*15%</f>
        <v>0</v>
      </c>
      <c r="I27" s="347"/>
      <c r="J27" s="347"/>
    </row>
    <row r="28" spans="2:10" ht="16" thickBot="1" x14ac:dyDescent="0.4">
      <c r="B28" s="99" t="s">
        <v>10</v>
      </c>
      <c r="C28" s="18">
        <f>C25+C27</f>
        <v>0</v>
      </c>
    </row>
    <row r="29" spans="2:10" ht="16" thickBot="1" x14ac:dyDescent="0.4">
      <c r="B29" s="100" t="s">
        <v>11</v>
      </c>
      <c r="C29" s="18"/>
      <c r="I29" s="347"/>
      <c r="J29" s="347"/>
    </row>
    <row r="30" spans="2:10" ht="53.25" customHeight="1" thickBot="1" x14ac:dyDescent="0.4">
      <c r="B30" s="12" t="s">
        <v>12</v>
      </c>
      <c r="C30" s="13"/>
    </row>
    <row r="31" spans="2:10" ht="12.75" customHeight="1" x14ac:dyDescent="0.35">
      <c r="B31" s="20"/>
      <c r="C31" s="21"/>
    </row>
    <row r="32" spans="2:10" ht="12.75" customHeight="1" thickBot="1" x14ac:dyDescent="0.4">
      <c r="B32" s="20"/>
      <c r="C32" s="21"/>
    </row>
    <row r="33" spans="2:3" ht="26.25" customHeight="1" thickBot="1" x14ac:dyDescent="0.4">
      <c r="B33" s="23" t="s">
        <v>15</v>
      </c>
      <c r="C33" s="13"/>
    </row>
    <row r="34" spans="2:3" ht="12.75" customHeight="1" thickBot="1" x14ac:dyDescent="0.4">
      <c r="B34" s="24"/>
      <c r="C34" s="4"/>
    </row>
    <row r="35" spans="2:3" ht="48.75" customHeight="1" thickBot="1" x14ac:dyDescent="0.4">
      <c r="B35" s="19" t="s">
        <v>16</v>
      </c>
      <c r="C35" s="13"/>
    </row>
    <row r="36" spans="2:3" ht="14.25" customHeight="1" thickBot="1" x14ac:dyDescent="0.4">
      <c r="B36" s="2"/>
      <c r="C36" s="4"/>
    </row>
    <row r="37" spans="2:3" ht="30" customHeight="1" thickBot="1" x14ac:dyDescent="0.4">
      <c r="B37" s="19" t="s">
        <v>17</v>
      </c>
      <c r="C37" s="13"/>
    </row>
    <row r="38" spans="2:3" ht="19.5" customHeight="1" x14ac:dyDescent="0.35">
      <c r="C38" s="4"/>
    </row>
  </sheetData>
  <sheetProtection selectLockedCells="1"/>
  <mergeCells count="5">
    <mergeCell ref="B2:C2"/>
    <mergeCell ref="B12:C12"/>
    <mergeCell ref="B14:C14"/>
    <mergeCell ref="I27:J27"/>
    <mergeCell ref="I29:J29"/>
  </mergeCells>
  <pageMargins left="0.7" right="0.7" top="0.75" bottom="0.75" header="0.3" footer="0.3"/>
  <pageSetup paperSize="9" scale="74" orientation="portrait" r:id="rId1"/>
  <colBreaks count="1" manualBreakCount="1">
    <brk id="4" max="37"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7796D5-2452-479B-99B5-2DBC587524B3}">
  <sheetPr>
    <tabColor rgb="FF00FF00"/>
  </sheetPr>
  <dimension ref="B1:V58"/>
  <sheetViews>
    <sheetView zoomScale="70" zoomScaleNormal="70" zoomScaleSheetLayoutView="85" workbookViewId="0">
      <selection activeCell="F17" sqref="F17"/>
    </sheetView>
  </sheetViews>
  <sheetFormatPr defaultColWidth="9.36328125" defaultRowHeight="14.5" x14ac:dyDescent="0.35"/>
  <cols>
    <col min="1" max="1" width="2.36328125" style="41" customWidth="1"/>
    <col min="2" max="2" width="9.36328125" style="41"/>
    <col min="3" max="3" width="62.54296875" style="41" customWidth="1"/>
    <col min="4" max="4" width="87" style="41" customWidth="1"/>
    <col min="5" max="16384" width="9.36328125" style="41"/>
  </cols>
  <sheetData>
    <row r="1" spans="2:22" ht="15" thickBot="1" x14ac:dyDescent="0.4"/>
    <row r="2" spans="2:22" s="29" customFormat="1" ht="43.25" customHeight="1" thickBot="1" x14ac:dyDescent="0.35">
      <c r="B2" s="361" t="str">
        <f>'COVER  '!B20</f>
        <v xml:space="preserve">To engineer, procure and construct a water electrolysis hydrogen generation plant, which must be integrated with the existing renewable power plant for “green H2 production’ at ERIC Rosherville </v>
      </c>
      <c r="C2" s="362"/>
      <c r="D2" s="28"/>
      <c r="H2" s="30"/>
      <c r="K2" s="30"/>
      <c r="V2" s="30"/>
    </row>
    <row r="3" spans="2:22" s="29" customFormat="1" thickBot="1" x14ac:dyDescent="0.35">
      <c r="B3" s="26" t="s">
        <v>20</v>
      </c>
      <c r="C3" s="31"/>
      <c r="D3" s="32"/>
      <c r="E3" s="33" t="str">
        <f>IF('COVER  '!B17="","",'COVER  '!B17)</f>
        <v/>
      </c>
      <c r="H3" s="30"/>
      <c r="K3" s="30"/>
      <c r="V3" s="30"/>
    </row>
    <row r="4" spans="2:22" s="29" customFormat="1" thickBot="1" x14ac:dyDescent="0.35">
      <c r="B4" s="103" t="s">
        <v>21</v>
      </c>
      <c r="C4" s="104"/>
      <c r="D4" s="105"/>
      <c r="E4" s="35"/>
      <c r="F4" s="36"/>
      <c r="G4" s="36"/>
      <c r="H4" s="36"/>
      <c r="I4" s="36"/>
      <c r="K4" s="30"/>
      <c r="V4" s="30"/>
    </row>
    <row r="5" spans="2:22" s="29" customFormat="1" ht="17.149999999999999" customHeight="1" x14ac:dyDescent="0.3">
      <c r="B5" s="39"/>
      <c r="C5" s="39"/>
      <c r="D5" s="39"/>
      <c r="H5" s="30"/>
      <c r="K5" s="30"/>
      <c r="V5" s="30"/>
    </row>
    <row r="6" spans="2:22" x14ac:dyDescent="0.35">
      <c r="B6" s="40" t="s">
        <v>22</v>
      </c>
    </row>
    <row r="7" spans="2:22" ht="30" customHeight="1" thickBot="1" x14ac:dyDescent="0.4">
      <c r="B7" s="95">
        <v>1</v>
      </c>
      <c r="C7" s="373" t="s">
        <v>23</v>
      </c>
      <c r="D7" s="374"/>
    </row>
    <row r="8" spans="2:22" ht="67.5" customHeight="1" x14ac:dyDescent="0.35">
      <c r="B8" s="246">
        <v>1.1000000000000001</v>
      </c>
      <c r="C8" s="375" t="s">
        <v>345</v>
      </c>
      <c r="D8" s="376"/>
    </row>
    <row r="9" spans="2:22" ht="57.5" customHeight="1" x14ac:dyDescent="0.35">
      <c r="B9" s="96">
        <v>1.2</v>
      </c>
      <c r="C9" s="371" t="s">
        <v>24</v>
      </c>
      <c r="D9" s="372"/>
    </row>
    <row r="10" spans="2:22" s="44" customFormat="1" ht="30" customHeight="1" x14ac:dyDescent="0.35">
      <c r="B10" s="95">
        <v>2</v>
      </c>
      <c r="C10" s="363" t="s">
        <v>25</v>
      </c>
      <c r="D10" s="364"/>
    </row>
    <row r="11" spans="2:22" ht="30" customHeight="1" x14ac:dyDescent="0.35">
      <c r="B11" s="96">
        <v>2.1</v>
      </c>
      <c r="C11" s="357" t="s">
        <v>26</v>
      </c>
      <c r="D11" s="358"/>
    </row>
    <row r="12" spans="2:22" ht="30" customHeight="1" x14ac:dyDescent="0.35">
      <c r="B12" s="95">
        <v>3</v>
      </c>
      <c r="C12" s="363" t="s">
        <v>27</v>
      </c>
      <c r="D12" s="364"/>
    </row>
    <row r="13" spans="2:22" ht="30" customHeight="1" x14ac:dyDescent="0.35">
      <c r="B13" s="96">
        <v>3.1</v>
      </c>
      <c r="C13" s="371" t="s">
        <v>28</v>
      </c>
      <c r="D13" s="372"/>
    </row>
    <row r="14" spans="2:22" ht="30" customHeight="1" x14ac:dyDescent="0.35">
      <c r="B14" s="95">
        <v>4</v>
      </c>
      <c r="C14" s="363" t="s">
        <v>29</v>
      </c>
      <c r="D14" s="364"/>
    </row>
    <row r="15" spans="2:22" ht="43.5" customHeight="1" x14ac:dyDescent="0.35">
      <c r="B15" s="96">
        <v>4.0999999999999996</v>
      </c>
      <c r="C15" s="353" t="s">
        <v>30</v>
      </c>
      <c r="D15" s="354"/>
    </row>
    <row r="16" spans="2:22" ht="30" customHeight="1" x14ac:dyDescent="0.35">
      <c r="B16" s="96">
        <v>4.2</v>
      </c>
      <c r="C16" s="353" t="s">
        <v>31</v>
      </c>
      <c r="D16" s="354"/>
    </row>
    <row r="17" spans="2:4" ht="30" customHeight="1" x14ac:dyDescent="0.35">
      <c r="B17" s="95">
        <v>5</v>
      </c>
      <c r="C17" s="363" t="s">
        <v>32</v>
      </c>
      <c r="D17" s="364"/>
    </row>
    <row r="18" spans="2:4" ht="30" customHeight="1" x14ac:dyDescent="0.35">
      <c r="B18" s="96">
        <v>5.0999999999999996</v>
      </c>
      <c r="C18" s="353" t="s">
        <v>33</v>
      </c>
      <c r="D18" s="354"/>
    </row>
    <row r="19" spans="2:4" ht="30" customHeight="1" x14ac:dyDescent="0.35">
      <c r="B19" s="96">
        <v>5.2</v>
      </c>
      <c r="C19" s="353" t="s">
        <v>34</v>
      </c>
      <c r="D19" s="354"/>
    </row>
    <row r="20" spans="2:4" ht="30" customHeight="1" x14ac:dyDescent="0.35">
      <c r="B20" s="96">
        <v>5.3</v>
      </c>
      <c r="C20" s="367" t="s">
        <v>35</v>
      </c>
      <c r="D20" s="368"/>
    </row>
    <row r="21" spans="2:4" ht="30" customHeight="1" x14ac:dyDescent="0.35">
      <c r="B21" s="96">
        <v>5.4</v>
      </c>
      <c r="C21" s="353" t="s">
        <v>36</v>
      </c>
      <c r="D21" s="354"/>
    </row>
    <row r="22" spans="2:4" ht="30" customHeight="1" x14ac:dyDescent="0.35">
      <c r="B22" s="96">
        <v>5.5</v>
      </c>
      <c r="C22" s="353" t="s">
        <v>37</v>
      </c>
      <c r="D22" s="354"/>
    </row>
    <row r="23" spans="2:4" ht="30" customHeight="1" x14ac:dyDescent="0.35">
      <c r="B23" s="96">
        <v>5.6</v>
      </c>
      <c r="C23" s="353" t="s">
        <v>38</v>
      </c>
      <c r="D23" s="354"/>
    </row>
    <row r="24" spans="2:4" ht="30" customHeight="1" x14ac:dyDescent="0.35">
      <c r="B24" s="95">
        <v>6</v>
      </c>
      <c r="C24" s="363" t="s">
        <v>39</v>
      </c>
      <c r="D24" s="364"/>
    </row>
    <row r="25" spans="2:4" ht="30" customHeight="1" x14ac:dyDescent="0.35">
      <c r="B25" s="96">
        <v>6.1</v>
      </c>
      <c r="C25" s="353" t="s">
        <v>40</v>
      </c>
      <c r="D25" s="354"/>
    </row>
    <row r="26" spans="2:4" ht="30" customHeight="1" x14ac:dyDescent="0.35">
      <c r="B26" s="95">
        <v>7</v>
      </c>
      <c r="C26" s="365" t="s">
        <v>41</v>
      </c>
      <c r="D26" s="366"/>
    </row>
    <row r="27" spans="2:4" ht="30" customHeight="1" x14ac:dyDescent="0.35">
      <c r="B27" s="96">
        <v>7.1</v>
      </c>
      <c r="C27" s="353" t="s">
        <v>42</v>
      </c>
      <c r="D27" s="354"/>
    </row>
    <row r="28" spans="2:4" ht="30" customHeight="1" x14ac:dyDescent="0.35">
      <c r="B28" s="95">
        <v>8</v>
      </c>
      <c r="C28" s="365" t="s">
        <v>43</v>
      </c>
      <c r="D28" s="366"/>
    </row>
    <row r="29" spans="2:4" ht="30" customHeight="1" x14ac:dyDescent="0.35">
      <c r="B29" s="96">
        <v>8.1</v>
      </c>
      <c r="C29" s="353" t="s">
        <v>44</v>
      </c>
      <c r="D29" s="354"/>
    </row>
    <row r="30" spans="2:4" ht="30" customHeight="1" x14ac:dyDescent="0.35">
      <c r="B30" s="95">
        <v>9</v>
      </c>
      <c r="C30" s="355" t="s">
        <v>45</v>
      </c>
      <c r="D30" s="356"/>
    </row>
    <row r="31" spans="2:4" ht="30" customHeight="1" x14ac:dyDescent="0.35">
      <c r="B31" s="96">
        <v>9.1</v>
      </c>
      <c r="C31" s="357" t="s">
        <v>46</v>
      </c>
      <c r="D31" s="358"/>
    </row>
    <row r="32" spans="2:4" ht="30" customHeight="1" x14ac:dyDescent="0.35">
      <c r="B32" s="96">
        <v>9.1999999999999993</v>
      </c>
      <c r="C32" s="359" t="s">
        <v>346</v>
      </c>
      <c r="D32" s="360"/>
    </row>
    <row r="33" spans="2:4" ht="30" customHeight="1" x14ac:dyDescent="0.35">
      <c r="B33" s="96">
        <v>9.3000000000000007</v>
      </c>
      <c r="C33" s="353" t="s">
        <v>47</v>
      </c>
      <c r="D33" s="354"/>
    </row>
    <row r="34" spans="2:4" ht="30" customHeight="1" x14ac:dyDescent="0.35">
      <c r="B34" s="96">
        <v>9.4</v>
      </c>
      <c r="C34" s="353" t="s">
        <v>48</v>
      </c>
      <c r="D34" s="354"/>
    </row>
    <row r="35" spans="2:4" ht="30" customHeight="1" x14ac:dyDescent="0.35">
      <c r="B35" s="96">
        <v>9.5</v>
      </c>
      <c r="C35" s="353" t="s">
        <v>49</v>
      </c>
      <c r="D35" s="354"/>
    </row>
    <row r="36" spans="2:4" ht="30" customHeight="1" x14ac:dyDescent="0.35">
      <c r="B36" s="96">
        <v>9.6</v>
      </c>
      <c r="C36" s="353" t="s">
        <v>50</v>
      </c>
      <c r="D36" s="354"/>
    </row>
    <row r="37" spans="2:4" ht="30" customHeight="1" x14ac:dyDescent="0.35">
      <c r="B37" s="95">
        <v>10</v>
      </c>
      <c r="C37" s="355" t="s">
        <v>51</v>
      </c>
      <c r="D37" s="356"/>
    </row>
    <row r="38" spans="2:4" ht="30" customHeight="1" x14ac:dyDescent="0.35">
      <c r="B38" s="96">
        <v>10.1</v>
      </c>
      <c r="C38" s="369" t="s">
        <v>52</v>
      </c>
      <c r="D38" s="370"/>
    </row>
    <row r="39" spans="2:4" ht="30" customHeight="1" x14ac:dyDescent="0.35">
      <c r="B39" s="95">
        <v>11</v>
      </c>
      <c r="C39" s="355" t="s">
        <v>53</v>
      </c>
      <c r="D39" s="356"/>
    </row>
    <row r="40" spans="2:4" ht="30" customHeight="1" x14ac:dyDescent="0.35">
      <c r="B40" s="96">
        <v>11.1</v>
      </c>
      <c r="C40" s="357" t="s">
        <v>54</v>
      </c>
      <c r="D40" s="358"/>
    </row>
    <row r="41" spans="2:4" ht="30" customHeight="1" x14ac:dyDescent="0.35">
      <c r="B41" s="96">
        <v>11.2</v>
      </c>
      <c r="C41" s="353" t="s">
        <v>55</v>
      </c>
      <c r="D41" s="354"/>
    </row>
    <row r="42" spans="2:4" ht="30" customHeight="1" x14ac:dyDescent="0.35">
      <c r="B42" s="95">
        <v>13</v>
      </c>
      <c r="C42" s="355" t="s">
        <v>56</v>
      </c>
      <c r="D42" s="356"/>
    </row>
    <row r="43" spans="2:4" ht="30" customHeight="1" x14ac:dyDescent="0.35">
      <c r="B43" s="96">
        <v>13.1</v>
      </c>
      <c r="C43" s="357" t="s">
        <v>57</v>
      </c>
      <c r="D43" s="358"/>
    </row>
    <row r="44" spans="2:4" ht="30" customHeight="1" x14ac:dyDescent="0.35">
      <c r="B44" s="96">
        <v>13.2</v>
      </c>
      <c r="C44" s="357" t="s">
        <v>58</v>
      </c>
      <c r="D44" s="358"/>
    </row>
    <row r="46" spans="2:4" x14ac:dyDescent="0.35">
      <c r="B46" s="46"/>
    </row>
    <row r="57" spans="2:2" x14ac:dyDescent="0.35">
      <c r="B57" s="97"/>
    </row>
    <row r="58" spans="2:2" x14ac:dyDescent="0.35">
      <c r="B58" s="46"/>
    </row>
  </sheetData>
  <sheetProtection selectLockedCells="1"/>
  <mergeCells count="39">
    <mergeCell ref="C12:D12"/>
    <mergeCell ref="C13:D13"/>
    <mergeCell ref="C14:D14"/>
    <mergeCell ref="C7:D7"/>
    <mergeCell ref="C8:D8"/>
    <mergeCell ref="C9:D9"/>
    <mergeCell ref="C10:D10"/>
    <mergeCell ref="C11:D11"/>
    <mergeCell ref="C22:D22"/>
    <mergeCell ref="C16:D16"/>
    <mergeCell ref="C17:D17"/>
    <mergeCell ref="C18:D18"/>
    <mergeCell ref="C15:D15"/>
    <mergeCell ref="C44:D44"/>
    <mergeCell ref="B2:C2"/>
    <mergeCell ref="C34:D34"/>
    <mergeCell ref="C35:D35"/>
    <mergeCell ref="C36:D36"/>
    <mergeCell ref="C24:D24"/>
    <mergeCell ref="C25:D25"/>
    <mergeCell ref="C26:D26"/>
    <mergeCell ref="C27:D27"/>
    <mergeCell ref="C28:D28"/>
    <mergeCell ref="C29:D29"/>
    <mergeCell ref="C19:D19"/>
    <mergeCell ref="C20:D20"/>
    <mergeCell ref="C21:D21"/>
    <mergeCell ref="C37:D37"/>
    <mergeCell ref="C38:D38"/>
    <mergeCell ref="C23:D23"/>
    <mergeCell ref="C39:D39"/>
    <mergeCell ref="C40:D40"/>
    <mergeCell ref="C42:D42"/>
    <mergeCell ref="C43:D43"/>
    <mergeCell ref="C30:D30"/>
    <mergeCell ref="C31:D31"/>
    <mergeCell ref="C32:D32"/>
    <mergeCell ref="C33:D33"/>
    <mergeCell ref="C41:D41"/>
  </mergeCells>
  <pageMargins left="0.7" right="0.7" top="0.75" bottom="0.75" header="0.3" footer="0.3"/>
  <pageSetup paperSize="8" fitToWidth="3" fitToHeight="3" orientation="landscape" r:id="rId1"/>
  <rowBreaks count="1" manualBreakCount="1">
    <brk id="36" max="5"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C1F3C5-6ACC-4E55-88C4-5D811D3CD073}">
  <sheetPr>
    <tabColor rgb="FF0070C0"/>
  </sheetPr>
  <dimension ref="A1:AB202"/>
  <sheetViews>
    <sheetView tabSelected="1" view="pageBreakPreview" zoomScaleNormal="85" zoomScaleSheetLayoutView="100" workbookViewId="0">
      <selection activeCell="B9" sqref="B9:O9"/>
    </sheetView>
  </sheetViews>
  <sheetFormatPr defaultColWidth="9.36328125" defaultRowHeight="10.5" outlineLevelCol="1" x14ac:dyDescent="0.35"/>
  <cols>
    <col min="1" max="1" width="2" style="260" customWidth="1"/>
    <col min="2" max="2" width="6.6328125" style="288" customWidth="1"/>
    <col min="3" max="3" width="8.453125" style="286" customWidth="1"/>
    <col min="4" max="4" width="54.90625" style="336" customWidth="1"/>
    <col min="5" max="5" width="19.36328125" style="336" customWidth="1"/>
    <col min="6" max="6" width="18.453125" style="337" customWidth="1"/>
    <col min="7" max="7" width="8.453125" style="286" customWidth="1"/>
    <col min="8" max="8" width="8.36328125" style="286" customWidth="1"/>
    <col min="9" max="9" width="14.54296875" style="173" customWidth="1"/>
    <col min="10" max="10" width="7.453125" style="334" customWidth="1"/>
    <col min="11" max="11" width="12.36328125" style="334" customWidth="1"/>
    <col min="12" max="12" width="12.54296875" style="334" customWidth="1"/>
    <col min="13" max="13" width="18.54296875" style="334" customWidth="1"/>
    <col min="14" max="14" width="11.6328125" style="259" customWidth="1"/>
    <col min="15" max="15" width="60.6328125" style="259" hidden="1" customWidth="1" outlineLevel="1"/>
    <col min="16" max="16" width="7.36328125" style="259" customWidth="1" collapsed="1"/>
    <col min="17" max="17" width="9.36328125" style="260" customWidth="1"/>
    <col min="18" max="18" width="11.36328125" style="260" customWidth="1"/>
    <col min="19" max="19" width="12.36328125" style="260" customWidth="1"/>
    <col min="20" max="20" width="41.54296875" style="260" customWidth="1"/>
    <col min="21" max="21" width="24" style="260" customWidth="1"/>
    <col min="22" max="22" width="10.453125" style="260" customWidth="1"/>
    <col min="23" max="23" width="13.54296875" style="260" customWidth="1"/>
    <col min="24" max="24" width="15" style="260" customWidth="1"/>
    <col min="25" max="25" width="30.453125" style="260" customWidth="1"/>
    <col min="26" max="26" width="18.453125" style="260" customWidth="1"/>
    <col min="27" max="27" width="28" style="260" customWidth="1"/>
    <col min="28" max="28" width="6.54296875" style="261" customWidth="1"/>
    <col min="29" max="16384" width="9.36328125" style="260"/>
  </cols>
  <sheetData>
    <row r="1" spans="2:28" s="258" customFormat="1" ht="17.75" customHeight="1" thickBot="1" x14ac:dyDescent="0.3">
      <c r="B1" s="415"/>
      <c r="C1" s="415"/>
      <c r="D1" s="415"/>
      <c r="E1" s="415"/>
      <c r="F1" s="415"/>
      <c r="G1" s="415"/>
      <c r="H1" s="415"/>
      <c r="I1" s="415"/>
      <c r="J1" s="415"/>
      <c r="K1" s="415"/>
      <c r="L1" s="415"/>
      <c r="M1" s="415"/>
      <c r="N1" s="415"/>
      <c r="O1" s="415"/>
      <c r="P1" s="257"/>
    </row>
    <row r="2" spans="2:28" ht="13" x14ac:dyDescent="0.35">
      <c r="B2" s="416" t="s">
        <v>59</v>
      </c>
      <c r="C2" s="417"/>
      <c r="D2" s="417"/>
      <c r="E2" s="417"/>
      <c r="F2" s="417"/>
      <c r="G2" s="417"/>
      <c r="H2" s="417"/>
      <c r="I2" s="417"/>
      <c r="J2" s="417"/>
      <c r="K2" s="417"/>
      <c r="L2" s="417"/>
      <c r="M2" s="417"/>
      <c r="N2" s="417"/>
      <c r="O2" s="418"/>
    </row>
    <row r="3" spans="2:28" ht="13" x14ac:dyDescent="0.35">
      <c r="B3" s="419" t="s">
        <v>60</v>
      </c>
      <c r="C3" s="420"/>
      <c r="D3" s="420"/>
      <c r="E3" s="420"/>
      <c r="F3" s="420"/>
      <c r="G3" s="420"/>
      <c r="H3" s="420"/>
      <c r="I3" s="420"/>
      <c r="J3" s="420"/>
      <c r="K3" s="420"/>
      <c r="L3" s="420"/>
      <c r="M3" s="420"/>
      <c r="N3" s="420"/>
      <c r="O3" s="421"/>
    </row>
    <row r="4" spans="2:28" ht="13" x14ac:dyDescent="0.35">
      <c r="B4" s="419" t="s">
        <v>354</v>
      </c>
      <c r="C4" s="420"/>
      <c r="D4" s="420"/>
      <c r="E4" s="420"/>
      <c r="F4" s="420"/>
      <c r="G4" s="420"/>
      <c r="H4" s="420"/>
      <c r="I4" s="420"/>
      <c r="J4" s="420"/>
      <c r="K4" s="420"/>
      <c r="L4" s="420"/>
      <c r="M4" s="420"/>
      <c r="N4" s="420"/>
      <c r="O4" s="421"/>
    </row>
    <row r="5" spans="2:28" ht="13.5" thickBot="1" x14ac:dyDescent="0.4">
      <c r="B5" s="422"/>
      <c r="C5" s="423"/>
      <c r="D5" s="423"/>
      <c r="E5" s="423"/>
      <c r="F5" s="423"/>
      <c r="G5" s="423"/>
      <c r="H5" s="423"/>
      <c r="I5" s="423"/>
      <c r="J5" s="423"/>
      <c r="K5" s="423"/>
      <c r="L5" s="423"/>
      <c r="M5" s="423"/>
      <c r="N5" s="423"/>
      <c r="O5" s="424"/>
      <c r="Q5" s="262"/>
    </row>
    <row r="6" spans="2:28" ht="17.149999999999999" customHeight="1" thickBot="1" x14ac:dyDescent="0.4">
      <c r="B6" s="425" t="s">
        <v>61</v>
      </c>
      <c r="C6" s="426"/>
      <c r="D6" s="426"/>
      <c r="E6" s="426"/>
      <c r="F6" s="426"/>
      <c r="G6" s="426"/>
      <c r="H6" s="426"/>
      <c r="I6" s="426"/>
      <c r="J6" s="426"/>
      <c r="K6" s="426"/>
      <c r="L6" s="426"/>
      <c r="M6" s="426"/>
      <c r="N6" s="426"/>
      <c r="O6" s="427"/>
      <c r="Q6" s="263" t="s">
        <v>353</v>
      </c>
    </row>
    <row r="7" spans="2:28" ht="20.149999999999999" customHeight="1" thickBot="1" x14ac:dyDescent="0.4">
      <c r="B7" s="402" t="s">
        <v>62</v>
      </c>
      <c r="C7" s="404" t="s">
        <v>63</v>
      </c>
      <c r="D7" s="404" t="s">
        <v>64</v>
      </c>
      <c r="E7" s="264"/>
      <c r="F7" s="406" t="s">
        <v>65</v>
      </c>
      <c r="G7" s="408" t="s">
        <v>66</v>
      </c>
      <c r="H7" s="409"/>
      <c r="I7" s="412"/>
      <c r="J7" s="413"/>
      <c r="K7" s="413"/>
      <c r="L7" s="413"/>
      <c r="M7" s="414"/>
      <c r="N7" s="397" t="s">
        <v>67</v>
      </c>
      <c r="O7" s="399" t="s">
        <v>68</v>
      </c>
      <c r="Q7" s="263" t="s">
        <v>355</v>
      </c>
      <c r="R7" s="265"/>
      <c r="S7" s="265"/>
      <c r="T7" s="265"/>
      <c r="U7" s="266"/>
      <c r="V7" s="265"/>
      <c r="W7" s="265"/>
      <c r="X7" s="265"/>
    </row>
    <row r="8" spans="2:28" s="272" customFormat="1" ht="32.75" customHeight="1" thickBot="1" x14ac:dyDescent="0.4">
      <c r="B8" s="403"/>
      <c r="C8" s="405"/>
      <c r="D8" s="405"/>
      <c r="E8" s="267" t="s">
        <v>517</v>
      </c>
      <c r="F8" s="407"/>
      <c r="G8" s="410"/>
      <c r="H8" s="411"/>
      <c r="I8" s="170" t="s">
        <v>69</v>
      </c>
      <c r="J8" s="268" t="s">
        <v>70</v>
      </c>
      <c r="K8" s="268" t="s">
        <v>71</v>
      </c>
      <c r="L8" s="268" t="s">
        <v>72</v>
      </c>
      <c r="M8" s="269" t="s">
        <v>73</v>
      </c>
      <c r="N8" s="398"/>
      <c r="O8" s="400"/>
      <c r="P8" s="259"/>
      <c r="Q8" s="270"/>
      <c r="R8" s="271"/>
      <c r="S8" s="271"/>
      <c r="T8" s="271"/>
      <c r="U8" s="271"/>
      <c r="V8" s="271"/>
      <c r="W8" s="271"/>
      <c r="X8" s="271"/>
    </row>
    <row r="9" spans="2:28" ht="12.65" customHeight="1" thickBot="1" x14ac:dyDescent="0.25">
      <c r="B9" s="389" t="s">
        <v>75</v>
      </c>
      <c r="C9" s="390"/>
      <c r="D9" s="390"/>
      <c r="E9" s="390"/>
      <c r="F9" s="390"/>
      <c r="G9" s="390"/>
      <c r="H9" s="390"/>
      <c r="I9" s="390"/>
      <c r="J9" s="390"/>
      <c r="K9" s="390"/>
      <c r="L9" s="390"/>
      <c r="M9" s="390"/>
      <c r="N9" s="390"/>
      <c r="O9" s="391"/>
      <c r="Q9" s="273"/>
      <c r="R9" s="273"/>
      <c r="S9" s="273"/>
      <c r="U9" s="274"/>
      <c r="V9" s="274"/>
      <c r="X9" s="275"/>
      <c r="Y9" s="276"/>
      <c r="AB9" s="260"/>
    </row>
    <row r="10" spans="2:28" ht="12.65" customHeight="1" x14ac:dyDescent="0.25">
      <c r="B10" s="340"/>
      <c r="C10" s="341"/>
      <c r="D10" s="342"/>
      <c r="E10" s="342"/>
      <c r="F10" s="343"/>
      <c r="G10" s="344"/>
      <c r="H10" s="344"/>
      <c r="I10" s="344"/>
      <c r="J10" s="344"/>
      <c r="K10" s="344"/>
      <c r="L10" s="344"/>
      <c r="M10" s="345">
        <f>SUM(M11:M20)</f>
        <v>0</v>
      </c>
      <c r="N10" s="345"/>
      <c r="O10" s="277" t="s">
        <v>74</v>
      </c>
      <c r="Q10" s="273"/>
      <c r="R10" s="273"/>
      <c r="S10" s="273"/>
      <c r="U10" s="274"/>
      <c r="V10" s="274"/>
      <c r="W10" s="276"/>
      <c r="X10" s="275"/>
      <c r="Y10" s="276"/>
      <c r="AB10" s="260"/>
    </row>
    <row r="11" spans="2:28" ht="10" x14ac:dyDescent="0.2">
      <c r="B11" s="278">
        <v>1</v>
      </c>
      <c r="C11" s="279" t="s">
        <v>356</v>
      </c>
      <c r="D11" s="280"/>
      <c r="E11" s="281"/>
      <c r="F11" s="94"/>
      <c r="G11" s="252" t="s">
        <v>353</v>
      </c>
      <c r="H11" s="253" t="s">
        <v>76</v>
      </c>
      <c r="I11" s="171">
        <v>1</v>
      </c>
      <c r="J11" s="254"/>
      <c r="K11" s="255"/>
      <c r="L11" s="304">
        <v>0</v>
      </c>
      <c r="M11" s="256">
        <f t="shared" ref="M11:M20" si="0">K11*L11*I11</f>
        <v>0</v>
      </c>
      <c r="N11" s="282" t="s">
        <v>77</v>
      </c>
      <c r="O11" s="283" t="s">
        <v>78</v>
      </c>
      <c r="Q11" s="273"/>
      <c r="R11" s="273"/>
      <c r="S11" s="273"/>
      <c r="U11" s="274"/>
      <c r="V11" s="274"/>
      <c r="W11" s="276"/>
      <c r="X11" s="275"/>
      <c r="Y11" s="276"/>
      <c r="AB11" s="260"/>
    </row>
    <row r="12" spans="2:28" ht="10" x14ac:dyDescent="0.2">
      <c r="B12" s="278"/>
      <c r="C12" s="284" t="s">
        <v>357</v>
      </c>
      <c r="D12" s="280"/>
      <c r="E12" s="281"/>
      <c r="F12" s="94"/>
      <c r="G12" s="252" t="s">
        <v>353</v>
      </c>
      <c r="H12" s="253" t="s">
        <v>76</v>
      </c>
      <c r="I12" s="171">
        <v>1</v>
      </c>
      <c r="J12" s="254"/>
      <c r="K12" s="255"/>
      <c r="L12" s="304">
        <v>0</v>
      </c>
      <c r="M12" s="256">
        <f t="shared" si="0"/>
        <v>0</v>
      </c>
      <c r="N12" s="282" t="s">
        <v>77</v>
      </c>
      <c r="O12" s="283" t="s">
        <v>78</v>
      </c>
      <c r="Q12" s="273"/>
      <c r="R12" s="273"/>
      <c r="S12" s="273"/>
      <c r="U12" s="274"/>
      <c r="V12" s="274"/>
      <c r="W12" s="276"/>
      <c r="X12" s="275"/>
      <c r="Y12" s="276"/>
      <c r="AB12" s="260"/>
    </row>
    <row r="13" spans="2:28" ht="10" x14ac:dyDescent="0.2">
      <c r="B13" s="278"/>
      <c r="C13" s="285" t="s">
        <v>358</v>
      </c>
      <c r="D13" s="280"/>
      <c r="E13" s="281"/>
      <c r="F13" s="94"/>
      <c r="G13" s="252" t="s">
        <v>353</v>
      </c>
      <c r="H13" s="253" t="s">
        <v>76</v>
      </c>
      <c r="I13" s="171">
        <v>1</v>
      </c>
      <c r="J13" s="254"/>
      <c r="K13" s="255"/>
      <c r="L13" s="304">
        <v>0</v>
      </c>
      <c r="M13" s="256">
        <f t="shared" si="0"/>
        <v>0</v>
      </c>
      <c r="N13" s="282" t="s">
        <v>77</v>
      </c>
      <c r="O13" s="283" t="s">
        <v>78</v>
      </c>
      <c r="Q13" s="273"/>
      <c r="R13" s="273"/>
      <c r="S13" s="273"/>
      <c r="U13" s="274"/>
      <c r="V13" s="274"/>
      <c r="W13" s="276"/>
      <c r="X13" s="275"/>
      <c r="Y13" s="276"/>
      <c r="AB13" s="260"/>
    </row>
    <row r="14" spans="2:28" ht="10" x14ac:dyDescent="0.2">
      <c r="B14" s="278"/>
      <c r="C14" s="285" t="s">
        <v>359</v>
      </c>
      <c r="D14" s="280"/>
      <c r="E14" s="281"/>
      <c r="F14" s="94"/>
      <c r="G14" s="252" t="s">
        <v>353</v>
      </c>
      <c r="H14" s="253" t="s">
        <v>76</v>
      </c>
      <c r="I14" s="171">
        <v>1</v>
      </c>
      <c r="J14" s="254"/>
      <c r="K14" s="255"/>
      <c r="L14" s="304">
        <v>0</v>
      </c>
      <c r="M14" s="256">
        <f t="shared" si="0"/>
        <v>0</v>
      </c>
      <c r="N14" s="282" t="s">
        <v>77</v>
      </c>
      <c r="O14" s="283" t="s">
        <v>78</v>
      </c>
      <c r="Q14" s="273"/>
      <c r="R14" s="273"/>
      <c r="S14" s="273"/>
      <c r="U14" s="274"/>
      <c r="V14" s="274"/>
      <c r="W14" s="276"/>
      <c r="X14" s="275"/>
      <c r="Y14" s="276"/>
      <c r="AB14" s="260"/>
    </row>
    <row r="15" spans="2:28" ht="10" x14ac:dyDescent="0.2">
      <c r="B15" s="278"/>
      <c r="C15" s="285" t="s">
        <v>360</v>
      </c>
      <c r="D15" s="280"/>
      <c r="E15" s="281"/>
      <c r="F15" s="94"/>
      <c r="G15" s="252" t="s">
        <v>353</v>
      </c>
      <c r="H15" s="253" t="s">
        <v>76</v>
      </c>
      <c r="I15" s="171">
        <v>1</v>
      </c>
      <c r="J15" s="254"/>
      <c r="K15" s="255"/>
      <c r="L15" s="304">
        <v>0</v>
      </c>
      <c r="M15" s="256">
        <f t="shared" si="0"/>
        <v>0</v>
      </c>
      <c r="N15" s="282" t="s">
        <v>77</v>
      </c>
      <c r="O15" s="283" t="s">
        <v>78</v>
      </c>
      <c r="Q15" s="273"/>
      <c r="R15" s="273"/>
      <c r="S15" s="273"/>
      <c r="U15" s="274"/>
      <c r="V15" s="274"/>
      <c r="W15" s="276"/>
      <c r="X15" s="275"/>
      <c r="Y15" s="276"/>
      <c r="AB15" s="260"/>
    </row>
    <row r="16" spans="2:28" ht="10" x14ac:dyDescent="0.2">
      <c r="B16" s="278"/>
      <c r="C16" s="285" t="s">
        <v>361</v>
      </c>
      <c r="D16" s="280"/>
      <c r="E16" s="281"/>
      <c r="F16" s="94"/>
      <c r="G16" s="252" t="s">
        <v>353</v>
      </c>
      <c r="H16" s="253" t="s">
        <v>76</v>
      </c>
      <c r="I16" s="171">
        <v>1</v>
      </c>
      <c r="J16" s="254"/>
      <c r="K16" s="255"/>
      <c r="L16" s="304">
        <v>0</v>
      </c>
      <c r="M16" s="256">
        <f t="shared" si="0"/>
        <v>0</v>
      </c>
      <c r="N16" s="282" t="s">
        <v>77</v>
      </c>
      <c r="O16" s="283" t="s">
        <v>78</v>
      </c>
      <c r="Q16" s="273"/>
      <c r="R16" s="273"/>
      <c r="S16" s="273"/>
      <c r="U16" s="274"/>
      <c r="V16" s="274"/>
      <c r="W16" s="276"/>
      <c r="X16" s="275"/>
      <c r="Y16" s="276"/>
      <c r="AB16" s="260"/>
    </row>
    <row r="17" spans="2:28" ht="10" x14ac:dyDescent="0.2">
      <c r="B17" s="278"/>
      <c r="C17" s="285" t="s">
        <v>362</v>
      </c>
      <c r="D17" s="280"/>
      <c r="E17" s="281"/>
      <c r="F17" s="94"/>
      <c r="G17" s="252" t="s">
        <v>353</v>
      </c>
      <c r="H17" s="253" t="s">
        <v>76</v>
      </c>
      <c r="I17" s="171">
        <v>1</v>
      </c>
      <c r="J17" s="254"/>
      <c r="K17" s="255"/>
      <c r="L17" s="304">
        <v>0</v>
      </c>
      <c r="M17" s="256">
        <f t="shared" si="0"/>
        <v>0</v>
      </c>
      <c r="N17" s="282"/>
      <c r="O17" s="283"/>
      <c r="Q17" s="273"/>
      <c r="R17" s="273"/>
      <c r="S17" s="273"/>
      <c r="U17" s="274"/>
      <c r="V17" s="274"/>
      <c r="W17" s="276"/>
      <c r="X17" s="275"/>
      <c r="Y17" s="276"/>
      <c r="AB17" s="260"/>
    </row>
    <row r="18" spans="2:28" ht="10" x14ac:dyDescent="0.2">
      <c r="B18" s="278"/>
      <c r="C18" s="285" t="s">
        <v>406</v>
      </c>
      <c r="D18" s="280"/>
      <c r="E18" s="281"/>
      <c r="F18" s="94"/>
      <c r="G18" s="252" t="s">
        <v>353</v>
      </c>
      <c r="H18" s="253" t="s">
        <v>76</v>
      </c>
      <c r="I18" s="171">
        <v>1</v>
      </c>
      <c r="J18" s="254"/>
      <c r="K18" s="255"/>
      <c r="L18" s="304">
        <v>0</v>
      </c>
      <c r="M18" s="256">
        <f t="shared" si="0"/>
        <v>0</v>
      </c>
      <c r="N18" s="282"/>
      <c r="O18" s="283"/>
      <c r="Q18" s="273"/>
      <c r="R18" s="273"/>
      <c r="S18" s="273"/>
      <c r="U18" s="274"/>
      <c r="V18" s="274"/>
      <c r="W18" s="276"/>
      <c r="X18" s="275"/>
      <c r="Y18" s="276"/>
      <c r="AB18" s="260"/>
    </row>
    <row r="19" spans="2:28" ht="10" x14ac:dyDescent="0.2">
      <c r="B19" s="278"/>
      <c r="C19" s="285" t="s">
        <v>407</v>
      </c>
      <c r="D19" s="280"/>
      <c r="E19" s="281"/>
      <c r="F19" s="94"/>
      <c r="G19" s="252" t="s">
        <v>353</v>
      </c>
      <c r="H19" s="253" t="s">
        <v>76</v>
      </c>
      <c r="I19" s="171">
        <v>1</v>
      </c>
      <c r="J19" s="254"/>
      <c r="K19" s="255"/>
      <c r="L19" s="304">
        <v>0</v>
      </c>
      <c r="M19" s="256">
        <f>K19*L19*I19</f>
        <v>0</v>
      </c>
      <c r="N19" s="282"/>
      <c r="O19" s="283"/>
      <c r="Q19" s="273"/>
      <c r="R19" s="273"/>
      <c r="S19" s="273"/>
      <c r="U19" s="274"/>
      <c r="V19" s="274"/>
      <c r="W19" s="276"/>
      <c r="X19" s="275"/>
      <c r="Y19" s="276"/>
      <c r="AB19" s="260"/>
    </row>
    <row r="20" spans="2:28" ht="20.5" thickBot="1" x14ac:dyDescent="0.25">
      <c r="B20" s="278"/>
      <c r="C20" s="285" t="s">
        <v>408</v>
      </c>
      <c r="D20" s="346" t="s">
        <v>512</v>
      </c>
      <c r="E20" s="281"/>
      <c r="F20" s="94"/>
      <c r="G20" s="252" t="s">
        <v>353</v>
      </c>
      <c r="H20" s="253" t="s">
        <v>76</v>
      </c>
      <c r="I20" s="171">
        <v>1</v>
      </c>
      <c r="J20" s="254" t="s">
        <v>511</v>
      </c>
      <c r="K20" s="255">
        <v>30</v>
      </c>
      <c r="L20" s="304">
        <v>0</v>
      </c>
      <c r="M20" s="256">
        <f t="shared" si="0"/>
        <v>0</v>
      </c>
      <c r="N20" s="282"/>
      <c r="O20" s="283"/>
      <c r="Q20" s="273"/>
      <c r="R20" s="273"/>
      <c r="S20" s="273"/>
      <c r="U20" s="274"/>
      <c r="V20" s="274"/>
      <c r="W20" s="276"/>
      <c r="X20" s="275"/>
      <c r="Y20" s="276"/>
      <c r="AB20" s="260"/>
    </row>
    <row r="21" spans="2:28" ht="12.65" customHeight="1" thickBot="1" x14ac:dyDescent="0.25">
      <c r="B21" s="401" t="s">
        <v>79</v>
      </c>
      <c r="C21" s="390"/>
      <c r="D21" s="390"/>
      <c r="E21" s="390"/>
      <c r="F21" s="390"/>
      <c r="G21" s="390"/>
      <c r="H21" s="390"/>
      <c r="I21" s="390"/>
      <c r="J21" s="390"/>
      <c r="K21" s="390"/>
      <c r="L21" s="390"/>
      <c r="M21" s="390"/>
      <c r="N21" s="390"/>
      <c r="O21" s="391"/>
      <c r="Q21" s="273"/>
      <c r="R21" s="273"/>
      <c r="S21" s="273"/>
      <c r="U21" s="274"/>
      <c r="V21" s="274"/>
      <c r="X21" s="275"/>
      <c r="Y21" s="276"/>
    </row>
    <row r="22" spans="2:28" x14ac:dyDescent="0.2">
      <c r="B22" s="392"/>
      <c r="C22" s="393"/>
      <c r="D22" s="393"/>
      <c r="E22" s="393"/>
      <c r="F22" s="394"/>
      <c r="G22" s="395"/>
      <c r="H22" s="396"/>
      <c r="I22" s="396"/>
      <c r="J22" s="395"/>
      <c r="K22" s="396"/>
      <c r="L22" s="396"/>
      <c r="M22" s="345">
        <f>SUM(M23:M32)</f>
        <v>0</v>
      </c>
      <c r="N22" s="290"/>
      <c r="O22" s="277"/>
      <c r="Q22" s="273"/>
      <c r="R22" s="273"/>
      <c r="S22" s="273"/>
      <c r="U22" s="274"/>
      <c r="V22" s="274"/>
      <c r="W22" s="276"/>
      <c r="X22" s="275"/>
      <c r="Y22" s="276"/>
    </row>
    <row r="23" spans="2:28" ht="10" x14ac:dyDescent="0.2">
      <c r="B23" s="278">
        <f>B11+1</f>
        <v>2</v>
      </c>
      <c r="C23" s="279" t="s">
        <v>363</v>
      </c>
      <c r="D23" s="280"/>
      <c r="E23" s="280"/>
      <c r="F23" s="94"/>
      <c r="G23" s="252" t="s">
        <v>353</v>
      </c>
      <c r="H23" s="253" t="s">
        <v>76</v>
      </c>
      <c r="I23" s="171">
        <v>1</v>
      </c>
      <c r="J23" s="254"/>
      <c r="K23" s="255"/>
      <c r="L23" s="304">
        <v>0</v>
      </c>
      <c r="M23" s="256">
        <f t="shared" ref="M23:M31" si="1">I23*K23*L23</f>
        <v>0</v>
      </c>
      <c r="N23" s="282"/>
      <c r="O23" s="283"/>
      <c r="Q23" s="273"/>
      <c r="R23" s="273"/>
      <c r="S23" s="273"/>
      <c r="U23" s="274"/>
      <c r="V23" s="274"/>
      <c r="W23" s="276"/>
      <c r="X23" s="275"/>
      <c r="Y23" s="276"/>
      <c r="AB23" s="260"/>
    </row>
    <row r="24" spans="2:28" ht="10" x14ac:dyDescent="0.2">
      <c r="B24" s="278"/>
      <c r="C24" s="291" t="s">
        <v>364</v>
      </c>
      <c r="D24" s="292"/>
      <c r="E24" s="280"/>
      <c r="F24" s="94"/>
      <c r="G24" s="252" t="s">
        <v>353</v>
      </c>
      <c r="H24" s="253" t="s">
        <v>76</v>
      </c>
      <c r="I24" s="171">
        <v>1</v>
      </c>
      <c r="J24" s="254"/>
      <c r="K24" s="255"/>
      <c r="L24" s="304">
        <v>0</v>
      </c>
      <c r="M24" s="256">
        <f t="shared" si="1"/>
        <v>0</v>
      </c>
      <c r="N24" s="293"/>
      <c r="O24" s="294"/>
      <c r="Q24" s="273"/>
      <c r="R24" s="273"/>
      <c r="S24" s="273"/>
      <c r="U24" s="274"/>
      <c r="V24" s="274"/>
      <c r="W24" s="276"/>
      <c r="X24" s="275"/>
      <c r="Y24" s="276"/>
      <c r="AB24" s="260"/>
    </row>
    <row r="25" spans="2:28" ht="10" x14ac:dyDescent="0.2">
      <c r="B25" s="278"/>
      <c r="C25" s="291" t="s">
        <v>365</v>
      </c>
      <c r="D25" s="292"/>
      <c r="E25" s="280"/>
      <c r="F25" s="94"/>
      <c r="G25" s="252" t="s">
        <v>353</v>
      </c>
      <c r="H25" s="253" t="s">
        <v>76</v>
      </c>
      <c r="I25" s="171">
        <v>1</v>
      </c>
      <c r="J25" s="254"/>
      <c r="K25" s="255"/>
      <c r="L25" s="304">
        <v>0</v>
      </c>
      <c r="M25" s="256">
        <f t="shared" si="1"/>
        <v>0</v>
      </c>
      <c r="N25" s="293"/>
      <c r="O25" s="294"/>
      <c r="Q25" s="273"/>
      <c r="R25" s="273"/>
      <c r="S25" s="273"/>
      <c r="U25" s="274"/>
      <c r="V25" s="274"/>
      <c r="W25" s="276"/>
      <c r="X25" s="275"/>
      <c r="Y25" s="276"/>
      <c r="AB25" s="260"/>
    </row>
    <row r="26" spans="2:28" ht="10" x14ac:dyDescent="0.2">
      <c r="B26" s="278"/>
      <c r="C26" s="291" t="s">
        <v>366</v>
      </c>
      <c r="D26" s="292"/>
      <c r="E26" s="280"/>
      <c r="F26" s="94"/>
      <c r="G26" s="252" t="s">
        <v>353</v>
      </c>
      <c r="H26" s="253" t="s">
        <v>76</v>
      </c>
      <c r="I26" s="171">
        <v>1</v>
      </c>
      <c r="J26" s="254"/>
      <c r="K26" s="255"/>
      <c r="L26" s="304">
        <v>0</v>
      </c>
      <c r="M26" s="256">
        <f t="shared" si="1"/>
        <v>0</v>
      </c>
      <c r="N26" s="293"/>
      <c r="O26" s="294"/>
      <c r="Q26" s="273"/>
      <c r="R26" s="273"/>
      <c r="S26" s="273"/>
      <c r="U26" s="274"/>
      <c r="V26" s="274"/>
      <c r="W26" s="276"/>
      <c r="X26" s="275"/>
      <c r="Y26" s="276"/>
      <c r="AB26" s="260"/>
    </row>
    <row r="27" spans="2:28" ht="10" x14ac:dyDescent="0.2">
      <c r="B27" s="278"/>
      <c r="C27" s="291" t="s">
        <v>367</v>
      </c>
      <c r="D27" s="292"/>
      <c r="E27" s="280"/>
      <c r="F27" s="94"/>
      <c r="G27" s="252" t="s">
        <v>353</v>
      </c>
      <c r="H27" s="253" t="s">
        <v>76</v>
      </c>
      <c r="I27" s="171">
        <v>1</v>
      </c>
      <c r="J27" s="254"/>
      <c r="K27" s="255"/>
      <c r="L27" s="304">
        <v>0</v>
      </c>
      <c r="M27" s="256">
        <f t="shared" si="1"/>
        <v>0</v>
      </c>
      <c r="N27" s="293"/>
      <c r="O27" s="294"/>
      <c r="Q27" s="273"/>
      <c r="R27" s="273"/>
      <c r="S27" s="273"/>
      <c r="U27" s="274"/>
      <c r="V27" s="274"/>
      <c r="W27" s="276"/>
      <c r="X27" s="275"/>
      <c r="Y27" s="276"/>
      <c r="AB27" s="260"/>
    </row>
    <row r="28" spans="2:28" ht="10" x14ac:dyDescent="0.2">
      <c r="B28" s="278"/>
      <c r="C28" s="291" t="s">
        <v>368</v>
      </c>
      <c r="D28" s="292"/>
      <c r="E28" s="280"/>
      <c r="F28" s="94"/>
      <c r="G28" s="252" t="s">
        <v>353</v>
      </c>
      <c r="H28" s="253" t="s">
        <v>76</v>
      </c>
      <c r="I28" s="171">
        <v>1</v>
      </c>
      <c r="J28" s="254"/>
      <c r="K28" s="255"/>
      <c r="L28" s="304">
        <v>0</v>
      </c>
      <c r="M28" s="256">
        <f>I28*K28*L28</f>
        <v>0</v>
      </c>
      <c r="N28" s="293"/>
      <c r="O28" s="294"/>
      <c r="Q28" s="273"/>
      <c r="R28" s="273"/>
      <c r="S28" s="273"/>
      <c r="U28" s="274"/>
      <c r="V28" s="274"/>
      <c r="W28" s="276"/>
      <c r="X28" s="275"/>
      <c r="Y28" s="276"/>
      <c r="AB28" s="260"/>
    </row>
    <row r="29" spans="2:28" ht="10" x14ac:dyDescent="0.2">
      <c r="B29" s="278"/>
      <c r="C29" s="291" t="s">
        <v>369</v>
      </c>
      <c r="D29" s="292"/>
      <c r="E29" s="295"/>
      <c r="F29" s="94"/>
      <c r="G29" s="252" t="s">
        <v>353</v>
      </c>
      <c r="H29" s="253" t="s">
        <v>76</v>
      </c>
      <c r="I29" s="171">
        <v>1</v>
      </c>
      <c r="J29" s="254"/>
      <c r="K29" s="255"/>
      <c r="L29" s="304">
        <v>0</v>
      </c>
      <c r="M29" s="256">
        <f t="shared" si="1"/>
        <v>0</v>
      </c>
      <c r="N29" s="293"/>
      <c r="O29" s="294"/>
      <c r="Q29" s="273"/>
      <c r="R29" s="273"/>
      <c r="S29" s="273"/>
      <c r="U29" s="274"/>
      <c r="V29" s="274"/>
      <c r="W29" s="276"/>
      <c r="X29" s="275"/>
      <c r="Y29" s="276"/>
      <c r="AB29" s="260"/>
    </row>
    <row r="30" spans="2:28" ht="10" x14ac:dyDescent="0.2">
      <c r="B30" s="278"/>
      <c r="C30" s="291" t="s">
        <v>370</v>
      </c>
      <c r="D30" s="292"/>
      <c r="E30" s="295"/>
      <c r="F30" s="94"/>
      <c r="G30" s="252" t="s">
        <v>353</v>
      </c>
      <c r="H30" s="253" t="s">
        <v>76</v>
      </c>
      <c r="I30" s="171">
        <v>1</v>
      </c>
      <c r="J30" s="254"/>
      <c r="K30" s="255"/>
      <c r="L30" s="304">
        <v>0</v>
      </c>
      <c r="M30" s="256">
        <f t="shared" si="1"/>
        <v>0</v>
      </c>
      <c r="N30" s="293"/>
      <c r="O30" s="294"/>
      <c r="Q30" s="273"/>
      <c r="R30" s="273"/>
      <c r="S30" s="273"/>
      <c r="U30" s="274"/>
      <c r="V30" s="274"/>
      <c r="W30" s="276"/>
      <c r="X30" s="275"/>
      <c r="Y30" s="276"/>
      <c r="AB30" s="260"/>
    </row>
    <row r="31" spans="2:28" ht="10" x14ac:dyDescent="0.2">
      <c r="B31" s="278"/>
      <c r="C31" s="291" t="s">
        <v>409</v>
      </c>
      <c r="D31" s="292"/>
      <c r="E31" s="295"/>
      <c r="F31" s="94"/>
      <c r="G31" s="252" t="s">
        <v>353</v>
      </c>
      <c r="H31" s="253" t="s">
        <v>76</v>
      </c>
      <c r="I31" s="171">
        <v>1</v>
      </c>
      <c r="J31" s="254"/>
      <c r="K31" s="255"/>
      <c r="L31" s="304">
        <v>0</v>
      </c>
      <c r="M31" s="256">
        <f t="shared" si="1"/>
        <v>0</v>
      </c>
      <c r="N31" s="293"/>
      <c r="O31" s="294"/>
      <c r="Q31" s="273"/>
      <c r="R31" s="273"/>
      <c r="S31" s="273"/>
      <c r="U31" s="274"/>
      <c r="V31" s="274"/>
      <c r="W31" s="276"/>
      <c r="X31" s="275"/>
      <c r="Y31" s="276"/>
      <c r="AB31" s="260"/>
    </row>
    <row r="32" spans="2:28" thickBot="1" x14ac:dyDescent="0.25">
      <c r="B32" s="278"/>
      <c r="C32" s="291" t="s">
        <v>410</v>
      </c>
      <c r="D32" s="292"/>
      <c r="E32" s="295"/>
      <c r="F32" s="94"/>
      <c r="G32" s="252" t="s">
        <v>353</v>
      </c>
      <c r="H32" s="253" t="s">
        <v>76</v>
      </c>
      <c r="I32" s="171">
        <v>1</v>
      </c>
      <c r="J32" s="254"/>
      <c r="K32" s="255"/>
      <c r="L32" s="304">
        <v>0</v>
      </c>
      <c r="M32" s="256">
        <f>I32*K32*L32</f>
        <v>0</v>
      </c>
      <c r="N32" s="293"/>
      <c r="O32" s="294"/>
      <c r="Q32" s="273"/>
      <c r="R32" s="273"/>
      <c r="S32" s="273"/>
      <c r="U32" s="274"/>
      <c r="V32" s="274"/>
      <c r="W32" s="276"/>
      <c r="X32" s="275"/>
      <c r="Y32" s="276"/>
      <c r="AB32" s="260"/>
    </row>
    <row r="33" spans="1:27" s="261" customFormat="1" ht="12.65" customHeight="1" thickBot="1" x14ac:dyDescent="0.25">
      <c r="A33" s="260"/>
      <c r="B33" s="389" t="s">
        <v>80</v>
      </c>
      <c r="C33" s="390"/>
      <c r="D33" s="390"/>
      <c r="E33" s="390"/>
      <c r="F33" s="390"/>
      <c r="G33" s="390"/>
      <c r="H33" s="390"/>
      <c r="I33" s="390"/>
      <c r="J33" s="390"/>
      <c r="K33" s="390"/>
      <c r="L33" s="390"/>
      <c r="M33" s="390"/>
      <c r="N33" s="390"/>
      <c r="O33" s="391"/>
      <c r="P33" s="259"/>
      <c r="Q33" s="273"/>
      <c r="R33" s="273"/>
      <c r="S33" s="273"/>
      <c r="T33" s="260"/>
      <c r="U33" s="274"/>
      <c r="V33" s="274"/>
      <c r="W33" s="260"/>
      <c r="X33" s="275"/>
      <c r="Y33" s="276"/>
      <c r="Z33" s="260"/>
      <c r="AA33" s="260"/>
    </row>
    <row r="34" spans="1:27" s="261" customFormat="1" ht="12.65" customHeight="1" x14ac:dyDescent="0.2">
      <c r="A34" s="260"/>
      <c r="B34" s="379" t="s">
        <v>348</v>
      </c>
      <c r="C34" s="380"/>
      <c r="D34" s="380"/>
      <c r="E34" s="380"/>
      <c r="F34" s="381"/>
      <c r="G34" s="382"/>
      <c r="H34" s="383"/>
      <c r="I34" s="383"/>
      <c r="J34" s="382"/>
      <c r="K34" s="383"/>
      <c r="L34" s="383"/>
      <c r="M34" s="319">
        <f>SUM(M35:M39)</f>
        <v>0</v>
      </c>
      <c r="N34" s="287"/>
      <c r="O34" s="277"/>
      <c r="P34" s="259"/>
      <c r="Q34" s="273"/>
      <c r="R34" s="273"/>
      <c r="S34" s="273"/>
      <c r="T34" s="260"/>
      <c r="U34" s="274"/>
      <c r="V34" s="274"/>
      <c r="W34" s="276"/>
      <c r="X34" s="275"/>
      <c r="Y34" s="276"/>
      <c r="Z34" s="260"/>
      <c r="AA34" s="260"/>
    </row>
    <row r="35" spans="1:27" s="261" customFormat="1" x14ac:dyDescent="0.2">
      <c r="A35" s="260"/>
      <c r="B35" s="296">
        <f>B23+1</f>
        <v>3</v>
      </c>
      <c r="C35" s="297" t="s">
        <v>371</v>
      </c>
      <c r="D35" s="298"/>
      <c r="E35" s="299"/>
      <c r="F35" s="94"/>
      <c r="G35" s="300" t="s">
        <v>372</v>
      </c>
      <c r="H35" s="301" t="s">
        <v>76</v>
      </c>
      <c r="I35" s="172">
        <v>1</v>
      </c>
      <c r="J35" s="302"/>
      <c r="K35" s="303"/>
      <c r="L35" s="304">
        <v>0</v>
      </c>
      <c r="M35" s="305">
        <f>I35*K35*L35</f>
        <v>0</v>
      </c>
      <c r="N35" s="306" t="s">
        <v>77</v>
      </c>
      <c r="O35" s="283" t="s">
        <v>78</v>
      </c>
      <c r="P35" s="259"/>
      <c r="Q35" s="273"/>
      <c r="R35" s="273"/>
      <c r="S35" s="273"/>
      <c r="T35" s="260"/>
      <c r="U35" s="274"/>
      <c r="V35" s="274"/>
      <c r="W35" s="260"/>
      <c r="X35" s="275"/>
      <c r="Y35" s="276"/>
      <c r="Z35" s="260"/>
      <c r="AA35" s="260"/>
    </row>
    <row r="36" spans="1:27" s="261" customFormat="1" x14ac:dyDescent="0.2">
      <c r="A36" s="260"/>
      <c r="B36" s="296"/>
      <c r="C36" s="297" t="s">
        <v>373</v>
      </c>
      <c r="D36" s="307"/>
      <c r="E36" s="308"/>
      <c r="F36" s="94"/>
      <c r="G36" s="300" t="s">
        <v>372</v>
      </c>
      <c r="H36" s="301" t="s">
        <v>76</v>
      </c>
      <c r="I36" s="172">
        <v>1</v>
      </c>
      <c r="J36" s="302"/>
      <c r="K36" s="303"/>
      <c r="L36" s="304">
        <v>0</v>
      </c>
      <c r="M36" s="305">
        <f t="shared" ref="M36:M39" si="2">I36*K36*L36</f>
        <v>0</v>
      </c>
      <c r="N36" s="306"/>
      <c r="O36" s="283"/>
      <c r="P36" s="259">
        <f>540</f>
        <v>540</v>
      </c>
      <c r="Q36" s="273"/>
      <c r="R36" s="273"/>
      <c r="S36" s="273"/>
      <c r="T36" s="260"/>
      <c r="U36" s="274"/>
      <c r="V36" s="274"/>
      <c r="W36" s="260"/>
      <c r="X36" s="275"/>
      <c r="Y36" s="276"/>
      <c r="Z36" s="260"/>
      <c r="AA36" s="260"/>
    </row>
    <row r="37" spans="1:27" s="261" customFormat="1" x14ac:dyDescent="0.2">
      <c r="A37" s="260"/>
      <c r="B37" s="296"/>
      <c r="C37" s="297" t="s">
        <v>374</v>
      </c>
      <c r="D37" s="307"/>
      <c r="E37" s="308"/>
      <c r="F37" s="94"/>
      <c r="G37" s="300" t="s">
        <v>372</v>
      </c>
      <c r="H37" s="301" t="s">
        <v>76</v>
      </c>
      <c r="I37" s="172">
        <v>1</v>
      </c>
      <c r="J37" s="302"/>
      <c r="K37" s="303"/>
      <c r="L37" s="304">
        <v>0</v>
      </c>
      <c r="M37" s="305">
        <f t="shared" si="2"/>
        <v>0</v>
      </c>
      <c r="N37" s="306"/>
      <c r="O37" s="283"/>
      <c r="P37" s="259"/>
      <c r="Q37" s="273"/>
      <c r="R37" s="273"/>
      <c r="S37" s="273"/>
      <c r="T37" s="260"/>
      <c r="U37" s="274"/>
      <c r="V37" s="274"/>
      <c r="W37" s="260"/>
      <c r="X37" s="275"/>
      <c r="Y37" s="276"/>
      <c r="Z37" s="260"/>
      <c r="AA37" s="260"/>
    </row>
    <row r="38" spans="1:27" s="261" customFormat="1" x14ac:dyDescent="0.2">
      <c r="A38" s="260"/>
      <c r="B38" s="296"/>
      <c r="C38" s="297" t="s">
        <v>411</v>
      </c>
      <c r="D38" s="307"/>
      <c r="E38" s="308"/>
      <c r="F38" s="94"/>
      <c r="G38" s="300" t="s">
        <v>372</v>
      </c>
      <c r="H38" s="301" t="s">
        <v>76</v>
      </c>
      <c r="I38" s="172">
        <v>1</v>
      </c>
      <c r="J38" s="302"/>
      <c r="K38" s="303"/>
      <c r="L38" s="304">
        <v>0</v>
      </c>
      <c r="M38" s="305">
        <f t="shared" si="2"/>
        <v>0</v>
      </c>
      <c r="N38" s="306"/>
      <c r="O38" s="283"/>
      <c r="P38" s="259"/>
      <c r="Q38" s="273"/>
      <c r="R38" s="273"/>
      <c r="S38" s="273"/>
      <c r="T38" s="260"/>
      <c r="U38" s="274"/>
      <c r="V38" s="274"/>
      <c r="W38" s="260"/>
      <c r="X38" s="275"/>
      <c r="Y38" s="276"/>
      <c r="Z38" s="260"/>
      <c r="AA38" s="260"/>
    </row>
    <row r="39" spans="1:27" s="261" customFormat="1" ht="11" thickBot="1" x14ac:dyDescent="0.25">
      <c r="A39" s="260"/>
      <c r="B39" s="278"/>
      <c r="C39" s="297" t="s">
        <v>412</v>
      </c>
      <c r="D39" s="309"/>
      <c r="E39" s="310"/>
      <c r="F39" s="94"/>
      <c r="G39" s="300" t="s">
        <v>372</v>
      </c>
      <c r="H39" s="301" t="s">
        <v>76</v>
      </c>
      <c r="I39" s="172">
        <v>1</v>
      </c>
      <c r="J39" s="311"/>
      <c r="K39" s="255"/>
      <c r="L39" s="304">
        <v>0</v>
      </c>
      <c r="M39" s="305">
        <f t="shared" si="2"/>
        <v>0</v>
      </c>
      <c r="N39" s="282" t="s">
        <v>77</v>
      </c>
      <c r="O39" s="283" t="s">
        <v>78</v>
      </c>
      <c r="P39" s="259"/>
      <c r="Q39" s="273"/>
      <c r="R39" s="273"/>
      <c r="S39" s="273"/>
      <c r="T39" s="260"/>
      <c r="U39" s="274"/>
      <c r="V39" s="274"/>
      <c r="W39" s="276"/>
      <c r="X39" s="275"/>
      <c r="Y39" s="276"/>
      <c r="Z39" s="260"/>
      <c r="AA39" s="276"/>
    </row>
    <row r="40" spans="1:27" s="261" customFormat="1" ht="10.5" customHeight="1" x14ac:dyDescent="0.2">
      <c r="A40" s="260"/>
      <c r="B40" s="379" t="s">
        <v>349</v>
      </c>
      <c r="C40" s="380"/>
      <c r="D40" s="380"/>
      <c r="E40" s="380"/>
      <c r="F40" s="381"/>
      <c r="G40" s="377"/>
      <c r="H40" s="378"/>
      <c r="I40" s="378"/>
      <c r="J40" s="378"/>
      <c r="K40" s="378"/>
      <c r="L40" s="378"/>
      <c r="M40" s="319">
        <f>SUM(M41:M45)</f>
        <v>0</v>
      </c>
      <c r="N40" s="314"/>
      <c r="O40" s="315"/>
      <c r="P40" s="259"/>
      <c r="Q40" s="273"/>
      <c r="R40" s="273"/>
      <c r="S40" s="273"/>
      <c r="T40" s="260"/>
      <c r="U40" s="274"/>
      <c r="V40" s="274"/>
      <c r="W40" s="276"/>
      <c r="X40" s="275"/>
      <c r="Y40" s="276"/>
      <c r="Z40" s="260"/>
      <c r="AA40" s="260"/>
    </row>
    <row r="41" spans="1:27" s="261" customFormat="1" x14ac:dyDescent="0.2">
      <c r="A41" s="260"/>
      <c r="B41" s="296">
        <f>B35+1</f>
        <v>4</v>
      </c>
      <c r="C41" s="297" t="s">
        <v>375</v>
      </c>
      <c r="D41" s="307"/>
      <c r="E41" s="308"/>
      <c r="F41" s="94"/>
      <c r="G41" s="300" t="s">
        <v>372</v>
      </c>
      <c r="H41" s="301" t="s">
        <v>76</v>
      </c>
      <c r="I41" s="172">
        <v>1</v>
      </c>
      <c r="J41" s="312"/>
      <c r="K41" s="313"/>
      <c r="L41" s="304">
        <v>0</v>
      </c>
      <c r="M41" s="305">
        <f>I41*K41*L41</f>
        <v>0</v>
      </c>
      <c r="N41" s="306" t="s">
        <v>77</v>
      </c>
      <c r="O41" s="283" t="s">
        <v>78</v>
      </c>
      <c r="P41" s="259"/>
      <c r="Q41" s="273"/>
      <c r="R41" s="273"/>
      <c r="S41" s="273"/>
      <c r="T41" s="260"/>
      <c r="U41" s="274"/>
      <c r="V41" s="274"/>
      <c r="W41" s="260"/>
      <c r="X41" s="275"/>
      <c r="Y41" s="276"/>
      <c r="Z41" s="260"/>
      <c r="AA41" s="260"/>
    </row>
    <row r="42" spans="1:27" s="261" customFormat="1" x14ac:dyDescent="0.2">
      <c r="A42" s="260"/>
      <c r="B42" s="296"/>
      <c r="C42" s="297" t="s">
        <v>413</v>
      </c>
      <c r="D42" s="307"/>
      <c r="E42" s="308"/>
      <c r="F42" s="94"/>
      <c r="G42" s="300" t="s">
        <v>372</v>
      </c>
      <c r="H42" s="301" t="s">
        <v>76</v>
      </c>
      <c r="I42" s="172">
        <v>1</v>
      </c>
      <c r="J42" s="312"/>
      <c r="K42" s="313"/>
      <c r="L42" s="304">
        <v>0</v>
      </c>
      <c r="M42" s="305">
        <f t="shared" ref="M42:M45" si="3">I42*K42*L42</f>
        <v>0</v>
      </c>
      <c r="N42" s="306" t="s">
        <v>77</v>
      </c>
      <c r="O42" s="283" t="s">
        <v>78</v>
      </c>
      <c r="P42" s="259"/>
      <c r="Q42" s="273"/>
      <c r="R42" s="273"/>
      <c r="S42" s="273"/>
      <c r="T42" s="260"/>
      <c r="U42" s="274"/>
      <c r="V42" s="274"/>
      <c r="W42" s="260"/>
      <c r="X42" s="275"/>
      <c r="Y42" s="276"/>
      <c r="Z42" s="260"/>
      <c r="AA42" s="260"/>
    </row>
    <row r="43" spans="1:27" s="261" customFormat="1" x14ac:dyDescent="0.2">
      <c r="A43" s="260"/>
      <c r="B43" s="296"/>
      <c r="C43" s="297" t="s">
        <v>414</v>
      </c>
      <c r="D43" s="307"/>
      <c r="E43" s="308"/>
      <c r="F43" s="94"/>
      <c r="G43" s="300" t="s">
        <v>372</v>
      </c>
      <c r="H43" s="301" t="s">
        <v>76</v>
      </c>
      <c r="I43" s="172">
        <v>1</v>
      </c>
      <c r="J43" s="312"/>
      <c r="K43" s="313"/>
      <c r="L43" s="304">
        <v>0</v>
      </c>
      <c r="M43" s="305">
        <f t="shared" si="3"/>
        <v>0</v>
      </c>
      <c r="N43" s="306" t="s">
        <v>77</v>
      </c>
      <c r="O43" s="283" t="s">
        <v>78</v>
      </c>
      <c r="P43" s="259"/>
      <c r="Q43" s="273"/>
      <c r="R43" s="273"/>
      <c r="S43" s="273"/>
      <c r="T43" s="260"/>
      <c r="U43" s="274"/>
      <c r="V43" s="274"/>
      <c r="W43" s="260"/>
      <c r="X43" s="275"/>
      <c r="Y43" s="276"/>
      <c r="Z43" s="260"/>
      <c r="AA43" s="260"/>
    </row>
    <row r="44" spans="1:27" s="261" customFormat="1" x14ac:dyDescent="0.2">
      <c r="A44" s="260"/>
      <c r="B44" s="296"/>
      <c r="C44" s="297" t="s">
        <v>415</v>
      </c>
      <c r="D44" s="307"/>
      <c r="E44" s="308"/>
      <c r="F44" s="94"/>
      <c r="G44" s="300" t="s">
        <v>372</v>
      </c>
      <c r="H44" s="301" t="s">
        <v>76</v>
      </c>
      <c r="I44" s="172">
        <v>1</v>
      </c>
      <c r="J44" s="312"/>
      <c r="K44" s="313"/>
      <c r="L44" s="304">
        <v>0</v>
      </c>
      <c r="M44" s="305">
        <f t="shared" si="3"/>
        <v>0</v>
      </c>
      <c r="N44" s="306" t="s">
        <v>77</v>
      </c>
      <c r="O44" s="283" t="s">
        <v>78</v>
      </c>
      <c r="P44" s="259"/>
      <c r="Q44" s="273"/>
      <c r="R44" s="273"/>
      <c r="S44" s="273"/>
      <c r="T44" s="260"/>
      <c r="U44" s="274"/>
      <c r="V44" s="274"/>
      <c r="W44" s="260"/>
      <c r="X44" s="275"/>
      <c r="Y44" s="276"/>
      <c r="Z44" s="260"/>
      <c r="AA44" s="260"/>
    </row>
    <row r="45" spans="1:27" s="261" customFormat="1" ht="11" thickBot="1" x14ac:dyDescent="0.25">
      <c r="A45" s="260"/>
      <c r="B45" s="296"/>
      <c r="C45" s="297" t="s">
        <v>416</v>
      </c>
      <c r="D45" s="307"/>
      <c r="E45" s="316"/>
      <c r="F45" s="247"/>
      <c r="G45" s="300" t="s">
        <v>372</v>
      </c>
      <c r="H45" s="301" t="s">
        <v>76</v>
      </c>
      <c r="I45" s="172">
        <v>1</v>
      </c>
      <c r="J45" s="312"/>
      <c r="K45" s="313"/>
      <c r="L45" s="304">
        <v>0</v>
      </c>
      <c r="M45" s="305">
        <f t="shared" si="3"/>
        <v>0</v>
      </c>
      <c r="N45" s="306" t="s">
        <v>77</v>
      </c>
      <c r="O45" s="283" t="s">
        <v>78</v>
      </c>
      <c r="P45" s="259"/>
      <c r="Q45" s="273"/>
      <c r="R45" s="273"/>
      <c r="S45" s="273"/>
      <c r="T45" s="260"/>
      <c r="U45" s="274"/>
      <c r="V45" s="274"/>
      <c r="W45" s="260"/>
      <c r="X45" s="275"/>
      <c r="Y45" s="276"/>
      <c r="Z45" s="260"/>
      <c r="AA45" s="260"/>
    </row>
    <row r="46" spans="1:27" s="261" customFormat="1" ht="10.5" customHeight="1" x14ac:dyDescent="0.2">
      <c r="A46" s="260"/>
      <c r="B46" s="379" t="s">
        <v>350</v>
      </c>
      <c r="C46" s="380"/>
      <c r="D46" s="380"/>
      <c r="E46" s="380"/>
      <c r="F46" s="381"/>
      <c r="G46" s="377"/>
      <c r="H46" s="378"/>
      <c r="I46" s="378"/>
      <c r="J46" s="378"/>
      <c r="K46" s="378"/>
      <c r="L46" s="378"/>
      <c r="M46" s="319">
        <f>SUM(M47:M51)</f>
        <v>0</v>
      </c>
      <c r="N46" s="314"/>
      <c r="O46" s="315"/>
      <c r="P46" s="259"/>
      <c r="Q46" s="273"/>
      <c r="R46" s="273"/>
      <c r="S46" s="273"/>
      <c r="T46" s="260"/>
      <c r="U46" s="274"/>
      <c r="V46" s="274"/>
      <c r="W46" s="276"/>
      <c r="X46" s="275"/>
      <c r="Y46" s="276"/>
      <c r="Z46" s="260"/>
      <c r="AA46" s="260"/>
    </row>
    <row r="47" spans="1:27" s="261" customFormat="1" x14ac:dyDescent="0.2">
      <c r="A47" s="260"/>
      <c r="B47" s="296">
        <f>B41+1</f>
        <v>5</v>
      </c>
      <c r="C47" s="297" t="s">
        <v>376</v>
      </c>
      <c r="D47" s="307"/>
      <c r="E47" s="308"/>
      <c r="F47" s="94"/>
      <c r="G47" s="300" t="s">
        <v>372</v>
      </c>
      <c r="H47" s="301" t="s">
        <v>76</v>
      </c>
      <c r="I47" s="172">
        <v>1</v>
      </c>
      <c r="J47" s="302"/>
      <c r="K47" s="303"/>
      <c r="L47" s="304">
        <v>0</v>
      </c>
      <c r="M47" s="305">
        <f>I47*K47*L47</f>
        <v>0</v>
      </c>
      <c r="N47" s="306" t="s">
        <v>77</v>
      </c>
      <c r="O47" s="283" t="s">
        <v>78</v>
      </c>
      <c r="P47" s="259"/>
      <c r="Q47" s="273"/>
      <c r="R47" s="273"/>
      <c r="S47" s="273"/>
      <c r="T47" s="260"/>
      <c r="U47" s="274"/>
      <c r="V47" s="274"/>
      <c r="W47" s="260"/>
      <c r="X47" s="275"/>
      <c r="Y47" s="276"/>
      <c r="Z47" s="260"/>
      <c r="AA47" s="260"/>
    </row>
    <row r="48" spans="1:27" s="261" customFormat="1" x14ac:dyDescent="0.2">
      <c r="A48" s="260"/>
      <c r="B48" s="296"/>
      <c r="C48" s="297" t="s">
        <v>417</v>
      </c>
      <c r="D48" s="307"/>
      <c r="E48" s="308"/>
      <c r="F48" s="94"/>
      <c r="G48" s="300" t="s">
        <v>372</v>
      </c>
      <c r="H48" s="301" t="s">
        <v>76</v>
      </c>
      <c r="I48" s="172">
        <v>1</v>
      </c>
      <c r="J48" s="302"/>
      <c r="K48" s="303"/>
      <c r="L48" s="304">
        <v>0</v>
      </c>
      <c r="M48" s="305">
        <f t="shared" ref="M48:M51" si="4">I48*K48*L48</f>
        <v>0</v>
      </c>
      <c r="N48" s="306" t="s">
        <v>77</v>
      </c>
      <c r="O48" s="283" t="s">
        <v>78</v>
      </c>
      <c r="P48" s="259"/>
      <c r="Q48" s="273"/>
      <c r="R48" s="273"/>
      <c r="S48" s="273"/>
      <c r="T48" s="260"/>
      <c r="U48" s="274"/>
      <c r="V48" s="274"/>
      <c r="W48" s="260"/>
      <c r="X48" s="275"/>
      <c r="Y48" s="276"/>
      <c r="Z48" s="260"/>
      <c r="AA48" s="260"/>
    </row>
    <row r="49" spans="1:27" s="261" customFormat="1" x14ac:dyDescent="0.2">
      <c r="A49" s="260"/>
      <c r="B49" s="296"/>
      <c r="C49" s="297" t="s">
        <v>418</v>
      </c>
      <c r="D49" s="307"/>
      <c r="E49" s="308"/>
      <c r="F49" s="94"/>
      <c r="G49" s="300" t="s">
        <v>372</v>
      </c>
      <c r="H49" s="301" t="s">
        <v>76</v>
      </c>
      <c r="I49" s="172">
        <v>1</v>
      </c>
      <c r="J49" s="302"/>
      <c r="K49" s="303"/>
      <c r="L49" s="304">
        <v>0</v>
      </c>
      <c r="M49" s="305">
        <f t="shared" si="4"/>
        <v>0</v>
      </c>
      <c r="N49" s="306" t="s">
        <v>77</v>
      </c>
      <c r="O49" s="283" t="s">
        <v>78</v>
      </c>
      <c r="P49" s="259"/>
      <c r="Q49" s="273"/>
      <c r="R49" s="273"/>
      <c r="S49" s="273"/>
      <c r="T49" s="260"/>
      <c r="U49" s="274"/>
      <c r="V49" s="274"/>
      <c r="W49" s="260"/>
      <c r="X49" s="275"/>
      <c r="Y49" s="276"/>
      <c r="Z49" s="260"/>
      <c r="AA49" s="260"/>
    </row>
    <row r="50" spans="1:27" s="261" customFormat="1" x14ac:dyDescent="0.2">
      <c r="A50" s="260"/>
      <c r="B50" s="296"/>
      <c r="C50" s="297" t="s">
        <v>419</v>
      </c>
      <c r="D50" s="307"/>
      <c r="E50" s="308"/>
      <c r="F50" s="94"/>
      <c r="G50" s="300" t="s">
        <v>372</v>
      </c>
      <c r="H50" s="301" t="s">
        <v>76</v>
      </c>
      <c r="I50" s="172">
        <v>1</v>
      </c>
      <c r="J50" s="302"/>
      <c r="K50" s="303"/>
      <c r="L50" s="304">
        <v>0</v>
      </c>
      <c r="M50" s="305">
        <f t="shared" si="4"/>
        <v>0</v>
      </c>
      <c r="N50" s="306" t="s">
        <v>77</v>
      </c>
      <c r="O50" s="283" t="s">
        <v>78</v>
      </c>
      <c r="P50" s="259"/>
      <c r="Q50" s="273"/>
      <c r="R50" s="273"/>
      <c r="S50" s="273"/>
      <c r="T50" s="260"/>
      <c r="U50" s="274"/>
      <c r="V50" s="274"/>
      <c r="W50" s="260"/>
      <c r="X50" s="275"/>
      <c r="Y50" s="276"/>
      <c r="Z50" s="260"/>
      <c r="AA50" s="260"/>
    </row>
    <row r="51" spans="1:27" s="261" customFormat="1" ht="11" thickBot="1" x14ac:dyDescent="0.25">
      <c r="A51" s="260"/>
      <c r="B51" s="296"/>
      <c r="C51" s="297" t="s">
        <v>420</v>
      </c>
      <c r="D51" s="307"/>
      <c r="E51" s="316"/>
      <c r="F51" s="247"/>
      <c r="G51" s="300" t="s">
        <v>372</v>
      </c>
      <c r="H51" s="301" t="s">
        <v>76</v>
      </c>
      <c r="I51" s="172">
        <v>1</v>
      </c>
      <c r="J51" s="302"/>
      <c r="K51" s="303"/>
      <c r="L51" s="304">
        <v>0</v>
      </c>
      <c r="M51" s="305">
        <f t="shared" si="4"/>
        <v>0</v>
      </c>
      <c r="N51" s="306" t="s">
        <v>77</v>
      </c>
      <c r="O51" s="283" t="s">
        <v>78</v>
      </c>
      <c r="P51" s="259"/>
      <c r="Q51" s="273"/>
      <c r="R51" s="273"/>
      <c r="S51" s="273"/>
      <c r="T51" s="260"/>
      <c r="U51" s="274"/>
      <c r="V51" s="274"/>
      <c r="W51" s="260"/>
      <c r="X51" s="275"/>
      <c r="Y51" s="276"/>
      <c r="Z51" s="260"/>
      <c r="AA51" s="260"/>
    </row>
    <row r="52" spans="1:27" s="261" customFormat="1" ht="10.5" customHeight="1" x14ac:dyDescent="0.2">
      <c r="A52" s="260"/>
      <c r="B52" s="379" t="s">
        <v>351</v>
      </c>
      <c r="C52" s="380"/>
      <c r="D52" s="380"/>
      <c r="E52" s="380"/>
      <c r="F52" s="381"/>
      <c r="G52" s="377"/>
      <c r="H52" s="378"/>
      <c r="I52" s="378"/>
      <c r="J52" s="378"/>
      <c r="K52" s="378"/>
      <c r="L52" s="378"/>
      <c r="M52" s="319">
        <f>SUM(M53:M57)</f>
        <v>0</v>
      </c>
      <c r="N52" s="314"/>
      <c r="O52" s="315"/>
      <c r="P52" s="259"/>
      <c r="Q52" s="273"/>
      <c r="R52" s="273"/>
      <c r="S52" s="273"/>
      <c r="T52" s="260"/>
      <c r="U52" s="274"/>
      <c r="V52" s="274"/>
      <c r="W52" s="276"/>
      <c r="X52" s="275"/>
      <c r="Y52" s="276"/>
      <c r="Z52" s="260"/>
      <c r="AA52" s="260"/>
    </row>
    <row r="53" spans="1:27" s="261" customFormat="1" x14ac:dyDescent="0.2">
      <c r="A53" s="260"/>
      <c r="B53" s="296">
        <f>B47+1</f>
        <v>6</v>
      </c>
      <c r="C53" s="297" t="s">
        <v>377</v>
      </c>
      <c r="D53" s="307"/>
      <c r="E53" s="308"/>
      <c r="F53" s="248"/>
      <c r="G53" s="300" t="s">
        <v>372</v>
      </c>
      <c r="H53" s="301" t="s">
        <v>76</v>
      </c>
      <c r="I53" s="172">
        <v>1</v>
      </c>
      <c r="J53" s="302"/>
      <c r="K53" s="303"/>
      <c r="L53" s="304">
        <v>0</v>
      </c>
      <c r="M53" s="305">
        <f>I53*K53*L53</f>
        <v>0</v>
      </c>
      <c r="N53" s="306" t="s">
        <v>77</v>
      </c>
      <c r="O53" s="283" t="s">
        <v>78</v>
      </c>
      <c r="P53" s="259"/>
      <c r="Q53" s="273"/>
      <c r="R53" s="273"/>
      <c r="S53" s="273"/>
      <c r="T53" s="260"/>
      <c r="U53" s="274"/>
      <c r="V53" s="274"/>
      <c r="W53" s="260"/>
      <c r="X53" s="275"/>
      <c r="Y53" s="276"/>
      <c r="Z53" s="260"/>
      <c r="AA53" s="260"/>
    </row>
    <row r="54" spans="1:27" s="261" customFormat="1" x14ac:dyDescent="0.2">
      <c r="A54" s="260"/>
      <c r="B54" s="296"/>
      <c r="C54" s="297" t="s">
        <v>378</v>
      </c>
      <c r="D54" s="307"/>
      <c r="E54" s="316"/>
      <c r="F54" s="249"/>
      <c r="G54" s="317" t="s">
        <v>372</v>
      </c>
      <c r="H54" s="301" t="s">
        <v>76</v>
      </c>
      <c r="I54" s="172">
        <v>1</v>
      </c>
      <c r="J54" s="302"/>
      <c r="K54" s="303"/>
      <c r="L54" s="304">
        <v>0</v>
      </c>
      <c r="M54" s="305">
        <f t="shared" ref="M54:M57" si="5">I54*K54*L54</f>
        <v>0</v>
      </c>
      <c r="N54" s="306" t="s">
        <v>77</v>
      </c>
      <c r="O54" s="283" t="s">
        <v>78</v>
      </c>
      <c r="P54" s="259"/>
      <c r="Q54" s="273"/>
      <c r="R54" s="273"/>
      <c r="S54" s="273"/>
      <c r="T54" s="260"/>
      <c r="U54" s="274"/>
      <c r="V54" s="274"/>
      <c r="W54" s="260"/>
      <c r="X54" s="275"/>
      <c r="Y54" s="276"/>
      <c r="Z54" s="260"/>
      <c r="AA54" s="260"/>
    </row>
    <row r="55" spans="1:27" s="261" customFormat="1" x14ac:dyDescent="0.2">
      <c r="A55" s="260"/>
      <c r="B55" s="296"/>
      <c r="C55" s="297" t="s">
        <v>421</v>
      </c>
      <c r="D55" s="308"/>
      <c r="E55" s="308"/>
      <c r="F55" s="318"/>
      <c r="G55" s="317" t="s">
        <v>372</v>
      </c>
      <c r="H55" s="301" t="s">
        <v>76</v>
      </c>
      <c r="I55" s="172">
        <v>1</v>
      </c>
      <c r="J55" s="302"/>
      <c r="K55" s="303"/>
      <c r="L55" s="304">
        <v>0</v>
      </c>
      <c r="M55" s="305">
        <f t="shared" si="5"/>
        <v>0</v>
      </c>
      <c r="N55" s="306" t="s">
        <v>77</v>
      </c>
      <c r="O55" s="283" t="s">
        <v>78</v>
      </c>
      <c r="P55" s="259"/>
      <c r="Q55" s="273"/>
      <c r="R55" s="273"/>
      <c r="S55" s="273"/>
      <c r="T55" s="260"/>
      <c r="U55" s="274"/>
      <c r="V55" s="274"/>
      <c r="W55" s="260"/>
      <c r="X55" s="275"/>
      <c r="Y55" s="276"/>
      <c r="Z55" s="260"/>
      <c r="AA55" s="260"/>
    </row>
    <row r="56" spans="1:27" s="261" customFormat="1" x14ac:dyDescent="0.2">
      <c r="A56" s="260"/>
      <c r="B56" s="296"/>
      <c r="C56" s="297" t="s">
        <v>422</v>
      </c>
      <c r="D56" s="307"/>
      <c r="E56" s="308"/>
      <c r="F56" s="250"/>
      <c r="G56" s="317" t="s">
        <v>372</v>
      </c>
      <c r="H56" s="301" t="s">
        <v>76</v>
      </c>
      <c r="I56" s="172">
        <v>1</v>
      </c>
      <c r="J56" s="302"/>
      <c r="K56" s="303"/>
      <c r="L56" s="304">
        <v>0</v>
      </c>
      <c r="M56" s="305">
        <f t="shared" si="5"/>
        <v>0</v>
      </c>
      <c r="N56" s="306" t="s">
        <v>77</v>
      </c>
      <c r="O56" s="283" t="s">
        <v>78</v>
      </c>
      <c r="P56" s="259"/>
      <c r="Q56" s="273"/>
      <c r="R56" s="273"/>
      <c r="S56" s="273"/>
      <c r="T56" s="260"/>
      <c r="U56" s="274"/>
      <c r="V56" s="274"/>
      <c r="W56" s="260"/>
      <c r="X56" s="275"/>
      <c r="Y56" s="276"/>
      <c r="Z56" s="260"/>
      <c r="AA56" s="260"/>
    </row>
    <row r="57" spans="1:27" s="261" customFormat="1" ht="11" thickBot="1" x14ac:dyDescent="0.25">
      <c r="A57" s="260"/>
      <c r="B57" s="296"/>
      <c r="C57" s="297" t="s">
        <v>423</v>
      </c>
      <c r="D57" s="307"/>
      <c r="E57" s="308"/>
      <c r="F57" s="94"/>
      <c r="G57" s="300" t="s">
        <v>372</v>
      </c>
      <c r="H57" s="301" t="s">
        <v>76</v>
      </c>
      <c r="I57" s="172">
        <v>1</v>
      </c>
      <c r="J57" s="302"/>
      <c r="K57" s="303"/>
      <c r="L57" s="304">
        <v>0</v>
      </c>
      <c r="M57" s="289">
        <f t="shared" si="5"/>
        <v>0</v>
      </c>
      <c r="N57" s="306" t="s">
        <v>77</v>
      </c>
      <c r="O57" s="283" t="s">
        <v>78</v>
      </c>
      <c r="P57" s="259"/>
      <c r="Q57" s="273"/>
      <c r="R57" s="273"/>
      <c r="S57" s="273"/>
      <c r="T57" s="260"/>
      <c r="U57" s="274"/>
      <c r="V57" s="274"/>
      <c r="W57" s="260"/>
      <c r="X57" s="275"/>
      <c r="Y57" s="276"/>
      <c r="Z57" s="260"/>
      <c r="AA57" s="260"/>
    </row>
    <row r="58" spans="1:27" s="261" customFormat="1" ht="10.5" customHeight="1" x14ac:dyDescent="0.2">
      <c r="A58" s="260"/>
      <c r="B58" s="379" t="s">
        <v>428</v>
      </c>
      <c r="C58" s="380"/>
      <c r="D58" s="380"/>
      <c r="E58" s="380"/>
      <c r="F58" s="381"/>
      <c r="G58" s="377"/>
      <c r="H58" s="378"/>
      <c r="I58" s="378"/>
      <c r="J58" s="378"/>
      <c r="K58" s="378"/>
      <c r="L58" s="378"/>
      <c r="M58" s="319">
        <f>SUM(M59:M63)</f>
        <v>0</v>
      </c>
      <c r="N58" s="314"/>
      <c r="O58" s="315"/>
      <c r="P58" s="259"/>
      <c r="Q58" s="273"/>
      <c r="R58" s="273"/>
      <c r="S58" s="273"/>
      <c r="T58" s="260"/>
      <c r="U58" s="274"/>
      <c r="V58" s="274"/>
      <c r="W58" s="276"/>
      <c r="X58" s="275"/>
      <c r="Y58" s="276"/>
      <c r="Z58" s="260"/>
      <c r="AA58" s="260"/>
    </row>
    <row r="59" spans="1:27" s="261" customFormat="1" x14ac:dyDescent="0.2">
      <c r="A59" s="260"/>
      <c r="B59" s="296">
        <f>B53+1</f>
        <v>7</v>
      </c>
      <c r="C59" s="297" t="s">
        <v>379</v>
      </c>
      <c r="D59" s="307"/>
      <c r="E59" s="308"/>
      <c r="F59" s="248"/>
      <c r="G59" s="300" t="s">
        <v>372</v>
      </c>
      <c r="H59" s="301" t="s">
        <v>76</v>
      </c>
      <c r="I59" s="172">
        <v>1</v>
      </c>
      <c r="J59" s="302"/>
      <c r="K59" s="303"/>
      <c r="L59" s="304">
        <v>0</v>
      </c>
      <c r="M59" s="305">
        <f>I59*K59*L59</f>
        <v>0</v>
      </c>
      <c r="N59" s="306" t="s">
        <v>77</v>
      </c>
      <c r="O59" s="283" t="s">
        <v>78</v>
      </c>
      <c r="P59" s="259"/>
      <c r="Q59" s="273"/>
      <c r="R59" s="273"/>
      <c r="S59" s="273"/>
      <c r="T59" s="260"/>
      <c r="U59" s="274"/>
      <c r="V59" s="274"/>
      <c r="W59" s="260"/>
      <c r="X59" s="275"/>
      <c r="Y59" s="276"/>
      <c r="Z59" s="260"/>
      <c r="AA59" s="260"/>
    </row>
    <row r="60" spans="1:27" s="261" customFormat="1" x14ac:dyDescent="0.2">
      <c r="A60" s="260"/>
      <c r="B60" s="296"/>
      <c r="C60" s="297" t="s">
        <v>424</v>
      </c>
      <c r="D60" s="307"/>
      <c r="E60" s="316"/>
      <c r="F60" s="249"/>
      <c r="G60" s="300" t="s">
        <v>372</v>
      </c>
      <c r="H60" s="301" t="s">
        <v>76</v>
      </c>
      <c r="I60" s="172">
        <v>1</v>
      </c>
      <c r="J60" s="302"/>
      <c r="K60" s="303"/>
      <c r="L60" s="304">
        <v>0</v>
      </c>
      <c r="M60" s="305">
        <f t="shared" ref="M60:M63" si="6">I60*K60*L60</f>
        <v>0</v>
      </c>
      <c r="N60" s="306" t="s">
        <v>77</v>
      </c>
      <c r="O60" s="283" t="s">
        <v>78</v>
      </c>
      <c r="P60" s="259"/>
      <c r="Q60" s="273"/>
      <c r="R60" s="273"/>
      <c r="S60" s="273"/>
      <c r="T60" s="260"/>
      <c r="U60" s="274"/>
      <c r="V60" s="274"/>
      <c r="W60" s="260"/>
      <c r="X60" s="275"/>
      <c r="Y60" s="276"/>
      <c r="Z60" s="260"/>
      <c r="AA60" s="260"/>
    </row>
    <row r="61" spans="1:27" s="261" customFormat="1" x14ac:dyDescent="0.2">
      <c r="A61" s="260"/>
      <c r="B61" s="296"/>
      <c r="C61" s="297" t="s">
        <v>425</v>
      </c>
      <c r="D61" s="307"/>
      <c r="E61" s="308"/>
      <c r="F61" s="318"/>
      <c r="G61" s="300" t="s">
        <v>372</v>
      </c>
      <c r="H61" s="301" t="s">
        <v>76</v>
      </c>
      <c r="I61" s="172">
        <v>1</v>
      </c>
      <c r="J61" s="302"/>
      <c r="K61" s="303"/>
      <c r="L61" s="304">
        <v>0</v>
      </c>
      <c r="M61" s="305">
        <f t="shared" si="6"/>
        <v>0</v>
      </c>
      <c r="N61" s="306" t="s">
        <v>77</v>
      </c>
      <c r="O61" s="283" t="s">
        <v>78</v>
      </c>
      <c r="P61" s="259"/>
      <c r="Q61" s="273"/>
      <c r="R61" s="273"/>
      <c r="S61" s="273"/>
      <c r="T61" s="260"/>
      <c r="U61" s="274"/>
      <c r="V61" s="274"/>
      <c r="W61" s="260"/>
      <c r="X61" s="275"/>
      <c r="Y61" s="276"/>
      <c r="Z61" s="260"/>
      <c r="AA61" s="260"/>
    </row>
    <row r="62" spans="1:27" s="261" customFormat="1" x14ac:dyDescent="0.2">
      <c r="A62" s="260"/>
      <c r="B62" s="296"/>
      <c r="C62" s="297" t="s">
        <v>426</v>
      </c>
      <c r="D62" s="307"/>
      <c r="E62" s="308"/>
      <c r="F62" s="250"/>
      <c r="G62" s="300" t="s">
        <v>372</v>
      </c>
      <c r="H62" s="301" t="s">
        <v>76</v>
      </c>
      <c r="I62" s="172">
        <v>1</v>
      </c>
      <c r="J62" s="302"/>
      <c r="K62" s="303"/>
      <c r="L62" s="304">
        <v>0</v>
      </c>
      <c r="M62" s="305">
        <f t="shared" si="6"/>
        <v>0</v>
      </c>
      <c r="N62" s="306" t="s">
        <v>77</v>
      </c>
      <c r="O62" s="283" t="s">
        <v>78</v>
      </c>
      <c r="P62" s="259"/>
      <c r="Q62" s="273"/>
      <c r="R62" s="273"/>
      <c r="S62" s="273"/>
      <c r="T62" s="260"/>
      <c r="U62" s="274"/>
      <c r="V62" s="274"/>
      <c r="W62" s="260"/>
      <c r="X62" s="275"/>
      <c r="Y62" s="276"/>
      <c r="Z62" s="260"/>
      <c r="AA62" s="260"/>
    </row>
    <row r="63" spans="1:27" s="261" customFormat="1" ht="11" thickBot="1" x14ac:dyDescent="0.25">
      <c r="A63" s="260"/>
      <c r="B63" s="296"/>
      <c r="C63" s="297" t="s">
        <v>427</v>
      </c>
      <c r="D63" s="307"/>
      <c r="E63" s="308"/>
      <c r="F63" s="94"/>
      <c r="G63" s="300" t="s">
        <v>372</v>
      </c>
      <c r="H63" s="301" t="s">
        <v>76</v>
      </c>
      <c r="I63" s="172">
        <v>1</v>
      </c>
      <c r="J63" s="302"/>
      <c r="K63" s="303"/>
      <c r="L63" s="304">
        <v>0</v>
      </c>
      <c r="M63" s="305">
        <f t="shared" si="6"/>
        <v>0</v>
      </c>
      <c r="N63" s="306" t="s">
        <v>77</v>
      </c>
      <c r="O63" s="283" t="s">
        <v>78</v>
      </c>
      <c r="P63" s="259"/>
      <c r="Q63" s="273"/>
      <c r="R63" s="273"/>
      <c r="S63" s="273"/>
      <c r="T63" s="260"/>
      <c r="U63" s="274"/>
      <c r="V63" s="274"/>
      <c r="W63" s="260"/>
      <c r="X63" s="275"/>
      <c r="Y63" s="276"/>
      <c r="Z63" s="260"/>
      <c r="AA63" s="260"/>
    </row>
    <row r="64" spans="1:27" s="261" customFormat="1" ht="11" thickBot="1" x14ac:dyDescent="0.25">
      <c r="A64" s="260"/>
      <c r="B64" s="389" t="s">
        <v>83</v>
      </c>
      <c r="C64" s="390"/>
      <c r="D64" s="390"/>
      <c r="E64" s="390"/>
      <c r="F64" s="390"/>
      <c r="G64" s="390"/>
      <c r="H64" s="390"/>
      <c r="I64" s="390"/>
      <c r="J64" s="390"/>
      <c r="K64" s="390"/>
      <c r="L64" s="390"/>
      <c r="M64" s="390"/>
      <c r="N64" s="390"/>
      <c r="O64" s="391"/>
      <c r="P64" s="259"/>
      <c r="Q64" s="273"/>
      <c r="R64" s="273"/>
      <c r="S64" s="273"/>
      <c r="T64" s="260"/>
      <c r="U64" s="274"/>
      <c r="V64" s="274"/>
      <c r="W64" s="260"/>
      <c r="X64" s="275"/>
      <c r="Y64" s="276"/>
      <c r="Z64" s="260"/>
      <c r="AA64" s="260"/>
    </row>
    <row r="65" spans="1:27" s="261" customFormat="1" ht="12.65" customHeight="1" x14ac:dyDescent="0.2">
      <c r="A65" s="260"/>
      <c r="B65" s="379" t="s">
        <v>348</v>
      </c>
      <c r="C65" s="380"/>
      <c r="D65" s="380"/>
      <c r="E65" s="380"/>
      <c r="F65" s="381"/>
      <c r="G65" s="382"/>
      <c r="H65" s="383"/>
      <c r="I65" s="383"/>
      <c r="J65" s="382"/>
      <c r="K65" s="383"/>
      <c r="L65" s="383"/>
      <c r="M65" s="319">
        <f>SUM(M66:M70)</f>
        <v>0</v>
      </c>
      <c r="N65" s="287"/>
      <c r="O65" s="277"/>
      <c r="P65" s="259"/>
      <c r="Q65" s="273"/>
      <c r="R65" s="273"/>
      <c r="S65" s="273"/>
      <c r="T65" s="260"/>
      <c r="U65" s="274"/>
      <c r="V65" s="274"/>
      <c r="W65" s="276"/>
      <c r="X65" s="275"/>
      <c r="Y65" s="276"/>
      <c r="Z65" s="260"/>
      <c r="AA65" s="260"/>
    </row>
    <row r="66" spans="1:27" s="261" customFormat="1" x14ac:dyDescent="0.2">
      <c r="A66" s="260"/>
      <c r="B66" s="296">
        <f>B59+1</f>
        <v>8</v>
      </c>
      <c r="C66" s="297" t="s">
        <v>380</v>
      </c>
      <c r="D66" s="298"/>
      <c r="E66" s="299"/>
      <c r="F66" s="94"/>
      <c r="G66" s="300" t="s">
        <v>372</v>
      </c>
      <c r="H66" s="301" t="s">
        <v>76</v>
      </c>
      <c r="I66" s="172">
        <v>1</v>
      </c>
      <c r="J66" s="302"/>
      <c r="K66" s="303"/>
      <c r="L66" s="304">
        <v>0</v>
      </c>
      <c r="M66" s="305">
        <f>I66*K66*L66</f>
        <v>0</v>
      </c>
      <c r="N66" s="306" t="s">
        <v>77</v>
      </c>
      <c r="O66" s="283" t="s">
        <v>78</v>
      </c>
      <c r="P66" s="259"/>
      <c r="Q66" s="273"/>
      <c r="R66" s="273"/>
      <c r="S66" s="273"/>
      <c r="T66" s="260"/>
      <c r="U66" s="274"/>
      <c r="V66" s="274"/>
      <c r="W66" s="260"/>
      <c r="X66" s="275"/>
      <c r="Y66" s="276"/>
      <c r="Z66" s="260"/>
      <c r="AA66" s="260"/>
    </row>
    <row r="67" spans="1:27" s="261" customFormat="1" x14ac:dyDescent="0.2">
      <c r="A67" s="260"/>
      <c r="B67" s="296"/>
      <c r="C67" s="297" t="s">
        <v>381</v>
      </c>
      <c r="D67" s="307"/>
      <c r="E67" s="308"/>
      <c r="F67" s="94"/>
      <c r="G67" s="300" t="s">
        <v>372</v>
      </c>
      <c r="H67" s="301" t="s">
        <v>76</v>
      </c>
      <c r="I67" s="172">
        <v>1</v>
      </c>
      <c r="J67" s="302"/>
      <c r="K67" s="303"/>
      <c r="L67" s="304">
        <v>0</v>
      </c>
      <c r="M67" s="305">
        <f t="shared" ref="M67:M70" si="7">I67*K67*L67</f>
        <v>0</v>
      </c>
      <c r="N67" s="306"/>
      <c r="O67" s="283"/>
      <c r="P67" s="259">
        <f>540</f>
        <v>540</v>
      </c>
      <c r="Q67" s="273"/>
      <c r="R67" s="273"/>
      <c r="S67" s="273"/>
      <c r="T67" s="260"/>
      <c r="U67" s="274"/>
      <c r="V67" s="274"/>
      <c r="W67" s="260"/>
      <c r="X67" s="275"/>
      <c r="Y67" s="276"/>
      <c r="Z67" s="260"/>
      <c r="AA67" s="260"/>
    </row>
    <row r="68" spans="1:27" s="261" customFormat="1" x14ac:dyDescent="0.2">
      <c r="A68" s="260"/>
      <c r="B68" s="296"/>
      <c r="C68" s="297" t="s">
        <v>382</v>
      </c>
      <c r="D68" s="307"/>
      <c r="E68" s="308"/>
      <c r="F68" s="94"/>
      <c r="G68" s="300" t="s">
        <v>372</v>
      </c>
      <c r="H68" s="301" t="s">
        <v>76</v>
      </c>
      <c r="I68" s="172">
        <v>1</v>
      </c>
      <c r="J68" s="302"/>
      <c r="K68" s="303"/>
      <c r="L68" s="304">
        <v>0</v>
      </c>
      <c r="M68" s="305">
        <f t="shared" si="7"/>
        <v>0</v>
      </c>
      <c r="N68" s="306"/>
      <c r="O68" s="283"/>
      <c r="P68" s="259"/>
      <c r="Q68" s="273"/>
      <c r="R68" s="273"/>
      <c r="S68" s="273"/>
      <c r="T68" s="260"/>
      <c r="U68" s="274"/>
      <c r="V68" s="274"/>
      <c r="W68" s="260"/>
      <c r="X68" s="275"/>
      <c r="Y68" s="276"/>
      <c r="Z68" s="260"/>
      <c r="AA68" s="260"/>
    </row>
    <row r="69" spans="1:27" s="261" customFormat="1" x14ac:dyDescent="0.2">
      <c r="A69" s="260"/>
      <c r="B69" s="296"/>
      <c r="C69" s="297" t="s">
        <v>432</v>
      </c>
      <c r="D69" s="307"/>
      <c r="E69" s="308"/>
      <c r="F69" s="94"/>
      <c r="G69" s="300" t="s">
        <v>372</v>
      </c>
      <c r="H69" s="301" t="s">
        <v>76</v>
      </c>
      <c r="I69" s="172">
        <v>1</v>
      </c>
      <c r="J69" s="302"/>
      <c r="K69" s="303"/>
      <c r="L69" s="304">
        <v>0</v>
      </c>
      <c r="M69" s="305">
        <f t="shared" si="7"/>
        <v>0</v>
      </c>
      <c r="N69" s="306"/>
      <c r="O69" s="283"/>
      <c r="P69" s="259"/>
      <c r="Q69" s="273"/>
      <c r="R69" s="273"/>
      <c r="S69" s="273"/>
      <c r="T69" s="260"/>
      <c r="U69" s="274"/>
      <c r="V69" s="274"/>
      <c r="W69" s="260"/>
      <c r="X69" s="275"/>
      <c r="Y69" s="276"/>
      <c r="Z69" s="260"/>
      <c r="AA69" s="260"/>
    </row>
    <row r="70" spans="1:27" s="261" customFormat="1" ht="11" thickBot="1" x14ac:dyDescent="0.25">
      <c r="A70" s="260"/>
      <c r="B70" s="278"/>
      <c r="C70" s="297" t="s">
        <v>433</v>
      </c>
      <c r="D70" s="309"/>
      <c r="E70" s="310"/>
      <c r="F70" s="94"/>
      <c r="G70" s="300" t="s">
        <v>372</v>
      </c>
      <c r="H70" s="301" t="s">
        <v>76</v>
      </c>
      <c r="I70" s="172">
        <v>1</v>
      </c>
      <c r="J70" s="311"/>
      <c r="K70" s="255"/>
      <c r="L70" s="304">
        <v>0</v>
      </c>
      <c r="M70" s="305">
        <f t="shared" si="7"/>
        <v>0</v>
      </c>
      <c r="N70" s="282" t="s">
        <v>77</v>
      </c>
      <c r="O70" s="283" t="s">
        <v>78</v>
      </c>
      <c r="P70" s="259"/>
      <c r="Q70" s="273"/>
      <c r="R70" s="273"/>
      <c r="S70" s="273"/>
      <c r="T70" s="260"/>
      <c r="U70" s="274"/>
      <c r="V70" s="274"/>
      <c r="W70" s="276"/>
      <c r="X70" s="275"/>
      <c r="Y70" s="276"/>
      <c r="Z70" s="260"/>
      <c r="AA70" s="276"/>
    </row>
    <row r="71" spans="1:27" s="261" customFormat="1" ht="10.5" customHeight="1" x14ac:dyDescent="0.2">
      <c r="A71" s="260"/>
      <c r="B71" s="379" t="s">
        <v>349</v>
      </c>
      <c r="C71" s="380"/>
      <c r="D71" s="380"/>
      <c r="E71" s="380"/>
      <c r="F71" s="381"/>
      <c r="G71" s="377"/>
      <c r="H71" s="378"/>
      <c r="I71" s="378"/>
      <c r="J71" s="378"/>
      <c r="K71" s="378"/>
      <c r="L71" s="378"/>
      <c r="M71" s="319">
        <f>SUM(M72:M76)</f>
        <v>0</v>
      </c>
      <c r="N71" s="314"/>
      <c r="O71" s="315"/>
      <c r="P71" s="259"/>
      <c r="Q71" s="273"/>
      <c r="R71" s="273"/>
      <c r="S71" s="273"/>
      <c r="T71" s="260"/>
      <c r="U71" s="274"/>
      <c r="V71" s="274"/>
      <c r="W71" s="276"/>
      <c r="X71" s="275"/>
      <c r="Y71" s="276"/>
      <c r="Z71" s="260"/>
      <c r="AA71" s="260"/>
    </row>
    <row r="72" spans="1:27" s="261" customFormat="1" x14ac:dyDescent="0.2">
      <c r="A72" s="260"/>
      <c r="B72" s="296">
        <f>B66+1</f>
        <v>9</v>
      </c>
      <c r="C72" s="297" t="s">
        <v>383</v>
      </c>
      <c r="D72" s="307"/>
      <c r="E72" s="308"/>
      <c r="F72" s="94"/>
      <c r="G72" s="300" t="s">
        <v>372</v>
      </c>
      <c r="H72" s="301" t="s">
        <v>76</v>
      </c>
      <c r="I72" s="172">
        <v>1</v>
      </c>
      <c r="J72" s="312"/>
      <c r="K72" s="313"/>
      <c r="L72" s="304">
        <v>0</v>
      </c>
      <c r="M72" s="305">
        <f>I72*K72*L72</f>
        <v>0</v>
      </c>
      <c r="N72" s="306" t="s">
        <v>77</v>
      </c>
      <c r="O72" s="283" t="s">
        <v>78</v>
      </c>
      <c r="P72" s="259"/>
      <c r="Q72" s="273"/>
      <c r="R72" s="273"/>
      <c r="S72" s="273"/>
      <c r="T72" s="260"/>
      <c r="U72" s="274"/>
      <c r="V72" s="274"/>
      <c r="W72" s="260"/>
      <c r="X72" s="275"/>
      <c r="Y72" s="276"/>
      <c r="Z72" s="260"/>
      <c r="AA72" s="260"/>
    </row>
    <row r="73" spans="1:27" s="261" customFormat="1" x14ac:dyDescent="0.2">
      <c r="A73" s="260"/>
      <c r="B73" s="296"/>
      <c r="C73" s="297" t="s">
        <v>384</v>
      </c>
      <c r="D73" s="307"/>
      <c r="E73" s="308"/>
      <c r="F73" s="94"/>
      <c r="G73" s="300" t="s">
        <v>372</v>
      </c>
      <c r="H73" s="301" t="s">
        <v>76</v>
      </c>
      <c r="I73" s="172">
        <v>1</v>
      </c>
      <c r="J73" s="312"/>
      <c r="K73" s="313"/>
      <c r="L73" s="304">
        <v>0</v>
      </c>
      <c r="M73" s="305">
        <f t="shared" ref="M73:M76" si="8">I73*K73*L73</f>
        <v>0</v>
      </c>
      <c r="N73" s="306" t="s">
        <v>77</v>
      </c>
      <c r="O73" s="283" t="s">
        <v>78</v>
      </c>
      <c r="P73" s="259"/>
      <c r="Q73" s="273"/>
      <c r="R73" s="273"/>
      <c r="S73" s="273"/>
      <c r="T73" s="260"/>
      <c r="U73" s="274"/>
      <c r="V73" s="274"/>
      <c r="W73" s="260"/>
      <c r="X73" s="275"/>
      <c r="Y73" s="276"/>
      <c r="Z73" s="260"/>
      <c r="AA73" s="260"/>
    </row>
    <row r="74" spans="1:27" s="261" customFormat="1" x14ac:dyDescent="0.2">
      <c r="A74" s="260"/>
      <c r="B74" s="296"/>
      <c r="C74" s="297" t="s">
        <v>385</v>
      </c>
      <c r="D74" s="307"/>
      <c r="E74" s="308"/>
      <c r="F74" s="94"/>
      <c r="G74" s="300" t="s">
        <v>372</v>
      </c>
      <c r="H74" s="301" t="s">
        <v>76</v>
      </c>
      <c r="I74" s="172">
        <v>1</v>
      </c>
      <c r="J74" s="312"/>
      <c r="K74" s="313"/>
      <c r="L74" s="304">
        <v>0</v>
      </c>
      <c r="M74" s="305">
        <f t="shared" si="8"/>
        <v>0</v>
      </c>
      <c r="N74" s="306" t="s">
        <v>77</v>
      </c>
      <c r="O74" s="283" t="s">
        <v>78</v>
      </c>
      <c r="P74" s="259"/>
      <c r="Q74" s="273"/>
      <c r="R74" s="273"/>
      <c r="S74" s="273"/>
      <c r="T74" s="260"/>
      <c r="U74" s="274"/>
      <c r="V74" s="274"/>
      <c r="W74" s="260"/>
      <c r="X74" s="275"/>
      <c r="Y74" s="276"/>
      <c r="Z74" s="260"/>
      <c r="AA74" s="260"/>
    </row>
    <row r="75" spans="1:27" s="261" customFormat="1" x14ac:dyDescent="0.2">
      <c r="A75" s="260"/>
      <c r="B75" s="296"/>
      <c r="C75" s="297" t="s">
        <v>434</v>
      </c>
      <c r="D75" s="307"/>
      <c r="E75" s="308"/>
      <c r="F75" s="94"/>
      <c r="G75" s="300" t="s">
        <v>372</v>
      </c>
      <c r="H75" s="301" t="s">
        <v>76</v>
      </c>
      <c r="I75" s="172">
        <v>1</v>
      </c>
      <c r="J75" s="312"/>
      <c r="K75" s="313"/>
      <c r="L75" s="304">
        <v>0</v>
      </c>
      <c r="M75" s="305">
        <f t="shared" si="8"/>
        <v>0</v>
      </c>
      <c r="N75" s="306" t="s">
        <v>77</v>
      </c>
      <c r="O75" s="283" t="s">
        <v>78</v>
      </c>
      <c r="P75" s="259"/>
      <c r="Q75" s="273"/>
      <c r="R75" s="273"/>
      <c r="S75" s="273"/>
      <c r="T75" s="260"/>
      <c r="U75" s="274"/>
      <c r="V75" s="274"/>
      <c r="W75" s="260"/>
      <c r="X75" s="275"/>
      <c r="Y75" s="276"/>
      <c r="Z75" s="260"/>
      <c r="AA75" s="260"/>
    </row>
    <row r="76" spans="1:27" s="261" customFormat="1" ht="11" thickBot="1" x14ac:dyDescent="0.25">
      <c r="A76" s="260"/>
      <c r="B76" s="296"/>
      <c r="C76" s="297" t="s">
        <v>435</v>
      </c>
      <c r="D76" s="307"/>
      <c r="E76" s="316"/>
      <c r="F76" s="247"/>
      <c r="G76" s="300" t="s">
        <v>372</v>
      </c>
      <c r="H76" s="301" t="s">
        <v>76</v>
      </c>
      <c r="I76" s="172">
        <v>1</v>
      </c>
      <c r="J76" s="312"/>
      <c r="K76" s="313"/>
      <c r="L76" s="304">
        <v>0</v>
      </c>
      <c r="M76" s="305">
        <f t="shared" si="8"/>
        <v>0</v>
      </c>
      <c r="N76" s="306" t="s">
        <v>77</v>
      </c>
      <c r="O76" s="283" t="s">
        <v>78</v>
      </c>
      <c r="P76" s="259"/>
      <c r="Q76" s="273"/>
      <c r="R76" s="273"/>
      <c r="S76" s="273"/>
      <c r="T76" s="260"/>
      <c r="U76" s="274"/>
      <c r="V76" s="274"/>
      <c r="W76" s="260"/>
      <c r="X76" s="275"/>
      <c r="Y76" s="276"/>
      <c r="Z76" s="260"/>
      <c r="AA76" s="260"/>
    </row>
    <row r="77" spans="1:27" s="261" customFormat="1" ht="10.5" customHeight="1" x14ac:dyDescent="0.2">
      <c r="A77" s="260"/>
      <c r="B77" s="379" t="s">
        <v>350</v>
      </c>
      <c r="C77" s="380"/>
      <c r="D77" s="380"/>
      <c r="E77" s="380"/>
      <c r="F77" s="381"/>
      <c r="G77" s="377"/>
      <c r="H77" s="378"/>
      <c r="I77" s="378"/>
      <c r="J77" s="378"/>
      <c r="K77" s="378"/>
      <c r="L77" s="378"/>
      <c r="M77" s="319">
        <f>SUM(M78:M82)</f>
        <v>0</v>
      </c>
      <c r="N77" s="314"/>
      <c r="O77" s="315"/>
      <c r="P77" s="259"/>
      <c r="Q77" s="273"/>
      <c r="R77" s="273"/>
      <c r="S77" s="273"/>
      <c r="T77" s="260"/>
      <c r="U77" s="274"/>
      <c r="V77" s="274"/>
      <c r="W77" s="276"/>
      <c r="X77" s="275"/>
      <c r="Y77" s="276"/>
      <c r="Z77" s="260"/>
      <c r="AA77" s="260"/>
    </row>
    <row r="78" spans="1:27" s="261" customFormat="1" x14ac:dyDescent="0.2">
      <c r="A78" s="260"/>
      <c r="B78" s="296">
        <f>B72+1</f>
        <v>10</v>
      </c>
      <c r="C78" s="297" t="s">
        <v>386</v>
      </c>
      <c r="D78" s="307"/>
      <c r="E78" s="308"/>
      <c r="F78" s="94"/>
      <c r="G78" s="300" t="s">
        <v>372</v>
      </c>
      <c r="H78" s="301" t="s">
        <v>76</v>
      </c>
      <c r="I78" s="172">
        <v>1</v>
      </c>
      <c r="J78" s="302"/>
      <c r="K78" s="303"/>
      <c r="L78" s="304">
        <v>0</v>
      </c>
      <c r="M78" s="305">
        <f>I78*K78*L78</f>
        <v>0</v>
      </c>
      <c r="N78" s="306" t="s">
        <v>77</v>
      </c>
      <c r="O78" s="283" t="s">
        <v>78</v>
      </c>
      <c r="P78" s="259"/>
      <c r="Q78" s="273"/>
      <c r="R78" s="273"/>
      <c r="S78" s="273"/>
      <c r="T78" s="260"/>
      <c r="U78" s="274"/>
      <c r="V78" s="274"/>
      <c r="W78" s="260"/>
      <c r="X78" s="275"/>
      <c r="Y78" s="276"/>
      <c r="Z78" s="260"/>
      <c r="AA78" s="260"/>
    </row>
    <row r="79" spans="1:27" s="261" customFormat="1" x14ac:dyDescent="0.2">
      <c r="A79" s="260"/>
      <c r="B79" s="296"/>
      <c r="C79" s="297" t="s">
        <v>437</v>
      </c>
      <c r="D79" s="307"/>
      <c r="E79" s="308"/>
      <c r="F79" s="94"/>
      <c r="G79" s="300" t="s">
        <v>372</v>
      </c>
      <c r="H79" s="301" t="s">
        <v>76</v>
      </c>
      <c r="I79" s="172">
        <v>1</v>
      </c>
      <c r="J79" s="302"/>
      <c r="K79" s="303"/>
      <c r="L79" s="304">
        <v>0</v>
      </c>
      <c r="M79" s="305">
        <f t="shared" ref="M79:M82" si="9">I79*K79*L79</f>
        <v>0</v>
      </c>
      <c r="N79" s="306" t="s">
        <v>77</v>
      </c>
      <c r="O79" s="283" t="s">
        <v>78</v>
      </c>
      <c r="P79" s="259"/>
      <c r="Q79" s="273"/>
      <c r="R79" s="273"/>
      <c r="S79" s="273"/>
      <c r="T79" s="260"/>
      <c r="U79" s="274"/>
      <c r="V79" s="274"/>
      <c r="W79" s="260"/>
      <c r="X79" s="275"/>
      <c r="Y79" s="276"/>
      <c r="Z79" s="260"/>
      <c r="AA79" s="260"/>
    </row>
    <row r="80" spans="1:27" s="261" customFormat="1" x14ac:dyDescent="0.2">
      <c r="A80" s="260"/>
      <c r="B80" s="296"/>
      <c r="C80" s="297" t="s">
        <v>438</v>
      </c>
      <c r="D80" s="307"/>
      <c r="E80" s="308"/>
      <c r="F80" s="94"/>
      <c r="G80" s="300" t="s">
        <v>372</v>
      </c>
      <c r="H80" s="301" t="s">
        <v>76</v>
      </c>
      <c r="I80" s="172">
        <v>1</v>
      </c>
      <c r="J80" s="302"/>
      <c r="K80" s="303"/>
      <c r="L80" s="304">
        <v>0</v>
      </c>
      <c r="M80" s="305">
        <f t="shared" si="9"/>
        <v>0</v>
      </c>
      <c r="N80" s="306" t="s">
        <v>77</v>
      </c>
      <c r="O80" s="283" t="s">
        <v>78</v>
      </c>
      <c r="P80" s="259"/>
      <c r="Q80" s="273"/>
      <c r="R80" s="273"/>
      <c r="S80" s="273"/>
      <c r="T80" s="260"/>
      <c r="U80" s="274"/>
      <c r="V80" s="274"/>
      <c r="W80" s="260"/>
      <c r="X80" s="275"/>
      <c r="Y80" s="276"/>
      <c r="Z80" s="260"/>
      <c r="AA80" s="260"/>
    </row>
    <row r="81" spans="1:27" s="261" customFormat="1" x14ac:dyDescent="0.2">
      <c r="A81" s="260"/>
      <c r="B81" s="296"/>
      <c r="C81" s="297" t="s">
        <v>439</v>
      </c>
      <c r="D81" s="307"/>
      <c r="E81" s="308"/>
      <c r="F81" s="94"/>
      <c r="G81" s="300" t="s">
        <v>372</v>
      </c>
      <c r="H81" s="301" t="s">
        <v>76</v>
      </c>
      <c r="I81" s="172">
        <v>1</v>
      </c>
      <c r="J81" s="302"/>
      <c r="K81" s="303"/>
      <c r="L81" s="304">
        <v>0</v>
      </c>
      <c r="M81" s="305">
        <f t="shared" si="9"/>
        <v>0</v>
      </c>
      <c r="N81" s="306" t="s">
        <v>77</v>
      </c>
      <c r="O81" s="283" t="s">
        <v>78</v>
      </c>
      <c r="P81" s="259"/>
      <c r="Q81" s="273"/>
      <c r="R81" s="273"/>
      <c r="S81" s="273"/>
      <c r="T81" s="260"/>
      <c r="U81" s="274"/>
      <c r="V81" s="274"/>
      <c r="W81" s="260"/>
      <c r="X81" s="275"/>
      <c r="Y81" s="276"/>
      <c r="Z81" s="260"/>
      <c r="AA81" s="260"/>
    </row>
    <row r="82" spans="1:27" s="261" customFormat="1" ht="11" thickBot="1" x14ac:dyDescent="0.25">
      <c r="A82" s="260"/>
      <c r="B82" s="296"/>
      <c r="C82" s="297" t="s">
        <v>440</v>
      </c>
      <c r="D82" s="307"/>
      <c r="E82" s="316"/>
      <c r="F82" s="247"/>
      <c r="G82" s="300" t="s">
        <v>372</v>
      </c>
      <c r="H82" s="301" t="s">
        <v>76</v>
      </c>
      <c r="I82" s="172">
        <v>1</v>
      </c>
      <c r="J82" s="302"/>
      <c r="K82" s="303"/>
      <c r="L82" s="304">
        <v>0</v>
      </c>
      <c r="M82" s="305">
        <f t="shared" si="9"/>
        <v>0</v>
      </c>
      <c r="N82" s="306" t="s">
        <v>77</v>
      </c>
      <c r="O82" s="283" t="s">
        <v>78</v>
      </c>
      <c r="P82" s="259"/>
      <c r="Q82" s="273"/>
      <c r="R82" s="273"/>
      <c r="S82" s="273"/>
      <c r="T82" s="260"/>
      <c r="U82" s="274"/>
      <c r="V82" s="274"/>
      <c r="W82" s="260"/>
      <c r="X82" s="275"/>
      <c r="Y82" s="276"/>
      <c r="Z82" s="260"/>
      <c r="AA82" s="260"/>
    </row>
    <row r="83" spans="1:27" s="261" customFormat="1" ht="10.5" customHeight="1" x14ac:dyDescent="0.2">
      <c r="A83" s="260"/>
      <c r="B83" s="379" t="s">
        <v>351</v>
      </c>
      <c r="C83" s="380"/>
      <c r="D83" s="380"/>
      <c r="E83" s="380"/>
      <c r="F83" s="381"/>
      <c r="G83" s="377"/>
      <c r="H83" s="378"/>
      <c r="I83" s="378"/>
      <c r="J83" s="378"/>
      <c r="K83" s="378"/>
      <c r="L83" s="378"/>
      <c r="M83" s="319">
        <f>SUM(M84:M88)</f>
        <v>0</v>
      </c>
      <c r="N83" s="314"/>
      <c r="O83" s="315"/>
      <c r="P83" s="259"/>
      <c r="Q83" s="273"/>
      <c r="R83" s="273"/>
      <c r="S83" s="273"/>
      <c r="T83" s="260"/>
      <c r="U83" s="274"/>
      <c r="V83" s="274"/>
      <c r="W83" s="276"/>
      <c r="X83" s="275"/>
      <c r="Y83" s="276"/>
      <c r="Z83" s="260"/>
      <c r="AA83" s="260"/>
    </row>
    <row r="84" spans="1:27" s="261" customFormat="1" x14ac:dyDescent="0.2">
      <c r="A84" s="260"/>
      <c r="B84" s="296">
        <f>B78+1</f>
        <v>11</v>
      </c>
      <c r="C84" s="297" t="s">
        <v>387</v>
      </c>
      <c r="D84" s="307"/>
      <c r="E84" s="308"/>
      <c r="F84" s="248"/>
      <c r="G84" s="300" t="s">
        <v>372</v>
      </c>
      <c r="H84" s="301" t="s">
        <v>76</v>
      </c>
      <c r="I84" s="172">
        <v>1</v>
      </c>
      <c r="J84" s="302"/>
      <c r="K84" s="303"/>
      <c r="L84" s="304">
        <v>0</v>
      </c>
      <c r="M84" s="305">
        <f>I84*K84*L84</f>
        <v>0</v>
      </c>
      <c r="N84" s="306" t="s">
        <v>77</v>
      </c>
      <c r="O84" s="283" t="s">
        <v>78</v>
      </c>
      <c r="P84" s="259"/>
      <c r="Q84" s="273"/>
      <c r="R84" s="273"/>
      <c r="S84" s="273"/>
      <c r="T84" s="260"/>
      <c r="U84" s="274"/>
      <c r="V84" s="274"/>
      <c r="W84" s="260"/>
      <c r="X84" s="275"/>
      <c r="Y84" s="276"/>
      <c r="Z84" s="260"/>
      <c r="AA84" s="260"/>
    </row>
    <row r="85" spans="1:27" s="261" customFormat="1" x14ac:dyDescent="0.2">
      <c r="A85" s="260"/>
      <c r="B85" s="296"/>
      <c r="C85" s="297" t="s">
        <v>388</v>
      </c>
      <c r="D85" s="307"/>
      <c r="E85" s="316"/>
      <c r="F85" s="249"/>
      <c r="G85" s="317" t="s">
        <v>372</v>
      </c>
      <c r="H85" s="301" t="s">
        <v>76</v>
      </c>
      <c r="I85" s="172">
        <v>1</v>
      </c>
      <c r="J85" s="302"/>
      <c r="K85" s="303"/>
      <c r="L85" s="304">
        <v>0</v>
      </c>
      <c r="M85" s="305">
        <f t="shared" ref="M85:M88" si="10">I85*K85*L85</f>
        <v>0</v>
      </c>
      <c r="N85" s="306" t="s">
        <v>77</v>
      </c>
      <c r="O85" s="283" t="s">
        <v>78</v>
      </c>
      <c r="P85" s="259"/>
      <c r="Q85" s="273"/>
      <c r="R85" s="273"/>
      <c r="S85" s="273"/>
      <c r="T85" s="260"/>
      <c r="U85" s="274"/>
      <c r="V85" s="274"/>
      <c r="W85" s="260"/>
      <c r="X85" s="275"/>
      <c r="Y85" s="276"/>
      <c r="Z85" s="260"/>
      <c r="AA85" s="260"/>
    </row>
    <row r="86" spans="1:27" s="261" customFormat="1" x14ac:dyDescent="0.2">
      <c r="A86" s="260"/>
      <c r="B86" s="296"/>
      <c r="C86" s="297" t="s">
        <v>441</v>
      </c>
      <c r="D86" s="308"/>
      <c r="E86" s="308"/>
      <c r="F86" s="318"/>
      <c r="G86" s="317" t="s">
        <v>372</v>
      </c>
      <c r="H86" s="301" t="s">
        <v>76</v>
      </c>
      <c r="I86" s="172">
        <v>1</v>
      </c>
      <c r="J86" s="302"/>
      <c r="K86" s="303"/>
      <c r="L86" s="304">
        <v>0</v>
      </c>
      <c r="M86" s="305">
        <f t="shared" si="10"/>
        <v>0</v>
      </c>
      <c r="N86" s="306" t="s">
        <v>77</v>
      </c>
      <c r="O86" s="283" t="s">
        <v>78</v>
      </c>
      <c r="P86" s="259"/>
      <c r="Q86" s="273"/>
      <c r="R86" s="273"/>
      <c r="S86" s="273"/>
      <c r="T86" s="260"/>
      <c r="U86" s="274"/>
      <c r="V86" s="274"/>
      <c r="W86" s="260"/>
      <c r="X86" s="275"/>
      <c r="Y86" s="276"/>
      <c r="Z86" s="260"/>
      <c r="AA86" s="260"/>
    </row>
    <row r="87" spans="1:27" s="261" customFormat="1" x14ac:dyDescent="0.2">
      <c r="A87" s="260"/>
      <c r="B87" s="296"/>
      <c r="C87" s="297" t="s">
        <v>442</v>
      </c>
      <c r="D87" s="307"/>
      <c r="E87" s="308"/>
      <c r="F87" s="250"/>
      <c r="G87" s="317" t="s">
        <v>372</v>
      </c>
      <c r="H87" s="301" t="s">
        <v>76</v>
      </c>
      <c r="I87" s="172">
        <v>1</v>
      </c>
      <c r="J87" s="302"/>
      <c r="K87" s="303"/>
      <c r="L87" s="304">
        <v>0</v>
      </c>
      <c r="M87" s="305">
        <f t="shared" si="10"/>
        <v>0</v>
      </c>
      <c r="N87" s="306" t="s">
        <v>77</v>
      </c>
      <c r="O87" s="283" t="s">
        <v>78</v>
      </c>
      <c r="P87" s="259"/>
      <c r="Q87" s="273"/>
      <c r="R87" s="273"/>
      <c r="S87" s="273"/>
      <c r="T87" s="260"/>
      <c r="U87" s="274"/>
      <c r="V87" s="274"/>
      <c r="W87" s="260"/>
      <c r="X87" s="275"/>
      <c r="Y87" s="276"/>
      <c r="Z87" s="260"/>
      <c r="AA87" s="260"/>
    </row>
    <row r="88" spans="1:27" s="261" customFormat="1" ht="11" thickBot="1" x14ac:dyDescent="0.25">
      <c r="A88" s="260"/>
      <c r="B88" s="296"/>
      <c r="C88" s="297" t="s">
        <v>443</v>
      </c>
      <c r="D88" s="307"/>
      <c r="E88" s="308"/>
      <c r="F88" s="94"/>
      <c r="G88" s="300" t="s">
        <v>372</v>
      </c>
      <c r="H88" s="301" t="s">
        <v>76</v>
      </c>
      <c r="I88" s="172">
        <v>1</v>
      </c>
      <c r="J88" s="302"/>
      <c r="K88" s="303"/>
      <c r="L88" s="304">
        <v>0</v>
      </c>
      <c r="M88" s="289">
        <f t="shared" si="10"/>
        <v>0</v>
      </c>
      <c r="N88" s="306" t="s">
        <v>77</v>
      </c>
      <c r="O88" s="283" t="s">
        <v>78</v>
      </c>
      <c r="P88" s="259"/>
      <c r="Q88" s="273"/>
      <c r="R88" s="273"/>
      <c r="S88" s="273"/>
      <c r="T88" s="260"/>
      <c r="U88" s="274"/>
      <c r="V88" s="274"/>
      <c r="W88" s="260"/>
      <c r="X88" s="275"/>
      <c r="Y88" s="276"/>
      <c r="Z88" s="260"/>
      <c r="AA88" s="260"/>
    </row>
    <row r="89" spans="1:27" s="261" customFormat="1" ht="10.5" customHeight="1" x14ac:dyDescent="0.2">
      <c r="A89" s="260"/>
      <c r="B89" s="379" t="s">
        <v>428</v>
      </c>
      <c r="C89" s="380"/>
      <c r="D89" s="380"/>
      <c r="E89" s="380"/>
      <c r="F89" s="381"/>
      <c r="G89" s="377"/>
      <c r="H89" s="378"/>
      <c r="I89" s="378"/>
      <c r="J89" s="378"/>
      <c r="K89" s="378"/>
      <c r="L89" s="378"/>
      <c r="M89" s="319">
        <f>SUM(M90:M94)</f>
        <v>0</v>
      </c>
      <c r="N89" s="314"/>
      <c r="O89" s="315"/>
      <c r="P89" s="259"/>
      <c r="Q89" s="273"/>
      <c r="R89" s="273"/>
      <c r="S89" s="273"/>
      <c r="T89" s="260"/>
      <c r="U89" s="274"/>
      <c r="V89" s="274"/>
      <c r="W89" s="276"/>
      <c r="X89" s="275"/>
      <c r="Y89" s="276"/>
      <c r="Z89" s="260"/>
      <c r="AA89" s="260"/>
    </row>
    <row r="90" spans="1:27" s="261" customFormat="1" x14ac:dyDescent="0.2">
      <c r="A90" s="260"/>
      <c r="B90" s="296">
        <f>B84+1</f>
        <v>12</v>
      </c>
      <c r="C90" s="297" t="s">
        <v>436</v>
      </c>
      <c r="D90" s="307"/>
      <c r="E90" s="308"/>
      <c r="F90" s="248"/>
      <c r="G90" s="300" t="s">
        <v>372</v>
      </c>
      <c r="H90" s="301" t="s">
        <v>76</v>
      </c>
      <c r="I90" s="172">
        <v>1</v>
      </c>
      <c r="J90" s="302"/>
      <c r="K90" s="303"/>
      <c r="L90" s="304">
        <v>0</v>
      </c>
      <c r="M90" s="305">
        <f>I90*K90*L90</f>
        <v>0</v>
      </c>
      <c r="N90" s="306" t="s">
        <v>77</v>
      </c>
      <c r="O90" s="283" t="s">
        <v>78</v>
      </c>
      <c r="P90" s="259"/>
      <c r="Q90" s="273"/>
      <c r="R90" s="273"/>
      <c r="S90" s="273"/>
      <c r="T90" s="260"/>
      <c r="U90" s="274"/>
      <c r="V90" s="274"/>
      <c r="W90" s="260"/>
      <c r="X90" s="275"/>
      <c r="Y90" s="276"/>
      <c r="Z90" s="260"/>
      <c r="AA90" s="260"/>
    </row>
    <row r="91" spans="1:27" s="261" customFormat="1" x14ac:dyDescent="0.2">
      <c r="A91" s="260"/>
      <c r="B91" s="296"/>
      <c r="C91" s="297" t="s">
        <v>444</v>
      </c>
      <c r="D91" s="307"/>
      <c r="E91" s="316"/>
      <c r="F91" s="249"/>
      <c r="G91" s="300" t="s">
        <v>372</v>
      </c>
      <c r="H91" s="301" t="s">
        <v>76</v>
      </c>
      <c r="I91" s="172">
        <v>1</v>
      </c>
      <c r="J91" s="302"/>
      <c r="K91" s="303"/>
      <c r="L91" s="304">
        <v>0</v>
      </c>
      <c r="M91" s="305">
        <f t="shared" ref="M91:M94" si="11">I91*K91*L91</f>
        <v>0</v>
      </c>
      <c r="N91" s="306" t="s">
        <v>77</v>
      </c>
      <c r="O91" s="283" t="s">
        <v>78</v>
      </c>
      <c r="P91" s="259"/>
      <c r="Q91" s="273"/>
      <c r="R91" s="273"/>
      <c r="S91" s="273"/>
      <c r="T91" s="260"/>
      <c r="U91" s="274"/>
      <c r="V91" s="274"/>
      <c r="W91" s="260"/>
      <c r="X91" s="275"/>
      <c r="Y91" s="276"/>
      <c r="Z91" s="260"/>
      <c r="AA91" s="260"/>
    </row>
    <row r="92" spans="1:27" s="261" customFormat="1" x14ac:dyDescent="0.2">
      <c r="A92" s="260"/>
      <c r="B92" s="296"/>
      <c r="C92" s="297" t="s">
        <v>445</v>
      </c>
      <c r="D92" s="307"/>
      <c r="E92" s="308"/>
      <c r="F92" s="318"/>
      <c r="G92" s="300" t="s">
        <v>372</v>
      </c>
      <c r="H92" s="301" t="s">
        <v>76</v>
      </c>
      <c r="I92" s="172">
        <v>1</v>
      </c>
      <c r="J92" s="302"/>
      <c r="K92" s="303"/>
      <c r="L92" s="304">
        <v>0</v>
      </c>
      <c r="M92" s="305">
        <f t="shared" si="11"/>
        <v>0</v>
      </c>
      <c r="N92" s="306" t="s">
        <v>77</v>
      </c>
      <c r="O92" s="283" t="s">
        <v>78</v>
      </c>
      <c r="P92" s="259"/>
      <c r="Q92" s="273"/>
      <c r="R92" s="273"/>
      <c r="S92" s="273"/>
      <c r="T92" s="260"/>
      <c r="U92" s="274"/>
      <c r="V92" s="274"/>
      <c r="W92" s="260"/>
      <c r="X92" s="275"/>
      <c r="Y92" s="276"/>
      <c r="Z92" s="260"/>
      <c r="AA92" s="260"/>
    </row>
    <row r="93" spans="1:27" s="261" customFormat="1" x14ac:dyDescent="0.2">
      <c r="A93" s="260"/>
      <c r="B93" s="296"/>
      <c r="C93" s="297" t="s">
        <v>446</v>
      </c>
      <c r="D93" s="307"/>
      <c r="E93" s="308"/>
      <c r="F93" s="250"/>
      <c r="G93" s="300" t="s">
        <v>372</v>
      </c>
      <c r="H93" s="301" t="s">
        <v>76</v>
      </c>
      <c r="I93" s="172">
        <v>1</v>
      </c>
      <c r="J93" s="302"/>
      <c r="K93" s="303"/>
      <c r="L93" s="304">
        <v>0</v>
      </c>
      <c r="M93" s="305">
        <f t="shared" si="11"/>
        <v>0</v>
      </c>
      <c r="N93" s="306" t="s">
        <v>77</v>
      </c>
      <c r="O93" s="283" t="s">
        <v>78</v>
      </c>
      <c r="P93" s="259"/>
      <c r="Q93" s="273"/>
      <c r="R93" s="273"/>
      <c r="S93" s="273"/>
      <c r="T93" s="260"/>
      <c r="U93" s="274"/>
      <c r="V93" s="274"/>
      <c r="W93" s="260"/>
      <c r="X93" s="275"/>
      <c r="Y93" s="276"/>
      <c r="Z93" s="260"/>
      <c r="AA93" s="260"/>
    </row>
    <row r="94" spans="1:27" s="261" customFormat="1" ht="11" thickBot="1" x14ac:dyDescent="0.25">
      <c r="A94" s="260"/>
      <c r="B94" s="296"/>
      <c r="C94" s="297" t="s">
        <v>447</v>
      </c>
      <c r="D94" s="307"/>
      <c r="E94" s="308"/>
      <c r="F94" s="94"/>
      <c r="G94" s="300" t="s">
        <v>372</v>
      </c>
      <c r="H94" s="301" t="s">
        <v>76</v>
      </c>
      <c r="I94" s="172">
        <v>1</v>
      </c>
      <c r="J94" s="302"/>
      <c r="K94" s="303"/>
      <c r="L94" s="304">
        <v>0</v>
      </c>
      <c r="M94" s="305">
        <f t="shared" si="11"/>
        <v>0</v>
      </c>
      <c r="N94" s="306" t="s">
        <v>77</v>
      </c>
      <c r="O94" s="283" t="s">
        <v>78</v>
      </c>
      <c r="P94" s="259"/>
      <c r="Q94" s="273"/>
      <c r="R94" s="273"/>
      <c r="S94" s="273"/>
      <c r="T94" s="260"/>
      <c r="U94" s="274"/>
      <c r="V94" s="274"/>
      <c r="W94" s="260"/>
      <c r="X94" s="275"/>
      <c r="Y94" s="276"/>
      <c r="Z94" s="260"/>
      <c r="AA94" s="260"/>
    </row>
    <row r="95" spans="1:27" s="261" customFormat="1" ht="12.65" customHeight="1" thickBot="1" x14ac:dyDescent="0.25">
      <c r="A95" s="260"/>
      <c r="B95" s="389" t="s">
        <v>84</v>
      </c>
      <c r="C95" s="390"/>
      <c r="D95" s="390"/>
      <c r="E95" s="390"/>
      <c r="F95" s="390"/>
      <c r="G95" s="390"/>
      <c r="H95" s="390"/>
      <c r="I95" s="390"/>
      <c r="J95" s="390"/>
      <c r="K95" s="390"/>
      <c r="L95" s="390"/>
      <c r="M95" s="390"/>
      <c r="N95" s="390"/>
      <c r="O95" s="391"/>
      <c r="P95" s="259"/>
      <c r="Q95" s="273"/>
      <c r="R95" s="273"/>
      <c r="S95" s="273"/>
      <c r="T95" s="260"/>
      <c r="U95" s="274"/>
      <c r="V95" s="274"/>
      <c r="W95" s="260"/>
      <c r="X95" s="275"/>
      <c r="Y95" s="276"/>
      <c r="Z95" s="260"/>
      <c r="AA95" s="260"/>
    </row>
    <row r="96" spans="1:27" s="261" customFormat="1" ht="12.65" customHeight="1" x14ac:dyDescent="0.2">
      <c r="A96" s="260"/>
      <c r="B96" s="379" t="s">
        <v>348</v>
      </c>
      <c r="C96" s="380"/>
      <c r="D96" s="380"/>
      <c r="E96" s="380"/>
      <c r="F96" s="381"/>
      <c r="G96" s="382"/>
      <c r="H96" s="383"/>
      <c r="I96" s="383"/>
      <c r="J96" s="382"/>
      <c r="K96" s="383"/>
      <c r="L96" s="383"/>
      <c r="M96" s="319">
        <f>SUM(M97:M101)</f>
        <v>0</v>
      </c>
      <c r="N96" s="287"/>
      <c r="O96" s="277"/>
      <c r="P96" s="259"/>
      <c r="Q96" s="273"/>
      <c r="R96" s="273"/>
      <c r="S96" s="273"/>
      <c r="T96" s="260"/>
      <c r="U96" s="274"/>
      <c r="V96" s="274"/>
      <c r="W96" s="276"/>
      <c r="X96" s="275"/>
      <c r="Y96" s="276"/>
      <c r="Z96" s="260"/>
      <c r="AA96" s="260"/>
    </row>
    <row r="97" spans="1:27" s="261" customFormat="1" x14ac:dyDescent="0.2">
      <c r="A97" s="260"/>
      <c r="B97" s="296">
        <f>B90+1</f>
        <v>13</v>
      </c>
      <c r="C97" s="297" t="s">
        <v>389</v>
      </c>
      <c r="D97" s="298"/>
      <c r="E97" s="299"/>
      <c r="F97" s="94"/>
      <c r="G97" s="300" t="s">
        <v>372</v>
      </c>
      <c r="H97" s="301" t="s">
        <v>76</v>
      </c>
      <c r="I97" s="172">
        <v>1</v>
      </c>
      <c r="J97" s="302"/>
      <c r="K97" s="303"/>
      <c r="L97" s="304">
        <v>0</v>
      </c>
      <c r="M97" s="305">
        <f>I97*K97*L97</f>
        <v>0</v>
      </c>
      <c r="N97" s="306" t="s">
        <v>77</v>
      </c>
      <c r="O97" s="283" t="s">
        <v>78</v>
      </c>
      <c r="P97" s="259"/>
      <c r="Q97" s="273"/>
      <c r="R97" s="273"/>
      <c r="S97" s="273"/>
      <c r="T97" s="260"/>
      <c r="U97" s="274"/>
      <c r="V97" s="274"/>
      <c r="W97" s="260"/>
      <c r="X97" s="275"/>
      <c r="Y97" s="276"/>
      <c r="Z97" s="260"/>
      <c r="AA97" s="260"/>
    </row>
    <row r="98" spans="1:27" s="261" customFormat="1" x14ac:dyDescent="0.2">
      <c r="A98" s="260"/>
      <c r="B98" s="296"/>
      <c r="C98" s="297" t="s">
        <v>390</v>
      </c>
      <c r="D98" s="307"/>
      <c r="E98" s="308"/>
      <c r="F98" s="94"/>
      <c r="G98" s="300" t="s">
        <v>372</v>
      </c>
      <c r="H98" s="301" t="s">
        <v>76</v>
      </c>
      <c r="I98" s="172">
        <v>1</v>
      </c>
      <c r="J98" s="302"/>
      <c r="K98" s="303"/>
      <c r="L98" s="304">
        <v>0</v>
      </c>
      <c r="M98" s="305">
        <f t="shared" ref="M98:M101" si="12">I98*K98*L98</f>
        <v>0</v>
      </c>
      <c r="N98" s="306"/>
      <c r="O98" s="283"/>
      <c r="P98" s="259">
        <f>540</f>
        <v>540</v>
      </c>
      <c r="Q98" s="273"/>
      <c r="R98" s="273"/>
      <c r="S98" s="273"/>
      <c r="T98" s="260"/>
      <c r="U98" s="274"/>
      <c r="V98" s="274"/>
      <c r="W98" s="260"/>
      <c r="X98" s="275"/>
      <c r="Y98" s="276"/>
      <c r="Z98" s="260"/>
      <c r="AA98" s="260"/>
    </row>
    <row r="99" spans="1:27" s="261" customFormat="1" x14ac:dyDescent="0.2">
      <c r="A99" s="260"/>
      <c r="B99" s="296"/>
      <c r="C99" s="297" t="s">
        <v>391</v>
      </c>
      <c r="D99" s="307"/>
      <c r="E99" s="308"/>
      <c r="F99" s="94"/>
      <c r="G99" s="300" t="s">
        <v>372</v>
      </c>
      <c r="H99" s="301" t="s">
        <v>76</v>
      </c>
      <c r="I99" s="172">
        <v>1</v>
      </c>
      <c r="J99" s="302"/>
      <c r="K99" s="303"/>
      <c r="L99" s="304">
        <v>0</v>
      </c>
      <c r="M99" s="305">
        <f t="shared" si="12"/>
        <v>0</v>
      </c>
      <c r="N99" s="306"/>
      <c r="O99" s="283"/>
      <c r="P99" s="259"/>
      <c r="Q99" s="273"/>
      <c r="R99" s="273"/>
      <c r="S99" s="273"/>
      <c r="T99" s="260"/>
      <c r="U99" s="274"/>
      <c r="V99" s="274"/>
      <c r="W99" s="260"/>
      <c r="X99" s="275"/>
      <c r="Y99" s="276"/>
      <c r="Z99" s="260"/>
      <c r="AA99" s="260"/>
    </row>
    <row r="100" spans="1:27" s="261" customFormat="1" x14ac:dyDescent="0.2">
      <c r="A100" s="260"/>
      <c r="B100" s="296"/>
      <c r="C100" s="297" t="s">
        <v>392</v>
      </c>
      <c r="D100" s="307"/>
      <c r="E100" s="308"/>
      <c r="F100" s="94"/>
      <c r="G100" s="300" t="s">
        <v>372</v>
      </c>
      <c r="H100" s="301" t="s">
        <v>76</v>
      </c>
      <c r="I100" s="172">
        <v>1</v>
      </c>
      <c r="J100" s="302"/>
      <c r="K100" s="303"/>
      <c r="L100" s="304">
        <v>0</v>
      </c>
      <c r="M100" s="305">
        <f t="shared" si="12"/>
        <v>0</v>
      </c>
      <c r="N100" s="306"/>
      <c r="O100" s="283"/>
      <c r="P100" s="259"/>
      <c r="Q100" s="273"/>
      <c r="R100" s="273"/>
      <c r="S100" s="273"/>
      <c r="T100" s="260"/>
      <c r="U100" s="274"/>
      <c r="V100" s="274"/>
      <c r="W100" s="260"/>
      <c r="X100" s="275"/>
      <c r="Y100" s="276"/>
      <c r="Z100" s="260"/>
      <c r="AA100" s="260"/>
    </row>
    <row r="101" spans="1:27" s="261" customFormat="1" ht="11" thickBot="1" x14ac:dyDescent="0.25">
      <c r="A101" s="260"/>
      <c r="B101" s="278"/>
      <c r="C101" s="297" t="s">
        <v>464</v>
      </c>
      <c r="D101" s="309"/>
      <c r="E101" s="310"/>
      <c r="F101" s="94"/>
      <c r="G101" s="300" t="s">
        <v>372</v>
      </c>
      <c r="H101" s="301" t="s">
        <v>76</v>
      </c>
      <c r="I101" s="172">
        <v>1</v>
      </c>
      <c r="J101" s="311"/>
      <c r="K101" s="255"/>
      <c r="L101" s="304">
        <v>0</v>
      </c>
      <c r="M101" s="305">
        <f t="shared" si="12"/>
        <v>0</v>
      </c>
      <c r="N101" s="282" t="s">
        <v>77</v>
      </c>
      <c r="O101" s="283" t="s">
        <v>78</v>
      </c>
      <c r="P101" s="259"/>
      <c r="Q101" s="273"/>
      <c r="R101" s="273"/>
      <c r="S101" s="273"/>
      <c r="T101" s="260"/>
      <c r="U101" s="274"/>
      <c r="V101" s="274"/>
      <c r="W101" s="276"/>
      <c r="X101" s="275"/>
      <c r="Y101" s="276"/>
      <c r="Z101" s="260"/>
      <c r="AA101" s="276"/>
    </row>
    <row r="102" spans="1:27" s="261" customFormat="1" ht="10.5" customHeight="1" x14ac:dyDescent="0.2">
      <c r="A102" s="260"/>
      <c r="B102" s="379" t="s">
        <v>349</v>
      </c>
      <c r="C102" s="380"/>
      <c r="D102" s="380"/>
      <c r="E102" s="380"/>
      <c r="F102" s="381"/>
      <c r="G102" s="377"/>
      <c r="H102" s="378"/>
      <c r="I102" s="378"/>
      <c r="J102" s="378"/>
      <c r="K102" s="378"/>
      <c r="L102" s="378"/>
      <c r="M102" s="319">
        <f>SUM(M103:M107)</f>
        <v>0</v>
      </c>
      <c r="N102" s="314"/>
      <c r="O102" s="315"/>
      <c r="P102" s="259"/>
      <c r="Q102" s="273"/>
      <c r="R102" s="273"/>
      <c r="S102" s="273"/>
      <c r="T102" s="260"/>
      <c r="U102" s="274"/>
      <c r="V102" s="274"/>
      <c r="W102" s="276"/>
      <c r="X102" s="275"/>
      <c r="Y102" s="276"/>
      <c r="Z102" s="260"/>
      <c r="AA102" s="260"/>
    </row>
    <row r="103" spans="1:27" s="261" customFormat="1" x14ac:dyDescent="0.2">
      <c r="A103" s="260"/>
      <c r="B103" s="296">
        <f>B97+1</f>
        <v>14</v>
      </c>
      <c r="C103" s="297" t="s">
        <v>393</v>
      </c>
      <c r="D103" s="307"/>
      <c r="E103" s="308"/>
      <c r="F103" s="94"/>
      <c r="G103" s="300" t="s">
        <v>372</v>
      </c>
      <c r="H103" s="301" t="s">
        <v>76</v>
      </c>
      <c r="I103" s="172">
        <v>1</v>
      </c>
      <c r="J103" s="312"/>
      <c r="K103" s="313"/>
      <c r="L103" s="304">
        <v>0</v>
      </c>
      <c r="M103" s="305">
        <f>I103*K103*L103</f>
        <v>0</v>
      </c>
      <c r="N103" s="306" t="s">
        <v>77</v>
      </c>
      <c r="O103" s="283" t="s">
        <v>78</v>
      </c>
      <c r="P103" s="259"/>
      <c r="Q103" s="273"/>
      <c r="R103" s="273"/>
      <c r="S103" s="273"/>
      <c r="T103" s="260"/>
      <c r="U103" s="274"/>
      <c r="V103" s="274"/>
      <c r="W103" s="260"/>
      <c r="X103" s="275"/>
      <c r="Y103" s="276"/>
      <c r="Z103" s="260"/>
      <c r="AA103" s="260"/>
    </row>
    <row r="104" spans="1:27" s="261" customFormat="1" x14ac:dyDescent="0.2">
      <c r="A104" s="260"/>
      <c r="B104" s="296"/>
      <c r="C104" s="297" t="s">
        <v>460</v>
      </c>
      <c r="D104" s="307"/>
      <c r="E104" s="308"/>
      <c r="F104" s="94"/>
      <c r="G104" s="300" t="s">
        <v>372</v>
      </c>
      <c r="H104" s="301" t="s">
        <v>76</v>
      </c>
      <c r="I104" s="172">
        <v>1</v>
      </c>
      <c r="J104" s="312"/>
      <c r="K104" s="313"/>
      <c r="L104" s="304">
        <v>0</v>
      </c>
      <c r="M104" s="305">
        <f t="shared" ref="M104:M107" si="13">I104*K104*L104</f>
        <v>0</v>
      </c>
      <c r="N104" s="306" t="s">
        <v>77</v>
      </c>
      <c r="O104" s="283" t="s">
        <v>78</v>
      </c>
      <c r="P104" s="259"/>
      <c r="Q104" s="273"/>
      <c r="R104" s="273"/>
      <c r="S104" s="273"/>
      <c r="T104" s="260"/>
      <c r="U104" s="274"/>
      <c r="V104" s="274"/>
      <c r="W104" s="260"/>
      <c r="X104" s="275"/>
      <c r="Y104" s="276"/>
      <c r="Z104" s="260"/>
      <c r="AA104" s="260"/>
    </row>
    <row r="105" spans="1:27" s="261" customFormat="1" x14ac:dyDescent="0.2">
      <c r="A105" s="260"/>
      <c r="B105" s="296"/>
      <c r="C105" s="297" t="s">
        <v>461</v>
      </c>
      <c r="D105" s="307"/>
      <c r="E105" s="308"/>
      <c r="F105" s="94"/>
      <c r="G105" s="300" t="s">
        <v>372</v>
      </c>
      <c r="H105" s="301" t="s">
        <v>76</v>
      </c>
      <c r="I105" s="172">
        <v>1</v>
      </c>
      <c r="J105" s="312"/>
      <c r="K105" s="313"/>
      <c r="L105" s="304">
        <v>0</v>
      </c>
      <c r="M105" s="305">
        <f t="shared" si="13"/>
        <v>0</v>
      </c>
      <c r="N105" s="306" t="s">
        <v>77</v>
      </c>
      <c r="O105" s="283" t="s">
        <v>78</v>
      </c>
      <c r="P105" s="259"/>
      <c r="Q105" s="273"/>
      <c r="R105" s="273"/>
      <c r="S105" s="273"/>
      <c r="T105" s="260"/>
      <c r="U105" s="274"/>
      <c r="V105" s="274"/>
      <c r="W105" s="260"/>
      <c r="X105" s="275"/>
      <c r="Y105" s="276"/>
      <c r="Z105" s="260"/>
      <c r="AA105" s="260"/>
    </row>
    <row r="106" spans="1:27" s="261" customFormat="1" x14ac:dyDescent="0.2">
      <c r="A106" s="260"/>
      <c r="B106" s="296"/>
      <c r="C106" s="297" t="s">
        <v>462</v>
      </c>
      <c r="D106" s="307"/>
      <c r="E106" s="308"/>
      <c r="F106" s="94"/>
      <c r="G106" s="300" t="s">
        <v>372</v>
      </c>
      <c r="H106" s="301" t="s">
        <v>76</v>
      </c>
      <c r="I106" s="172">
        <v>1</v>
      </c>
      <c r="J106" s="312"/>
      <c r="K106" s="313"/>
      <c r="L106" s="304">
        <v>0</v>
      </c>
      <c r="M106" s="305">
        <f t="shared" si="13"/>
        <v>0</v>
      </c>
      <c r="N106" s="306" t="s">
        <v>77</v>
      </c>
      <c r="O106" s="283" t="s">
        <v>78</v>
      </c>
      <c r="P106" s="259"/>
      <c r="Q106" s="273"/>
      <c r="R106" s="273"/>
      <c r="S106" s="273"/>
      <c r="T106" s="260"/>
      <c r="U106" s="274"/>
      <c r="V106" s="274"/>
      <c r="W106" s="260"/>
      <c r="X106" s="275"/>
      <c r="Y106" s="276"/>
      <c r="Z106" s="260"/>
      <c r="AA106" s="260"/>
    </row>
    <row r="107" spans="1:27" s="261" customFormat="1" ht="11" thickBot="1" x14ac:dyDescent="0.25">
      <c r="A107" s="260"/>
      <c r="B107" s="296"/>
      <c r="C107" s="297" t="s">
        <v>463</v>
      </c>
      <c r="D107" s="307"/>
      <c r="E107" s="316"/>
      <c r="F107" s="247"/>
      <c r="G107" s="300" t="s">
        <v>372</v>
      </c>
      <c r="H107" s="301" t="s">
        <v>76</v>
      </c>
      <c r="I107" s="172">
        <v>1</v>
      </c>
      <c r="J107" s="312"/>
      <c r="K107" s="313"/>
      <c r="L107" s="304">
        <v>0</v>
      </c>
      <c r="M107" s="305">
        <f t="shared" si="13"/>
        <v>0</v>
      </c>
      <c r="N107" s="306" t="s">
        <v>77</v>
      </c>
      <c r="O107" s="283" t="s">
        <v>78</v>
      </c>
      <c r="P107" s="259"/>
      <c r="Q107" s="273"/>
      <c r="R107" s="273"/>
      <c r="S107" s="273"/>
      <c r="T107" s="260"/>
      <c r="U107" s="274"/>
      <c r="V107" s="274"/>
      <c r="W107" s="260"/>
      <c r="X107" s="275"/>
      <c r="Y107" s="276"/>
      <c r="Z107" s="260"/>
      <c r="AA107" s="260"/>
    </row>
    <row r="108" spans="1:27" s="261" customFormat="1" ht="10.5" customHeight="1" x14ac:dyDescent="0.2">
      <c r="A108" s="260"/>
      <c r="B108" s="379" t="s">
        <v>350</v>
      </c>
      <c r="C108" s="380"/>
      <c r="D108" s="380"/>
      <c r="E108" s="380"/>
      <c r="F108" s="381"/>
      <c r="G108" s="377"/>
      <c r="H108" s="378"/>
      <c r="I108" s="378"/>
      <c r="J108" s="378"/>
      <c r="K108" s="378"/>
      <c r="L108" s="378"/>
      <c r="M108" s="319">
        <f>SUM(M109:M113)</f>
        <v>0</v>
      </c>
      <c r="N108" s="314"/>
      <c r="O108" s="315"/>
      <c r="P108" s="259"/>
      <c r="Q108" s="273"/>
      <c r="R108" s="273"/>
      <c r="S108" s="273"/>
      <c r="T108" s="260"/>
      <c r="U108" s="274"/>
      <c r="V108" s="274"/>
      <c r="W108" s="276"/>
      <c r="X108" s="275"/>
      <c r="Y108" s="276"/>
      <c r="Z108" s="260"/>
      <c r="AA108" s="260"/>
    </row>
    <row r="109" spans="1:27" s="261" customFormat="1" x14ac:dyDescent="0.2">
      <c r="A109" s="260"/>
      <c r="B109" s="296">
        <f>B103+1</f>
        <v>15</v>
      </c>
      <c r="C109" s="297" t="s">
        <v>394</v>
      </c>
      <c r="D109" s="307"/>
      <c r="E109" s="308"/>
      <c r="F109" s="94"/>
      <c r="G109" s="300" t="s">
        <v>372</v>
      </c>
      <c r="H109" s="301" t="s">
        <v>76</v>
      </c>
      <c r="I109" s="172">
        <v>1</v>
      </c>
      <c r="J109" s="302"/>
      <c r="K109" s="303"/>
      <c r="L109" s="304">
        <v>0</v>
      </c>
      <c r="M109" s="305">
        <f>I109*K109*L109</f>
        <v>0</v>
      </c>
      <c r="N109" s="306" t="s">
        <v>77</v>
      </c>
      <c r="O109" s="283" t="s">
        <v>78</v>
      </c>
      <c r="P109" s="259"/>
      <c r="Q109" s="273"/>
      <c r="R109" s="273"/>
      <c r="S109" s="273"/>
      <c r="T109" s="260"/>
      <c r="U109" s="274"/>
      <c r="V109" s="274"/>
      <c r="W109" s="260"/>
      <c r="X109" s="275"/>
      <c r="Y109" s="276"/>
      <c r="Z109" s="260"/>
      <c r="AA109" s="260"/>
    </row>
    <row r="110" spans="1:27" s="261" customFormat="1" x14ac:dyDescent="0.2">
      <c r="A110" s="260"/>
      <c r="B110" s="296"/>
      <c r="C110" s="297" t="s">
        <v>456</v>
      </c>
      <c r="D110" s="307"/>
      <c r="E110" s="308"/>
      <c r="F110" s="94"/>
      <c r="G110" s="300" t="s">
        <v>372</v>
      </c>
      <c r="H110" s="301" t="s">
        <v>76</v>
      </c>
      <c r="I110" s="172">
        <v>1</v>
      </c>
      <c r="J110" s="302"/>
      <c r="K110" s="303"/>
      <c r="L110" s="304">
        <v>0</v>
      </c>
      <c r="M110" s="305">
        <f t="shared" ref="M110:M113" si="14">I110*K110*L110</f>
        <v>0</v>
      </c>
      <c r="N110" s="306" t="s">
        <v>77</v>
      </c>
      <c r="O110" s="283" t="s">
        <v>78</v>
      </c>
      <c r="P110" s="259"/>
      <c r="Q110" s="273"/>
      <c r="R110" s="273"/>
      <c r="S110" s="273"/>
      <c r="T110" s="260"/>
      <c r="U110" s="274"/>
      <c r="V110" s="274"/>
      <c r="W110" s="260"/>
      <c r="X110" s="275"/>
      <c r="Y110" s="276"/>
      <c r="Z110" s="260"/>
      <c r="AA110" s="260"/>
    </row>
    <row r="111" spans="1:27" s="261" customFormat="1" x14ac:dyDescent="0.2">
      <c r="A111" s="260"/>
      <c r="B111" s="296"/>
      <c r="C111" s="297" t="s">
        <v>457</v>
      </c>
      <c r="D111" s="307"/>
      <c r="E111" s="308"/>
      <c r="F111" s="94"/>
      <c r="G111" s="300" t="s">
        <v>372</v>
      </c>
      <c r="H111" s="301" t="s">
        <v>76</v>
      </c>
      <c r="I111" s="172">
        <v>1</v>
      </c>
      <c r="J111" s="302"/>
      <c r="K111" s="303"/>
      <c r="L111" s="304">
        <v>0</v>
      </c>
      <c r="M111" s="305">
        <f t="shared" si="14"/>
        <v>0</v>
      </c>
      <c r="N111" s="306" t="s">
        <v>77</v>
      </c>
      <c r="O111" s="283" t="s">
        <v>78</v>
      </c>
      <c r="P111" s="259"/>
      <c r="Q111" s="273"/>
      <c r="R111" s="273"/>
      <c r="S111" s="273"/>
      <c r="T111" s="260"/>
      <c r="U111" s="274"/>
      <c r="V111" s="274"/>
      <c r="W111" s="260"/>
      <c r="X111" s="275"/>
      <c r="Y111" s="276"/>
      <c r="Z111" s="260"/>
      <c r="AA111" s="260"/>
    </row>
    <row r="112" spans="1:27" s="261" customFormat="1" x14ac:dyDescent="0.2">
      <c r="A112" s="260"/>
      <c r="B112" s="296"/>
      <c r="C112" s="297" t="s">
        <v>458</v>
      </c>
      <c r="D112" s="307"/>
      <c r="E112" s="308"/>
      <c r="F112" s="94"/>
      <c r="G112" s="300" t="s">
        <v>372</v>
      </c>
      <c r="H112" s="301" t="s">
        <v>76</v>
      </c>
      <c r="I112" s="172">
        <v>1</v>
      </c>
      <c r="J112" s="302"/>
      <c r="K112" s="303"/>
      <c r="L112" s="304">
        <v>0</v>
      </c>
      <c r="M112" s="305">
        <f t="shared" si="14"/>
        <v>0</v>
      </c>
      <c r="N112" s="306" t="s">
        <v>77</v>
      </c>
      <c r="O112" s="283" t="s">
        <v>78</v>
      </c>
      <c r="P112" s="259"/>
      <c r="Q112" s="273"/>
      <c r="R112" s="273"/>
      <c r="S112" s="273"/>
      <c r="T112" s="260"/>
      <c r="U112" s="274"/>
      <c r="V112" s="274"/>
      <c r="W112" s="260"/>
      <c r="X112" s="275"/>
      <c r="Y112" s="276"/>
      <c r="Z112" s="260"/>
      <c r="AA112" s="260"/>
    </row>
    <row r="113" spans="1:27" s="261" customFormat="1" ht="11" thickBot="1" x14ac:dyDescent="0.25">
      <c r="A113" s="260"/>
      <c r="B113" s="296"/>
      <c r="C113" s="297" t="s">
        <v>459</v>
      </c>
      <c r="D113" s="307"/>
      <c r="E113" s="316"/>
      <c r="F113" s="247"/>
      <c r="G113" s="300" t="s">
        <v>372</v>
      </c>
      <c r="H113" s="301" t="s">
        <v>76</v>
      </c>
      <c r="I113" s="172">
        <v>1</v>
      </c>
      <c r="J113" s="302"/>
      <c r="K113" s="303"/>
      <c r="L113" s="304">
        <v>0</v>
      </c>
      <c r="M113" s="305">
        <f t="shared" si="14"/>
        <v>0</v>
      </c>
      <c r="N113" s="306" t="s">
        <v>77</v>
      </c>
      <c r="O113" s="283" t="s">
        <v>78</v>
      </c>
      <c r="P113" s="259"/>
      <c r="Q113" s="273"/>
      <c r="R113" s="273"/>
      <c r="S113" s="273"/>
      <c r="T113" s="260"/>
      <c r="U113" s="274"/>
      <c r="V113" s="274"/>
      <c r="W113" s="260"/>
      <c r="X113" s="275"/>
      <c r="Y113" s="276"/>
      <c r="Z113" s="260"/>
      <c r="AA113" s="260"/>
    </row>
    <row r="114" spans="1:27" s="261" customFormat="1" ht="10.5" customHeight="1" x14ac:dyDescent="0.2">
      <c r="A114" s="260"/>
      <c r="B114" s="379" t="s">
        <v>351</v>
      </c>
      <c r="C114" s="380"/>
      <c r="D114" s="380"/>
      <c r="E114" s="380"/>
      <c r="F114" s="381"/>
      <c r="G114" s="377"/>
      <c r="H114" s="378"/>
      <c r="I114" s="378"/>
      <c r="J114" s="378"/>
      <c r="K114" s="378"/>
      <c r="L114" s="378"/>
      <c r="M114" s="319">
        <f>SUM(M115:M119)</f>
        <v>0</v>
      </c>
      <c r="N114" s="314"/>
      <c r="O114" s="315"/>
      <c r="P114" s="259"/>
      <c r="Q114" s="273"/>
      <c r="R114" s="273"/>
      <c r="S114" s="273"/>
      <c r="T114" s="260"/>
      <c r="U114" s="274"/>
      <c r="V114" s="274"/>
      <c r="W114" s="276"/>
      <c r="X114" s="275"/>
      <c r="Y114" s="276"/>
      <c r="Z114" s="260"/>
      <c r="AA114" s="260"/>
    </row>
    <row r="115" spans="1:27" s="261" customFormat="1" x14ac:dyDescent="0.2">
      <c r="A115" s="260"/>
      <c r="B115" s="296">
        <f>B109+1</f>
        <v>16</v>
      </c>
      <c r="C115" s="297" t="s">
        <v>395</v>
      </c>
      <c r="D115" s="307"/>
      <c r="E115" s="308"/>
      <c r="F115" s="248"/>
      <c r="G115" s="300" t="s">
        <v>372</v>
      </c>
      <c r="H115" s="301" t="s">
        <v>76</v>
      </c>
      <c r="I115" s="172">
        <v>1</v>
      </c>
      <c r="J115" s="302"/>
      <c r="K115" s="303"/>
      <c r="L115" s="304">
        <v>0</v>
      </c>
      <c r="M115" s="305">
        <f>I115*K115*L115</f>
        <v>0</v>
      </c>
      <c r="N115" s="306" t="s">
        <v>77</v>
      </c>
      <c r="O115" s="283" t="s">
        <v>78</v>
      </c>
      <c r="P115" s="259"/>
      <c r="Q115" s="273"/>
      <c r="R115" s="273"/>
      <c r="S115" s="273"/>
      <c r="T115" s="260"/>
      <c r="U115" s="274"/>
      <c r="V115" s="274"/>
      <c r="W115" s="260"/>
      <c r="X115" s="275"/>
      <c r="Y115" s="276"/>
      <c r="Z115" s="260"/>
      <c r="AA115" s="260"/>
    </row>
    <row r="116" spans="1:27" s="261" customFormat="1" x14ac:dyDescent="0.2">
      <c r="A116" s="260"/>
      <c r="B116" s="296"/>
      <c r="C116" s="297" t="s">
        <v>452</v>
      </c>
      <c r="D116" s="307"/>
      <c r="E116" s="316"/>
      <c r="F116" s="249"/>
      <c r="G116" s="317" t="s">
        <v>372</v>
      </c>
      <c r="H116" s="301" t="s">
        <v>76</v>
      </c>
      <c r="I116" s="172">
        <v>1</v>
      </c>
      <c r="J116" s="302"/>
      <c r="K116" s="303"/>
      <c r="L116" s="304">
        <v>0</v>
      </c>
      <c r="M116" s="305">
        <f t="shared" ref="M116:M119" si="15">I116*K116*L116</f>
        <v>0</v>
      </c>
      <c r="N116" s="306" t="s">
        <v>77</v>
      </c>
      <c r="O116" s="283" t="s">
        <v>78</v>
      </c>
      <c r="P116" s="259"/>
      <c r="Q116" s="273"/>
      <c r="R116" s="273"/>
      <c r="S116" s="273"/>
      <c r="T116" s="260"/>
      <c r="U116" s="274"/>
      <c r="V116" s="274"/>
      <c r="W116" s="260"/>
      <c r="X116" s="275"/>
      <c r="Y116" s="276"/>
      <c r="Z116" s="260"/>
      <c r="AA116" s="260"/>
    </row>
    <row r="117" spans="1:27" s="261" customFormat="1" x14ac:dyDescent="0.2">
      <c r="A117" s="260"/>
      <c r="B117" s="296"/>
      <c r="C117" s="297" t="s">
        <v>453</v>
      </c>
      <c r="D117" s="308"/>
      <c r="E117" s="308"/>
      <c r="F117" s="318"/>
      <c r="G117" s="317" t="s">
        <v>372</v>
      </c>
      <c r="H117" s="301" t="s">
        <v>76</v>
      </c>
      <c r="I117" s="172">
        <v>1</v>
      </c>
      <c r="J117" s="302"/>
      <c r="K117" s="303"/>
      <c r="L117" s="304">
        <v>0</v>
      </c>
      <c r="M117" s="305">
        <f t="shared" si="15"/>
        <v>0</v>
      </c>
      <c r="N117" s="306" t="s">
        <v>77</v>
      </c>
      <c r="O117" s="283" t="s">
        <v>78</v>
      </c>
      <c r="P117" s="259"/>
      <c r="Q117" s="273"/>
      <c r="R117" s="273"/>
      <c r="S117" s="273"/>
      <c r="T117" s="260"/>
      <c r="U117" s="274"/>
      <c r="V117" s="274"/>
      <c r="W117" s="260"/>
      <c r="X117" s="275"/>
      <c r="Y117" s="276"/>
      <c r="Z117" s="260"/>
      <c r="AA117" s="260"/>
    </row>
    <row r="118" spans="1:27" s="261" customFormat="1" x14ac:dyDescent="0.2">
      <c r="A118" s="260"/>
      <c r="B118" s="296"/>
      <c r="C118" s="297" t="s">
        <v>454</v>
      </c>
      <c r="D118" s="307"/>
      <c r="E118" s="308"/>
      <c r="F118" s="250"/>
      <c r="G118" s="317" t="s">
        <v>372</v>
      </c>
      <c r="H118" s="301" t="s">
        <v>76</v>
      </c>
      <c r="I118" s="172">
        <v>1</v>
      </c>
      <c r="J118" s="302"/>
      <c r="K118" s="303"/>
      <c r="L118" s="304">
        <v>0</v>
      </c>
      <c r="M118" s="305">
        <f t="shared" si="15"/>
        <v>0</v>
      </c>
      <c r="N118" s="306" t="s">
        <v>77</v>
      </c>
      <c r="O118" s="283" t="s">
        <v>78</v>
      </c>
      <c r="P118" s="259"/>
      <c r="Q118" s="273"/>
      <c r="R118" s="273"/>
      <c r="S118" s="273"/>
      <c r="T118" s="260"/>
      <c r="U118" s="274"/>
      <c r="V118" s="274"/>
      <c r="W118" s="260"/>
      <c r="X118" s="275"/>
      <c r="Y118" s="276"/>
      <c r="Z118" s="260"/>
      <c r="AA118" s="260"/>
    </row>
    <row r="119" spans="1:27" s="261" customFormat="1" ht="11" thickBot="1" x14ac:dyDescent="0.25">
      <c r="A119" s="260"/>
      <c r="B119" s="296"/>
      <c r="C119" s="297" t="s">
        <v>455</v>
      </c>
      <c r="D119" s="307"/>
      <c r="E119" s="308"/>
      <c r="F119" s="94"/>
      <c r="G119" s="300" t="s">
        <v>372</v>
      </c>
      <c r="H119" s="301" t="s">
        <v>76</v>
      </c>
      <c r="I119" s="172">
        <v>1</v>
      </c>
      <c r="J119" s="302"/>
      <c r="K119" s="303"/>
      <c r="L119" s="304">
        <v>0</v>
      </c>
      <c r="M119" s="289">
        <f t="shared" si="15"/>
        <v>0</v>
      </c>
      <c r="N119" s="306" t="s">
        <v>77</v>
      </c>
      <c r="O119" s="283" t="s">
        <v>78</v>
      </c>
      <c r="P119" s="259"/>
      <c r="Q119" s="273"/>
      <c r="R119" s="273"/>
      <c r="S119" s="273"/>
      <c r="T119" s="260"/>
      <c r="U119" s="274"/>
      <c r="V119" s="274"/>
      <c r="W119" s="260"/>
      <c r="X119" s="275"/>
      <c r="Y119" s="276"/>
      <c r="Z119" s="260"/>
      <c r="AA119" s="260"/>
    </row>
    <row r="120" spans="1:27" s="261" customFormat="1" ht="10.5" customHeight="1" x14ac:dyDescent="0.2">
      <c r="A120" s="260"/>
      <c r="B120" s="379" t="s">
        <v>428</v>
      </c>
      <c r="C120" s="380"/>
      <c r="D120" s="380"/>
      <c r="E120" s="380"/>
      <c r="F120" s="381"/>
      <c r="G120" s="377"/>
      <c r="H120" s="378"/>
      <c r="I120" s="378"/>
      <c r="J120" s="378"/>
      <c r="K120" s="378"/>
      <c r="L120" s="378"/>
      <c r="M120" s="319">
        <f>SUM(M121:M125)</f>
        <v>0</v>
      </c>
      <c r="N120" s="314"/>
      <c r="O120" s="315"/>
      <c r="P120" s="259"/>
      <c r="Q120" s="273"/>
      <c r="R120" s="273"/>
      <c r="S120" s="273"/>
      <c r="T120" s="260"/>
      <c r="U120" s="274"/>
      <c r="V120" s="274"/>
      <c r="W120" s="276"/>
      <c r="X120" s="275"/>
      <c r="Y120" s="276"/>
      <c r="Z120" s="260"/>
      <c r="AA120" s="260"/>
    </row>
    <row r="121" spans="1:27" s="261" customFormat="1" x14ac:dyDescent="0.2">
      <c r="A121" s="260"/>
      <c r="B121" s="296">
        <f>B115+1</f>
        <v>17</v>
      </c>
      <c r="C121" s="297" t="s">
        <v>396</v>
      </c>
      <c r="D121" s="307"/>
      <c r="E121" s="308"/>
      <c r="F121" s="248"/>
      <c r="G121" s="300" t="s">
        <v>372</v>
      </c>
      <c r="H121" s="301" t="s">
        <v>76</v>
      </c>
      <c r="I121" s="172">
        <v>1</v>
      </c>
      <c r="J121" s="302"/>
      <c r="K121" s="303"/>
      <c r="L121" s="304">
        <v>0</v>
      </c>
      <c r="M121" s="305">
        <f>I121*K121*L121</f>
        <v>0</v>
      </c>
      <c r="N121" s="306" t="s">
        <v>77</v>
      </c>
      <c r="O121" s="283" t="s">
        <v>78</v>
      </c>
      <c r="P121" s="259"/>
      <c r="Q121" s="273"/>
      <c r="R121" s="273"/>
      <c r="S121" s="273"/>
      <c r="T121" s="260"/>
      <c r="U121" s="274"/>
      <c r="V121" s="274"/>
      <c r="W121" s="260"/>
      <c r="X121" s="275"/>
      <c r="Y121" s="276"/>
      <c r="Z121" s="260"/>
      <c r="AA121" s="260"/>
    </row>
    <row r="122" spans="1:27" s="261" customFormat="1" x14ac:dyDescent="0.2">
      <c r="A122" s="260"/>
      <c r="B122" s="296"/>
      <c r="C122" s="297" t="s">
        <v>448</v>
      </c>
      <c r="D122" s="307"/>
      <c r="E122" s="316"/>
      <c r="F122" s="249"/>
      <c r="G122" s="300" t="s">
        <v>372</v>
      </c>
      <c r="H122" s="301" t="s">
        <v>76</v>
      </c>
      <c r="I122" s="172">
        <v>1</v>
      </c>
      <c r="J122" s="302"/>
      <c r="K122" s="303"/>
      <c r="L122" s="304">
        <v>0</v>
      </c>
      <c r="M122" s="305">
        <f t="shared" ref="M122:M125" si="16">I122*K122*L122</f>
        <v>0</v>
      </c>
      <c r="N122" s="306" t="s">
        <v>77</v>
      </c>
      <c r="O122" s="283" t="s">
        <v>78</v>
      </c>
      <c r="P122" s="259"/>
      <c r="Q122" s="273"/>
      <c r="R122" s="273"/>
      <c r="S122" s="273"/>
      <c r="T122" s="260"/>
      <c r="U122" s="274"/>
      <c r="V122" s="274"/>
      <c r="W122" s="260"/>
      <c r="X122" s="275"/>
      <c r="Y122" s="276"/>
      <c r="Z122" s="260"/>
      <c r="AA122" s="260"/>
    </row>
    <row r="123" spans="1:27" s="261" customFormat="1" x14ac:dyDescent="0.2">
      <c r="A123" s="260"/>
      <c r="B123" s="296"/>
      <c r="C123" s="297" t="s">
        <v>449</v>
      </c>
      <c r="D123" s="307"/>
      <c r="E123" s="308"/>
      <c r="F123" s="318"/>
      <c r="G123" s="300" t="s">
        <v>372</v>
      </c>
      <c r="H123" s="301" t="s">
        <v>76</v>
      </c>
      <c r="I123" s="172">
        <v>1</v>
      </c>
      <c r="J123" s="302"/>
      <c r="K123" s="303"/>
      <c r="L123" s="304">
        <v>0</v>
      </c>
      <c r="M123" s="305">
        <f t="shared" si="16"/>
        <v>0</v>
      </c>
      <c r="N123" s="306" t="s">
        <v>77</v>
      </c>
      <c r="O123" s="283" t="s">
        <v>78</v>
      </c>
      <c r="P123" s="259"/>
      <c r="Q123" s="273"/>
      <c r="R123" s="273"/>
      <c r="S123" s="273"/>
      <c r="T123" s="260"/>
      <c r="U123" s="274"/>
      <c r="V123" s="274"/>
      <c r="W123" s="260"/>
      <c r="X123" s="275"/>
      <c r="Y123" s="276"/>
      <c r="Z123" s="260"/>
      <c r="AA123" s="260"/>
    </row>
    <row r="124" spans="1:27" s="261" customFormat="1" x14ac:dyDescent="0.2">
      <c r="A124" s="260"/>
      <c r="B124" s="296"/>
      <c r="C124" s="297" t="s">
        <v>450</v>
      </c>
      <c r="D124" s="307"/>
      <c r="E124" s="308"/>
      <c r="F124" s="250"/>
      <c r="G124" s="300" t="s">
        <v>372</v>
      </c>
      <c r="H124" s="301" t="s">
        <v>76</v>
      </c>
      <c r="I124" s="172">
        <v>1</v>
      </c>
      <c r="J124" s="302"/>
      <c r="K124" s="303"/>
      <c r="L124" s="304">
        <v>0</v>
      </c>
      <c r="M124" s="305">
        <f t="shared" si="16"/>
        <v>0</v>
      </c>
      <c r="N124" s="306" t="s">
        <v>77</v>
      </c>
      <c r="O124" s="283" t="s">
        <v>78</v>
      </c>
      <c r="P124" s="259"/>
      <c r="Q124" s="273"/>
      <c r="R124" s="273"/>
      <c r="S124" s="273"/>
      <c r="T124" s="260"/>
      <c r="U124" s="274"/>
      <c r="V124" s="274"/>
      <c r="W124" s="260"/>
      <c r="X124" s="275"/>
      <c r="Y124" s="276"/>
      <c r="Z124" s="260"/>
      <c r="AA124" s="260"/>
    </row>
    <row r="125" spans="1:27" s="261" customFormat="1" ht="11" thickBot="1" x14ac:dyDescent="0.25">
      <c r="A125" s="260"/>
      <c r="B125" s="296"/>
      <c r="C125" s="297" t="s">
        <v>451</v>
      </c>
      <c r="D125" s="307"/>
      <c r="E125" s="308"/>
      <c r="F125" s="94"/>
      <c r="G125" s="300" t="s">
        <v>372</v>
      </c>
      <c r="H125" s="301" t="s">
        <v>76</v>
      </c>
      <c r="I125" s="172">
        <v>1</v>
      </c>
      <c r="J125" s="302"/>
      <c r="K125" s="303"/>
      <c r="L125" s="304">
        <v>0</v>
      </c>
      <c r="M125" s="305">
        <f t="shared" si="16"/>
        <v>0</v>
      </c>
      <c r="N125" s="306" t="s">
        <v>77</v>
      </c>
      <c r="O125" s="283" t="s">
        <v>78</v>
      </c>
      <c r="P125" s="259"/>
      <c r="Q125" s="273"/>
      <c r="R125" s="273"/>
      <c r="S125" s="273"/>
      <c r="T125" s="260"/>
      <c r="U125" s="274"/>
      <c r="V125" s="274"/>
      <c r="W125" s="260"/>
      <c r="X125" s="275"/>
      <c r="Y125" s="276"/>
      <c r="Z125" s="260"/>
      <c r="AA125" s="260"/>
    </row>
    <row r="126" spans="1:27" s="261" customFormat="1" ht="12.65" customHeight="1" thickBot="1" x14ac:dyDescent="0.25">
      <c r="A126" s="260"/>
      <c r="B126" s="389" t="s">
        <v>429</v>
      </c>
      <c r="C126" s="390"/>
      <c r="D126" s="390"/>
      <c r="E126" s="390"/>
      <c r="F126" s="390"/>
      <c r="G126" s="390"/>
      <c r="H126" s="390"/>
      <c r="I126" s="390"/>
      <c r="J126" s="390"/>
      <c r="K126" s="390"/>
      <c r="L126" s="390"/>
      <c r="M126" s="390"/>
      <c r="N126" s="390"/>
      <c r="O126" s="391"/>
      <c r="P126" s="259"/>
      <c r="Q126" s="273"/>
      <c r="R126" s="273"/>
      <c r="S126" s="273"/>
      <c r="T126" s="260"/>
      <c r="U126" s="274"/>
      <c r="V126" s="274"/>
      <c r="W126" s="260"/>
      <c r="X126" s="275"/>
      <c r="Y126" s="276"/>
      <c r="Z126" s="260"/>
      <c r="AA126" s="260"/>
    </row>
    <row r="127" spans="1:27" s="261" customFormat="1" ht="12.65" customHeight="1" x14ac:dyDescent="0.2">
      <c r="A127" s="260"/>
      <c r="B127" s="379" t="s">
        <v>348</v>
      </c>
      <c r="C127" s="380"/>
      <c r="D127" s="380"/>
      <c r="E127" s="380"/>
      <c r="F127" s="381"/>
      <c r="G127" s="382"/>
      <c r="H127" s="383"/>
      <c r="I127" s="383"/>
      <c r="J127" s="382"/>
      <c r="K127" s="383"/>
      <c r="L127" s="383"/>
      <c r="M127" s="319">
        <f>SUM(M128:M132)</f>
        <v>0</v>
      </c>
      <c r="N127" s="287"/>
      <c r="O127" s="277"/>
      <c r="P127" s="259"/>
      <c r="Q127" s="273"/>
      <c r="R127" s="273"/>
      <c r="S127" s="273"/>
      <c r="T127" s="260"/>
      <c r="U127" s="274"/>
      <c r="V127" s="274"/>
      <c r="W127" s="276"/>
      <c r="X127" s="275"/>
      <c r="Y127" s="276"/>
      <c r="Z127" s="260"/>
      <c r="AA127" s="260"/>
    </row>
    <row r="128" spans="1:27" s="261" customFormat="1" x14ac:dyDescent="0.2">
      <c r="A128" s="260"/>
      <c r="B128" s="296">
        <f>B121+1</f>
        <v>18</v>
      </c>
      <c r="C128" s="297" t="s">
        <v>397</v>
      </c>
      <c r="D128" s="298"/>
      <c r="E128" s="299"/>
      <c r="F128" s="94"/>
      <c r="G128" s="300" t="s">
        <v>372</v>
      </c>
      <c r="H128" s="301" t="s">
        <v>76</v>
      </c>
      <c r="I128" s="172">
        <v>1</v>
      </c>
      <c r="J128" s="302"/>
      <c r="K128" s="303"/>
      <c r="L128" s="304">
        <v>0</v>
      </c>
      <c r="M128" s="305">
        <f>I128*K128*L128</f>
        <v>0</v>
      </c>
      <c r="N128" s="306" t="s">
        <v>77</v>
      </c>
      <c r="O128" s="283" t="s">
        <v>78</v>
      </c>
      <c r="P128" s="259"/>
      <c r="Q128" s="273"/>
      <c r="R128" s="273"/>
      <c r="S128" s="273"/>
      <c r="T128" s="260"/>
      <c r="U128" s="274"/>
      <c r="V128" s="274"/>
      <c r="W128" s="260"/>
      <c r="X128" s="275"/>
      <c r="Y128" s="276"/>
      <c r="Z128" s="260"/>
      <c r="AA128" s="260"/>
    </row>
    <row r="129" spans="1:27" s="261" customFormat="1" x14ac:dyDescent="0.2">
      <c r="A129" s="260"/>
      <c r="B129" s="296"/>
      <c r="C129" s="297" t="s">
        <v>398</v>
      </c>
      <c r="D129" s="307"/>
      <c r="E129" s="308"/>
      <c r="F129" s="94"/>
      <c r="G129" s="300" t="s">
        <v>372</v>
      </c>
      <c r="H129" s="301" t="s">
        <v>76</v>
      </c>
      <c r="I129" s="172">
        <v>1</v>
      </c>
      <c r="J129" s="302"/>
      <c r="K129" s="303"/>
      <c r="L129" s="304">
        <v>0</v>
      </c>
      <c r="M129" s="305">
        <f t="shared" ref="M129:M132" si="17">I129*K129*L129</f>
        <v>0</v>
      </c>
      <c r="N129" s="306"/>
      <c r="O129" s="283"/>
      <c r="P129" s="259">
        <f>540</f>
        <v>540</v>
      </c>
      <c r="Q129" s="273"/>
      <c r="R129" s="273"/>
      <c r="S129" s="273"/>
      <c r="T129" s="260"/>
      <c r="U129" s="274"/>
      <c r="V129" s="274"/>
      <c r="W129" s="260"/>
      <c r="X129" s="275"/>
      <c r="Y129" s="276"/>
      <c r="Z129" s="260"/>
      <c r="AA129" s="260"/>
    </row>
    <row r="130" spans="1:27" s="261" customFormat="1" x14ac:dyDescent="0.2">
      <c r="A130" s="260"/>
      <c r="B130" s="296"/>
      <c r="C130" s="297" t="s">
        <v>399</v>
      </c>
      <c r="D130" s="307"/>
      <c r="E130" s="308"/>
      <c r="F130" s="94"/>
      <c r="G130" s="300" t="s">
        <v>372</v>
      </c>
      <c r="H130" s="301" t="s">
        <v>76</v>
      </c>
      <c r="I130" s="172">
        <v>1</v>
      </c>
      <c r="J130" s="302"/>
      <c r="K130" s="303"/>
      <c r="L130" s="304">
        <v>0</v>
      </c>
      <c r="M130" s="305">
        <f t="shared" si="17"/>
        <v>0</v>
      </c>
      <c r="N130" s="306"/>
      <c r="O130" s="283"/>
      <c r="P130" s="259"/>
      <c r="Q130" s="273"/>
      <c r="R130" s="273"/>
      <c r="S130" s="273"/>
      <c r="T130" s="260"/>
      <c r="U130" s="274"/>
      <c r="V130" s="274"/>
      <c r="W130" s="260"/>
      <c r="X130" s="275"/>
      <c r="Y130" s="276"/>
      <c r="Z130" s="260"/>
      <c r="AA130" s="260"/>
    </row>
    <row r="131" spans="1:27" s="261" customFormat="1" x14ac:dyDescent="0.2">
      <c r="A131" s="260"/>
      <c r="B131" s="296"/>
      <c r="C131" s="297" t="s">
        <v>467</v>
      </c>
      <c r="D131" s="307"/>
      <c r="E131" s="308"/>
      <c r="F131" s="94"/>
      <c r="G131" s="300" t="s">
        <v>372</v>
      </c>
      <c r="H131" s="301" t="s">
        <v>76</v>
      </c>
      <c r="I131" s="172">
        <v>1</v>
      </c>
      <c r="J131" s="302"/>
      <c r="K131" s="303"/>
      <c r="L131" s="304">
        <v>0</v>
      </c>
      <c r="M131" s="305">
        <f t="shared" si="17"/>
        <v>0</v>
      </c>
      <c r="N131" s="306"/>
      <c r="O131" s="283"/>
      <c r="P131" s="259"/>
      <c r="Q131" s="273"/>
      <c r="R131" s="273"/>
      <c r="S131" s="273"/>
      <c r="T131" s="260"/>
      <c r="U131" s="274"/>
      <c r="V131" s="274"/>
      <c r="W131" s="260"/>
      <c r="X131" s="275"/>
      <c r="Y131" s="276"/>
      <c r="Z131" s="260"/>
      <c r="AA131" s="260"/>
    </row>
    <row r="132" spans="1:27" s="261" customFormat="1" ht="11" thickBot="1" x14ac:dyDescent="0.25">
      <c r="A132" s="260"/>
      <c r="B132" s="278"/>
      <c r="C132" s="297" t="s">
        <v>468</v>
      </c>
      <c r="D132" s="309"/>
      <c r="E132" s="310"/>
      <c r="F132" s="94"/>
      <c r="G132" s="300" t="s">
        <v>372</v>
      </c>
      <c r="H132" s="301" t="s">
        <v>76</v>
      </c>
      <c r="I132" s="172">
        <v>1</v>
      </c>
      <c r="J132" s="311"/>
      <c r="K132" s="255"/>
      <c r="L132" s="304">
        <v>0</v>
      </c>
      <c r="M132" s="305">
        <f t="shared" si="17"/>
        <v>0</v>
      </c>
      <c r="N132" s="282" t="s">
        <v>77</v>
      </c>
      <c r="O132" s="283" t="s">
        <v>78</v>
      </c>
      <c r="P132" s="259"/>
      <c r="Q132" s="273"/>
      <c r="R132" s="273"/>
      <c r="S132" s="273"/>
      <c r="T132" s="260"/>
      <c r="U132" s="274"/>
      <c r="V132" s="274"/>
      <c r="W132" s="276"/>
      <c r="X132" s="275"/>
      <c r="Y132" s="276"/>
      <c r="Z132" s="260"/>
      <c r="AA132" s="276"/>
    </row>
    <row r="133" spans="1:27" s="261" customFormat="1" ht="10.5" customHeight="1" x14ac:dyDescent="0.2">
      <c r="A133" s="260"/>
      <c r="B133" s="379" t="s">
        <v>349</v>
      </c>
      <c r="C133" s="380"/>
      <c r="D133" s="380"/>
      <c r="E133" s="380"/>
      <c r="F133" s="381"/>
      <c r="G133" s="377"/>
      <c r="H133" s="378"/>
      <c r="I133" s="378"/>
      <c r="J133" s="378"/>
      <c r="K133" s="378"/>
      <c r="L133" s="378"/>
      <c r="M133" s="319">
        <f>SUM(M134:M138)</f>
        <v>0</v>
      </c>
      <c r="N133" s="314"/>
      <c r="O133" s="315"/>
      <c r="P133" s="259"/>
      <c r="Q133" s="273"/>
      <c r="R133" s="273"/>
      <c r="S133" s="273"/>
      <c r="T133" s="260"/>
      <c r="U133" s="274"/>
      <c r="V133" s="274"/>
      <c r="W133" s="276"/>
      <c r="X133" s="275"/>
      <c r="Y133" s="276"/>
      <c r="Z133" s="260"/>
      <c r="AA133" s="260"/>
    </row>
    <row r="134" spans="1:27" s="261" customFormat="1" x14ac:dyDescent="0.2">
      <c r="A134" s="260"/>
      <c r="B134" s="296">
        <f>B128+1</f>
        <v>19</v>
      </c>
      <c r="C134" s="297" t="s">
        <v>400</v>
      </c>
      <c r="D134" s="307"/>
      <c r="E134" s="308"/>
      <c r="F134" s="94"/>
      <c r="G134" s="300" t="s">
        <v>372</v>
      </c>
      <c r="H134" s="301" t="s">
        <v>76</v>
      </c>
      <c r="I134" s="172">
        <v>1</v>
      </c>
      <c r="J134" s="312"/>
      <c r="K134" s="313"/>
      <c r="L134" s="304">
        <v>0</v>
      </c>
      <c r="M134" s="305">
        <f>I134*K134*L134</f>
        <v>0</v>
      </c>
      <c r="N134" s="306" t="s">
        <v>77</v>
      </c>
      <c r="O134" s="283" t="s">
        <v>78</v>
      </c>
      <c r="P134" s="259"/>
      <c r="Q134" s="273"/>
      <c r="R134" s="273"/>
      <c r="S134" s="273"/>
      <c r="T134" s="260"/>
      <c r="U134" s="274"/>
      <c r="V134" s="274"/>
      <c r="W134" s="260"/>
      <c r="X134" s="275"/>
      <c r="Y134" s="276"/>
      <c r="Z134" s="260"/>
      <c r="AA134" s="260"/>
    </row>
    <row r="135" spans="1:27" s="261" customFormat="1" x14ac:dyDescent="0.2">
      <c r="A135" s="260"/>
      <c r="B135" s="296"/>
      <c r="C135" s="297" t="s">
        <v>401</v>
      </c>
      <c r="D135" s="307"/>
      <c r="E135" s="308"/>
      <c r="F135" s="94"/>
      <c r="G135" s="300" t="s">
        <v>372</v>
      </c>
      <c r="H135" s="301" t="s">
        <v>76</v>
      </c>
      <c r="I135" s="172">
        <v>1</v>
      </c>
      <c r="J135" s="312"/>
      <c r="K135" s="313"/>
      <c r="L135" s="304">
        <v>0</v>
      </c>
      <c r="M135" s="305">
        <f t="shared" ref="M135:M138" si="18">I135*K135*L135</f>
        <v>0</v>
      </c>
      <c r="N135" s="306" t="s">
        <v>77</v>
      </c>
      <c r="O135" s="283" t="s">
        <v>78</v>
      </c>
      <c r="P135" s="259"/>
      <c r="Q135" s="273"/>
      <c r="R135" s="273"/>
      <c r="S135" s="273"/>
      <c r="T135" s="260"/>
      <c r="U135" s="274"/>
      <c r="V135" s="274"/>
      <c r="W135" s="260"/>
      <c r="X135" s="275"/>
      <c r="Y135" s="276"/>
      <c r="Z135" s="260"/>
      <c r="AA135" s="260"/>
    </row>
    <row r="136" spans="1:27" s="261" customFormat="1" x14ac:dyDescent="0.2">
      <c r="A136" s="260"/>
      <c r="B136" s="296"/>
      <c r="C136" s="297" t="s">
        <v>469</v>
      </c>
      <c r="D136" s="307"/>
      <c r="E136" s="308"/>
      <c r="F136" s="94"/>
      <c r="G136" s="300" t="s">
        <v>372</v>
      </c>
      <c r="H136" s="301" t="s">
        <v>76</v>
      </c>
      <c r="I136" s="172">
        <v>1</v>
      </c>
      <c r="J136" s="312"/>
      <c r="K136" s="313"/>
      <c r="L136" s="304">
        <v>0</v>
      </c>
      <c r="M136" s="305">
        <f t="shared" si="18"/>
        <v>0</v>
      </c>
      <c r="N136" s="306" t="s">
        <v>77</v>
      </c>
      <c r="O136" s="283" t="s">
        <v>78</v>
      </c>
      <c r="P136" s="259"/>
      <c r="Q136" s="273"/>
      <c r="R136" s="273"/>
      <c r="S136" s="273"/>
      <c r="T136" s="260"/>
      <c r="U136" s="274"/>
      <c r="V136" s="274"/>
      <c r="W136" s="260"/>
      <c r="X136" s="275"/>
      <c r="Y136" s="276"/>
      <c r="Z136" s="260"/>
      <c r="AA136" s="260"/>
    </row>
    <row r="137" spans="1:27" s="261" customFormat="1" x14ac:dyDescent="0.2">
      <c r="A137" s="260"/>
      <c r="B137" s="296"/>
      <c r="C137" s="297" t="s">
        <v>470</v>
      </c>
      <c r="D137" s="307"/>
      <c r="E137" s="308"/>
      <c r="F137" s="94"/>
      <c r="G137" s="300" t="s">
        <v>372</v>
      </c>
      <c r="H137" s="301" t="s">
        <v>76</v>
      </c>
      <c r="I137" s="172">
        <v>1</v>
      </c>
      <c r="J137" s="312"/>
      <c r="K137" s="313"/>
      <c r="L137" s="304">
        <v>0</v>
      </c>
      <c r="M137" s="305">
        <f t="shared" si="18"/>
        <v>0</v>
      </c>
      <c r="N137" s="306" t="s">
        <v>77</v>
      </c>
      <c r="O137" s="283" t="s">
        <v>78</v>
      </c>
      <c r="P137" s="259"/>
      <c r="Q137" s="273"/>
      <c r="R137" s="273"/>
      <c r="S137" s="273"/>
      <c r="T137" s="260"/>
      <c r="U137" s="274"/>
      <c r="V137" s="274"/>
      <c r="W137" s="260"/>
      <c r="X137" s="275"/>
      <c r="Y137" s="276"/>
      <c r="Z137" s="260"/>
      <c r="AA137" s="260"/>
    </row>
    <row r="138" spans="1:27" s="261" customFormat="1" ht="11" thickBot="1" x14ac:dyDescent="0.25">
      <c r="A138" s="260"/>
      <c r="B138" s="296"/>
      <c r="C138" s="297" t="s">
        <v>471</v>
      </c>
      <c r="D138" s="307"/>
      <c r="E138" s="316"/>
      <c r="F138" s="247"/>
      <c r="G138" s="300" t="s">
        <v>372</v>
      </c>
      <c r="H138" s="301" t="s">
        <v>76</v>
      </c>
      <c r="I138" s="172">
        <v>1</v>
      </c>
      <c r="J138" s="312"/>
      <c r="K138" s="313"/>
      <c r="L138" s="304">
        <v>0</v>
      </c>
      <c r="M138" s="305">
        <f t="shared" si="18"/>
        <v>0</v>
      </c>
      <c r="N138" s="306" t="s">
        <v>77</v>
      </c>
      <c r="O138" s="283" t="s">
        <v>78</v>
      </c>
      <c r="P138" s="259"/>
      <c r="Q138" s="273"/>
      <c r="R138" s="273"/>
      <c r="S138" s="273"/>
      <c r="T138" s="260"/>
      <c r="U138" s="274"/>
      <c r="V138" s="274"/>
      <c r="W138" s="260"/>
      <c r="X138" s="275"/>
      <c r="Y138" s="276"/>
      <c r="Z138" s="260"/>
      <c r="AA138" s="260"/>
    </row>
    <row r="139" spans="1:27" s="261" customFormat="1" ht="10.5" customHeight="1" x14ac:dyDescent="0.2">
      <c r="A139" s="260"/>
      <c r="B139" s="379" t="s">
        <v>350</v>
      </c>
      <c r="C139" s="380"/>
      <c r="D139" s="380"/>
      <c r="E139" s="380"/>
      <c r="F139" s="381"/>
      <c r="G139" s="377"/>
      <c r="H139" s="378"/>
      <c r="I139" s="378"/>
      <c r="J139" s="378"/>
      <c r="K139" s="378"/>
      <c r="L139" s="378"/>
      <c r="M139" s="319">
        <f>SUM(M140:M144)</f>
        <v>0</v>
      </c>
      <c r="N139" s="314"/>
      <c r="O139" s="315"/>
      <c r="P139" s="259"/>
      <c r="Q139" s="273"/>
      <c r="R139" s="273"/>
      <c r="S139" s="273"/>
      <c r="T139" s="260"/>
      <c r="U139" s="274"/>
      <c r="V139" s="274"/>
      <c r="W139" s="276"/>
      <c r="X139" s="275"/>
      <c r="Y139" s="276"/>
      <c r="Z139" s="260"/>
      <c r="AA139" s="260"/>
    </row>
    <row r="140" spans="1:27" s="261" customFormat="1" x14ac:dyDescent="0.2">
      <c r="A140" s="260"/>
      <c r="B140" s="296">
        <f>B134+1</f>
        <v>20</v>
      </c>
      <c r="C140" s="297" t="s">
        <v>402</v>
      </c>
      <c r="D140" s="307"/>
      <c r="E140" s="308"/>
      <c r="F140" s="94"/>
      <c r="G140" s="300" t="s">
        <v>372</v>
      </c>
      <c r="H140" s="301" t="s">
        <v>76</v>
      </c>
      <c r="I140" s="172">
        <v>1</v>
      </c>
      <c r="J140" s="302"/>
      <c r="K140" s="303"/>
      <c r="L140" s="304">
        <v>0</v>
      </c>
      <c r="M140" s="305">
        <f>I140*K140*L140</f>
        <v>0</v>
      </c>
      <c r="N140" s="306" t="s">
        <v>77</v>
      </c>
      <c r="O140" s="283" t="s">
        <v>78</v>
      </c>
      <c r="P140" s="259"/>
      <c r="Q140" s="273"/>
      <c r="R140" s="273"/>
      <c r="S140" s="273"/>
      <c r="T140" s="260"/>
      <c r="U140" s="274"/>
      <c r="V140" s="274"/>
      <c r="W140" s="260"/>
      <c r="X140" s="275"/>
      <c r="Y140" s="276"/>
      <c r="Z140" s="260"/>
      <c r="AA140" s="260"/>
    </row>
    <row r="141" spans="1:27" s="261" customFormat="1" x14ac:dyDescent="0.2">
      <c r="A141" s="260"/>
      <c r="B141" s="296"/>
      <c r="C141" s="297" t="s">
        <v>472</v>
      </c>
      <c r="D141" s="307"/>
      <c r="E141" s="308"/>
      <c r="F141" s="94"/>
      <c r="G141" s="300" t="s">
        <v>372</v>
      </c>
      <c r="H141" s="301" t="s">
        <v>76</v>
      </c>
      <c r="I141" s="172">
        <v>1</v>
      </c>
      <c r="J141" s="302"/>
      <c r="K141" s="303"/>
      <c r="L141" s="304">
        <v>0</v>
      </c>
      <c r="M141" s="305">
        <f t="shared" ref="M141:M144" si="19">I141*K141*L141</f>
        <v>0</v>
      </c>
      <c r="N141" s="306" t="s">
        <v>77</v>
      </c>
      <c r="O141" s="283" t="s">
        <v>78</v>
      </c>
      <c r="P141" s="259"/>
      <c r="Q141" s="273"/>
      <c r="R141" s="273"/>
      <c r="S141" s="273"/>
      <c r="T141" s="260"/>
      <c r="U141" s="274"/>
      <c r="V141" s="274"/>
      <c r="W141" s="260"/>
      <c r="X141" s="275"/>
      <c r="Y141" s="276"/>
      <c r="Z141" s="260"/>
      <c r="AA141" s="260"/>
    </row>
    <row r="142" spans="1:27" s="261" customFormat="1" x14ac:dyDescent="0.2">
      <c r="A142" s="260"/>
      <c r="B142" s="296"/>
      <c r="C142" s="297" t="s">
        <v>473</v>
      </c>
      <c r="D142" s="307"/>
      <c r="E142" s="308"/>
      <c r="F142" s="94"/>
      <c r="G142" s="300" t="s">
        <v>372</v>
      </c>
      <c r="H142" s="301" t="s">
        <v>76</v>
      </c>
      <c r="I142" s="172">
        <v>1</v>
      </c>
      <c r="J142" s="302"/>
      <c r="K142" s="303"/>
      <c r="L142" s="304">
        <v>0</v>
      </c>
      <c r="M142" s="305">
        <f t="shared" si="19"/>
        <v>0</v>
      </c>
      <c r="N142" s="306" t="s">
        <v>77</v>
      </c>
      <c r="O142" s="283" t="s">
        <v>78</v>
      </c>
      <c r="P142" s="259"/>
      <c r="Q142" s="273"/>
      <c r="R142" s="273"/>
      <c r="S142" s="273"/>
      <c r="T142" s="260"/>
      <c r="U142" s="274"/>
      <c r="V142" s="274"/>
      <c r="W142" s="260"/>
      <c r="X142" s="275"/>
      <c r="Y142" s="276"/>
      <c r="Z142" s="260"/>
      <c r="AA142" s="260"/>
    </row>
    <row r="143" spans="1:27" s="261" customFormat="1" x14ac:dyDescent="0.2">
      <c r="A143" s="260"/>
      <c r="B143" s="296"/>
      <c r="C143" s="297" t="s">
        <v>474</v>
      </c>
      <c r="D143" s="307"/>
      <c r="E143" s="308"/>
      <c r="F143" s="94"/>
      <c r="G143" s="300" t="s">
        <v>372</v>
      </c>
      <c r="H143" s="301" t="s">
        <v>76</v>
      </c>
      <c r="I143" s="172">
        <v>1</v>
      </c>
      <c r="J143" s="302"/>
      <c r="K143" s="303"/>
      <c r="L143" s="304">
        <v>0</v>
      </c>
      <c r="M143" s="305">
        <f t="shared" si="19"/>
        <v>0</v>
      </c>
      <c r="N143" s="306" t="s">
        <v>77</v>
      </c>
      <c r="O143" s="283" t="s">
        <v>78</v>
      </c>
      <c r="P143" s="259"/>
      <c r="Q143" s="273"/>
      <c r="R143" s="273"/>
      <c r="S143" s="273"/>
      <c r="T143" s="260"/>
      <c r="U143" s="274"/>
      <c r="V143" s="274"/>
      <c r="W143" s="260"/>
      <c r="X143" s="275"/>
      <c r="Y143" s="276"/>
      <c r="Z143" s="260"/>
      <c r="AA143" s="260"/>
    </row>
    <row r="144" spans="1:27" s="261" customFormat="1" ht="11" thickBot="1" x14ac:dyDescent="0.25">
      <c r="A144" s="260"/>
      <c r="B144" s="296"/>
      <c r="C144" s="297" t="s">
        <v>475</v>
      </c>
      <c r="D144" s="307"/>
      <c r="E144" s="316"/>
      <c r="F144" s="247"/>
      <c r="G144" s="300" t="s">
        <v>372</v>
      </c>
      <c r="H144" s="301" t="s">
        <v>76</v>
      </c>
      <c r="I144" s="172">
        <v>1</v>
      </c>
      <c r="J144" s="302"/>
      <c r="K144" s="303"/>
      <c r="L144" s="304">
        <v>0</v>
      </c>
      <c r="M144" s="305">
        <f t="shared" si="19"/>
        <v>0</v>
      </c>
      <c r="N144" s="306" t="s">
        <v>77</v>
      </c>
      <c r="O144" s="283" t="s">
        <v>78</v>
      </c>
      <c r="P144" s="259"/>
      <c r="Q144" s="273"/>
      <c r="R144" s="273"/>
      <c r="S144" s="273"/>
      <c r="T144" s="260"/>
      <c r="U144" s="274"/>
      <c r="V144" s="274"/>
      <c r="W144" s="260"/>
      <c r="X144" s="275"/>
      <c r="Y144" s="276"/>
      <c r="Z144" s="260"/>
      <c r="AA144" s="260"/>
    </row>
    <row r="145" spans="1:28" s="261" customFormat="1" ht="10.5" customHeight="1" x14ac:dyDescent="0.2">
      <c r="A145" s="260"/>
      <c r="B145" s="379" t="s">
        <v>351</v>
      </c>
      <c r="C145" s="380"/>
      <c r="D145" s="380"/>
      <c r="E145" s="380"/>
      <c r="F145" s="381"/>
      <c r="G145" s="377"/>
      <c r="H145" s="378"/>
      <c r="I145" s="378"/>
      <c r="J145" s="378"/>
      <c r="K145" s="378"/>
      <c r="L145" s="378"/>
      <c r="M145" s="319">
        <f>SUM(M146:M150)</f>
        <v>0</v>
      </c>
      <c r="N145" s="314"/>
      <c r="O145" s="315"/>
      <c r="P145" s="259"/>
      <c r="Q145" s="273"/>
      <c r="R145" s="273"/>
      <c r="S145" s="273"/>
      <c r="T145" s="260"/>
      <c r="U145" s="274"/>
      <c r="V145" s="274"/>
      <c r="W145" s="276"/>
      <c r="X145" s="275"/>
      <c r="Y145" s="276"/>
      <c r="Z145" s="260"/>
      <c r="AA145" s="260"/>
    </row>
    <row r="146" spans="1:28" s="261" customFormat="1" x14ac:dyDescent="0.2">
      <c r="A146" s="260"/>
      <c r="B146" s="296">
        <f>B140+1</f>
        <v>21</v>
      </c>
      <c r="C146" s="297" t="s">
        <v>465</v>
      </c>
      <c r="D146" s="307"/>
      <c r="E146" s="308"/>
      <c r="F146" s="248"/>
      <c r="G146" s="300" t="s">
        <v>372</v>
      </c>
      <c r="H146" s="301" t="s">
        <v>76</v>
      </c>
      <c r="I146" s="172">
        <v>1</v>
      </c>
      <c r="J146" s="302"/>
      <c r="K146" s="303"/>
      <c r="L146" s="304">
        <v>0</v>
      </c>
      <c r="M146" s="305">
        <f>I146*K146*L146</f>
        <v>0</v>
      </c>
      <c r="N146" s="306" t="s">
        <v>77</v>
      </c>
      <c r="O146" s="283" t="s">
        <v>78</v>
      </c>
      <c r="P146" s="259"/>
      <c r="Q146" s="273"/>
      <c r="R146" s="273"/>
      <c r="S146" s="273"/>
      <c r="T146" s="260"/>
      <c r="U146" s="274"/>
      <c r="V146" s="274"/>
      <c r="W146" s="260"/>
      <c r="X146" s="275"/>
      <c r="Y146" s="276"/>
      <c r="Z146" s="260"/>
      <c r="AA146" s="260"/>
    </row>
    <row r="147" spans="1:28" s="261" customFormat="1" x14ac:dyDescent="0.2">
      <c r="A147" s="260"/>
      <c r="B147" s="296"/>
      <c r="C147" s="297" t="s">
        <v>476</v>
      </c>
      <c r="D147" s="307"/>
      <c r="E147" s="316"/>
      <c r="F147" s="249"/>
      <c r="G147" s="317" t="s">
        <v>372</v>
      </c>
      <c r="H147" s="301" t="s">
        <v>76</v>
      </c>
      <c r="I147" s="172">
        <v>1</v>
      </c>
      <c r="J147" s="302"/>
      <c r="K147" s="303"/>
      <c r="L147" s="304">
        <v>0</v>
      </c>
      <c r="M147" s="305">
        <f t="shared" ref="M147:M150" si="20">I147*K147*L147</f>
        <v>0</v>
      </c>
      <c r="N147" s="306" t="s">
        <v>77</v>
      </c>
      <c r="O147" s="283" t="s">
        <v>78</v>
      </c>
      <c r="P147" s="259"/>
      <c r="Q147" s="273"/>
      <c r="R147" s="273"/>
      <c r="S147" s="273"/>
      <c r="T147" s="260"/>
      <c r="U147" s="274"/>
      <c r="V147" s="274"/>
      <c r="W147" s="260"/>
      <c r="X147" s="275"/>
      <c r="Y147" s="276"/>
      <c r="Z147" s="260"/>
      <c r="AA147" s="260"/>
    </row>
    <row r="148" spans="1:28" s="261" customFormat="1" x14ac:dyDescent="0.2">
      <c r="A148" s="260"/>
      <c r="B148" s="296"/>
      <c r="C148" s="297" t="s">
        <v>477</v>
      </c>
      <c r="D148" s="308"/>
      <c r="E148" s="308"/>
      <c r="F148" s="318"/>
      <c r="G148" s="317" t="s">
        <v>372</v>
      </c>
      <c r="H148" s="301" t="s">
        <v>76</v>
      </c>
      <c r="I148" s="172">
        <v>1</v>
      </c>
      <c r="J148" s="302"/>
      <c r="K148" s="303"/>
      <c r="L148" s="304">
        <v>0</v>
      </c>
      <c r="M148" s="305">
        <f t="shared" si="20"/>
        <v>0</v>
      </c>
      <c r="N148" s="306" t="s">
        <v>77</v>
      </c>
      <c r="O148" s="283" t="s">
        <v>78</v>
      </c>
      <c r="P148" s="259"/>
      <c r="Q148" s="273"/>
      <c r="R148" s="273"/>
      <c r="S148" s="273"/>
      <c r="T148" s="260"/>
      <c r="U148" s="274"/>
      <c r="V148" s="274"/>
      <c r="W148" s="260"/>
      <c r="X148" s="275"/>
      <c r="Y148" s="276"/>
      <c r="Z148" s="260"/>
      <c r="AA148" s="260"/>
    </row>
    <row r="149" spans="1:28" s="261" customFormat="1" x14ac:dyDescent="0.2">
      <c r="A149" s="260"/>
      <c r="B149" s="296"/>
      <c r="C149" s="297" t="s">
        <v>478</v>
      </c>
      <c r="D149" s="307"/>
      <c r="E149" s="308"/>
      <c r="F149" s="250"/>
      <c r="G149" s="317" t="s">
        <v>372</v>
      </c>
      <c r="H149" s="301" t="s">
        <v>76</v>
      </c>
      <c r="I149" s="172">
        <v>1</v>
      </c>
      <c r="J149" s="302"/>
      <c r="K149" s="303"/>
      <c r="L149" s="304">
        <v>0</v>
      </c>
      <c r="M149" s="305">
        <f t="shared" si="20"/>
        <v>0</v>
      </c>
      <c r="N149" s="306" t="s">
        <v>77</v>
      </c>
      <c r="O149" s="283" t="s">
        <v>78</v>
      </c>
      <c r="P149" s="259"/>
      <c r="Q149" s="273"/>
      <c r="R149" s="273"/>
      <c r="S149" s="273"/>
      <c r="T149" s="260"/>
      <c r="U149" s="274"/>
      <c r="V149" s="274"/>
      <c r="W149" s="260"/>
      <c r="X149" s="275"/>
      <c r="Y149" s="276"/>
      <c r="Z149" s="260"/>
      <c r="AA149" s="260"/>
    </row>
    <row r="150" spans="1:28" s="261" customFormat="1" ht="11" thickBot="1" x14ac:dyDescent="0.25">
      <c r="A150" s="260"/>
      <c r="B150" s="296"/>
      <c r="C150" s="297" t="s">
        <v>479</v>
      </c>
      <c r="D150" s="307"/>
      <c r="E150" s="308"/>
      <c r="F150" s="94"/>
      <c r="G150" s="300" t="s">
        <v>372</v>
      </c>
      <c r="H150" s="301" t="s">
        <v>76</v>
      </c>
      <c r="I150" s="172">
        <v>1</v>
      </c>
      <c r="J150" s="302"/>
      <c r="K150" s="303"/>
      <c r="L150" s="304">
        <v>0</v>
      </c>
      <c r="M150" s="289">
        <f t="shared" si="20"/>
        <v>0</v>
      </c>
      <c r="N150" s="306" t="s">
        <v>77</v>
      </c>
      <c r="O150" s="283" t="s">
        <v>78</v>
      </c>
      <c r="P150" s="259"/>
      <c r="Q150" s="273"/>
      <c r="R150" s="273"/>
      <c r="S150" s="273"/>
      <c r="T150" s="260"/>
      <c r="U150" s="274"/>
      <c r="V150" s="274"/>
      <c r="W150" s="260"/>
      <c r="X150" s="275"/>
      <c r="Y150" s="276"/>
      <c r="Z150" s="260"/>
      <c r="AA150" s="260"/>
    </row>
    <row r="151" spans="1:28" s="261" customFormat="1" ht="10.5" customHeight="1" x14ac:dyDescent="0.2">
      <c r="A151" s="260"/>
      <c r="B151" s="379" t="s">
        <v>428</v>
      </c>
      <c r="C151" s="380"/>
      <c r="D151" s="380"/>
      <c r="E151" s="380"/>
      <c r="F151" s="381"/>
      <c r="G151" s="377"/>
      <c r="H151" s="378"/>
      <c r="I151" s="378"/>
      <c r="J151" s="378"/>
      <c r="K151" s="378"/>
      <c r="L151" s="378"/>
      <c r="M151" s="319">
        <f>SUM(M152:M156)</f>
        <v>0</v>
      </c>
      <c r="N151" s="314"/>
      <c r="O151" s="315"/>
      <c r="P151" s="259"/>
      <c r="Q151" s="273"/>
      <c r="R151" s="273"/>
      <c r="S151" s="273"/>
      <c r="T151" s="260"/>
      <c r="U151" s="274"/>
      <c r="V151" s="274"/>
      <c r="W151" s="276"/>
      <c r="X151" s="275"/>
      <c r="Y151" s="276"/>
      <c r="Z151" s="260"/>
      <c r="AA151" s="260"/>
    </row>
    <row r="152" spans="1:28" s="261" customFormat="1" x14ac:dyDescent="0.2">
      <c r="A152" s="260"/>
      <c r="B152" s="296">
        <f>B146+1</f>
        <v>22</v>
      </c>
      <c r="C152" s="297" t="s">
        <v>466</v>
      </c>
      <c r="D152" s="307"/>
      <c r="E152" s="308"/>
      <c r="F152" s="248"/>
      <c r="G152" s="300" t="s">
        <v>372</v>
      </c>
      <c r="H152" s="301" t="s">
        <v>76</v>
      </c>
      <c r="I152" s="172">
        <v>1</v>
      </c>
      <c r="J152" s="302"/>
      <c r="K152" s="303"/>
      <c r="L152" s="304">
        <v>0</v>
      </c>
      <c r="M152" s="305">
        <f>I152*K152*L152</f>
        <v>0</v>
      </c>
      <c r="N152" s="306" t="s">
        <v>77</v>
      </c>
      <c r="O152" s="283" t="s">
        <v>78</v>
      </c>
      <c r="P152" s="259"/>
      <c r="Q152" s="273"/>
      <c r="R152" s="273"/>
      <c r="S152" s="273"/>
      <c r="T152" s="260"/>
      <c r="U152" s="274"/>
      <c r="V152" s="274"/>
      <c r="W152" s="260"/>
      <c r="X152" s="275"/>
      <c r="Y152" s="276"/>
      <c r="Z152" s="260"/>
      <c r="AA152" s="260"/>
    </row>
    <row r="153" spans="1:28" s="261" customFormat="1" x14ac:dyDescent="0.2">
      <c r="A153" s="260"/>
      <c r="B153" s="296"/>
      <c r="C153" s="297" t="s">
        <v>480</v>
      </c>
      <c r="D153" s="307"/>
      <c r="E153" s="316"/>
      <c r="F153" s="249"/>
      <c r="G153" s="300" t="s">
        <v>372</v>
      </c>
      <c r="H153" s="301" t="s">
        <v>76</v>
      </c>
      <c r="I153" s="172">
        <v>1</v>
      </c>
      <c r="J153" s="302"/>
      <c r="K153" s="303"/>
      <c r="L153" s="304">
        <v>0</v>
      </c>
      <c r="M153" s="305">
        <f t="shared" ref="M153:M156" si="21">I153*K153*L153</f>
        <v>0</v>
      </c>
      <c r="N153" s="306" t="s">
        <v>77</v>
      </c>
      <c r="O153" s="283" t="s">
        <v>78</v>
      </c>
      <c r="P153" s="259"/>
      <c r="Q153" s="273"/>
      <c r="R153" s="273"/>
      <c r="S153" s="273"/>
      <c r="T153" s="260"/>
      <c r="U153" s="274"/>
      <c r="V153" s="274"/>
      <c r="W153" s="260"/>
      <c r="X153" s="275"/>
      <c r="Y153" s="276"/>
      <c r="Z153" s="260"/>
      <c r="AA153" s="260"/>
    </row>
    <row r="154" spans="1:28" s="261" customFormat="1" x14ac:dyDescent="0.2">
      <c r="A154" s="260"/>
      <c r="B154" s="296"/>
      <c r="C154" s="297" t="s">
        <v>481</v>
      </c>
      <c r="D154" s="307"/>
      <c r="E154" s="308"/>
      <c r="F154" s="318"/>
      <c r="G154" s="300" t="s">
        <v>372</v>
      </c>
      <c r="H154" s="301" t="s">
        <v>76</v>
      </c>
      <c r="I154" s="172">
        <v>1</v>
      </c>
      <c r="J154" s="302"/>
      <c r="K154" s="303"/>
      <c r="L154" s="304">
        <v>0</v>
      </c>
      <c r="M154" s="305">
        <f t="shared" si="21"/>
        <v>0</v>
      </c>
      <c r="N154" s="306" t="s">
        <v>77</v>
      </c>
      <c r="O154" s="283" t="s">
        <v>78</v>
      </c>
      <c r="P154" s="259"/>
      <c r="Q154" s="273"/>
      <c r="R154" s="273"/>
      <c r="S154" s="273"/>
      <c r="T154" s="260"/>
      <c r="U154" s="274"/>
      <c r="V154" s="274"/>
      <c r="W154" s="260"/>
      <c r="X154" s="275"/>
      <c r="Y154" s="276"/>
      <c r="Z154" s="260"/>
      <c r="AA154" s="260"/>
    </row>
    <row r="155" spans="1:28" s="261" customFormat="1" x14ac:dyDescent="0.2">
      <c r="A155" s="260"/>
      <c r="B155" s="296"/>
      <c r="C155" s="297" t="s">
        <v>482</v>
      </c>
      <c r="D155" s="307"/>
      <c r="E155" s="308"/>
      <c r="F155" s="250"/>
      <c r="G155" s="300" t="s">
        <v>372</v>
      </c>
      <c r="H155" s="301" t="s">
        <v>76</v>
      </c>
      <c r="I155" s="172">
        <v>1</v>
      </c>
      <c r="J155" s="302"/>
      <c r="K155" s="303"/>
      <c r="L155" s="304">
        <v>0</v>
      </c>
      <c r="M155" s="305">
        <f t="shared" si="21"/>
        <v>0</v>
      </c>
      <c r="N155" s="306" t="s">
        <v>77</v>
      </c>
      <c r="O155" s="283" t="s">
        <v>78</v>
      </c>
      <c r="P155" s="259"/>
      <c r="Q155" s="273"/>
      <c r="R155" s="273"/>
      <c r="S155" s="273"/>
      <c r="T155" s="260"/>
      <c r="U155" s="274"/>
      <c r="V155" s="274"/>
      <c r="W155" s="260"/>
      <c r="X155" s="275"/>
      <c r="Y155" s="276"/>
      <c r="Z155" s="260"/>
      <c r="AA155" s="260"/>
    </row>
    <row r="156" spans="1:28" s="261" customFormat="1" ht="11" thickBot="1" x14ac:dyDescent="0.25">
      <c r="A156" s="260"/>
      <c r="B156" s="296"/>
      <c r="C156" s="297" t="s">
        <v>483</v>
      </c>
      <c r="D156" s="307"/>
      <c r="E156" s="308"/>
      <c r="F156" s="94"/>
      <c r="G156" s="300" t="s">
        <v>372</v>
      </c>
      <c r="H156" s="301" t="s">
        <v>76</v>
      </c>
      <c r="I156" s="172">
        <v>1</v>
      </c>
      <c r="J156" s="302"/>
      <c r="K156" s="303"/>
      <c r="L156" s="304">
        <v>0</v>
      </c>
      <c r="M156" s="305">
        <f t="shared" si="21"/>
        <v>0</v>
      </c>
      <c r="N156" s="306" t="s">
        <v>77</v>
      </c>
      <c r="O156" s="283" t="s">
        <v>78</v>
      </c>
      <c r="P156" s="259"/>
      <c r="Q156" s="273"/>
      <c r="R156" s="273"/>
      <c r="S156" s="273"/>
      <c r="T156" s="260"/>
      <c r="U156" s="274"/>
      <c r="V156" s="274"/>
      <c r="W156" s="260"/>
      <c r="X156" s="275"/>
      <c r="Y156" s="276"/>
      <c r="Z156" s="260"/>
      <c r="AA156" s="260"/>
    </row>
    <row r="157" spans="1:28" ht="12.65" customHeight="1" thickBot="1" x14ac:dyDescent="0.25">
      <c r="B157" s="389" t="s">
        <v>513</v>
      </c>
      <c r="C157" s="390"/>
      <c r="D157" s="390"/>
      <c r="E157" s="390"/>
      <c r="F157" s="390"/>
      <c r="G157" s="390"/>
      <c r="H157" s="390"/>
      <c r="I157" s="390"/>
      <c r="J157" s="390"/>
      <c r="K157" s="390"/>
      <c r="L157" s="390"/>
      <c r="M157" s="390"/>
      <c r="N157" s="390"/>
      <c r="O157" s="391"/>
      <c r="Q157" s="273"/>
      <c r="R157" s="273"/>
      <c r="S157" s="273"/>
      <c r="U157" s="274"/>
      <c r="V157" s="274"/>
      <c r="X157" s="275"/>
      <c r="Y157" s="276"/>
      <c r="AB157" s="260"/>
    </row>
    <row r="158" spans="1:28" s="261" customFormat="1" ht="12.65" customHeight="1" x14ac:dyDescent="0.2">
      <c r="A158" s="260"/>
      <c r="B158" s="379" t="s">
        <v>85</v>
      </c>
      <c r="C158" s="380"/>
      <c r="D158" s="380"/>
      <c r="E158" s="380"/>
      <c r="F158" s="381"/>
      <c r="G158" s="382"/>
      <c r="H158" s="383"/>
      <c r="I158" s="383"/>
      <c r="J158" s="382"/>
      <c r="K158" s="383"/>
      <c r="L158" s="383"/>
      <c r="M158" s="319">
        <f>SUM(M159:M163)</f>
        <v>0</v>
      </c>
      <c r="N158" s="287"/>
      <c r="O158" s="277"/>
      <c r="P158" s="259"/>
      <c r="Q158" s="273"/>
      <c r="R158" s="273"/>
      <c r="S158" s="273"/>
      <c r="T158" s="260"/>
      <c r="U158" s="274"/>
      <c r="V158" s="274"/>
      <c r="W158" s="276"/>
      <c r="X158" s="275"/>
      <c r="Y158" s="276"/>
      <c r="Z158" s="260"/>
      <c r="AA158" s="260"/>
    </row>
    <row r="159" spans="1:28" s="261" customFormat="1" x14ac:dyDescent="0.2">
      <c r="A159" s="260"/>
      <c r="B159" s="296">
        <f>B152+1</f>
        <v>23</v>
      </c>
      <c r="C159" s="297" t="s">
        <v>403</v>
      </c>
      <c r="D159" s="298"/>
      <c r="E159" s="299"/>
      <c r="F159" s="94"/>
      <c r="G159" s="300" t="s">
        <v>372</v>
      </c>
      <c r="H159" s="301" t="s">
        <v>76</v>
      </c>
      <c r="I159" s="172">
        <v>1</v>
      </c>
      <c r="J159" s="302"/>
      <c r="K159" s="303"/>
      <c r="L159" s="304">
        <v>0</v>
      </c>
      <c r="M159" s="305">
        <f>I159*K159*L159</f>
        <v>0</v>
      </c>
      <c r="N159" s="306" t="s">
        <v>77</v>
      </c>
      <c r="O159" s="283" t="s">
        <v>78</v>
      </c>
      <c r="P159" s="259"/>
      <c r="Q159" s="273"/>
      <c r="R159" s="273"/>
      <c r="S159" s="273"/>
      <c r="T159" s="260"/>
      <c r="U159" s="274"/>
      <c r="V159" s="274"/>
      <c r="W159" s="260"/>
      <c r="X159" s="275"/>
      <c r="Y159" s="276"/>
      <c r="Z159" s="260"/>
      <c r="AA159" s="260"/>
    </row>
    <row r="160" spans="1:28" s="261" customFormat="1" x14ac:dyDescent="0.2">
      <c r="A160" s="260"/>
      <c r="B160" s="296"/>
      <c r="C160" s="297" t="s">
        <v>404</v>
      </c>
      <c r="D160" s="307"/>
      <c r="E160" s="308"/>
      <c r="F160" s="94"/>
      <c r="G160" s="300" t="s">
        <v>372</v>
      </c>
      <c r="H160" s="301" t="s">
        <v>76</v>
      </c>
      <c r="I160" s="172">
        <v>1</v>
      </c>
      <c r="J160" s="302"/>
      <c r="K160" s="303"/>
      <c r="L160" s="304">
        <v>0</v>
      </c>
      <c r="M160" s="305">
        <f t="shared" ref="M160:M163" si="22">I160*K160*L160</f>
        <v>0</v>
      </c>
      <c r="N160" s="306"/>
      <c r="O160" s="283"/>
      <c r="P160" s="259">
        <f>540</f>
        <v>540</v>
      </c>
      <c r="Q160" s="273"/>
      <c r="R160" s="273"/>
      <c r="S160" s="273"/>
      <c r="T160" s="260"/>
      <c r="U160" s="274"/>
      <c r="V160" s="274"/>
      <c r="W160" s="260"/>
      <c r="X160" s="275"/>
      <c r="Y160" s="276"/>
      <c r="Z160" s="260"/>
      <c r="AA160" s="260"/>
    </row>
    <row r="161" spans="1:28" s="261" customFormat="1" x14ac:dyDescent="0.2">
      <c r="A161" s="260"/>
      <c r="B161" s="296"/>
      <c r="C161" s="297" t="s">
        <v>405</v>
      </c>
      <c r="D161" s="307"/>
      <c r="E161" s="308"/>
      <c r="F161" s="94"/>
      <c r="G161" s="300" t="s">
        <v>372</v>
      </c>
      <c r="H161" s="301" t="s">
        <v>76</v>
      </c>
      <c r="I161" s="172">
        <v>1</v>
      </c>
      <c r="J161" s="302"/>
      <c r="K161" s="303"/>
      <c r="L161" s="304">
        <v>0</v>
      </c>
      <c r="M161" s="305">
        <f t="shared" si="22"/>
        <v>0</v>
      </c>
      <c r="N161" s="306"/>
      <c r="O161" s="283"/>
      <c r="P161" s="259"/>
      <c r="Q161" s="273"/>
      <c r="R161" s="273"/>
      <c r="S161" s="273"/>
      <c r="T161" s="260"/>
      <c r="U161" s="274"/>
      <c r="V161" s="274"/>
      <c r="W161" s="260"/>
      <c r="X161" s="275"/>
      <c r="Y161" s="276"/>
      <c r="Z161" s="260"/>
      <c r="AA161" s="260"/>
    </row>
    <row r="162" spans="1:28" s="261" customFormat="1" x14ac:dyDescent="0.2">
      <c r="A162" s="260"/>
      <c r="B162" s="296"/>
      <c r="C162" s="297" t="s">
        <v>486</v>
      </c>
      <c r="D162" s="307"/>
      <c r="E162" s="308"/>
      <c r="F162" s="94"/>
      <c r="G162" s="300" t="s">
        <v>372</v>
      </c>
      <c r="H162" s="301" t="s">
        <v>76</v>
      </c>
      <c r="I162" s="172">
        <v>1</v>
      </c>
      <c r="J162" s="302"/>
      <c r="K162" s="303"/>
      <c r="L162" s="304">
        <v>0</v>
      </c>
      <c r="M162" s="305">
        <f t="shared" si="22"/>
        <v>0</v>
      </c>
      <c r="N162" s="306"/>
      <c r="O162" s="283"/>
      <c r="P162" s="259"/>
      <c r="Q162" s="273"/>
      <c r="R162" s="273"/>
      <c r="S162" s="273"/>
      <c r="T162" s="260"/>
      <c r="U162" s="274"/>
      <c r="V162" s="274"/>
      <c r="W162" s="260"/>
      <c r="X162" s="275"/>
      <c r="Y162" s="276"/>
      <c r="Z162" s="260"/>
      <c r="AA162" s="260"/>
    </row>
    <row r="163" spans="1:28" s="261" customFormat="1" ht="11" thickBot="1" x14ac:dyDescent="0.25">
      <c r="A163" s="260"/>
      <c r="B163" s="278"/>
      <c r="C163" s="297" t="s">
        <v>487</v>
      </c>
      <c r="D163" s="309"/>
      <c r="E163" s="310"/>
      <c r="F163" s="94"/>
      <c r="G163" s="300" t="s">
        <v>372</v>
      </c>
      <c r="H163" s="301" t="s">
        <v>76</v>
      </c>
      <c r="I163" s="172">
        <v>1</v>
      </c>
      <c r="J163" s="311"/>
      <c r="K163" s="255"/>
      <c r="L163" s="304">
        <v>0</v>
      </c>
      <c r="M163" s="305">
        <f t="shared" si="22"/>
        <v>0</v>
      </c>
      <c r="N163" s="282" t="s">
        <v>77</v>
      </c>
      <c r="O163" s="283" t="s">
        <v>78</v>
      </c>
      <c r="P163" s="259"/>
      <c r="Q163" s="273"/>
      <c r="R163" s="273"/>
      <c r="S163" s="273"/>
      <c r="T163" s="260"/>
      <c r="U163" s="274"/>
      <c r="V163" s="274"/>
      <c r="W163" s="276"/>
      <c r="X163" s="275"/>
      <c r="Y163" s="276"/>
      <c r="Z163" s="260"/>
      <c r="AA163" s="276"/>
    </row>
    <row r="164" spans="1:28" s="261" customFormat="1" ht="10.5" customHeight="1" x14ac:dyDescent="0.2">
      <c r="A164" s="260"/>
      <c r="B164" s="379" t="s">
        <v>86</v>
      </c>
      <c r="C164" s="380"/>
      <c r="D164" s="380"/>
      <c r="E164" s="380"/>
      <c r="F164" s="381"/>
      <c r="G164" s="377"/>
      <c r="H164" s="378"/>
      <c r="I164" s="378"/>
      <c r="J164" s="378"/>
      <c r="K164" s="378"/>
      <c r="L164" s="378"/>
      <c r="M164" s="319">
        <f>SUM(M165:M169)</f>
        <v>0</v>
      </c>
      <c r="N164" s="314"/>
      <c r="O164" s="315"/>
      <c r="P164" s="259"/>
      <c r="Q164" s="273"/>
      <c r="R164" s="273"/>
      <c r="S164" s="273"/>
      <c r="T164" s="260"/>
      <c r="U164" s="274"/>
      <c r="V164" s="274"/>
      <c r="W164" s="276"/>
      <c r="X164" s="275"/>
      <c r="Y164" s="276"/>
      <c r="Z164" s="260"/>
      <c r="AA164" s="260"/>
    </row>
    <row r="165" spans="1:28" s="261" customFormat="1" x14ac:dyDescent="0.2">
      <c r="A165" s="260"/>
      <c r="B165" s="296">
        <f>B159+1</f>
        <v>24</v>
      </c>
      <c r="C165" s="297" t="s">
        <v>484</v>
      </c>
      <c r="D165" s="307"/>
      <c r="E165" s="308"/>
      <c r="F165" s="94"/>
      <c r="G165" s="300" t="s">
        <v>372</v>
      </c>
      <c r="H165" s="301" t="s">
        <v>76</v>
      </c>
      <c r="I165" s="172">
        <v>1</v>
      </c>
      <c r="J165" s="312"/>
      <c r="K165" s="313"/>
      <c r="L165" s="304">
        <v>0</v>
      </c>
      <c r="M165" s="305">
        <f>I165*K165*L165</f>
        <v>0</v>
      </c>
      <c r="N165" s="306" t="s">
        <v>77</v>
      </c>
      <c r="O165" s="283" t="s">
        <v>78</v>
      </c>
      <c r="P165" s="259"/>
      <c r="Q165" s="273"/>
      <c r="R165" s="273"/>
      <c r="S165" s="273"/>
      <c r="T165" s="260"/>
      <c r="U165" s="274"/>
      <c r="V165" s="274"/>
      <c r="W165" s="260"/>
      <c r="X165" s="275"/>
      <c r="Y165" s="276"/>
      <c r="Z165" s="260"/>
      <c r="AA165" s="260"/>
    </row>
    <row r="166" spans="1:28" s="261" customFormat="1" x14ac:dyDescent="0.2">
      <c r="A166" s="260"/>
      <c r="B166" s="296"/>
      <c r="C166" s="297" t="s">
        <v>488</v>
      </c>
      <c r="D166" s="307"/>
      <c r="E166" s="308"/>
      <c r="F166" s="94"/>
      <c r="G166" s="300" t="s">
        <v>372</v>
      </c>
      <c r="H166" s="301" t="s">
        <v>76</v>
      </c>
      <c r="I166" s="172">
        <v>1</v>
      </c>
      <c r="J166" s="312"/>
      <c r="K166" s="313"/>
      <c r="L166" s="304">
        <v>0</v>
      </c>
      <c r="M166" s="305">
        <f t="shared" ref="M166:M169" si="23">I166*K166*L166</f>
        <v>0</v>
      </c>
      <c r="N166" s="306" t="s">
        <v>77</v>
      </c>
      <c r="O166" s="283" t="s">
        <v>78</v>
      </c>
      <c r="P166" s="259"/>
      <c r="Q166" s="273"/>
      <c r="R166" s="273"/>
      <c r="S166" s="273"/>
      <c r="T166" s="260"/>
      <c r="U166" s="274"/>
      <c r="V166" s="274"/>
      <c r="W166" s="260"/>
      <c r="X166" s="275"/>
      <c r="Y166" s="276"/>
      <c r="Z166" s="260"/>
      <c r="AA166" s="260"/>
    </row>
    <row r="167" spans="1:28" s="261" customFormat="1" x14ac:dyDescent="0.2">
      <c r="A167" s="260"/>
      <c r="B167" s="296"/>
      <c r="C167" s="297" t="s">
        <v>489</v>
      </c>
      <c r="D167" s="307"/>
      <c r="E167" s="308"/>
      <c r="F167" s="94"/>
      <c r="G167" s="300" t="s">
        <v>372</v>
      </c>
      <c r="H167" s="301" t="s">
        <v>76</v>
      </c>
      <c r="I167" s="172">
        <v>1</v>
      </c>
      <c r="J167" s="312"/>
      <c r="K167" s="313"/>
      <c r="L167" s="304">
        <v>0</v>
      </c>
      <c r="M167" s="305">
        <f t="shared" si="23"/>
        <v>0</v>
      </c>
      <c r="N167" s="306" t="s">
        <v>77</v>
      </c>
      <c r="O167" s="283" t="s">
        <v>78</v>
      </c>
      <c r="P167" s="259"/>
      <c r="Q167" s="273"/>
      <c r="R167" s="273"/>
      <c r="S167" s="273"/>
      <c r="T167" s="260"/>
      <c r="U167" s="274"/>
      <c r="V167" s="274"/>
      <c r="W167" s="260"/>
      <c r="X167" s="275"/>
      <c r="Y167" s="276"/>
      <c r="Z167" s="260"/>
      <c r="AA167" s="260"/>
    </row>
    <row r="168" spans="1:28" s="261" customFormat="1" x14ac:dyDescent="0.2">
      <c r="A168" s="260"/>
      <c r="B168" s="296"/>
      <c r="C168" s="297" t="s">
        <v>490</v>
      </c>
      <c r="D168" s="307"/>
      <c r="E168" s="308"/>
      <c r="F168" s="94"/>
      <c r="G168" s="300" t="s">
        <v>372</v>
      </c>
      <c r="H168" s="301" t="s">
        <v>76</v>
      </c>
      <c r="I168" s="172">
        <v>1</v>
      </c>
      <c r="J168" s="312"/>
      <c r="K168" s="313"/>
      <c r="L168" s="304">
        <v>0</v>
      </c>
      <c r="M168" s="305">
        <f t="shared" si="23"/>
        <v>0</v>
      </c>
      <c r="N168" s="306" t="s">
        <v>77</v>
      </c>
      <c r="O168" s="283" t="s">
        <v>78</v>
      </c>
      <c r="P168" s="259"/>
      <c r="Q168" s="273"/>
      <c r="R168" s="273"/>
      <c r="S168" s="273"/>
      <c r="T168" s="260"/>
      <c r="U168" s="274"/>
      <c r="V168" s="274"/>
      <c r="W168" s="260"/>
      <c r="X168" s="275"/>
      <c r="Y168" s="276"/>
      <c r="Z168" s="260"/>
      <c r="AA168" s="260"/>
    </row>
    <row r="169" spans="1:28" s="261" customFormat="1" ht="11" thickBot="1" x14ac:dyDescent="0.25">
      <c r="A169" s="260"/>
      <c r="B169" s="296"/>
      <c r="C169" s="297" t="s">
        <v>491</v>
      </c>
      <c r="D169" s="307"/>
      <c r="E169" s="316"/>
      <c r="F169" s="247"/>
      <c r="G169" s="300" t="s">
        <v>372</v>
      </c>
      <c r="H169" s="301" t="s">
        <v>76</v>
      </c>
      <c r="I169" s="172">
        <v>1</v>
      </c>
      <c r="J169" s="312"/>
      <c r="K169" s="313"/>
      <c r="L169" s="304">
        <v>0</v>
      </c>
      <c r="M169" s="305">
        <f t="shared" si="23"/>
        <v>0</v>
      </c>
      <c r="N169" s="306" t="s">
        <v>77</v>
      </c>
      <c r="O169" s="283" t="s">
        <v>78</v>
      </c>
      <c r="P169" s="259"/>
      <c r="Q169" s="273"/>
      <c r="R169" s="273"/>
      <c r="S169" s="273"/>
      <c r="T169" s="260"/>
      <c r="U169" s="274"/>
      <c r="V169" s="274"/>
      <c r="W169" s="260"/>
      <c r="X169" s="275"/>
      <c r="Y169" s="276"/>
      <c r="Z169" s="260"/>
      <c r="AA169" s="260"/>
    </row>
    <row r="170" spans="1:28" s="261" customFormat="1" ht="10.5" customHeight="1" x14ac:dyDescent="0.2">
      <c r="A170" s="260"/>
      <c r="B170" s="379" t="s">
        <v>352</v>
      </c>
      <c r="C170" s="380"/>
      <c r="D170" s="380"/>
      <c r="E170" s="380"/>
      <c r="F170" s="381"/>
      <c r="G170" s="377"/>
      <c r="H170" s="378"/>
      <c r="I170" s="378"/>
      <c r="J170" s="378"/>
      <c r="K170" s="378"/>
      <c r="L170" s="378"/>
      <c r="M170" s="319">
        <f>SUM(M171:M175)</f>
        <v>0</v>
      </c>
      <c r="N170" s="314"/>
      <c r="O170" s="315"/>
      <c r="P170" s="259"/>
      <c r="Q170" s="273"/>
      <c r="R170" s="273"/>
      <c r="S170" s="273"/>
      <c r="T170" s="260"/>
      <c r="U170" s="274"/>
      <c r="V170" s="274"/>
      <c r="W170" s="276"/>
      <c r="X170" s="275"/>
      <c r="Y170" s="276"/>
      <c r="Z170" s="260"/>
      <c r="AA170" s="260"/>
    </row>
    <row r="171" spans="1:28" s="261" customFormat="1" x14ac:dyDescent="0.2">
      <c r="A171" s="260"/>
      <c r="B171" s="296">
        <f>B165+1</f>
        <v>25</v>
      </c>
      <c r="C171" s="297" t="s">
        <v>485</v>
      </c>
      <c r="D171" s="1" t="s">
        <v>514</v>
      </c>
      <c r="E171" s="308"/>
      <c r="F171" s="94"/>
      <c r="G171" s="300" t="s">
        <v>372</v>
      </c>
      <c r="H171" s="301" t="s">
        <v>76</v>
      </c>
      <c r="I171" s="172">
        <v>1</v>
      </c>
      <c r="J171" s="302" t="s">
        <v>516</v>
      </c>
      <c r="K171" s="303">
        <v>80</v>
      </c>
      <c r="L171" s="304">
        <v>0</v>
      </c>
      <c r="M171" s="305">
        <f>I171*K171*L171</f>
        <v>0</v>
      </c>
      <c r="N171" s="306" t="s">
        <v>77</v>
      </c>
      <c r="O171" s="283" t="s">
        <v>78</v>
      </c>
      <c r="P171" s="259"/>
      <c r="Q171" s="273"/>
      <c r="R171" s="273"/>
      <c r="S171" s="273"/>
      <c r="T171" s="260"/>
      <c r="U171" s="274"/>
      <c r="V171" s="274"/>
      <c r="W171" s="260"/>
      <c r="X171" s="275"/>
      <c r="Y171" s="276"/>
      <c r="Z171" s="260"/>
      <c r="AA171" s="260"/>
    </row>
    <row r="172" spans="1:28" s="261" customFormat="1" x14ac:dyDescent="0.2">
      <c r="A172" s="260"/>
      <c r="B172" s="296"/>
      <c r="C172" s="297" t="s">
        <v>492</v>
      </c>
      <c r="D172" s="251" t="s">
        <v>515</v>
      </c>
      <c r="E172" s="308"/>
      <c r="F172" s="94"/>
      <c r="G172" s="300" t="s">
        <v>372</v>
      </c>
      <c r="H172" s="301" t="s">
        <v>76</v>
      </c>
      <c r="I172" s="172">
        <v>1</v>
      </c>
      <c r="J172" s="302" t="s">
        <v>516</v>
      </c>
      <c r="K172" s="303">
        <v>80</v>
      </c>
      <c r="L172" s="304">
        <v>0</v>
      </c>
      <c r="M172" s="305">
        <f t="shared" ref="M172:M175" si="24">I172*K172*L172</f>
        <v>0</v>
      </c>
      <c r="N172" s="306" t="s">
        <v>77</v>
      </c>
      <c r="O172" s="283" t="s">
        <v>78</v>
      </c>
      <c r="P172" s="259"/>
      <c r="Q172" s="273"/>
      <c r="R172" s="273"/>
      <c r="S172" s="273"/>
      <c r="T172" s="260"/>
      <c r="U172" s="274"/>
      <c r="V172" s="274"/>
      <c r="W172" s="260"/>
      <c r="X172" s="275"/>
      <c r="Y172" s="276"/>
      <c r="Z172" s="260"/>
      <c r="AA172" s="260"/>
    </row>
    <row r="173" spans="1:28" s="261" customFormat="1" x14ac:dyDescent="0.2">
      <c r="A173" s="260"/>
      <c r="B173" s="296"/>
      <c r="C173" s="297" t="s">
        <v>493</v>
      </c>
      <c r="D173" s="307"/>
      <c r="E173" s="308"/>
      <c r="F173" s="94"/>
      <c r="G173" s="300" t="s">
        <v>372</v>
      </c>
      <c r="H173" s="301" t="s">
        <v>76</v>
      </c>
      <c r="I173" s="172">
        <v>1</v>
      </c>
      <c r="J173" s="302"/>
      <c r="K173" s="303"/>
      <c r="L173" s="304">
        <v>0</v>
      </c>
      <c r="M173" s="305">
        <f t="shared" si="24"/>
        <v>0</v>
      </c>
      <c r="N173" s="306" t="s">
        <v>77</v>
      </c>
      <c r="O173" s="283" t="s">
        <v>78</v>
      </c>
      <c r="P173" s="259"/>
      <c r="Q173" s="273"/>
      <c r="R173" s="273"/>
      <c r="S173" s="273"/>
      <c r="T173" s="260"/>
      <c r="U173" s="274"/>
      <c r="V173" s="274"/>
      <c r="W173" s="260"/>
      <c r="X173" s="275"/>
      <c r="Y173" s="276"/>
      <c r="Z173" s="260"/>
      <c r="AA173" s="260"/>
    </row>
    <row r="174" spans="1:28" s="261" customFormat="1" x14ac:dyDescent="0.2">
      <c r="A174" s="260"/>
      <c r="B174" s="296"/>
      <c r="C174" s="297" t="s">
        <v>494</v>
      </c>
      <c r="D174" s="307"/>
      <c r="E174" s="308"/>
      <c r="F174" s="94"/>
      <c r="G174" s="300" t="s">
        <v>372</v>
      </c>
      <c r="H174" s="301" t="s">
        <v>76</v>
      </c>
      <c r="I174" s="172">
        <v>1</v>
      </c>
      <c r="J174" s="302"/>
      <c r="K174" s="303"/>
      <c r="L174" s="304">
        <v>0</v>
      </c>
      <c r="M174" s="305">
        <f t="shared" si="24"/>
        <v>0</v>
      </c>
      <c r="N174" s="306" t="s">
        <v>77</v>
      </c>
      <c r="O174" s="283" t="s">
        <v>78</v>
      </c>
      <c r="P174" s="259"/>
      <c r="Q174" s="273"/>
      <c r="R174" s="273"/>
      <c r="S174" s="273"/>
      <c r="T174" s="260"/>
      <c r="U174" s="274"/>
      <c r="V174" s="274"/>
      <c r="W174" s="260"/>
      <c r="X174" s="275"/>
      <c r="Y174" s="276"/>
      <c r="Z174" s="260"/>
      <c r="AA174" s="260"/>
    </row>
    <row r="175" spans="1:28" s="261" customFormat="1" ht="11" thickBot="1" x14ac:dyDescent="0.25">
      <c r="A175" s="260"/>
      <c r="B175" s="296"/>
      <c r="C175" s="297" t="s">
        <v>495</v>
      </c>
      <c r="D175" s="307"/>
      <c r="E175" s="316"/>
      <c r="F175" s="247"/>
      <c r="G175" s="300" t="s">
        <v>372</v>
      </c>
      <c r="H175" s="301" t="s">
        <v>76</v>
      </c>
      <c r="I175" s="172">
        <v>1</v>
      </c>
      <c r="J175" s="302"/>
      <c r="K175" s="303"/>
      <c r="L175" s="304">
        <v>0</v>
      </c>
      <c r="M175" s="305">
        <f t="shared" si="24"/>
        <v>0</v>
      </c>
      <c r="N175" s="306" t="s">
        <v>77</v>
      </c>
      <c r="O175" s="283" t="s">
        <v>78</v>
      </c>
      <c r="P175" s="259"/>
      <c r="Q175" s="273"/>
      <c r="R175" s="273"/>
      <c r="S175" s="273"/>
      <c r="T175" s="260"/>
      <c r="U175" s="274"/>
      <c r="V175" s="274"/>
      <c r="W175" s="260"/>
      <c r="X175" s="275"/>
      <c r="Y175" s="276"/>
      <c r="Z175" s="260"/>
      <c r="AA175" s="260"/>
    </row>
    <row r="176" spans="1:28" ht="12.65" customHeight="1" thickBot="1" x14ac:dyDescent="0.25">
      <c r="B176" s="389" t="s">
        <v>430</v>
      </c>
      <c r="C176" s="390"/>
      <c r="D176" s="390"/>
      <c r="E176" s="390"/>
      <c r="F176" s="390"/>
      <c r="G176" s="390"/>
      <c r="H176" s="390"/>
      <c r="I176" s="390"/>
      <c r="J176" s="390"/>
      <c r="K176" s="390"/>
      <c r="L176" s="390"/>
      <c r="M176" s="390"/>
      <c r="N176" s="390"/>
      <c r="O176" s="391"/>
      <c r="Q176" s="273"/>
      <c r="R176" s="273"/>
      <c r="S176" s="273"/>
      <c r="U176" s="274"/>
      <c r="V176" s="274"/>
      <c r="X176" s="275"/>
      <c r="Y176" s="276"/>
      <c r="AB176" s="260"/>
    </row>
    <row r="177" spans="1:27" s="261" customFormat="1" ht="12.65" customHeight="1" x14ac:dyDescent="0.2">
      <c r="A177" s="260"/>
      <c r="B177" s="379" t="s">
        <v>348</v>
      </c>
      <c r="C177" s="380"/>
      <c r="D177" s="380"/>
      <c r="E177" s="380"/>
      <c r="F177" s="381"/>
      <c r="G177" s="382"/>
      <c r="H177" s="383"/>
      <c r="I177" s="383"/>
      <c r="J177" s="382"/>
      <c r="K177" s="383"/>
      <c r="L177" s="383"/>
      <c r="M177" s="319">
        <f>SUM(M178:M182)</f>
        <v>0</v>
      </c>
      <c r="N177" s="287"/>
      <c r="O177" s="277"/>
      <c r="P177" s="259"/>
      <c r="Q177" s="273"/>
      <c r="R177" s="273"/>
      <c r="S177" s="273"/>
      <c r="T177" s="260"/>
      <c r="U177" s="274"/>
      <c r="V177" s="274"/>
      <c r="W177" s="276"/>
      <c r="X177" s="275"/>
      <c r="Y177" s="276"/>
      <c r="Z177" s="260"/>
      <c r="AA177" s="260"/>
    </row>
    <row r="178" spans="1:27" s="261" customFormat="1" x14ac:dyDescent="0.2">
      <c r="A178" s="260"/>
      <c r="B178" s="296">
        <f>B171+1</f>
        <v>26</v>
      </c>
      <c r="C178" s="297" t="s">
        <v>496</v>
      </c>
      <c r="D178" s="298"/>
      <c r="E178" s="299"/>
      <c r="F178" s="94"/>
      <c r="G178" s="300" t="s">
        <v>372</v>
      </c>
      <c r="H178" s="301" t="s">
        <v>76</v>
      </c>
      <c r="I178" s="172">
        <v>1</v>
      </c>
      <c r="J178" s="302"/>
      <c r="K178" s="303"/>
      <c r="L178" s="304">
        <v>0</v>
      </c>
      <c r="M178" s="305">
        <f>I178*K178*L178</f>
        <v>0</v>
      </c>
      <c r="N178" s="306" t="s">
        <v>77</v>
      </c>
      <c r="O178" s="283" t="s">
        <v>78</v>
      </c>
      <c r="P178" s="259"/>
      <c r="Q178" s="273"/>
      <c r="R178" s="273"/>
      <c r="S178" s="273"/>
      <c r="T178" s="260"/>
      <c r="U178" s="274"/>
      <c r="V178" s="274"/>
      <c r="W178" s="260"/>
      <c r="X178" s="275"/>
      <c r="Y178" s="276"/>
      <c r="Z178" s="260"/>
      <c r="AA178" s="260"/>
    </row>
    <row r="179" spans="1:27" s="261" customFormat="1" x14ac:dyDescent="0.2">
      <c r="A179" s="260"/>
      <c r="B179" s="296"/>
      <c r="C179" s="297" t="s">
        <v>507</v>
      </c>
      <c r="D179" s="307"/>
      <c r="E179" s="308"/>
      <c r="F179" s="94"/>
      <c r="G179" s="300" t="s">
        <v>372</v>
      </c>
      <c r="H179" s="301" t="s">
        <v>76</v>
      </c>
      <c r="I179" s="172">
        <v>1</v>
      </c>
      <c r="J179" s="302"/>
      <c r="K179" s="303"/>
      <c r="L179" s="304">
        <v>0</v>
      </c>
      <c r="M179" s="305">
        <f t="shared" ref="M179:M182" si="25">I179*K179*L179</f>
        <v>0</v>
      </c>
      <c r="N179" s="306"/>
      <c r="O179" s="283"/>
      <c r="P179" s="259">
        <f>540</f>
        <v>540</v>
      </c>
      <c r="Q179" s="273"/>
      <c r="R179" s="273"/>
      <c r="S179" s="273"/>
      <c r="T179" s="260"/>
      <c r="U179" s="274"/>
      <c r="V179" s="274"/>
      <c r="W179" s="260"/>
      <c r="X179" s="275"/>
      <c r="Y179" s="276"/>
      <c r="Z179" s="260"/>
      <c r="AA179" s="260"/>
    </row>
    <row r="180" spans="1:27" s="261" customFormat="1" x14ac:dyDescent="0.2">
      <c r="A180" s="260"/>
      <c r="B180" s="296"/>
      <c r="C180" s="297" t="s">
        <v>508</v>
      </c>
      <c r="D180" s="307"/>
      <c r="E180" s="308"/>
      <c r="F180" s="94"/>
      <c r="G180" s="300" t="s">
        <v>372</v>
      </c>
      <c r="H180" s="301" t="s">
        <v>76</v>
      </c>
      <c r="I180" s="172">
        <v>1</v>
      </c>
      <c r="J180" s="302"/>
      <c r="K180" s="303"/>
      <c r="L180" s="304">
        <v>0</v>
      </c>
      <c r="M180" s="305">
        <f t="shared" si="25"/>
        <v>0</v>
      </c>
      <c r="N180" s="306"/>
      <c r="O180" s="283"/>
      <c r="P180" s="259"/>
      <c r="Q180" s="273"/>
      <c r="R180" s="273"/>
      <c r="S180" s="273"/>
      <c r="T180" s="260"/>
      <c r="U180" s="274"/>
      <c r="V180" s="274"/>
      <c r="W180" s="260"/>
      <c r="X180" s="275"/>
      <c r="Y180" s="276"/>
      <c r="Z180" s="260"/>
      <c r="AA180" s="260"/>
    </row>
    <row r="181" spans="1:27" s="261" customFormat="1" x14ac:dyDescent="0.2">
      <c r="A181" s="260"/>
      <c r="B181" s="296"/>
      <c r="C181" s="297" t="s">
        <v>509</v>
      </c>
      <c r="D181" s="307"/>
      <c r="E181" s="308"/>
      <c r="F181" s="94"/>
      <c r="G181" s="300" t="s">
        <v>372</v>
      </c>
      <c r="H181" s="301" t="s">
        <v>76</v>
      </c>
      <c r="I181" s="172">
        <v>1</v>
      </c>
      <c r="J181" s="302"/>
      <c r="K181" s="303"/>
      <c r="L181" s="304">
        <v>0</v>
      </c>
      <c r="M181" s="305">
        <f t="shared" si="25"/>
        <v>0</v>
      </c>
      <c r="N181" s="306"/>
      <c r="O181" s="283"/>
      <c r="P181" s="259"/>
      <c r="Q181" s="273"/>
      <c r="R181" s="273"/>
      <c r="S181" s="273"/>
      <c r="T181" s="260"/>
      <c r="U181" s="274"/>
      <c r="V181" s="274"/>
      <c r="W181" s="260"/>
      <c r="X181" s="275"/>
      <c r="Y181" s="276"/>
      <c r="Z181" s="260"/>
      <c r="AA181" s="260"/>
    </row>
    <row r="182" spans="1:27" s="261" customFormat="1" ht="11" thickBot="1" x14ac:dyDescent="0.25">
      <c r="A182" s="260"/>
      <c r="B182" s="278"/>
      <c r="C182" s="297" t="s">
        <v>510</v>
      </c>
      <c r="D182" s="309"/>
      <c r="E182" s="310"/>
      <c r="F182" s="94"/>
      <c r="G182" s="300" t="s">
        <v>372</v>
      </c>
      <c r="H182" s="301" t="s">
        <v>76</v>
      </c>
      <c r="I182" s="172">
        <v>1</v>
      </c>
      <c r="J182" s="311"/>
      <c r="K182" s="255"/>
      <c r="L182" s="304">
        <v>0</v>
      </c>
      <c r="M182" s="305">
        <f t="shared" si="25"/>
        <v>0</v>
      </c>
      <c r="N182" s="282" t="s">
        <v>77</v>
      </c>
      <c r="O182" s="283" t="s">
        <v>78</v>
      </c>
      <c r="P182" s="259"/>
      <c r="Q182" s="273"/>
      <c r="R182" s="273"/>
      <c r="S182" s="273"/>
      <c r="T182" s="260"/>
      <c r="U182" s="274"/>
      <c r="V182" s="274"/>
      <c r="W182" s="276"/>
      <c r="X182" s="275"/>
      <c r="Y182" s="276"/>
      <c r="Z182" s="260"/>
      <c r="AA182" s="276"/>
    </row>
    <row r="183" spans="1:27" s="261" customFormat="1" ht="10.5" customHeight="1" x14ac:dyDescent="0.2">
      <c r="A183" s="260"/>
      <c r="B183" s="379" t="s">
        <v>349</v>
      </c>
      <c r="C183" s="380"/>
      <c r="D183" s="380"/>
      <c r="E183" s="380"/>
      <c r="F183" s="381"/>
      <c r="G183" s="377"/>
      <c r="H183" s="378"/>
      <c r="I183" s="378"/>
      <c r="J183" s="378"/>
      <c r="K183" s="378"/>
      <c r="L183" s="378"/>
      <c r="M183" s="319">
        <f>SUM(M184:M188)</f>
        <v>0</v>
      </c>
      <c r="N183" s="314"/>
      <c r="O183" s="315"/>
      <c r="P183" s="259"/>
      <c r="Q183" s="273"/>
      <c r="R183" s="273"/>
      <c r="S183" s="273"/>
      <c r="T183" s="260"/>
      <c r="U183" s="274"/>
      <c r="V183" s="274"/>
      <c r="W183" s="276"/>
      <c r="X183" s="275"/>
      <c r="Y183" s="276"/>
      <c r="Z183" s="260"/>
      <c r="AA183" s="260"/>
    </row>
    <row r="184" spans="1:27" s="261" customFormat="1" x14ac:dyDescent="0.2">
      <c r="A184" s="260"/>
      <c r="B184" s="296">
        <f>B178+1</f>
        <v>27</v>
      </c>
      <c r="C184" s="297" t="s">
        <v>497</v>
      </c>
      <c r="D184" s="307"/>
      <c r="E184" s="308"/>
      <c r="F184" s="94"/>
      <c r="G184" s="300" t="s">
        <v>372</v>
      </c>
      <c r="H184" s="301" t="s">
        <v>76</v>
      </c>
      <c r="I184" s="172">
        <v>1</v>
      </c>
      <c r="J184" s="312"/>
      <c r="K184" s="313"/>
      <c r="L184" s="304">
        <v>0</v>
      </c>
      <c r="M184" s="305">
        <f>I184*K184*L184</f>
        <v>0</v>
      </c>
      <c r="N184" s="306" t="s">
        <v>77</v>
      </c>
      <c r="O184" s="283" t="s">
        <v>78</v>
      </c>
      <c r="P184" s="259"/>
      <c r="Q184" s="273"/>
      <c r="R184" s="273"/>
      <c r="S184" s="273"/>
      <c r="T184" s="260"/>
      <c r="U184" s="274"/>
      <c r="V184" s="274"/>
      <c r="W184" s="260"/>
      <c r="X184" s="275"/>
      <c r="Y184" s="276"/>
      <c r="Z184" s="260"/>
      <c r="AA184" s="260"/>
    </row>
    <row r="185" spans="1:27" s="261" customFormat="1" x14ac:dyDescent="0.2">
      <c r="A185" s="260"/>
      <c r="B185" s="296"/>
      <c r="C185" s="297" t="s">
        <v>503</v>
      </c>
      <c r="D185" s="307"/>
      <c r="E185" s="308"/>
      <c r="F185" s="94"/>
      <c r="G185" s="300" t="s">
        <v>372</v>
      </c>
      <c r="H185" s="301" t="s">
        <v>76</v>
      </c>
      <c r="I185" s="172">
        <v>1</v>
      </c>
      <c r="J185" s="312"/>
      <c r="K185" s="313"/>
      <c r="L185" s="304">
        <v>0</v>
      </c>
      <c r="M185" s="305">
        <f t="shared" ref="M185:M188" si="26">I185*K185*L185</f>
        <v>0</v>
      </c>
      <c r="N185" s="306" t="s">
        <v>77</v>
      </c>
      <c r="O185" s="283" t="s">
        <v>78</v>
      </c>
      <c r="P185" s="259"/>
      <c r="Q185" s="273"/>
      <c r="R185" s="273"/>
      <c r="S185" s="273"/>
      <c r="T185" s="260"/>
      <c r="U185" s="274"/>
      <c r="V185" s="274"/>
      <c r="W185" s="260"/>
      <c r="X185" s="275"/>
      <c r="Y185" s="276"/>
      <c r="Z185" s="260"/>
      <c r="AA185" s="260"/>
    </row>
    <row r="186" spans="1:27" s="261" customFormat="1" x14ac:dyDescent="0.2">
      <c r="A186" s="260"/>
      <c r="B186" s="296"/>
      <c r="C186" s="297" t="s">
        <v>504</v>
      </c>
      <c r="D186" s="307"/>
      <c r="E186" s="308"/>
      <c r="F186" s="94"/>
      <c r="G186" s="300" t="s">
        <v>372</v>
      </c>
      <c r="H186" s="301" t="s">
        <v>76</v>
      </c>
      <c r="I186" s="172">
        <v>1</v>
      </c>
      <c r="J186" s="312"/>
      <c r="K186" s="313"/>
      <c r="L186" s="304">
        <v>0</v>
      </c>
      <c r="M186" s="305">
        <f t="shared" si="26"/>
        <v>0</v>
      </c>
      <c r="N186" s="306" t="s">
        <v>77</v>
      </c>
      <c r="O186" s="283" t="s">
        <v>78</v>
      </c>
      <c r="P186" s="259"/>
      <c r="Q186" s="273"/>
      <c r="R186" s="273"/>
      <c r="S186" s="273"/>
      <c r="T186" s="260"/>
      <c r="U186" s="274"/>
      <c r="V186" s="274"/>
      <c r="W186" s="260"/>
      <c r="X186" s="275"/>
      <c r="Y186" s="276"/>
      <c r="Z186" s="260"/>
      <c r="AA186" s="260"/>
    </row>
    <row r="187" spans="1:27" s="261" customFormat="1" x14ac:dyDescent="0.2">
      <c r="A187" s="260"/>
      <c r="B187" s="296"/>
      <c r="C187" s="297" t="s">
        <v>505</v>
      </c>
      <c r="D187" s="307"/>
      <c r="E187" s="308"/>
      <c r="F187" s="94"/>
      <c r="G187" s="300" t="s">
        <v>372</v>
      </c>
      <c r="H187" s="301" t="s">
        <v>76</v>
      </c>
      <c r="I187" s="172">
        <v>1</v>
      </c>
      <c r="J187" s="312"/>
      <c r="K187" s="313"/>
      <c r="L187" s="304">
        <v>0</v>
      </c>
      <c r="M187" s="305">
        <f t="shared" si="26"/>
        <v>0</v>
      </c>
      <c r="N187" s="306" t="s">
        <v>77</v>
      </c>
      <c r="O187" s="283" t="s">
        <v>78</v>
      </c>
      <c r="P187" s="259"/>
      <c r="Q187" s="273"/>
      <c r="R187" s="273"/>
      <c r="S187" s="273"/>
      <c r="T187" s="260"/>
      <c r="U187" s="274"/>
      <c r="V187" s="274"/>
      <c r="W187" s="260"/>
      <c r="X187" s="275"/>
      <c r="Y187" s="276"/>
      <c r="Z187" s="260"/>
      <c r="AA187" s="260"/>
    </row>
    <row r="188" spans="1:27" s="261" customFormat="1" ht="11" thickBot="1" x14ac:dyDescent="0.25">
      <c r="A188" s="260"/>
      <c r="B188" s="296"/>
      <c r="C188" s="297" t="s">
        <v>506</v>
      </c>
      <c r="D188" s="307"/>
      <c r="E188" s="316"/>
      <c r="F188" s="247"/>
      <c r="G188" s="300" t="s">
        <v>372</v>
      </c>
      <c r="H188" s="301" t="s">
        <v>76</v>
      </c>
      <c r="I188" s="172">
        <v>1</v>
      </c>
      <c r="J188" s="312"/>
      <c r="K188" s="313"/>
      <c r="L188" s="304">
        <v>0</v>
      </c>
      <c r="M188" s="305">
        <f t="shared" si="26"/>
        <v>0</v>
      </c>
      <c r="N188" s="306" t="s">
        <v>77</v>
      </c>
      <c r="O188" s="283" t="s">
        <v>78</v>
      </c>
      <c r="P188" s="259"/>
      <c r="Q188" s="273"/>
      <c r="R188" s="273"/>
      <c r="S188" s="273"/>
      <c r="T188" s="260"/>
      <c r="U188" s="274"/>
      <c r="V188" s="274"/>
      <c r="W188" s="260"/>
      <c r="X188" s="275"/>
      <c r="Y188" s="276"/>
      <c r="Z188" s="260"/>
      <c r="AA188" s="260"/>
    </row>
    <row r="189" spans="1:27" s="261" customFormat="1" ht="10.5" customHeight="1" x14ac:dyDescent="0.2">
      <c r="A189" s="260"/>
      <c r="B189" s="379" t="s">
        <v>431</v>
      </c>
      <c r="C189" s="380"/>
      <c r="D189" s="380"/>
      <c r="E189" s="380"/>
      <c r="F189" s="381"/>
      <c r="G189" s="377"/>
      <c r="H189" s="378"/>
      <c r="I189" s="378"/>
      <c r="J189" s="378"/>
      <c r="K189" s="378"/>
      <c r="L189" s="378"/>
      <c r="M189" s="319">
        <f>SUM(M190:M194)</f>
        <v>0</v>
      </c>
      <c r="N189" s="314"/>
      <c r="O189" s="315"/>
      <c r="P189" s="259"/>
      <c r="Q189" s="273"/>
      <c r="R189" s="273"/>
      <c r="S189" s="273"/>
      <c r="T189" s="260"/>
      <c r="U189" s="274"/>
      <c r="V189" s="274"/>
      <c r="W189" s="276"/>
      <c r="X189" s="275"/>
      <c r="Y189" s="276"/>
      <c r="Z189" s="260"/>
      <c r="AA189" s="260"/>
    </row>
    <row r="190" spans="1:27" s="261" customFormat="1" x14ac:dyDescent="0.2">
      <c r="A190" s="260"/>
      <c r="B190" s="296">
        <f>B184+1</f>
        <v>28</v>
      </c>
      <c r="C190" s="297" t="s">
        <v>498</v>
      </c>
      <c r="D190" s="307"/>
      <c r="E190" s="308"/>
      <c r="F190" s="94"/>
      <c r="G190" s="300" t="s">
        <v>372</v>
      </c>
      <c r="H190" s="301" t="s">
        <v>76</v>
      </c>
      <c r="I190" s="172">
        <v>1</v>
      </c>
      <c r="J190" s="302"/>
      <c r="K190" s="303"/>
      <c r="L190" s="304">
        <v>0</v>
      </c>
      <c r="M190" s="305">
        <f>I190*K190*L190</f>
        <v>0</v>
      </c>
      <c r="N190" s="306" t="s">
        <v>77</v>
      </c>
      <c r="O190" s="283" t="s">
        <v>78</v>
      </c>
      <c r="P190" s="259"/>
      <c r="Q190" s="273"/>
      <c r="R190" s="273"/>
      <c r="S190" s="273"/>
      <c r="T190" s="260"/>
      <c r="U190" s="274"/>
      <c r="V190" s="274"/>
      <c r="W190" s="260"/>
      <c r="X190" s="275"/>
      <c r="Y190" s="276"/>
      <c r="Z190" s="260"/>
      <c r="AA190" s="260"/>
    </row>
    <row r="191" spans="1:27" s="261" customFormat="1" x14ac:dyDescent="0.2">
      <c r="A191" s="260"/>
      <c r="B191" s="296"/>
      <c r="C191" s="297" t="s">
        <v>499</v>
      </c>
      <c r="D191" s="307"/>
      <c r="E191" s="308"/>
      <c r="F191" s="94"/>
      <c r="G191" s="300" t="s">
        <v>372</v>
      </c>
      <c r="H191" s="301" t="s">
        <v>76</v>
      </c>
      <c r="I191" s="172">
        <v>1</v>
      </c>
      <c r="J191" s="302"/>
      <c r="K191" s="303"/>
      <c r="L191" s="304">
        <v>0</v>
      </c>
      <c r="M191" s="305">
        <f t="shared" ref="M191:M194" si="27">I191*K191*L191</f>
        <v>0</v>
      </c>
      <c r="N191" s="306" t="s">
        <v>77</v>
      </c>
      <c r="O191" s="283" t="s">
        <v>78</v>
      </c>
      <c r="P191" s="259"/>
      <c r="Q191" s="273"/>
      <c r="R191" s="273"/>
      <c r="S191" s="273"/>
      <c r="T191" s="260"/>
      <c r="U191" s="274"/>
      <c r="V191" s="274"/>
      <c r="W191" s="260"/>
      <c r="X191" s="275"/>
      <c r="Y191" s="276"/>
      <c r="Z191" s="260"/>
      <c r="AA191" s="260"/>
    </row>
    <row r="192" spans="1:27" s="261" customFormat="1" x14ac:dyDescent="0.2">
      <c r="A192" s="260"/>
      <c r="B192" s="296"/>
      <c r="C192" s="297" t="s">
        <v>500</v>
      </c>
      <c r="D192" s="307"/>
      <c r="E192" s="308"/>
      <c r="F192" s="94"/>
      <c r="G192" s="300" t="s">
        <v>372</v>
      </c>
      <c r="H192" s="301" t="s">
        <v>76</v>
      </c>
      <c r="I192" s="172">
        <v>1</v>
      </c>
      <c r="J192" s="302"/>
      <c r="K192" s="303"/>
      <c r="L192" s="304">
        <v>0</v>
      </c>
      <c r="M192" s="305">
        <f t="shared" si="27"/>
        <v>0</v>
      </c>
      <c r="N192" s="306" t="s">
        <v>77</v>
      </c>
      <c r="O192" s="283" t="s">
        <v>78</v>
      </c>
      <c r="P192" s="259"/>
      <c r="Q192" s="273"/>
      <c r="R192" s="273"/>
      <c r="S192" s="273"/>
      <c r="T192" s="260"/>
      <c r="U192" s="274"/>
      <c r="V192" s="274"/>
      <c r="W192" s="260"/>
      <c r="X192" s="275"/>
      <c r="Y192" s="276"/>
      <c r="Z192" s="260"/>
      <c r="AA192" s="260"/>
    </row>
    <row r="193" spans="1:28" s="261" customFormat="1" x14ac:dyDescent="0.2">
      <c r="A193" s="260"/>
      <c r="B193" s="296"/>
      <c r="C193" s="297" t="s">
        <v>501</v>
      </c>
      <c r="D193" s="307"/>
      <c r="E193" s="308"/>
      <c r="F193" s="94"/>
      <c r="G193" s="300" t="s">
        <v>372</v>
      </c>
      <c r="H193" s="301" t="s">
        <v>76</v>
      </c>
      <c r="I193" s="172">
        <v>1</v>
      </c>
      <c r="J193" s="302"/>
      <c r="K193" s="303"/>
      <c r="L193" s="304">
        <v>0</v>
      </c>
      <c r="M193" s="305">
        <f t="shared" si="27"/>
        <v>0</v>
      </c>
      <c r="N193" s="306" t="s">
        <v>77</v>
      </c>
      <c r="O193" s="283" t="s">
        <v>78</v>
      </c>
      <c r="P193" s="259"/>
      <c r="Q193" s="273"/>
      <c r="R193" s="273"/>
      <c r="S193" s="273"/>
      <c r="T193" s="260"/>
      <c r="U193" s="274"/>
      <c r="V193" s="274"/>
      <c r="W193" s="260"/>
      <c r="X193" s="275"/>
      <c r="Y193" s="276"/>
      <c r="Z193" s="260"/>
      <c r="AA193" s="260"/>
    </row>
    <row r="194" spans="1:28" s="261" customFormat="1" ht="11" thickBot="1" x14ac:dyDescent="0.25">
      <c r="A194" s="260"/>
      <c r="B194" s="296"/>
      <c r="C194" s="297" t="s">
        <v>502</v>
      </c>
      <c r="D194" s="307"/>
      <c r="E194" s="316"/>
      <c r="F194" s="247"/>
      <c r="G194" s="300" t="s">
        <v>372</v>
      </c>
      <c r="H194" s="301" t="s">
        <v>76</v>
      </c>
      <c r="I194" s="172">
        <v>1</v>
      </c>
      <c r="J194" s="302"/>
      <c r="K194" s="303"/>
      <c r="L194" s="304">
        <v>0</v>
      </c>
      <c r="M194" s="305">
        <f t="shared" si="27"/>
        <v>0</v>
      </c>
      <c r="N194" s="306" t="s">
        <v>77</v>
      </c>
      <c r="O194" s="283" t="s">
        <v>78</v>
      </c>
      <c r="P194" s="259"/>
      <c r="Q194" s="273"/>
      <c r="R194" s="273"/>
      <c r="S194" s="273"/>
      <c r="T194" s="260"/>
      <c r="U194" s="274"/>
      <c r="V194" s="274"/>
      <c r="W194" s="260"/>
      <c r="X194" s="275"/>
      <c r="Y194" s="276"/>
      <c r="Z194" s="260"/>
      <c r="AA194" s="260"/>
    </row>
    <row r="195" spans="1:28" s="324" customFormat="1" ht="22.5" customHeight="1" thickBot="1" x14ac:dyDescent="0.4">
      <c r="B195" s="386" t="s">
        <v>87</v>
      </c>
      <c r="C195" s="387"/>
      <c r="D195" s="387"/>
      <c r="E195" s="387"/>
      <c r="F195" s="387"/>
      <c r="G195" s="387"/>
      <c r="H195" s="387"/>
      <c r="I195" s="387"/>
      <c r="J195" s="387"/>
      <c r="K195" s="387"/>
      <c r="L195" s="387"/>
      <c r="M195" s="320">
        <f>M189+M183+M177+M170+M164+M158+M151+M145+M139+M133+M127+M120+M114+M108+M102+M96+M89+M83+M77+M71+M65+M58+M52++M46+M40+M34+M22+M10</f>
        <v>0</v>
      </c>
      <c r="N195" s="321"/>
      <c r="O195" s="322" t="s">
        <v>88</v>
      </c>
      <c r="P195" s="323"/>
      <c r="R195" s="325"/>
      <c r="S195" s="325"/>
      <c r="T195" s="325"/>
      <c r="V195" s="326"/>
      <c r="X195" s="327"/>
      <c r="Y195" s="325"/>
      <c r="AB195" s="328"/>
    </row>
    <row r="196" spans="1:28" s="324" customFormat="1" ht="22.5" customHeight="1" x14ac:dyDescent="0.35">
      <c r="B196" s="329"/>
      <c r="C196" s="329"/>
      <c r="D196" s="329"/>
      <c r="E196" s="329"/>
      <c r="F196" s="329"/>
      <c r="G196" s="329"/>
      <c r="H196" s="329"/>
      <c r="I196" s="329"/>
      <c r="J196" s="329"/>
      <c r="K196" s="329"/>
      <c r="L196" s="329"/>
      <c r="M196" s="330"/>
      <c r="N196" s="331"/>
      <c r="O196" s="332"/>
      <c r="P196" s="323"/>
      <c r="R196" s="325"/>
      <c r="S196" s="325"/>
      <c r="T196" s="325"/>
      <c r="V196" s="326"/>
      <c r="X196" s="327"/>
      <c r="Y196" s="325"/>
      <c r="AB196" s="328"/>
    </row>
    <row r="198" spans="1:28" ht="13" x14ac:dyDescent="0.35">
      <c r="C198" s="388" t="s">
        <v>89</v>
      </c>
      <c r="D198" s="388"/>
      <c r="E198" s="333"/>
      <c r="F198" s="388"/>
      <c r="G198" s="388"/>
      <c r="H198" s="388"/>
      <c r="I198" s="388"/>
      <c r="J198" s="388"/>
      <c r="K198" s="388"/>
      <c r="M198" s="335"/>
      <c r="V198" s="274"/>
    </row>
    <row r="199" spans="1:28" ht="15.5" x14ac:dyDescent="0.35">
      <c r="M199" s="338"/>
      <c r="R199" s="339"/>
    </row>
    <row r="200" spans="1:28" x14ac:dyDescent="0.35">
      <c r="D200" s="384" t="s">
        <v>90</v>
      </c>
      <c r="E200" s="384"/>
      <c r="F200" s="384"/>
      <c r="G200" s="384"/>
      <c r="H200" s="384"/>
      <c r="I200" s="384"/>
      <c r="J200" s="384"/>
      <c r="K200" s="384"/>
      <c r="R200" s="339"/>
    </row>
    <row r="201" spans="1:28" x14ac:dyDescent="0.35">
      <c r="B201" s="260"/>
      <c r="C201" s="260"/>
      <c r="D201" s="384" t="s">
        <v>91</v>
      </c>
      <c r="E201" s="384"/>
      <c r="F201" s="384"/>
      <c r="G201" s="384"/>
      <c r="H201" s="384"/>
      <c r="I201" s="384"/>
      <c r="J201" s="384"/>
      <c r="K201" s="384"/>
      <c r="L201" s="286"/>
      <c r="M201" s="260"/>
      <c r="R201" s="339"/>
      <c r="AB201" s="260"/>
    </row>
    <row r="202" spans="1:28" x14ac:dyDescent="0.35">
      <c r="D202" s="385"/>
      <c r="E202" s="385"/>
      <c r="F202" s="385"/>
      <c r="G202" s="385"/>
      <c r="H202" s="385"/>
      <c r="I202" s="385"/>
      <c r="J202" s="385"/>
      <c r="K202" s="385"/>
    </row>
  </sheetData>
  <autoFilter ref="B8:N171" xr:uid="{00000000-0009-0000-0000-000006000000}"/>
  <mergeCells count="111">
    <mergeCell ref="B1:O1"/>
    <mergeCell ref="B2:O2"/>
    <mergeCell ref="B3:O3"/>
    <mergeCell ref="B4:O4"/>
    <mergeCell ref="B5:O5"/>
    <mergeCell ref="B6:O6"/>
    <mergeCell ref="N7:N8"/>
    <mergeCell ref="O7:O8"/>
    <mergeCell ref="B9:O9"/>
    <mergeCell ref="B21:O21"/>
    <mergeCell ref="B7:B8"/>
    <mergeCell ref="C7:C8"/>
    <mergeCell ref="D7:D8"/>
    <mergeCell ref="F7:F8"/>
    <mergeCell ref="G7:H8"/>
    <mergeCell ref="I7:M7"/>
    <mergeCell ref="B40:F40"/>
    <mergeCell ref="G40:I40"/>
    <mergeCell ref="J40:L40"/>
    <mergeCell ref="B46:F46"/>
    <mergeCell ref="G46:I46"/>
    <mergeCell ref="J46:L46"/>
    <mergeCell ref="B22:F22"/>
    <mergeCell ref="G22:I22"/>
    <mergeCell ref="J22:L22"/>
    <mergeCell ref="B33:O33"/>
    <mergeCell ref="B34:F34"/>
    <mergeCell ref="G34:I34"/>
    <mergeCell ref="J34:L34"/>
    <mergeCell ref="B64:O64"/>
    <mergeCell ref="J83:L83"/>
    <mergeCell ref="B89:F89"/>
    <mergeCell ref="G89:I89"/>
    <mergeCell ref="B52:F52"/>
    <mergeCell ref="G52:I52"/>
    <mergeCell ref="J52:L52"/>
    <mergeCell ref="B58:F58"/>
    <mergeCell ref="G58:I58"/>
    <mergeCell ref="J58:L58"/>
    <mergeCell ref="G114:I114"/>
    <mergeCell ref="J114:L114"/>
    <mergeCell ref="B108:F108"/>
    <mergeCell ref="G108:I108"/>
    <mergeCell ref="J108:L108"/>
    <mergeCell ref="B120:F120"/>
    <mergeCell ref="G120:I120"/>
    <mergeCell ref="J120:L120"/>
    <mergeCell ref="B65:F65"/>
    <mergeCell ref="G65:I65"/>
    <mergeCell ref="J65:L65"/>
    <mergeCell ref="B71:F71"/>
    <mergeCell ref="G71:I71"/>
    <mergeCell ref="J71:L71"/>
    <mergeCell ref="B77:F77"/>
    <mergeCell ref="G77:I77"/>
    <mergeCell ref="J77:L77"/>
    <mergeCell ref="B83:F83"/>
    <mergeCell ref="G83:I83"/>
    <mergeCell ref="B195:L195"/>
    <mergeCell ref="B157:O157"/>
    <mergeCell ref="B158:F158"/>
    <mergeCell ref="B164:F164"/>
    <mergeCell ref="B170:F170"/>
    <mergeCell ref="B176:O176"/>
    <mergeCell ref="G158:I158"/>
    <mergeCell ref="J158:L158"/>
    <mergeCell ref="G164:I164"/>
    <mergeCell ref="J164:L164"/>
    <mergeCell ref="B189:F189"/>
    <mergeCell ref="G189:I189"/>
    <mergeCell ref="J189:L189"/>
    <mergeCell ref="B126:O126"/>
    <mergeCell ref="B151:F151"/>
    <mergeCell ref="G151:I151"/>
    <mergeCell ref="J89:L89"/>
    <mergeCell ref="B96:F96"/>
    <mergeCell ref="G96:I96"/>
    <mergeCell ref="J96:L96"/>
    <mergeCell ref="B102:F102"/>
    <mergeCell ref="G102:I102"/>
    <mergeCell ref="J102:L102"/>
    <mergeCell ref="D201:K201"/>
    <mergeCell ref="D202:K202"/>
    <mergeCell ref="C198:D198"/>
    <mergeCell ref="F198:G198"/>
    <mergeCell ref="H198:I198"/>
    <mergeCell ref="J198:K198"/>
    <mergeCell ref="D200:K200"/>
    <mergeCell ref="J151:L151"/>
    <mergeCell ref="J139:L139"/>
    <mergeCell ref="B127:F127"/>
    <mergeCell ref="G127:I127"/>
    <mergeCell ref="J127:L127"/>
    <mergeCell ref="B145:F145"/>
    <mergeCell ref="G145:I145"/>
    <mergeCell ref="J145:L145"/>
    <mergeCell ref="B95:O95"/>
    <mergeCell ref="B114:F114"/>
    <mergeCell ref="G170:I170"/>
    <mergeCell ref="J170:L170"/>
    <mergeCell ref="B177:F177"/>
    <mergeCell ref="G177:I177"/>
    <mergeCell ref="J177:L177"/>
    <mergeCell ref="B183:F183"/>
    <mergeCell ref="G183:I183"/>
    <mergeCell ref="J183:L183"/>
    <mergeCell ref="B133:F133"/>
    <mergeCell ref="G133:I133"/>
    <mergeCell ref="J133:L133"/>
    <mergeCell ref="B139:F139"/>
    <mergeCell ref="G139:I139"/>
  </mergeCells>
  <phoneticPr fontId="63" type="noConversion"/>
  <dataValidations count="1">
    <dataValidation type="list" allowBlank="1" showInputMessage="1" showErrorMessage="1" sqref="G11:G21 G97:G125 G128:G156 G23:G33 G35:G64 G66:G94 G159:G175 G178:G194" xr:uid="{9B335E76-B42F-4917-8F46-67C976E29C9D}">
      <formula1>$Q$6:$Q$7</formula1>
    </dataValidation>
  </dataValidations>
  <pageMargins left="0.19685039370078741" right="0.19685039370078741" top="0.19685039370078741" bottom="0.19685039370078741" header="0.51181102362204722" footer="0.51181102362204722"/>
  <pageSetup paperSize="8" scale="38" fitToHeight="53" orientation="landscape" r:id="rId1"/>
  <headerFooter alignWithMargins="0">
    <oddHeader>&amp;R&amp;16Eskom Holdings Limited
Matla Refurbishment  Project - Mechanical Works (ESP's) 
Estimate  - Activity Schedule</oddHeader>
    <oddFooter>&amp;L&amp;16&amp;A&amp;C&amp;16Page &amp;P of &amp;N&amp;R&amp;16&amp;F</oddFooter>
  </headerFooter>
  <rowBreaks count="1" manualBreakCount="1">
    <brk id="202" max="16383" man="1"/>
  </rowBreaks>
  <colBreaks count="1" manualBreakCount="1">
    <brk id="43"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BD3EBC-4C91-463C-9224-40F732248A1D}">
  <dimension ref="A1:CY35"/>
  <sheetViews>
    <sheetView zoomScale="70" zoomScaleNormal="70" workbookViewId="0">
      <selection activeCell="C4" sqref="C4:E4"/>
    </sheetView>
  </sheetViews>
  <sheetFormatPr defaultRowHeight="14.5" x14ac:dyDescent="0.35"/>
  <cols>
    <col min="1" max="1" width="11.453125" customWidth="1"/>
    <col min="2" max="2" width="30.36328125" customWidth="1"/>
    <col min="3" max="3" width="20.6328125" customWidth="1"/>
    <col min="4" max="5" width="18.54296875" customWidth="1"/>
    <col min="6" max="6" width="29.36328125" customWidth="1"/>
    <col min="7" max="7" width="18.54296875" customWidth="1"/>
    <col min="8" max="8" width="19.36328125" customWidth="1"/>
    <col min="257" max="257" width="11.453125" customWidth="1"/>
    <col min="258" max="258" width="30.36328125" customWidth="1"/>
    <col min="259" max="259" width="20.6328125" customWidth="1"/>
    <col min="260" max="261" width="18.54296875" customWidth="1"/>
    <col min="262" max="262" width="29.36328125" customWidth="1"/>
    <col min="263" max="263" width="18.54296875" customWidth="1"/>
    <col min="264" max="264" width="19.36328125" customWidth="1"/>
    <col min="513" max="513" width="11.453125" customWidth="1"/>
    <col min="514" max="514" width="30.36328125" customWidth="1"/>
    <col min="515" max="515" width="20.6328125" customWidth="1"/>
    <col min="516" max="517" width="18.54296875" customWidth="1"/>
    <col min="518" max="518" width="29.36328125" customWidth="1"/>
    <col min="519" max="519" width="18.54296875" customWidth="1"/>
    <col min="520" max="520" width="19.36328125" customWidth="1"/>
    <col min="769" max="769" width="11.453125" customWidth="1"/>
    <col min="770" max="770" width="30.36328125" customWidth="1"/>
    <col min="771" max="771" width="20.6328125" customWidth="1"/>
    <col min="772" max="773" width="18.54296875" customWidth="1"/>
    <col min="774" max="774" width="29.36328125" customWidth="1"/>
    <col min="775" max="775" width="18.54296875" customWidth="1"/>
    <col min="776" max="776" width="19.36328125" customWidth="1"/>
    <col min="1025" max="1025" width="11.453125" customWidth="1"/>
    <col min="1026" max="1026" width="30.36328125" customWidth="1"/>
    <col min="1027" max="1027" width="20.6328125" customWidth="1"/>
    <col min="1028" max="1029" width="18.54296875" customWidth="1"/>
    <col min="1030" max="1030" width="29.36328125" customWidth="1"/>
    <col min="1031" max="1031" width="18.54296875" customWidth="1"/>
    <col min="1032" max="1032" width="19.36328125" customWidth="1"/>
    <col min="1281" max="1281" width="11.453125" customWidth="1"/>
    <col min="1282" max="1282" width="30.36328125" customWidth="1"/>
    <col min="1283" max="1283" width="20.6328125" customWidth="1"/>
    <col min="1284" max="1285" width="18.54296875" customWidth="1"/>
    <col min="1286" max="1286" width="29.36328125" customWidth="1"/>
    <col min="1287" max="1287" width="18.54296875" customWidth="1"/>
    <col min="1288" max="1288" width="19.36328125" customWidth="1"/>
    <col min="1537" max="1537" width="11.453125" customWidth="1"/>
    <col min="1538" max="1538" width="30.36328125" customWidth="1"/>
    <col min="1539" max="1539" width="20.6328125" customWidth="1"/>
    <col min="1540" max="1541" width="18.54296875" customWidth="1"/>
    <col min="1542" max="1542" width="29.36328125" customWidth="1"/>
    <col min="1543" max="1543" width="18.54296875" customWidth="1"/>
    <col min="1544" max="1544" width="19.36328125" customWidth="1"/>
    <col min="1793" max="1793" width="11.453125" customWidth="1"/>
    <col min="1794" max="1794" width="30.36328125" customWidth="1"/>
    <col min="1795" max="1795" width="20.6328125" customWidth="1"/>
    <col min="1796" max="1797" width="18.54296875" customWidth="1"/>
    <col min="1798" max="1798" width="29.36328125" customWidth="1"/>
    <col min="1799" max="1799" width="18.54296875" customWidth="1"/>
    <col min="1800" max="1800" width="19.36328125" customWidth="1"/>
    <col min="2049" max="2049" width="11.453125" customWidth="1"/>
    <col min="2050" max="2050" width="30.36328125" customWidth="1"/>
    <col min="2051" max="2051" width="20.6328125" customWidth="1"/>
    <col min="2052" max="2053" width="18.54296875" customWidth="1"/>
    <col min="2054" max="2054" width="29.36328125" customWidth="1"/>
    <col min="2055" max="2055" width="18.54296875" customWidth="1"/>
    <col min="2056" max="2056" width="19.36328125" customWidth="1"/>
    <col min="2305" max="2305" width="11.453125" customWidth="1"/>
    <col min="2306" max="2306" width="30.36328125" customWidth="1"/>
    <col min="2307" max="2307" width="20.6328125" customWidth="1"/>
    <col min="2308" max="2309" width="18.54296875" customWidth="1"/>
    <col min="2310" max="2310" width="29.36328125" customWidth="1"/>
    <col min="2311" max="2311" width="18.54296875" customWidth="1"/>
    <col min="2312" max="2312" width="19.36328125" customWidth="1"/>
    <col min="2561" max="2561" width="11.453125" customWidth="1"/>
    <col min="2562" max="2562" width="30.36328125" customWidth="1"/>
    <col min="2563" max="2563" width="20.6328125" customWidth="1"/>
    <col min="2564" max="2565" width="18.54296875" customWidth="1"/>
    <col min="2566" max="2566" width="29.36328125" customWidth="1"/>
    <col min="2567" max="2567" width="18.54296875" customWidth="1"/>
    <col min="2568" max="2568" width="19.36328125" customWidth="1"/>
    <col min="2817" max="2817" width="11.453125" customWidth="1"/>
    <col min="2818" max="2818" width="30.36328125" customWidth="1"/>
    <col min="2819" max="2819" width="20.6328125" customWidth="1"/>
    <col min="2820" max="2821" width="18.54296875" customWidth="1"/>
    <col min="2822" max="2822" width="29.36328125" customWidth="1"/>
    <col min="2823" max="2823" width="18.54296875" customWidth="1"/>
    <col min="2824" max="2824" width="19.36328125" customWidth="1"/>
    <col min="3073" max="3073" width="11.453125" customWidth="1"/>
    <col min="3074" max="3074" width="30.36328125" customWidth="1"/>
    <col min="3075" max="3075" width="20.6328125" customWidth="1"/>
    <col min="3076" max="3077" width="18.54296875" customWidth="1"/>
    <col min="3078" max="3078" width="29.36328125" customWidth="1"/>
    <col min="3079" max="3079" width="18.54296875" customWidth="1"/>
    <col min="3080" max="3080" width="19.36328125" customWidth="1"/>
    <col min="3329" max="3329" width="11.453125" customWidth="1"/>
    <col min="3330" max="3330" width="30.36328125" customWidth="1"/>
    <col min="3331" max="3331" width="20.6328125" customWidth="1"/>
    <col min="3332" max="3333" width="18.54296875" customWidth="1"/>
    <col min="3334" max="3334" width="29.36328125" customWidth="1"/>
    <col min="3335" max="3335" width="18.54296875" customWidth="1"/>
    <col min="3336" max="3336" width="19.36328125" customWidth="1"/>
    <col min="3585" max="3585" width="11.453125" customWidth="1"/>
    <col min="3586" max="3586" width="30.36328125" customWidth="1"/>
    <col min="3587" max="3587" width="20.6328125" customWidth="1"/>
    <col min="3588" max="3589" width="18.54296875" customWidth="1"/>
    <col min="3590" max="3590" width="29.36328125" customWidth="1"/>
    <col min="3591" max="3591" width="18.54296875" customWidth="1"/>
    <col min="3592" max="3592" width="19.36328125" customWidth="1"/>
    <col min="3841" max="3841" width="11.453125" customWidth="1"/>
    <col min="3842" max="3842" width="30.36328125" customWidth="1"/>
    <col min="3843" max="3843" width="20.6328125" customWidth="1"/>
    <col min="3844" max="3845" width="18.54296875" customWidth="1"/>
    <col min="3846" max="3846" width="29.36328125" customWidth="1"/>
    <col min="3847" max="3847" width="18.54296875" customWidth="1"/>
    <col min="3848" max="3848" width="19.36328125" customWidth="1"/>
    <col min="4097" max="4097" width="11.453125" customWidth="1"/>
    <col min="4098" max="4098" width="30.36328125" customWidth="1"/>
    <col min="4099" max="4099" width="20.6328125" customWidth="1"/>
    <col min="4100" max="4101" width="18.54296875" customWidth="1"/>
    <col min="4102" max="4102" width="29.36328125" customWidth="1"/>
    <col min="4103" max="4103" width="18.54296875" customWidth="1"/>
    <col min="4104" max="4104" width="19.36328125" customWidth="1"/>
    <col min="4353" max="4353" width="11.453125" customWidth="1"/>
    <col min="4354" max="4354" width="30.36328125" customWidth="1"/>
    <col min="4355" max="4355" width="20.6328125" customWidth="1"/>
    <col min="4356" max="4357" width="18.54296875" customWidth="1"/>
    <col min="4358" max="4358" width="29.36328125" customWidth="1"/>
    <col min="4359" max="4359" width="18.54296875" customWidth="1"/>
    <col min="4360" max="4360" width="19.36328125" customWidth="1"/>
    <col min="4609" max="4609" width="11.453125" customWidth="1"/>
    <col min="4610" max="4610" width="30.36328125" customWidth="1"/>
    <col min="4611" max="4611" width="20.6328125" customWidth="1"/>
    <col min="4612" max="4613" width="18.54296875" customWidth="1"/>
    <col min="4614" max="4614" width="29.36328125" customWidth="1"/>
    <col min="4615" max="4615" width="18.54296875" customWidth="1"/>
    <col min="4616" max="4616" width="19.36328125" customWidth="1"/>
    <col min="4865" max="4865" width="11.453125" customWidth="1"/>
    <col min="4866" max="4866" width="30.36328125" customWidth="1"/>
    <col min="4867" max="4867" width="20.6328125" customWidth="1"/>
    <col min="4868" max="4869" width="18.54296875" customWidth="1"/>
    <col min="4870" max="4870" width="29.36328125" customWidth="1"/>
    <col min="4871" max="4871" width="18.54296875" customWidth="1"/>
    <col min="4872" max="4872" width="19.36328125" customWidth="1"/>
    <col min="5121" max="5121" width="11.453125" customWidth="1"/>
    <col min="5122" max="5122" width="30.36328125" customWidth="1"/>
    <col min="5123" max="5123" width="20.6328125" customWidth="1"/>
    <col min="5124" max="5125" width="18.54296875" customWidth="1"/>
    <col min="5126" max="5126" width="29.36328125" customWidth="1"/>
    <col min="5127" max="5127" width="18.54296875" customWidth="1"/>
    <col min="5128" max="5128" width="19.36328125" customWidth="1"/>
    <col min="5377" max="5377" width="11.453125" customWidth="1"/>
    <col min="5378" max="5378" width="30.36328125" customWidth="1"/>
    <col min="5379" max="5379" width="20.6328125" customWidth="1"/>
    <col min="5380" max="5381" width="18.54296875" customWidth="1"/>
    <col min="5382" max="5382" width="29.36328125" customWidth="1"/>
    <col min="5383" max="5383" width="18.54296875" customWidth="1"/>
    <col min="5384" max="5384" width="19.36328125" customWidth="1"/>
    <col min="5633" max="5633" width="11.453125" customWidth="1"/>
    <col min="5634" max="5634" width="30.36328125" customWidth="1"/>
    <col min="5635" max="5635" width="20.6328125" customWidth="1"/>
    <col min="5636" max="5637" width="18.54296875" customWidth="1"/>
    <col min="5638" max="5638" width="29.36328125" customWidth="1"/>
    <col min="5639" max="5639" width="18.54296875" customWidth="1"/>
    <col min="5640" max="5640" width="19.36328125" customWidth="1"/>
    <col min="5889" max="5889" width="11.453125" customWidth="1"/>
    <col min="5890" max="5890" width="30.36328125" customWidth="1"/>
    <col min="5891" max="5891" width="20.6328125" customWidth="1"/>
    <col min="5892" max="5893" width="18.54296875" customWidth="1"/>
    <col min="5894" max="5894" width="29.36328125" customWidth="1"/>
    <col min="5895" max="5895" width="18.54296875" customWidth="1"/>
    <col min="5896" max="5896" width="19.36328125" customWidth="1"/>
    <col min="6145" max="6145" width="11.453125" customWidth="1"/>
    <col min="6146" max="6146" width="30.36328125" customWidth="1"/>
    <col min="6147" max="6147" width="20.6328125" customWidth="1"/>
    <col min="6148" max="6149" width="18.54296875" customWidth="1"/>
    <col min="6150" max="6150" width="29.36328125" customWidth="1"/>
    <col min="6151" max="6151" width="18.54296875" customWidth="1"/>
    <col min="6152" max="6152" width="19.36328125" customWidth="1"/>
    <col min="6401" max="6401" width="11.453125" customWidth="1"/>
    <col min="6402" max="6402" width="30.36328125" customWidth="1"/>
    <col min="6403" max="6403" width="20.6328125" customWidth="1"/>
    <col min="6404" max="6405" width="18.54296875" customWidth="1"/>
    <col min="6406" max="6406" width="29.36328125" customWidth="1"/>
    <col min="6407" max="6407" width="18.54296875" customWidth="1"/>
    <col min="6408" max="6408" width="19.36328125" customWidth="1"/>
    <col min="6657" max="6657" width="11.453125" customWidth="1"/>
    <col min="6658" max="6658" width="30.36328125" customWidth="1"/>
    <col min="6659" max="6659" width="20.6328125" customWidth="1"/>
    <col min="6660" max="6661" width="18.54296875" customWidth="1"/>
    <col min="6662" max="6662" width="29.36328125" customWidth="1"/>
    <col min="6663" max="6663" width="18.54296875" customWidth="1"/>
    <col min="6664" max="6664" width="19.36328125" customWidth="1"/>
    <col min="6913" max="6913" width="11.453125" customWidth="1"/>
    <col min="6914" max="6914" width="30.36328125" customWidth="1"/>
    <col min="6915" max="6915" width="20.6328125" customWidth="1"/>
    <col min="6916" max="6917" width="18.54296875" customWidth="1"/>
    <col min="6918" max="6918" width="29.36328125" customWidth="1"/>
    <col min="6919" max="6919" width="18.54296875" customWidth="1"/>
    <col min="6920" max="6920" width="19.36328125" customWidth="1"/>
    <col min="7169" max="7169" width="11.453125" customWidth="1"/>
    <col min="7170" max="7170" width="30.36328125" customWidth="1"/>
    <col min="7171" max="7171" width="20.6328125" customWidth="1"/>
    <col min="7172" max="7173" width="18.54296875" customWidth="1"/>
    <col min="7174" max="7174" width="29.36328125" customWidth="1"/>
    <col min="7175" max="7175" width="18.54296875" customWidth="1"/>
    <col min="7176" max="7176" width="19.36328125" customWidth="1"/>
    <col min="7425" max="7425" width="11.453125" customWidth="1"/>
    <col min="7426" max="7426" width="30.36328125" customWidth="1"/>
    <col min="7427" max="7427" width="20.6328125" customWidth="1"/>
    <col min="7428" max="7429" width="18.54296875" customWidth="1"/>
    <col min="7430" max="7430" width="29.36328125" customWidth="1"/>
    <col min="7431" max="7431" width="18.54296875" customWidth="1"/>
    <col min="7432" max="7432" width="19.36328125" customWidth="1"/>
    <col min="7681" max="7681" width="11.453125" customWidth="1"/>
    <col min="7682" max="7682" width="30.36328125" customWidth="1"/>
    <col min="7683" max="7683" width="20.6328125" customWidth="1"/>
    <col min="7684" max="7685" width="18.54296875" customWidth="1"/>
    <col min="7686" max="7686" width="29.36328125" customWidth="1"/>
    <col min="7687" max="7687" width="18.54296875" customWidth="1"/>
    <col min="7688" max="7688" width="19.36328125" customWidth="1"/>
    <col min="7937" max="7937" width="11.453125" customWidth="1"/>
    <col min="7938" max="7938" width="30.36328125" customWidth="1"/>
    <col min="7939" max="7939" width="20.6328125" customWidth="1"/>
    <col min="7940" max="7941" width="18.54296875" customWidth="1"/>
    <col min="7942" max="7942" width="29.36328125" customWidth="1"/>
    <col min="7943" max="7943" width="18.54296875" customWidth="1"/>
    <col min="7944" max="7944" width="19.36328125" customWidth="1"/>
    <col min="8193" max="8193" width="11.453125" customWidth="1"/>
    <col min="8194" max="8194" width="30.36328125" customWidth="1"/>
    <col min="8195" max="8195" width="20.6328125" customWidth="1"/>
    <col min="8196" max="8197" width="18.54296875" customWidth="1"/>
    <col min="8198" max="8198" width="29.36328125" customWidth="1"/>
    <col min="8199" max="8199" width="18.54296875" customWidth="1"/>
    <col min="8200" max="8200" width="19.36328125" customWidth="1"/>
    <col min="8449" max="8449" width="11.453125" customWidth="1"/>
    <col min="8450" max="8450" width="30.36328125" customWidth="1"/>
    <col min="8451" max="8451" width="20.6328125" customWidth="1"/>
    <col min="8452" max="8453" width="18.54296875" customWidth="1"/>
    <col min="8454" max="8454" width="29.36328125" customWidth="1"/>
    <col min="8455" max="8455" width="18.54296875" customWidth="1"/>
    <col min="8456" max="8456" width="19.36328125" customWidth="1"/>
    <col min="8705" max="8705" width="11.453125" customWidth="1"/>
    <col min="8706" max="8706" width="30.36328125" customWidth="1"/>
    <col min="8707" max="8707" width="20.6328125" customWidth="1"/>
    <col min="8708" max="8709" width="18.54296875" customWidth="1"/>
    <col min="8710" max="8710" width="29.36328125" customWidth="1"/>
    <col min="8711" max="8711" width="18.54296875" customWidth="1"/>
    <col min="8712" max="8712" width="19.36328125" customWidth="1"/>
    <col min="8961" max="8961" width="11.453125" customWidth="1"/>
    <col min="8962" max="8962" width="30.36328125" customWidth="1"/>
    <col min="8963" max="8963" width="20.6328125" customWidth="1"/>
    <col min="8964" max="8965" width="18.54296875" customWidth="1"/>
    <col min="8966" max="8966" width="29.36328125" customWidth="1"/>
    <col min="8967" max="8967" width="18.54296875" customWidth="1"/>
    <col min="8968" max="8968" width="19.36328125" customWidth="1"/>
    <col min="9217" max="9217" width="11.453125" customWidth="1"/>
    <col min="9218" max="9218" width="30.36328125" customWidth="1"/>
    <col min="9219" max="9219" width="20.6328125" customWidth="1"/>
    <col min="9220" max="9221" width="18.54296875" customWidth="1"/>
    <col min="9222" max="9222" width="29.36328125" customWidth="1"/>
    <col min="9223" max="9223" width="18.54296875" customWidth="1"/>
    <col min="9224" max="9224" width="19.36328125" customWidth="1"/>
    <col min="9473" max="9473" width="11.453125" customWidth="1"/>
    <col min="9474" max="9474" width="30.36328125" customWidth="1"/>
    <col min="9475" max="9475" width="20.6328125" customWidth="1"/>
    <col min="9476" max="9477" width="18.54296875" customWidth="1"/>
    <col min="9478" max="9478" width="29.36328125" customWidth="1"/>
    <col min="9479" max="9479" width="18.54296875" customWidth="1"/>
    <col min="9480" max="9480" width="19.36328125" customWidth="1"/>
    <col min="9729" max="9729" width="11.453125" customWidth="1"/>
    <col min="9730" max="9730" width="30.36328125" customWidth="1"/>
    <col min="9731" max="9731" width="20.6328125" customWidth="1"/>
    <col min="9732" max="9733" width="18.54296875" customWidth="1"/>
    <col min="9734" max="9734" width="29.36328125" customWidth="1"/>
    <col min="9735" max="9735" width="18.54296875" customWidth="1"/>
    <col min="9736" max="9736" width="19.36328125" customWidth="1"/>
    <col min="9985" max="9985" width="11.453125" customWidth="1"/>
    <col min="9986" max="9986" width="30.36328125" customWidth="1"/>
    <col min="9987" max="9987" width="20.6328125" customWidth="1"/>
    <col min="9988" max="9989" width="18.54296875" customWidth="1"/>
    <col min="9990" max="9990" width="29.36328125" customWidth="1"/>
    <col min="9991" max="9991" width="18.54296875" customWidth="1"/>
    <col min="9992" max="9992" width="19.36328125" customWidth="1"/>
    <col min="10241" max="10241" width="11.453125" customWidth="1"/>
    <col min="10242" max="10242" width="30.36328125" customWidth="1"/>
    <col min="10243" max="10243" width="20.6328125" customWidth="1"/>
    <col min="10244" max="10245" width="18.54296875" customWidth="1"/>
    <col min="10246" max="10246" width="29.36328125" customWidth="1"/>
    <col min="10247" max="10247" width="18.54296875" customWidth="1"/>
    <col min="10248" max="10248" width="19.36328125" customWidth="1"/>
    <col min="10497" max="10497" width="11.453125" customWidth="1"/>
    <col min="10498" max="10498" width="30.36328125" customWidth="1"/>
    <col min="10499" max="10499" width="20.6328125" customWidth="1"/>
    <col min="10500" max="10501" width="18.54296875" customWidth="1"/>
    <col min="10502" max="10502" width="29.36328125" customWidth="1"/>
    <col min="10503" max="10503" width="18.54296875" customWidth="1"/>
    <col min="10504" max="10504" width="19.36328125" customWidth="1"/>
    <col min="10753" max="10753" width="11.453125" customWidth="1"/>
    <col min="10754" max="10754" width="30.36328125" customWidth="1"/>
    <col min="10755" max="10755" width="20.6328125" customWidth="1"/>
    <col min="10756" max="10757" width="18.54296875" customWidth="1"/>
    <col min="10758" max="10758" width="29.36328125" customWidth="1"/>
    <col min="10759" max="10759" width="18.54296875" customWidth="1"/>
    <col min="10760" max="10760" width="19.36328125" customWidth="1"/>
    <col min="11009" max="11009" width="11.453125" customWidth="1"/>
    <col min="11010" max="11010" width="30.36328125" customWidth="1"/>
    <col min="11011" max="11011" width="20.6328125" customWidth="1"/>
    <col min="11012" max="11013" width="18.54296875" customWidth="1"/>
    <col min="11014" max="11014" width="29.36328125" customWidth="1"/>
    <col min="11015" max="11015" width="18.54296875" customWidth="1"/>
    <col min="11016" max="11016" width="19.36328125" customWidth="1"/>
    <col min="11265" max="11265" width="11.453125" customWidth="1"/>
    <col min="11266" max="11266" width="30.36328125" customWidth="1"/>
    <col min="11267" max="11267" width="20.6328125" customWidth="1"/>
    <col min="11268" max="11269" width="18.54296875" customWidth="1"/>
    <col min="11270" max="11270" width="29.36328125" customWidth="1"/>
    <col min="11271" max="11271" width="18.54296875" customWidth="1"/>
    <col min="11272" max="11272" width="19.36328125" customWidth="1"/>
    <col min="11521" max="11521" width="11.453125" customWidth="1"/>
    <col min="11522" max="11522" width="30.36328125" customWidth="1"/>
    <col min="11523" max="11523" width="20.6328125" customWidth="1"/>
    <col min="11524" max="11525" width="18.54296875" customWidth="1"/>
    <col min="11526" max="11526" width="29.36328125" customWidth="1"/>
    <col min="11527" max="11527" width="18.54296875" customWidth="1"/>
    <col min="11528" max="11528" width="19.36328125" customWidth="1"/>
    <col min="11777" max="11777" width="11.453125" customWidth="1"/>
    <col min="11778" max="11778" width="30.36328125" customWidth="1"/>
    <col min="11779" max="11779" width="20.6328125" customWidth="1"/>
    <col min="11780" max="11781" width="18.54296875" customWidth="1"/>
    <col min="11782" max="11782" width="29.36328125" customWidth="1"/>
    <col min="11783" max="11783" width="18.54296875" customWidth="1"/>
    <col min="11784" max="11784" width="19.36328125" customWidth="1"/>
    <col min="12033" max="12033" width="11.453125" customWidth="1"/>
    <col min="12034" max="12034" width="30.36328125" customWidth="1"/>
    <col min="12035" max="12035" width="20.6328125" customWidth="1"/>
    <col min="12036" max="12037" width="18.54296875" customWidth="1"/>
    <col min="12038" max="12038" width="29.36328125" customWidth="1"/>
    <col min="12039" max="12039" width="18.54296875" customWidth="1"/>
    <col min="12040" max="12040" width="19.36328125" customWidth="1"/>
    <col min="12289" max="12289" width="11.453125" customWidth="1"/>
    <col min="12290" max="12290" width="30.36328125" customWidth="1"/>
    <col min="12291" max="12291" width="20.6328125" customWidth="1"/>
    <col min="12292" max="12293" width="18.54296875" customWidth="1"/>
    <col min="12294" max="12294" width="29.36328125" customWidth="1"/>
    <col min="12295" max="12295" width="18.54296875" customWidth="1"/>
    <col min="12296" max="12296" width="19.36328125" customWidth="1"/>
    <col min="12545" max="12545" width="11.453125" customWidth="1"/>
    <col min="12546" max="12546" width="30.36328125" customWidth="1"/>
    <col min="12547" max="12547" width="20.6328125" customWidth="1"/>
    <col min="12548" max="12549" width="18.54296875" customWidth="1"/>
    <col min="12550" max="12550" width="29.36328125" customWidth="1"/>
    <col min="12551" max="12551" width="18.54296875" customWidth="1"/>
    <col min="12552" max="12552" width="19.36328125" customWidth="1"/>
    <col min="12801" max="12801" width="11.453125" customWidth="1"/>
    <col min="12802" max="12802" width="30.36328125" customWidth="1"/>
    <col min="12803" max="12803" width="20.6328125" customWidth="1"/>
    <col min="12804" max="12805" width="18.54296875" customWidth="1"/>
    <col min="12806" max="12806" width="29.36328125" customWidth="1"/>
    <col min="12807" max="12807" width="18.54296875" customWidth="1"/>
    <col min="12808" max="12808" width="19.36328125" customWidth="1"/>
    <col min="13057" max="13057" width="11.453125" customWidth="1"/>
    <col min="13058" max="13058" width="30.36328125" customWidth="1"/>
    <col min="13059" max="13059" width="20.6328125" customWidth="1"/>
    <col min="13060" max="13061" width="18.54296875" customWidth="1"/>
    <col min="13062" max="13062" width="29.36328125" customWidth="1"/>
    <col min="13063" max="13063" width="18.54296875" customWidth="1"/>
    <col min="13064" max="13064" width="19.36328125" customWidth="1"/>
    <col min="13313" max="13313" width="11.453125" customWidth="1"/>
    <col min="13314" max="13314" width="30.36328125" customWidth="1"/>
    <col min="13315" max="13315" width="20.6328125" customWidth="1"/>
    <col min="13316" max="13317" width="18.54296875" customWidth="1"/>
    <col min="13318" max="13318" width="29.36328125" customWidth="1"/>
    <col min="13319" max="13319" width="18.54296875" customWidth="1"/>
    <col min="13320" max="13320" width="19.36328125" customWidth="1"/>
    <col min="13569" max="13569" width="11.453125" customWidth="1"/>
    <col min="13570" max="13570" width="30.36328125" customWidth="1"/>
    <col min="13571" max="13571" width="20.6328125" customWidth="1"/>
    <col min="13572" max="13573" width="18.54296875" customWidth="1"/>
    <col min="13574" max="13574" width="29.36328125" customWidth="1"/>
    <col min="13575" max="13575" width="18.54296875" customWidth="1"/>
    <col min="13576" max="13576" width="19.36328125" customWidth="1"/>
    <col min="13825" max="13825" width="11.453125" customWidth="1"/>
    <col min="13826" max="13826" width="30.36328125" customWidth="1"/>
    <col min="13827" max="13827" width="20.6328125" customWidth="1"/>
    <col min="13828" max="13829" width="18.54296875" customWidth="1"/>
    <col min="13830" max="13830" width="29.36328125" customWidth="1"/>
    <col min="13831" max="13831" width="18.54296875" customWidth="1"/>
    <col min="13832" max="13832" width="19.36328125" customWidth="1"/>
    <col min="14081" max="14081" width="11.453125" customWidth="1"/>
    <col min="14082" max="14082" width="30.36328125" customWidth="1"/>
    <col min="14083" max="14083" width="20.6328125" customWidth="1"/>
    <col min="14084" max="14085" width="18.54296875" customWidth="1"/>
    <col min="14086" max="14086" width="29.36328125" customWidth="1"/>
    <col min="14087" max="14087" width="18.54296875" customWidth="1"/>
    <col min="14088" max="14088" width="19.36328125" customWidth="1"/>
    <col min="14337" max="14337" width="11.453125" customWidth="1"/>
    <col min="14338" max="14338" width="30.36328125" customWidth="1"/>
    <col min="14339" max="14339" width="20.6328125" customWidth="1"/>
    <col min="14340" max="14341" width="18.54296875" customWidth="1"/>
    <col min="14342" max="14342" width="29.36328125" customWidth="1"/>
    <col min="14343" max="14343" width="18.54296875" customWidth="1"/>
    <col min="14344" max="14344" width="19.36328125" customWidth="1"/>
    <col min="14593" max="14593" width="11.453125" customWidth="1"/>
    <col min="14594" max="14594" width="30.36328125" customWidth="1"/>
    <col min="14595" max="14595" width="20.6328125" customWidth="1"/>
    <col min="14596" max="14597" width="18.54296875" customWidth="1"/>
    <col min="14598" max="14598" width="29.36328125" customWidth="1"/>
    <col min="14599" max="14599" width="18.54296875" customWidth="1"/>
    <col min="14600" max="14600" width="19.36328125" customWidth="1"/>
    <col min="14849" max="14849" width="11.453125" customWidth="1"/>
    <col min="14850" max="14850" width="30.36328125" customWidth="1"/>
    <col min="14851" max="14851" width="20.6328125" customWidth="1"/>
    <col min="14852" max="14853" width="18.54296875" customWidth="1"/>
    <col min="14854" max="14854" width="29.36328125" customWidth="1"/>
    <col min="14855" max="14855" width="18.54296875" customWidth="1"/>
    <col min="14856" max="14856" width="19.36328125" customWidth="1"/>
    <col min="15105" max="15105" width="11.453125" customWidth="1"/>
    <col min="15106" max="15106" width="30.36328125" customWidth="1"/>
    <col min="15107" max="15107" width="20.6328125" customWidth="1"/>
    <col min="15108" max="15109" width="18.54296875" customWidth="1"/>
    <col min="15110" max="15110" width="29.36328125" customWidth="1"/>
    <col min="15111" max="15111" width="18.54296875" customWidth="1"/>
    <col min="15112" max="15112" width="19.36328125" customWidth="1"/>
    <col min="15361" max="15361" width="11.453125" customWidth="1"/>
    <col min="15362" max="15362" width="30.36328125" customWidth="1"/>
    <col min="15363" max="15363" width="20.6328125" customWidth="1"/>
    <col min="15364" max="15365" width="18.54296875" customWidth="1"/>
    <col min="15366" max="15366" width="29.36328125" customWidth="1"/>
    <col min="15367" max="15367" width="18.54296875" customWidth="1"/>
    <col min="15368" max="15368" width="19.36328125" customWidth="1"/>
    <col min="15617" max="15617" width="11.453125" customWidth="1"/>
    <col min="15618" max="15618" width="30.36328125" customWidth="1"/>
    <col min="15619" max="15619" width="20.6328125" customWidth="1"/>
    <col min="15620" max="15621" width="18.54296875" customWidth="1"/>
    <col min="15622" max="15622" width="29.36328125" customWidth="1"/>
    <col min="15623" max="15623" width="18.54296875" customWidth="1"/>
    <col min="15624" max="15624" width="19.36328125" customWidth="1"/>
    <col min="15873" max="15873" width="11.453125" customWidth="1"/>
    <col min="15874" max="15874" width="30.36328125" customWidth="1"/>
    <col min="15875" max="15875" width="20.6328125" customWidth="1"/>
    <col min="15876" max="15877" width="18.54296875" customWidth="1"/>
    <col min="15878" max="15878" width="29.36328125" customWidth="1"/>
    <col min="15879" max="15879" width="18.54296875" customWidth="1"/>
    <col min="15880" max="15880" width="19.36328125" customWidth="1"/>
    <col min="16129" max="16129" width="11.453125" customWidth="1"/>
    <col min="16130" max="16130" width="30.36328125" customWidth="1"/>
    <col min="16131" max="16131" width="20.6328125" customWidth="1"/>
    <col min="16132" max="16133" width="18.54296875" customWidth="1"/>
    <col min="16134" max="16134" width="29.36328125" customWidth="1"/>
    <col min="16135" max="16135" width="18.54296875" customWidth="1"/>
    <col min="16136" max="16136" width="19.36328125" customWidth="1"/>
  </cols>
  <sheetData>
    <row r="1" spans="1:103" ht="15.65" customHeight="1" x14ac:dyDescent="0.35">
      <c r="A1" s="435" t="s">
        <v>92</v>
      </c>
      <c r="B1" s="436"/>
      <c r="C1" s="435"/>
      <c r="D1" s="437"/>
      <c r="E1" s="436"/>
      <c r="F1" s="106"/>
      <c r="G1" s="107"/>
      <c r="H1" s="107"/>
      <c r="I1" s="108"/>
      <c r="J1" s="109"/>
      <c r="K1" s="110"/>
      <c r="L1" s="111"/>
      <c r="M1" s="107"/>
      <c r="N1" s="112"/>
      <c r="O1" s="111"/>
      <c r="P1" s="113"/>
      <c r="Q1" s="107"/>
      <c r="R1" s="107"/>
      <c r="S1" s="107"/>
      <c r="T1" s="107"/>
      <c r="U1" s="107"/>
      <c r="V1" s="107"/>
      <c r="W1" s="107"/>
      <c r="X1" s="107"/>
      <c r="Y1" s="107"/>
      <c r="Z1" s="107"/>
      <c r="AA1" s="107"/>
      <c r="AB1" s="107"/>
      <c r="AC1" s="107"/>
      <c r="AD1" s="107"/>
      <c r="AE1" s="107"/>
      <c r="AF1" s="107"/>
      <c r="AG1" s="107"/>
      <c r="AH1" s="107"/>
      <c r="AI1" s="107"/>
      <c r="AJ1" s="107"/>
      <c r="AK1" s="107"/>
      <c r="AL1" s="107"/>
      <c r="AM1" s="107"/>
      <c r="AN1" s="107"/>
      <c r="AO1" s="107"/>
      <c r="AP1" s="107"/>
      <c r="AQ1" s="107"/>
      <c r="AR1" s="107"/>
      <c r="AS1" s="107"/>
      <c r="AT1" s="107"/>
      <c r="AU1" s="107"/>
      <c r="AV1" s="107"/>
      <c r="AW1" s="107"/>
      <c r="AX1" s="107"/>
      <c r="AY1" s="107"/>
      <c r="AZ1" s="107"/>
      <c r="BA1" s="107"/>
      <c r="BB1" s="107"/>
      <c r="BC1" s="107"/>
      <c r="BD1" s="107"/>
      <c r="BE1" s="107"/>
      <c r="BF1" s="107"/>
      <c r="BG1" s="107"/>
      <c r="BH1" s="107"/>
      <c r="BI1" s="107"/>
      <c r="BJ1" s="107"/>
      <c r="BK1" s="107"/>
      <c r="BL1" s="107"/>
      <c r="BM1" s="107"/>
      <c r="BN1" s="107"/>
      <c r="BO1" s="107"/>
      <c r="BP1" s="107"/>
      <c r="BQ1" s="107"/>
      <c r="BR1" s="107"/>
      <c r="BS1" s="107"/>
      <c r="BT1" s="107"/>
      <c r="BU1" s="107"/>
      <c r="BV1" s="107"/>
      <c r="BW1" s="107"/>
      <c r="BX1" s="107"/>
      <c r="BY1" s="107"/>
      <c r="BZ1" s="107"/>
      <c r="CA1" s="107"/>
      <c r="CB1" s="107"/>
      <c r="CC1" s="107"/>
      <c r="CD1" s="107"/>
      <c r="CE1" s="107"/>
      <c r="CF1" s="107"/>
      <c r="CG1" s="107"/>
      <c r="CH1" s="107"/>
      <c r="CI1" s="107"/>
      <c r="CJ1" s="107"/>
      <c r="CK1" s="107"/>
      <c r="CL1" s="107"/>
      <c r="CM1" s="107"/>
      <c r="CN1" s="107"/>
      <c r="CO1" s="107"/>
      <c r="CP1" s="107"/>
      <c r="CQ1" s="107"/>
      <c r="CR1" s="107"/>
      <c r="CS1" s="107"/>
      <c r="CT1" s="107"/>
      <c r="CU1" s="107"/>
      <c r="CV1" s="107"/>
    </row>
    <row r="2" spans="1:103" ht="57" customHeight="1" x14ac:dyDescent="0.35">
      <c r="A2" s="435" t="s">
        <v>93</v>
      </c>
      <c r="B2" s="436"/>
      <c r="C2" s="438"/>
      <c r="D2" s="439"/>
      <c r="E2" s="440"/>
      <c r="F2" s="106"/>
      <c r="G2" s="107"/>
      <c r="H2" s="114"/>
      <c r="I2" s="115"/>
      <c r="J2" s="116"/>
      <c r="K2" s="110"/>
      <c r="L2" s="111"/>
      <c r="M2" s="107"/>
      <c r="N2" s="112"/>
      <c r="O2" s="111"/>
      <c r="P2" s="113"/>
      <c r="Q2" s="107"/>
      <c r="R2" s="107"/>
      <c r="S2" s="107"/>
      <c r="T2" s="107"/>
      <c r="U2" s="107"/>
      <c r="V2" s="107"/>
      <c r="W2" s="107"/>
      <c r="X2" s="107"/>
      <c r="Y2" s="107"/>
      <c r="Z2" s="107"/>
      <c r="AA2" s="107"/>
      <c r="AB2" s="107"/>
      <c r="AC2" s="107"/>
      <c r="AD2" s="107"/>
      <c r="AE2" s="107"/>
      <c r="AF2" s="107"/>
      <c r="AG2" s="107"/>
      <c r="AH2" s="107"/>
      <c r="AI2" s="107"/>
      <c r="AJ2" s="107"/>
      <c r="AK2" s="107"/>
      <c r="AL2" s="107"/>
      <c r="AM2" s="107"/>
      <c r="AN2" s="107"/>
      <c r="AO2" s="107"/>
      <c r="AP2" s="107"/>
      <c r="AQ2" s="107"/>
      <c r="AR2" s="107"/>
      <c r="AS2" s="107"/>
      <c r="AT2" s="107"/>
      <c r="AU2" s="107"/>
      <c r="AV2" s="107"/>
      <c r="AW2" s="107"/>
      <c r="AX2" s="107"/>
      <c r="AY2" s="107"/>
      <c r="AZ2" s="107"/>
      <c r="BA2" s="107"/>
      <c r="BB2" s="107"/>
      <c r="BC2" s="107"/>
      <c r="BD2" s="107"/>
      <c r="BE2" s="107"/>
      <c r="BF2" s="107"/>
      <c r="BG2" s="107"/>
      <c r="BH2" s="107"/>
      <c r="BI2" s="107"/>
      <c r="BJ2" s="107"/>
      <c r="BK2" s="107"/>
      <c r="BL2" s="107"/>
      <c r="BM2" s="107"/>
      <c r="BN2" s="107"/>
      <c r="BO2" s="107"/>
      <c r="BP2" s="107"/>
      <c r="BQ2" s="107"/>
      <c r="BR2" s="107"/>
      <c r="BS2" s="107"/>
      <c r="BT2" s="107"/>
      <c r="BU2" s="107"/>
      <c r="BV2" s="107"/>
      <c r="BW2" s="107"/>
      <c r="BX2" s="107"/>
      <c r="BY2" s="107"/>
      <c r="BZ2" s="107"/>
      <c r="CA2" s="107"/>
      <c r="CB2" s="107"/>
      <c r="CC2" s="107"/>
      <c r="CD2" s="107"/>
      <c r="CE2" s="107"/>
      <c r="CF2" s="107"/>
      <c r="CG2" s="107"/>
      <c r="CH2" s="107"/>
      <c r="CI2" s="107"/>
      <c r="CJ2" s="107"/>
      <c r="CK2" s="107"/>
      <c r="CL2" s="107"/>
      <c r="CM2" s="107"/>
      <c r="CN2" s="107"/>
      <c r="CO2" s="107"/>
      <c r="CP2" s="107"/>
      <c r="CQ2" s="107"/>
      <c r="CR2" s="107"/>
      <c r="CS2" s="107"/>
      <c r="CT2" s="107"/>
      <c r="CU2" s="107"/>
      <c r="CV2" s="107"/>
    </row>
    <row r="3" spans="1:103" ht="15.65" customHeight="1" x14ac:dyDescent="0.35">
      <c r="A3" s="435" t="s">
        <v>94</v>
      </c>
      <c r="B3" s="436"/>
      <c r="C3" s="435"/>
      <c r="D3" s="437"/>
      <c r="E3" s="436"/>
      <c r="F3" s="106"/>
      <c r="G3" s="107"/>
      <c r="H3" s="114"/>
      <c r="I3" s="115"/>
      <c r="J3" s="116"/>
      <c r="K3" s="110"/>
      <c r="L3" s="111"/>
      <c r="M3" s="107"/>
      <c r="N3" s="112"/>
      <c r="O3" s="111"/>
      <c r="P3" s="113"/>
      <c r="Q3" s="107"/>
      <c r="R3" s="107"/>
      <c r="S3" s="107"/>
      <c r="T3" s="107"/>
      <c r="U3" s="107"/>
      <c r="V3" s="107"/>
      <c r="W3" s="107"/>
      <c r="X3" s="107"/>
      <c r="Y3" s="107"/>
      <c r="Z3" s="107"/>
      <c r="AA3" s="107"/>
      <c r="AB3" s="107"/>
      <c r="AC3" s="107"/>
      <c r="AD3" s="107"/>
      <c r="AE3" s="107"/>
      <c r="AF3" s="107"/>
      <c r="AG3" s="107"/>
      <c r="AH3" s="107"/>
      <c r="AI3" s="107"/>
      <c r="AJ3" s="107"/>
      <c r="AK3" s="107"/>
      <c r="AL3" s="107"/>
      <c r="AM3" s="107"/>
      <c r="AN3" s="107"/>
      <c r="AO3" s="107"/>
      <c r="AP3" s="107"/>
      <c r="AQ3" s="107"/>
      <c r="AR3" s="107"/>
      <c r="AS3" s="107"/>
      <c r="AT3" s="107"/>
      <c r="AU3" s="107"/>
      <c r="AV3" s="107"/>
      <c r="AW3" s="107"/>
      <c r="AX3" s="107"/>
      <c r="AY3" s="107"/>
      <c r="AZ3" s="107"/>
      <c r="BA3" s="107"/>
      <c r="BB3" s="107"/>
      <c r="BC3" s="107"/>
      <c r="BD3" s="107"/>
      <c r="BE3" s="107"/>
      <c r="BF3" s="107"/>
      <c r="BG3" s="107"/>
      <c r="BH3" s="107"/>
      <c r="BI3" s="107"/>
      <c r="BJ3" s="107"/>
      <c r="BK3" s="107"/>
      <c r="BL3" s="107"/>
      <c r="BM3" s="107"/>
      <c r="BN3" s="107"/>
      <c r="BO3" s="107"/>
      <c r="BP3" s="107"/>
      <c r="BQ3" s="107"/>
      <c r="BR3" s="107"/>
      <c r="BS3" s="107"/>
      <c r="BT3" s="107"/>
      <c r="BU3" s="107"/>
      <c r="BV3" s="107"/>
      <c r="BW3" s="107"/>
      <c r="BX3" s="107"/>
      <c r="BY3" s="107"/>
      <c r="BZ3" s="107"/>
      <c r="CA3" s="107"/>
      <c r="CB3" s="107"/>
      <c r="CC3" s="107"/>
      <c r="CD3" s="107"/>
      <c r="CE3" s="107"/>
      <c r="CF3" s="107"/>
      <c r="CG3" s="107"/>
      <c r="CH3" s="107"/>
      <c r="CI3" s="107"/>
      <c r="CJ3" s="107"/>
      <c r="CK3" s="107"/>
      <c r="CL3" s="107"/>
      <c r="CM3" s="107"/>
      <c r="CN3" s="107"/>
      <c r="CO3" s="107"/>
      <c r="CP3" s="107"/>
      <c r="CQ3" s="107"/>
      <c r="CR3" s="107"/>
      <c r="CS3" s="107"/>
      <c r="CT3" s="107"/>
      <c r="CU3" s="107"/>
      <c r="CV3" s="107"/>
    </row>
    <row r="4" spans="1:103" ht="15.65" customHeight="1" x14ac:dyDescent="0.35">
      <c r="A4" s="435" t="s">
        <v>95</v>
      </c>
      <c r="B4" s="436"/>
      <c r="C4" s="435"/>
      <c r="D4" s="437"/>
      <c r="E4" s="436"/>
      <c r="F4" s="106"/>
      <c r="G4" s="107"/>
      <c r="H4" s="114"/>
      <c r="I4" s="115"/>
      <c r="J4" s="116"/>
      <c r="K4" s="110"/>
      <c r="L4" s="111"/>
      <c r="M4" s="107"/>
      <c r="N4" s="112"/>
      <c r="O4" s="111"/>
      <c r="P4" s="113"/>
      <c r="Q4" s="107"/>
      <c r="R4" s="107"/>
      <c r="S4" s="107"/>
      <c r="T4" s="107"/>
      <c r="U4" s="107"/>
      <c r="V4" s="107"/>
      <c r="W4" s="107"/>
      <c r="X4" s="107"/>
      <c r="Y4" s="107"/>
      <c r="Z4" s="107"/>
      <c r="AA4" s="107"/>
      <c r="AB4" s="107"/>
      <c r="AC4" s="107"/>
      <c r="AD4" s="107"/>
      <c r="AE4" s="107"/>
      <c r="AF4" s="107"/>
      <c r="AG4" s="107"/>
      <c r="AH4" s="107"/>
      <c r="AI4" s="107"/>
      <c r="AJ4" s="107"/>
      <c r="AK4" s="107"/>
      <c r="AL4" s="107"/>
      <c r="AM4" s="107"/>
      <c r="AN4" s="107"/>
      <c r="AO4" s="107"/>
      <c r="AP4" s="107"/>
      <c r="AQ4" s="107"/>
      <c r="AR4" s="107"/>
      <c r="AS4" s="107"/>
      <c r="AT4" s="107"/>
      <c r="AU4" s="107"/>
      <c r="AV4" s="107"/>
      <c r="AW4" s="107"/>
      <c r="AX4" s="107"/>
      <c r="AY4" s="107"/>
      <c r="AZ4" s="107"/>
      <c r="BA4" s="107"/>
      <c r="BB4" s="107"/>
      <c r="BC4" s="107"/>
      <c r="BD4" s="107"/>
      <c r="BE4" s="107"/>
      <c r="BF4" s="107"/>
      <c r="BG4" s="107"/>
      <c r="BH4" s="107"/>
      <c r="BI4" s="107"/>
      <c r="BJ4" s="107"/>
      <c r="BK4" s="107"/>
      <c r="BL4" s="107"/>
      <c r="BM4" s="107"/>
      <c r="BN4" s="107"/>
      <c r="BO4" s="107"/>
      <c r="BP4" s="107"/>
      <c r="BQ4" s="107"/>
      <c r="BR4" s="107"/>
      <c r="BS4" s="107"/>
      <c r="BT4" s="107"/>
      <c r="BU4" s="107"/>
      <c r="BV4" s="107"/>
      <c r="BW4" s="107"/>
      <c r="BX4" s="107"/>
      <c r="BY4" s="107"/>
      <c r="BZ4" s="107"/>
      <c r="CA4" s="107"/>
      <c r="CB4" s="107"/>
      <c r="CC4" s="107"/>
      <c r="CD4" s="107"/>
      <c r="CE4" s="107"/>
      <c r="CF4" s="107"/>
      <c r="CG4" s="107"/>
      <c r="CH4" s="107"/>
      <c r="CI4" s="107"/>
      <c r="CJ4" s="107"/>
      <c r="CK4" s="107"/>
      <c r="CL4" s="107"/>
      <c r="CM4" s="107"/>
      <c r="CN4" s="107"/>
      <c r="CO4" s="107"/>
      <c r="CP4" s="107"/>
      <c r="CQ4" s="107"/>
      <c r="CR4" s="107"/>
      <c r="CS4" s="107"/>
      <c r="CT4" s="107"/>
      <c r="CU4" s="107"/>
      <c r="CV4" s="107"/>
    </row>
    <row r="5" spans="1:103" ht="18" x14ac:dyDescent="0.4">
      <c r="A5" s="117"/>
      <c r="B5" s="118"/>
      <c r="C5" s="119"/>
      <c r="D5" s="119"/>
      <c r="E5" s="119"/>
      <c r="F5" s="119"/>
      <c r="G5" s="119"/>
      <c r="H5" s="120"/>
      <c r="I5" s="120"/>
      <c r="J5" s="120"/>
      <c r="K5" s="120"/>
      <c r="L5" s="120"/>
      <c r="M5" s="121"/>
      <c r="N5" s="121"/>
      <c r="O5" s="121"/>
      <c r="P5" s="121"/>
      <c r="Q5" s="121"/>
      <c r="R5" s="121"/>
      <c r="S5" s="121"/>
      <c r="T5" s="121"/>
      <c r="U5" s="121"/>
      <c r="V5" s="121"/>
      <c r="W5" s="121"/>
      <c r="X5" s="121"/>
      <c r="Y5" s="121"/>
      <c r="Z5" s="121"/>
      <c r="AA5" s="121"/>
      <c r="AB5" s="121"/>
      <c r="AC5" s="121"/>
      <c r="AD5" s="121"/>
      <c r="AE5" s="121"/>
      <c r="AF5" s="121"/>
      <c r="AG5" s="121"/>
      <c r="AH5" s="121"/>
      <c r="AI5" s="121"/>
      <c r="AJ5" s="121"/>
      <c r="AK5" s="121"/>
      <c r="AL5" s="121"/>
      <c r="AM5" s="121"/>
      <c r="AN5" s="121"/>
      <c r="AO5" s="121"/>
      <c r="AP5" s="121"/>
      <c r="AQ5" s="121"/>
      <c r="AR5" s="121"/>
      <c r="AS5" s="121"/>
      <c r="AT5" s="121"/>
      <c r="AU5" s="121"/>
      <c r="AV5" s="121"/>
      <c r="AW5" s="121"/>
      <c r="AX5" s="121"/>
      <c r="AY5" s="121"/>
      <c r="AZ5" s="121"/>
      <c r="BA5" s="121"/>
      <c r="BB5" s="121"/>
      <c r="BC5" s="121"/>
      <c r="BD5" s="121"/>
      <c r="BE5" s="121"/>
      <c r="BF5" s="121"/>
      <c r="BG5" s="121"/>
      <c r="BH5" s="121"/>
      <c r="BI5" s="121"/>
      <c r="BJ5" s="121"/>
      <c r="BK5" s="121"/>
      <c r="BL5" s="121"/>
      <c r="BM5" s="121"/>
      <c r="BN5" s="121"/>
      <c r="BO5" s="121"/>
      <c r="BP5" s="121"/>
      <c r="BQ5" s="121"/>
      <c r="BR5" s="121"/>
      <c r="BS5" s="121"/>
      <c r="BT5" s="121"/>
      <c r="BU5" s="121"/>
      <c r="BV5" s="121"/>
      <c r="BW5" s="121"/>
      <c r="BX5" s="121"/>
      <c r="BY5" s="121"/>
      <c r="BZ5" s="121"/>
      <c r="CA5" s="121"/>
      <c r="CB5" s="121"/>
      <c r="CC5" s="121"/>
      <c r="CD5" s="121"/>
      <c r="CE5" s="121"/>
      <c r="CF5" s="121"/>
      <c r="CG5" s="121"/>
      <c r="CH5" s="121"/>
      <c r="CI5" s="121"/>
      <c r="CJ5" s="121"/>
      <c r="CK5" s="121"/>
      <c r="CL5" s="121"/>
      <c r="CM5" s="121"/>
      <c r="CN5" s="121"/>
      <c r="CO5" s="121"/>
      <c r="CP5" s="121"/>
      <c r="CQ5" s="121"/>
      <c r="CR5" s="121"/>
      <c r="CS5" s="121"/>
      <c r="CT5" s="121"/>
      <c r="CU5" s="121"/>
      <c r="CV5" s="121"/>
      <c r="CW5" s="121"/>
      <c r="CX5" s="121"/>
      <c r="CY5" s="121"/>
    </row>
    <row r="6" spans="1:103" ht="18" x14ac:dyDescent="0.35">
      <c r="A6" s="122" t="s">
        <v>96</v>
      </c>
      <c r="B6" s="123"/>
      <c r="C6" s="124"/>
      <c r="D6" s="124"/>
      <c r="E6" s="124"/>
      <c r="F6" s="124"/>
      <c r="G6" s="124"/>
      <c r="H6" s="124"/>
      <c r="I6" s="124"/>
      <c r="J6" s="124"/>
      <c r="K6" s="124"/>
      <c r="L6" s="124"/>
      <c r="M6" s="124"/>
      <c r="N6" s="124"/>
      <c r="O6" s="124"/>
      <c r="P6" s="124"/>
      <c r="Q6" s="124"/>
      <c r="R6" s="124"/>
      <c r="S6" s="124"/>
      <c r="T6" s="125"/>
      <c r="U6" s="124"/>
      <c r="V6" s="124"/>
      <c r="W6" s="124"/>
      <c r="X6" s="124"/>
      <c r="Y6" s="124"/>
      <c r="Z6" s="124"/>
      <c r="AA6" s="124"/>
      <c r="AB6" s="124"/>
      <c r="AC6" s="124"/>
      <c r="AD6" s="124"/>
      <c r="AE6" s="124"/>
      <c r="AF6" s="124"/>
      <c r="AG6" s="124"/>
      <c r="AH6" s="124"/>
      <c r="AI6" s="124"/>
      <c r="AJ6" s="124"/>
      <c r="AK6" s="124"/>
      <c r="AL6" s="124"/>
      <c r="AM6" s="124"/>
      <c r="AN6" s="124"/>
      <c r="AO6" s="124"/>
      <c r="AP6" s="124"/>
      <c r="AQ6" s="124"/>
      <c r="AR6" s="124"/>
      <c r="AS6" s="124"/>
      <c r="AT6" s="124"/>
      <c r="AU6" s="124"/>
      <c r="AV6" s="124"/>
      <c r="AW6" s="124"/>
      <c r="AX6" s="124"/>
      <c r="AY6" s="124"/>
      <c r="AZ6" s="124"/>
      <c r="BA6" s="124"/>
      <c r="BB6" s="124"/>
      <c r="BC6" s="124"/>
      <c r="BD6" s="124"/>
      <c r="BE6" s="124"/>
      <c r="BF6" s="124"/>
      <c r="BG6" s="124"/>
      <c r="BH6" s="124"/>
      <c r="BI6" s="124"/>
      <c r="BJ6" s="124"/>
      <c r="BK6" s="124"/>
      <c r="BL6" s="124"/>
      <c r="BM6" s="124"/>
      <c r="BN6" s="124"/>
      <c r="BO6" s="124"/>
      <c r="BP6" s="124"/>
      <c r="BQ6" s="124"/>
      <c r="BR6" s="124"/>
      <c r="BS6" s="124"/>
      <c r="BT6" s="124"/>
      <c r="BU6" s="124"/>
      <c r="BV6" s="124"/>
      <c r="BW6" s="124"/>
      <c r="BX6" s="124"/>
      <c r="BY6" s="124"/>
      <c r="BZ6" s="124"/>
      <c r="CA6" s="124"/>
      <c r="CB6" s="124"/>
      <c r="CC6" s="124"/>
      <c r="CD6" s="124"/>
      <c r="CE6" s="124"/>
      <c r="CF6" s="124"/>
      <c r="CG6" s="124"/>
      <c r="CH6" s="124"/>
      <c r="CI6" s="124"/>
      <c r="CJ6" s="124"/>
      <c r="CK6" s="124"/>
      <c r="CL6" s="124"/>
      <c r="CM6" s="124"/>
      <c r="CN6" s="124"/>
      <c r="CO6" s="124"/>
      <c r="CP6" s="124"/>
      <c r="CQ6" s="124"/>
      <c r="CR6" s="124"/>
      <c r="CS6" s="124"/>
      <c r="CT6" s="124"/>
      <c r="CU6" s="124"/>
      <c r="CV6" s="124"/>
      <c r="CW6" s="124"/>
      <c r="CX6" s="124"/>
      <c r="CY6" s="124"/>
    </row>
    <row r="7" spans="1:103" ht="15.5" x14ac:dyDescent="0.35">
      <c r="A7" s="126"/>
      <c r="B7" s="121"/>
      <c r="C7" s="121"/>
      <c r="D7" s="121"/>
      <c r="E7" s="121"/>
      <c r="F7" s="121"/>
      <c r="G7" s="121"/>
      <c r="H7" s="121"/>
      <c r="I7" s="121"/>
      <c r="J7" s="121"/>
      <c r="K7" s="121"/>
      <c r="L7" s="121"/>
      <c r="M7" s="121"/>
      <c r="N7" s="121"/>
      <c r="O7" s="121"/>
      <c r="P7" s="121"/>
      <c r="Q7" s="121"/>
      <c r="R7" s="121"/>
      <c r="S7" s="121"/>
      <c r="T7" s="121"/>
      <c r="U7" s="121"/>
      <c r="V7" s="121"/>
      <c r="W7" s="121"/>
      <c r="X7" s="121"/>
      <c r="Y7" s="121"/>
      <c r="Z7" s="121"/>
      <c r="AA7" s="121"/>
      <c r="AB7" s="121"/>
      <c r="AC7" s="121"/>
      <c r="AD7" s="121"/>
      <c r="AE7" s="121"/>
      <c r="AF7" s="121"/>
      <c r="AG7" s="121"/>
      <c r="AH7" s="121"/>
      <c r="AI7" s="121"/>
      <c r="AJ7" s="121"/>
      <c r="AK7" s="121"/>
      <c r="AL7" s="121"/>
      <c r="AM7" s="121"/>
      <c r="AN7" s="121"/>
      <c r="AO7" s="121"/>
      <c r="AP7" s="121"/>
      <c r="AQ7" s="121"/>
      <c r="AR7" s="121"/>
      <c r="AS7" s="121"/>
      <c r="AT7" s="121"/>
      <c r="AU7" s="121"/>
      <c r="AV7" s="121"/>
      <c r="AW7" s="121"/>
      <c r="AX7" s="121"/>
      <c r="AY7" s="121"/>
      <c r="AZ7" s="121"/>
      <c r="BA7" s="121"/>
      <c r="BB7" s="121"/>
      <c r="BC7" s="121"/>
      <c r="BD7" s="121"/>
      <c r="BE7" s="121"/>
      <c r="BF7" s="121"/>
      <c r="BG7" s="121"/>
      <c r="BH7" s="121"/>
      <c r="BI7" s="121"/>
      <c r="BJ7" s="121"/>
      <c r="BK7" s="121"/>
      <c r="BL7" s="121"/>
      <c r="BM7" s="121"/>
      <c r="BN7" s="121"/>
      <c r="BO7" s="121"/>
      <c r="BP7" s="121"/>
      <c r="BQ7" s="121"/>
      <c r="BR7" s="121"/>
      <c r="BS7" s="121"/>
      <c r="BT7" s="121"/>
      <c r="BU7" s="121"/>
      <c r="BV7" s="121"/>
      <c r="BW7" s="121"/>
      <c r="BX7" s="121"/>
      <c r="BY7" s="121"/>
      <c r="BZ7" s="121"/>
      <c r="CA7" s="121"/>
      <c r="CB7" s="121"/>
      <c r="CC7" s="121"/>
      <c r="CD7" s="121"/>
      <c r="CE7" s="121"/>
      <c r="CF7" s="121"/>
      <c r="CG7" s="121"/>
      <c r="CH7" s="121"/>
      <c r="CI7" s="121"/>
      <c r="CJ7" s="121"/>
      <c r="CK7" s="121"/>
      <c r="CL7" s="121"/>
      <c r="CM7" s="121"/>
      <c r="CN7" s="121"/>
      <c r="CO7" s="121"/>
      <c r="CP7" s="121"/>
      <c r="CQ7" s="121"/>
      <c r="CR7" s="121"/>
      <c r="CS7" s="121"/>
      <c r="CT7" s="121"/>
      <c r="CU7" s="121"/>
      <c r="CV7" s="121"/>
      <c r="CW7" s="121"/>
      <c r="CX7" s="121"/>
      <c r="CY7" s="121"/>
    </row>
    <row r="8" spans="1:103" ht="18.5" thickBot="1" x14ac:dyDescent="0.4">
      <c r="A8" s="127" t="s">
        <v>97</v>
      </c>
    </row>
    <row r="9" spans="1:103" ht="87" customHeight="1" x14ac:dyDescent="0.35">
      <c r="A9" s="128">
        <v>1</v>
      </c>
      <c r="B9" s="449" t="s">
        <v>98</v>
      </c>
      <c r="C9" s="450"/>
      <c r="D9" s="450"/>
      <c r="E9" s="450"/>
      <c r="F9" s="450"/>
      <c r="G9" s="451"/>
      <c r="H9" s="129"/>
      <c r="I9" s="129"/>
      <c r="J9" s="129"/>
      <c r="K9" s="129"/>
      <c r="L9" s="129"/>
      <c r="M9" s="129"/>
      <c r="N9" s="129"/>
      <c r="O9" s="129"/>
      <c r="P9" s="129"/>
      <c r="Q9" s="129"/>
      <c r="R9" s="129"/>
      <c r="S9" s="129"/>
      <c r="T9" s="129"/>
      <c r="U9" s="129"/>
      <c r="V9" s="129"/>
      <c r="W9" s="129"/>
      <c r="X9" s="129"/>
      <c r="Y9" s="129"/>
      <c r="Z9" s="129"/>
      <c r="AA9" s="129"/>
      <c r="AB9" s="129"/>
      <c r="AC9" s="129"/>
      <c r="AD9" s="129"/>
      <c r="AE9" s="129"/>
      <c r="AF9" s="129"/>
      <c r="AG9" s="129"/>
      <c r="AH9" s="129"/>
      <c r="AI9" s="129"/>
      <c r="AJ9" s="129"/>
      <c r="AK9" s="129"/>
      <c r="AL9" s="129"/>
      <c r="AM9" s="129"/>
      <c r="AN9" s="129"/>
      <c r="AO9" s="129"/>
      <c r="AP9" s="129"/>
      <c r="AQ9" s="129"/>
      <c r="AR9" s="129"/>
      <c r="AS9" s="129"/>
      <c r="AT9" s="129"/>
      <c r="AU9" s="129"/>
      <c r="AV9" s="129"/>
      <c r="AW9" s="129"/>
      <c r="AX9" s="129"/>
      <c r="AY9" s="129"/>
      <c r="AZ9" s="129"/>
      <c r="BA9" s="129"/>
      <c r="BB9" s="129"/>
      <c r="BC9" s="129"/>
      <c r="BD9" s="129"/>
      <c r="BE9" s="129"/>
      <c r="BF9" s="129"/>
      <c r="BG9" s="129"/>
      <c r="BH9" s="129"/>
      <c r="BI9" s="129"/>
      <c r="BJ9" s="129"/>
      <c r="BK9" s="129"/>
      <c r="BL9" s="129"/>
      <c r="BM9" s="129"/>
      <c r="BN9" s="129"/>
      <c r="BO9" s="129"/>
      <c r="BP9" s="129"/>
      <c r="BQ9" s="129"/>
      <c r="BR9" s="129"/>
      <c r="BS9" s="129"/>
      <c r="BT9" s="129"/>
      <c r="BU9" s="129"/>
      <c r="BV9" s="129"/>
      <c r="BW9" s="129"/>
      <c r="BX9" s="129"/>
      <c r="BY9" s="129"/>
      <c r="BZ9" s="129"/>
      <c r="CA9" s="129"/>
      <c r="CB9" s="129"/>
      <c r="CC9" s="129"/>
      <c r="CD9" s="129"/>
      <c r="CE9" s="129"/>
      <c r="CF9" s="129"/>
      <c r="CG9" s="129"/>
      <c r="CH9" s="129"/>
      <c r="CI9" s="129"/>
      <c r="CJ9" s="129"/>
      <c r="CK9" s="129"/>
      <c r="CL9" s="129"/>
      <c r="CM9" s="129"/>
      <c r="CN9" s="129"/>
      <c r="CO9" s="129"/>
      <c r="CP9" s="129"/>
      <c r="CQ9" s="129"/>
      <c r="CR9" s="129"/>
      <c r="CS9" s="129"/>
      <c r="CT9" s="129"/>
      <c r="CU9" s="129"/>
      <c r="CV9" s="129"/>
      <c r="CW9" s="129"/>
      <c r="CX9" s="129"/>
      <c r="CY9" s="129"/>
    </row>
    <row r="10" spans="1:103" ht="27" customHeight="1" x14ac:dyDescent="0.35">
      <c r="A10" s="452">
        <v>2</v>
      </c>
      <c r="B10" s="453" t="s">
        <v>99</v>
      </c>
      <c r="C10" s="454"/>
      <c r="D10" s="454"/>
      <c r="E10" s="454"/>
      <c r="F10" s="454"/>
      <c r="G10" s="455"/>
      <c r="H10" s="129"/>
      <c r="I10" s="129"/>
      <c r="J10" s="130"/>
      <c r="K10" s="129"/>
      <c r="L10" s="129"/>
      <c r="M10" s="129"/>
      <c r="N10" s="129"/>
      <c r="O10" s="428"/>
      <c r="P10" s="429"/>
      <c r="Q10" s="429"/>
      <c r="R10" s="429"/>
      <c r="S10" s="429"/>
      <c r="T10" s="429"/>
      <c r="U10" s="129"/>
      <c r="V10" s="129"/>
      <c r="W10" s="129"/>
      <c r="X10" s="129"/>
      <c r="Y10" s="129"/>
      <c r="Z10" s="129"/>
      <c r="AA10" s="129"/>
      <c r="AB10" s="129"/>
      <c r="AC10" s="129"/>
      <c r="AD10" s="129"/>
      <c r="AE10" s="129"/>
      <c r="AF10" s="129"/>
      <c r="AG10" s="129"/>
      <c r="AH10" s="129"/>
      <c r="AI10" s="129"/>
      <c r="AJ10" s="129"/>
      <c r="AK10" s="129"/>
      <c r="AL10" s="129"/>
      <c r="AM10" s="129"/>
      <c r="AN10" s="129"/>
      <c r="AO10" s="129"/>
      <c r="AP10" s="129"/>
      <c r="AQ10" s="129"/>
      <c r="AR10" s="129"/>
      <c r="AS10" s="129"/>
      <c r="AT10" s="129"/>
      <c r="AU10" s="129"/>
      <c r="AV10" s="129"/>
      <c r="AW10" s="129"/>
      <c r="AX10" s="129"/>
      <c r="AY10" s="129"/>
      <c r="AZ10" s="129"/>
      <c r="BA10" s="129"/>
      <c r="BB10" s="129"/>
      <c r="BC10" s="129"/>
      <c r="BD10" s="129"/>
      <c r="BE10" s="129"/>
      <c r="BF10" s="129"/>
      <c r="BG10" s="129"/>
      <c r="BH10" s="129"/>
      <c r="BI10" s="129"/>
      <c r="BJ10" s="129"/>
      <c r="BK10" s="129"/>
      <c r="BL10" s="129"/>
      <c r="BM10" s="129"/>
      <c r="BN10" s="129"/>
      <c r="BO10" s="129"/>
      <c r="BP10" s="129"/>
      <c r="BQ10" s="129"/>
      <c r="BR10" s="129"/>
      <c r="BS10" s="129"/>
      <c r="BT10" s="129"/>
      <c r="BU10" s="129"/>
      <c r="BV10" s="129"/>
      <c r="BW10" s="129"/>
      <c r="BX10" s="129"/>
      <c r="BY10" s="129"/>
      <c r="BZ10" s="129"/>
      <c r="CA10" s="129"/>
      <c r="CB10" s="129"/>
      <c r="CC10" s="129"/>
      <c r="CD10" s="129"/>
      <c r="CE10" s="129"/>
      <c r="CF10" s="129"/>
      <c r="CG10" s="129"/>
      <c r="CH10" s="129"/>
      <c r="CI10" s="129"/>
      <c r="CJ10" s="129"/>
      <c r="CK10" s="129"/>
      <c r="CL10" s="129"/>
      <c r="CM10" s="129"/>
      <c r="CN10" s="129"/>
      <c r="CO10" s="129"/>
      <c r="CP10" s="129"/>
      <c r="CQ10" s="129"/>
      <c r="CR10" s="129"/>
      <c r="CS10" s="129"/>
      <c r="CT10" s="129"/>
      <c r="CU10" s="129"/>
      <c r="CV10" s="129"/>
      <c r="CW10" s="129"/>
      <c r="CX10" s="129"/>
      <c r="CY10" s="129"/>
    </row>
    <row r="11" spans="1:103" ht="15.5" x14ac:dyDescent="0.35">
      <c r="A11" s="452"/>
      <c r="B11" s="430" t="s">
        <v>100</v>
      </c>
      <c r="C11" s="429"/>
      <c r="D11" s="429"/>
      <c r="E11" s="429"/>
      <c r="F11" s="429"/>
      <c r="G11" s="431"/>
      <c r="H11" s="129"/>
      <c r="I11" s="129"/>
      <c r="J11" s="129"/>
      <c r="K11" s="129"/>
      <c r="L11" s="129"/>
      <c r="M11" s="129"/>
      <c r="N11" s="129"/>
      <c r="O11" s="129"/>
      <c r="P11" s="129"/>
      <c r="Q11" s="129"/>
      <c r="R11" s="129"/>
      <c r="S11" s="129"/>
      <c r="T11" s="129"/>
      <c r="U11" s="129"/>
      <c r="V11" s="129"/>
      <c r="W11" s="129"/>
      <c r="X11" s="129"/>
      <c r="Y11" s="129"/>
      <c r="Z11" s="129"/>
      <c r="AA11" s="129"/>
      <c r="AB11" s="129"/>
      <c r="AC11" s="129"/>
      <c r="AD11" s="129"/>
      <c r="AE11" s="129"/>
      <c r="AF11" s="129"/>
      <c r="AG11" s="129"/>
      <c r="AH11" s="129"/>
      <c r="AI11" s="129"/>
      <c r="AJ11" s="129"/>
      <c r="AK11" s="129"/>
      <c r="AL11" s="129"/>
      <c r="AM11" s="129"/>
      <c r="AN11" s="129"/>
      <c r="AO11" s="129"/>
      <c r="AP11" s="129"/>
      <c r="AQ11" s="129"/>
      <c r="AR11" s="129"/>
      <c r="AS11" s="129"/>
      <c r="AT11" s="129"/>
      <c r="AU11" s="129"/>
      <c r="AV11" s="129"/>
      <c r="AW11" s="129"/>
      <c r="AX11" s="129"/>
      <c r="AY11" s="129"/>
      <c r="AZ11" s="129"/>
      <c r="BA11" s="129"/>
      <c r="BB11" s="129"/>
      <c r="BC11" s="129"/>
      <c r="BD11" s="129"/>
      <c r="BE11" s="129"/>
      <c r="BF11" s="129"/>
      <c r="BG11" s="129"/>
      <c r="BH11" s="129"/>
      <c r="BI11" s="129"/>
      <c r="BJ11" s="129"/>
      <c r="BK11" s="129"/>
      <c r="BL11" s="129"/>
      <c r="BM11" s="129"/>
      <c r="BN11" s="129"/>
      <c r="BO11" s="129"/>
      <c r="BP11" s="129"/>
      <c r="BQ11" s="129"/>
      <c r="BR11" s="129"/>
      <c r="BS11" s="129"/>
      <c r="BT11" s="129"/>
      <c r="BU11" s="129"/>
      <c r="BV11" s="129"/>
      <c r="BW11" s="129"/>
      <c r="BX11" s="129"/>
      <c r="BY11" s="129"/>
      <c r="BZ11" s="129"/>
      <c r="CA11" s="129"/>
      <c r="CB11" s="129"/>
      <c r="CC11" s="129"/>
      <c r="CD11" s="129"/>
      <c r="CE11" s="129"/>
      <c r="CF11" s="129"/>
      <c r="CG11" s="129"/>
      <c r="CH11" s="129"/>
      <c r="CI11" s="129"/>
      <c r="CJ11" s="129"/>
      <c r="CK11" s="129"/>
      <c r="CL11" s="129"/>
      <c r="CM11" s="129"/>
      <c r="CN11" s="129"/>
      <c r="CO11" s="129"/>
      <c r="CP11" s="129"/>
      <c r="CQ11" s="129"/>
      <c r="CR11" s="129"/>
      <c r="CS11" s="129"/>
      <c r="CT11" s="129"/>
      <c r="CU11" s="129"/>
      <c r="CV11" s="129"/>
      <c r="CW11" s="129"/>
      <c r="CX11" s="129"/>
      <c r="CY11" s="129"/>
    </row>
    <row r="12" spans="1:103" ht="110.25" customHeight="1" x14ac:dyDescent="0.35">
      <c r="A12" s="452"/>
      <c r="B12" s="432" t="s">
        <v>101</v>
      </c>
      <c r="C12" s="433"/>
      <c r="D12" s="433"/>
      <c r="E12" s="433"/>
      <c r="F12" s="433"/>
      <c r="G12" s="434"/>
      <c r="H12" s="129"/>
      <c r="I12" s="129"/>
      <c r="J12" s="129"/>
      <c r="K12" s="129"/>
      <c r="L12" s="129"/>
      <c r="M12" s="129"/>
      <c r="N12" s="129"/>
      <c r="O12" s="129"/>
      <c r="P12" s="129"/>
      <c r="Q12" s="129"/>
      <c r="R12" s="129"/>
      <c r="S12" s="129"/>
      <c r="T12" s="129"/>
      <c r="U12" s="129"/>
      <c r="V12" s="129"/>
      <c r="W12" s="129"/>
      <c r="X12" s="129"/>
      <c r="Y12" s="129"/>
      <c r="Z12" s="129"/>
      <c r="AA12" s="129"/>
      <c r="AB12" s="129"/>
      <c r="AC12" s="129"/>
      <c r="AD12" s="129"/>
      <c r="AE12" s="129"/>
      <c r="AF12" s="129"/>
      <c r="AG12" s="129"/>
      <c r="AH12" s="129"/>
      <c r="AI12" s="129"/>
      <c r="AJ12" s="129"/>
      <c r="AK12" s="129"/>
      <c r="AL12" s="129"/>
      <c r="AM12" s="129"/>
      <c r="AN12" s="129"/>
      <c r="AO12" s="129"/>
      <c r="AP12" s="129"/>
      <c r="AQ12" s="129"/>
      <c r="AR12" s="129"/>
      <c r="AS12" s="129"/>
      <c r="AT12" s="129"/>
      <c r="AU12" s="129"/>
      <c r="AV12" s="129"/>
      <c r="AW12" s="129"/>
      <c r="AX12" s="129"/>
      <c r="AY12" s="129"/>
      <c r="AZ12" s="129"/>
      <c r="BA12" s="129"/>
      <c r="BB12" s="129"/>
      <c r="BC12" s="129"/>
      <c r="BD12" s="129"/>
      <c r="BE12" s="129"/>
      <c r="BF12" s="129"/>
      <c r="BG12" s="129"/>
      <c r="BH12" s="129"/>
      <c r="BI12" s="129"/>
      <c r="BJ12" s="129"/>
      <c r="BK12" s="129"/>
      <c r="BL12" s="129"/>
      <c r="BM12" s="129"/>
      <c r="BN12" s="129"/>
      <c r="BO12" s="129"/>
      <c r="BP12" s="129"/>
      <c r="BQ12" s="129"/>
      <c r="BR12" s="129"/>
      <c r="BS12" s="129"/>
      <c r="BT12" s="129"/>
      <c r="BU12" s="129"/>
      <c r="BV12" s="129"/>
      <c r="BW12" s="129"/>
      <c r="BX12" s="129"/>
      <c r="BY12" s="129"/>
      <c r="BZ12" s="129"/>
      <c r="CA12" s="129"/>
      <c r="CB12" s="129"/>
      <c r="CC12" s="129"/>
      <c r="CD12" s="129"/>
      <c r="CE12" s="129"/>
      <c r="CF12" s="129"/>
      <c r="CG12" s="129"/>
      <c r="CH12" s="129"/>
      <c r="CI12" s="129"/>
      <c r="CJ12" s="129"/>
      <c r="CK12" s="129"/>
      <c r="CL12" s="129"/>
      <c r="CM12" s="129"/>
      <c r="CN12" s="129"/>
      <c r="CO12" s="129"/>
      <c r="CP12" s="129"/>
      <c r="CQ12" s="129"/>
      <c r="CR12" s="129"/>
      <c r="CS12" s="129"/>
      <c r="CT12" s="129"/>
      <c r="CU12" s="129"/>
      <c r="CV12" s="129"/>
      <c r="CW12" s="129"/>
      <c r="CX12" s="129"/>
      <c r="CY12" s="129"/>
    </row>
    <row r="13" spans="1:103" ht="68.25" customHeight="1" x14ac:dyDescent="0.35">
      <c r="A13" s="131">
        <v>3</v>
      </c>
      <c r="B13" s="443" t="s">
        <v>102</v>
      </c>
      <c r="C13" s="444"/>
      <c r="D13" s="444"/>
      <c r="E13" s="444"/>
      <c r="F13" s="444"/>
      <c r="G13" s="445"/>
      <c r="H13" s="129"/>
      <c r="I13" s="129"/>
      <c r="J13" s="129"/>
      <c r="K13" s="129"/>
      <c r="L13" s="129"/>
      <c r="M13" s="132"/>
      <c r="N13" s="129"/>
      <c r="O13" s="129"/>
      <c r="P13" s="129"/>
      <c r="Q13" s="129"/>
      <c r="R13" s="129"/>
      <c r="S13" s="129"/>
      <c r="T13" s="129"/>
      <c r="U13" s="129"/>
      <c r="V13" s="129"/>
      <c r="W13" s="129"/>
      <c r="X13" s="129"/>
      <c r="Y13" s="129"/>
      <c r="Z13" s="129"/>
      <c r="AA13" s="129"/>
      <c r="AB13" s="129"/>
      <c r="AC13" s="129"/>
      <c r="AD13" s="129"/>
      <c r="AE13" s="129"/>
      <c r="AF13" s="129"/>
      <c r="AG13" s="129"/>
      <c r="AH13" s="129"/>
      <c r="AI13" s="129"/>
      <c r="AJ13" s="129"/>
      <c r="AK13" s="129"/>
      <c r="AL13" s="129"/>
      <c r="AM13" s="129"/>
      <c r="AN13" s="129"/>
      <c r="AO13" s="129"/>
      <c r="AP13" s="129"/>
      <c r="AQ13" s="129"/>
      <c r="AR13" s="129"/>
      <c r="AS13" s="129"/>
      <c r="AT13" s="129"/>
      <c r="AU13" s="129"/>
      <c r="AV13" s="129"/>
      <c r="AW13" s="129"/>
      <c r="AX13" s="129"/>
      <c r="AY13" s="129"/>
      <c r="AZ13" s="129"/>
      <c r="BA13" s="129"/>
      <c r="BB13" s="129"/>
      <c r="BC13" s="129"/>
      <c r="BD13" s="129"/>
      <c r="BE13" s="129"/>
      <c r="BF13" s="129"/>
      <c r="BG13" s="129"/>
      <c r="BH13" s="129"/>
      <c r="BI13" s="129"/>
      <c r="BJ13" s="129"/>
      <c r="BK13" s="129"/>
      <c r="BL13" s="129"/>
      <c r="BM13" s="129"/>
      <c r="BN13" s="129"/>
      <c r="BO13" s="129"/>
      <c r="BP13" s="129"/>
      <c r="BQ13" s="129"/>
      <c r="BR13" s="129"/>
      <c r="BS13" s="129"/>
      <c r="BT13" s="129"/>
      <c r="BU13" s="129"/>
      <c r="BV13" s="129"/>
      <c r="BW13" s="129"/>
      <c r="BX13" s="129"/>
      <c r="BY13" s="129"/>
      <c r="BZ13" s="129"/>
      <c r="CA13" s="129"/>
      <c r="CB13" s="129"/>
      <c r="CC13" s="129"/>
      <c r="CD13" s="129"/>
      <c r="CE13" s="129"/>
      <c r="CF13" s="129"/>
      <c r="CG13" s="129"/>
      <c r="CH13" s="129"/>
      <c r="CI13" s="129"/>
      <c r="CJ13" s="129"/>
      <c r="CK13" s="129"/>
      <c r="CL13" s="129"/>
      <c r="CM13" s="129"/>
      <c r="CN13" s="129"/>
      <c r="CO13" s="129"/>
      <c r="CP13" s="129"/>
      <c r="CQ13" s="129"/>
      <c r="CR13" s="129"/>
      <c r="CS13" s="129"/>
      <c r="CT13" s="129"/>
      <c r="CU13" s="129"/>
      <c r="CV13" s="129"/>
      <c r="CW13" s="129"/>
      <c r="CX13" s="129"/>
      <c r="CY13" s="129"/>
    </row>
    <row r="14" spans="1:103" ht="84.75" customHeight="1" x14ac:dyDescent="0.35">
      <c r="A14" s="131">
        <v>4</v>
      </c>
      <c r="B14" s="446" t="s">
        <v>103</v>
      </c>
      <c r="C14" s="447"/>
      <c r="D14" s="447"/>
      <c r="E14" s="447"/>
      <c r="F14" s="447"/>
      <c r="G14" s="448"/>
      <c r="H14" s="129"/>
      <c r="I14" s="129"/>
      <c r="J14" s="129"/>
      <c r="K14" s="129"/>
      <c r="L14" s="129"/>
      <c r="M14" s="129"/>
      <c r="N14" s="129"/>
      <c r="O14" s="129"/>
      <c r="P14" s="129"/>
      <c r="Q14" s="129"/>
      <c r="R14" s="129"/>
      <c r="S14" s="129"/>
      <c r="T14" s="129"/>
      <c r="U14" s="129"/>
      <c r="V14" s="129"/>
      <c r="W14" s="129"/>
      <c r="X14" s="129"/>
      <c r="Y14" s="129"/>
      <c r="Z14" s="129"/>
      <c r="AA14" s="129"/>
      <c r="AB14" s="129"/>
      <c r="AC14" s="129"/>
      <c r="AD14" s="129"/>
      <c r="AE14" s="129"/>
      <c r="AF14" s="129"/>
      <c r="AG14" s="129"/>
      <c r="AH14" s="129"/>
      <c r="AI14" s="129"/>
      <c r="AJ14" s="129"/>
      <c r="AK14" s="129"/>
      <c r="AL14" s="129"/>
      <c r="AM14" s="129"/>
      <c r="AN14" s="129"/>
      <c r="AO14" s="129"/>
      <c r="AP14" s="129"/>
      <c r="AQ14" s="129"/>
      <c r="AR14" s="129"/>
      <c r="AS14" s="129"/>
      <c r="AT14" s="129"/>
      <c r="AU14" s="129"/>
      <c r="AV14" s="129"/>
      <c r="AW14" s="129"/>
      <c r="AX14" s="129"/>
      <c r="AY14" s="129"/>
      <c r="AZ14" s="129"/>
      <c r="BA14" s="129"/>
      <c r="BB14" s="129"/>
      <c r="BC14" s="129"/>
      <c r="BD14" s="129"/>
      <c r="BE14" s="129"/>
      <c r="BF14" s="129"/>
      <c r="BG14" s="129"/>
      <c r="BH14" s="129"/>
      <c r="BI14" s="129"/>
      <c r="BJ14" s="129"/>
      <c r="BK14" s="129"/>
      <c r="BL14" s="129"/>
      <c r="BM14" s="129"/>
      <c r="BN14" s="129"/>
      <c r="BO14" s="129"/>
      <c r="BP14" s="129"/>
      <c r="BQ14" s="129"/>
      <c r="BR14" s="129"/>
      <c r="BS14" s="129"/>
      <c r="BT14" s="129"/>
      <c r="BU14" s="129"/>
      <c r="BV14" s="129"/>
      <c r="BW14" s="129"/>
      <c r="BX14" s="129"/>
      <c r="BY14" s="129"/>
      <c r="BZ14" s="129"/>
      <c r="CA14" s="129"/>
      <c r="CB14" s="129"/>
      <c r="CC14" s="129"/>
      <c r="CD14" s="129"/>
      <c r="CE14" s="129"/>
      <c r="CF14" s="129"/>
      <c r="CG14" s="129"/>
      <c r="CH14" s="129"/>
      <c r="CI14" s="129"/>
      <c r="CJ14" s="129"/>
      <c r="CK14" s="129"/>
      <c r="CL14" s="129"/>
      <c r="CM14" s="129"/>
      <c r="CN14" s="129"/>
      <c r="CO14" s="129"/>
      <c r="CP14" s="129"/>
      <c r="CQ14" s="129"/>
      <c r="CR14" s="129"/>
      <c r="CS14" s="129"/>
      <c r="CT14" s="129"/>
      <c r="CU14" s="129"/>
      <c r="CV14" s="129"/>
      <c r="CW14" s="129"/>
      <c r="CX14" s="129"/>
      <c r="CY14" s="129"/>
    </row>
    <row r="15" spans="1:103" ht="15.5" x14ac:dyDescent="0.35">
      <c r="A15" s="135" t="s">
        <v>88</v>
      </c>
      <c r="B15" s="136"/>
      <c r="C15" s="134"/>
      <c r="D15" s="134"/>
      <c r="E15" s="134"/>
      <c r="F15" s="134"/>
      <c r="G15" s="134"/>
      <c r="H15" s="134"/>
      <c r="I15" s="134"/>
      <c r="J15" s="134"/>
      <c r="K15" s="121"/>
      <c r="L15" s="121"/>
      <c r="M15" s="121"/>
      <c r="N15" s="121"/>
    </row>
    <row r="16" spans="1:103" ht="20" x14ac:dyDescent="0.4">
      <c r="A16" s="133" t="s">
        <v>104</v>
      </c>
      <c r="B16" s="137"/>
      <c r="C16" s="138"/>
      <c r="D16" s="139"/>
      <c r="E16" s="139"/>
      <c r="F16" s="139"/>
      <c r="G16" s="139"/>
      <c r="H16" s="140"/>
      <c r="I16" s="140"/>
      <c r="J16" s="140"/>
      <c r="K16" s="140"/>
      <c r="L16" s="140"/>
      <c r="M16" s="140"/>
      <c r="N16" s="140"/>
    </row>
    <row r="17" spans="1:14" ht="18.5" thickBot="1" x14ac:dyDescent="0.4">
      <c r="A17" s="141" t="s">
        <v>105</v>
      </c>
      <c r="B17" s="142"/>
      <c r="C17" s="141"/>
      <c r="D17" s="143"/>
      <c r="E17" s="143"/>
      <c r="F17" s="143"/>
      <c r="G17" s="143"/>
      <c r="H17" s="144"/>
      <c r="I17" s="144"/>
      <c r="J17" s="144"/>
      <c r="K17" s="144"/>
      <c r="L17" s="144"/>
      <c r="M17" s="144"/>
      <c r="N17" s="144"/>
    </row>
    <row r="18" spans="1:14" ht="46.25" customHeight="1" thickBot="1" x14ac:dyDescent="0.4">
      <c r="A18" s="145"/>
      <c r="B18" s="146"/>
      <c r="C18" s="147"/>
      <c r="D18" s="148"/>
      <c r="E18" s="149" t="s">
        <v>106</v>
      </c>
      <c r="F18" s="150"/>
      <c r="H18" s="441" t="s">
        <v>107</v>
      </c>
      <c r="I18" s="442"/>
      <c r="J18" s="442"/>
      <c r="K18" s="442"/>
      <c r="L18" s="442"/>
      <c r="M18" s="442"/>
      <c r="N18" s="121"/>
    </row>
    <row r="19" spans="1:14" ht="46.25" customHeight="1" thickBot="1" x14ac:dyDescent="0.4">
      <c r="A19" s="151" t="s">
        <v>82</v>
      </c>
      <c r="B19" s="152" t="s">
        <v>108</v>
      </c>
      <c r="C19" s="153" t="s">
        <v>109</v>
      </c>
      <c r="D19" s="154" t="s">
        <v>110</v>
      </c>
      <c r="E19" s="155" t="s">
        <v>111</v>
      </c>
      <c r="F19" s="156" t="s">
        <v>112</v>
      </c>
      <c r="G19" s="157"/>
      <c r="H19" s="157"/>
      <c r="I19" s="157"/>
      <c r="J19" s="157"/>
      <c r="K19" s="157"/>
      <c r="L19" s="121"/>
    </row>
    <row r="20" spans="1:14" ht="15.5" x14ac:dyDescent="0.35">
      <c r="A20" s="158">
        <v>1</v>
      </c>
      <c r="B20" s="159" t="s">
        <v>113</v>
      </c>
      <c r="C20" s="160" t="s">
        <v>76</v>
      </c>
      <c r="D20" s="161">
        <v>1</v>
      </c>
      <c r="E20" s="162"/>
      <c r="F20" s="163"/>
      <c r="G20" s="157"/>
      <c r="H20" s="157"/>
      <c r="I20" s="157"/>
      <c r="J20" s="157"/>
      <c r="K20" s="157"/>
      <c r="L20" s="121"/>
    </row>
    <row r="21" spans="1:14" ht="15.5" x14ac:dyDescent="0.35">
      <c r="A21" s="158">
        <v>2</v>
      </c>
      <c r="B21" s="164" t="s">
        <v>114</v>
      </c>
      <c r="C21" s="165" t="s">
        <v>115</v>
      </c>
      <c r="D21" s="166">
        <v>0</v>
      </c>
      <c r="E21" s="167"/>
      <c r="F21" s="163"/>
      <c r="G21" s="134"/>
      <c r="H21" s="134"/>
      <c r="I21" s="121"/>
      <c r="J21" s="121"/>
      <c r="K21" s="121"/>
      <c r="L21" s="121"/>
    </row>
    <row r="22" spans="1:14" ht="15.5" x14ac:dyDescent="0.35">
      <c r="A22" s="158">
        <v>3</v>
      </c>
      <c r="B22" s="164" t="s">
        <v>116</v>
      </c>
      <c r="C22" s="165" t="s">
        <v>117</v>
      </c>
      <c r="D22" s="166">
        <v>0</v>
      </c>
      <c r="E22" s="167"/>
      <c r="F22" s="163"/>
      <c r="G22" s="134"/>
      <c r="H22" s="134"/>
      <c r="I22" s="121"/>
      <c r="J22" s="121"/>
      <c r="K22" s="121"/>
      <c r="L22" s="121"/>
    </row>
    <row r="23" spans="1:14" ht="15.5" x14ac:dyDescent="0.35">
      <c r="A23" s="158">
        <v>4</v>
      </c>
      <c r="B23" s="164" t="s">
        <v>118</v>
      </c>
      <c r="C23" s="165" t="s">
        <v>119</v>
      </c>
      <c r="D23" s="166">
        <v>0</v>
      </c>
      <c r="E23" s="167"/>
      <c r="F23" s="163"/>
      <c r="G23" s="134"/>
      <c r="H23" s="134"/>
      <c r="I23" s="121"/>
      <c r="J23" s="121"/>
      <c r="K23" s="121"/>
      <c r="L23" s="121"/>
    </row>
    <row r="24" spans="1:14" ht="15.5" x14ac:dyDescent="0.35">
      <c r="A24" s="158">
        <v>5</v>
      </c>
      <c r="B24" s="164" t="s">
        <v>120</v>
      </c>
      <c r="C24" s="165" t="s">
        <v>121</v>
      </c>
      <c r="D24" s="166">
        <v>0</v>
      </c>
      <c r="E24" s="167"/>
      <c r="F24" s="163"/>
      <c r="G24" s="134"/>
      <c r="H24" s="134"/>
      <c r="I24" s="121"/>
      <c r="J24" s="121"/>
      <c r="K24" s="121"/>
      <c r="L24" s="121"/>
    </row>
    <row r="25" spans="1:14" ht="15.5" x14ac:dyDescent="0.35">
      <c r="A25" s="158">
        <v>6</v>
      </c>
      <c r="B25" s="164" t="s">
        <v>122</v>
      </c>
      <c r="C25" s="165" t="s">
        <v>123</v>
      </c>
      <c r="D25" s="166">
        <v>0</v>
      </c>
      <c r="E25" s="167"/>
      <c r="F25" s="163"/>
      <c r="G25" s="134"/>
      <c r="H25" s="134"/>
      <c r="I25" s="121"/>
      <c r="J25" s="121"/>
      <c r="K25" s="121"/>
      <c r="L25" s="121"/>
    </row>
    <row r="26" spans="1:14" ht="15.5" x14ac:dyDescent="0.35">
      <c r="A26" s="158">
        <v>7</v>
      </c>
      <c r="B26" s="164" t="s">
        <v>124</v>
      </c>
      <c r="C26" s="165" t="s">
        <v>125</v>
      </c>
      <c r="D26" s="166">
        <v>0</v>
      </c>
      <c r="E26" s="167"/>
      <c r="F26" s="163"/>
      <c r="G26" s="134"/>
      <c r="H26" s="134"/>
      <c r="I26" s="121"/>
      <c r="J26" s="121"/>
      <c r="K26" s="121"/>
      <c r="L26" s="121"/>
    </row>
    <row r="27" spans="1:14" ht="15.5" x14ac:dyDescent="0.35">
      <c r="A27" s="158">
        <v>8</v>
      </c>
      <c r="B27" s="164" t="s">
        <v>126</v>
      </c>
      <c r="C27" s="165" t="s">
        <v>127</v>
      </c>
      <c r="D27" s="166">
        <v>0</v>
      </c>
      <c r="E27" s="167"/>
      <c r="F27" s="163"/>
      <c r="G27" s="134"/>
      <c r="H27" s="134"/>
      <c r="I27" s="121"/>
      <c r="J27" s="121"/>
      <c r="K27" s="121"/>
      <c r="L27" s="121"/>
    </row>
    <row r="28" spans="1:14" ht="15.5" x14ac:dyDescent="0.35">
      <c r="A28" s="158">
        <v>9</v>
      </c>
      <c r="B28" s="164" t="s">
        <v>128</v>
      </c>
      <c r="C28" s="165" t="s">
        <v>129</v>
      </c>
      <c r="D28" s="166">
        <v>0</v>
      </c>
      <c r="E28" s="167"/>
      <c r="F28" s="163"/>
      <c r="G28" s="134"/>
      <c r="H28" s="134"/>
    </row>
    <row r="29" spans="1:14" ht="15.5" x14ac:dyDescent="0.35">
      <c r="A29" s="158">
        <v>10</v>
      </c>
      <c r="B29" s="164" t="s">
        <v>130</v>
      </c>
      <c r="C29" s="165" t="s">
        <v>131</v>
      </c>
      <c r="D29" s="166">
        <v>0</v>
      </c>
      <c r="E29" s="167"/>
      <c r="F29" s="163"/>
      <c r="G29" s="134"/>
      <c r="H29" s="134"/>
    </row>
    <row r="30" spans="1:14" ht="15.5" x14ac:dyDescent="0.35">
      <c r="A30" s="158">
        <v>11</v>
      </c>
      <c r="B30" s="164" t="s">
        <v>132</v>
      </c>
      <c r="C30" s="165" t="s">
        <v>133</v>
      </c>
      <c r="D30" s="166">
        <v>0</v>
      </c>
      <c r="E30" s="167"/>
      <c r="F30" s="163"/>
      <c r="G30" s="134"/>
      <c r="H30" s="134"/>
    </row>
    <row r="31" spans="1:14" ht="15.5" x14ac:dyDescent="0.35">
      <c r="A31" s="158">
        <v>12</v>
      </c>
      <c r="B31" s="164" t="s">
        <v>134</v>
      </c>
      <c r="C31" s="165" t="s">
        <v>135</v>
      </c>
      <c r="D31" s="166">
        <v>0</v>
      </c>
      <c r="E31" s="167"/>
      <c r="F31" s="163"/>
      <c r="G31" s="134"/>
      <c r="H31" s="134"/>
    </row>
    <row r="32" spans="1:14" ht="15.5" x14ac:dyDescent="0.35">
      <c r="A32" s="158">
        <v>13</v>
      </c>
      <c r="B32" s="164" t="s">
        <v>136</v>
      </c>
      <c r="C32" s="165" t="s">
        <v>137</v>
      </c>
      <c r="D32" s="166">
        <v>0</v>
      </c>
      <c r="E32" s="167"/>
      <c r="F32" s="163"/>
      <c r="G32" s="134"/>
      <c r="H32" s="134"/>
    </row>
    <row r="33" spans="1:10" ht="15.5" x14ac:dyDescent="0.35">
      <c r="A33" s="158">
        <v>14</v>
      </c>
      <c r="B33" s="164" t="s">
        <v>138</v>
      </c>
      <c r="C33" s="165" t="s">
        <v>139</v>
      </c>
      <c r="D33" s="166">
        <v>0</v>
      </c>
      <c r="E33" s="167"/>
      <c r="F33" s="163"/>
      <c r="G33" s="134"/>
      <c r="H33" s="134"/>
    </row>
    <row r="34" spans="1:10" ht="15.5" x14ac:dyDescent="0.35">
      <c r="A34" s="121"/>
      <c r="B34" s="168"/>
      <c r="C34" s="134"/>
      <c r="D34" s="134"/>
      <c r="E34" s="169"/>
      <c r="F34" s="169"/>
      <c r="G34" s="169"/>
      <c r="H34" s="169"/>
    </row>
    <row r="35" spans="1:10" x14ac:dyDescent="0.35">
      <c r="A35" s="121"/>
      <c r="B35" s="121"/>
      <c r="C35" s="121"/>
      <c r="D35" s="121"/>
      <c r="E35" s="121"/>
      <c r="F35" s="121"/>
      <c r="G35" s="121"/>
      <c r="H35" s="121"/>
      <c r="I35" s="121"/>
      <c r="J35" s="121"/>
    </row>
  </sheetData>
  <mergeCells count="17">
    <mergeCell ref="H18:M18"/>
    <mergeCell ref="B13:G13"/>
    <mergeCell ref="B14:G14"/>
    <mergeCell ref="A4:B4"/>
    <mergeCell ref="C4:E4"/>
    <mergeCell ref="B9:G9"/>
    <mergeCell ref="A10:A12"/>
    <mergeCell ref="B10:G10"/>
    <mergeCell ref="O10:T10"/>
    <mergeCell ref="B11:G11"/>
    <mergeCell ref="B12:G12"/>
    <mergeCell ref="A1:B1"/>
    <mergeCell ref="C1:E1"/>
    <mergeCell ref="A2:B2"/>
    <mergeCell ref="C2:E2"/>
    <mergeCell ref="A3:B3"/>
    <mergeCell ref="C3:E3"/>
  </mergeCells>
  <hyperlinks>
    <hyperlink ref="B11" r:id="rId1" display="WWW.resbank.co.za" xr:uid="{C95A0572-FE56-4F6F-AF76-5F26E3EB579D}"/>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260E6E-5E4D-4F3A-ADD2-E16033CD2348}">
  <dimension ref="A1:V149"/>
  <sheetViews>
    <sheetView zoomScale="70" zoomScaleNormal="70" workbookViewId="0">
      <selection activeCell="C3" sqref="C3"/>
    </sheetView>
  </sheetViews>
  <sheetFormatPr defaultRowHeight="12.5" x14ac:dyDescent="0.35"/>
  <cols>
    <col min="1" max="1" width="23.6328125" style="217" customWidth="1"/>
    <col min="2" max="2" width="17.453125" style="183" customWidth="1"/>
    <col min="3" max="3" width="40.453125" style="183" customWidth="1"/>
    <col min="4" max="4" width="31.54296875" style="183" customWidth="1"/>
    <col min="5" max="5" width="23.36328125" style="183" customWidth="1"/>
    <col min="6" max="6" width="18.453125" style="183" customWidth="1"/>
    <col min="7" max="7" width="19.36328125" style="183" customWidth="1"/>
    <col min="8" max="8" width="14.6328125" style="183" customWidth="1"/>
    <col min="9" max="9" width="11.453125" style="183" customWidth="1"/>
    <col min="10" max="10" width="10.36328125" style="183" bestFit="1" customWidth="1"/>
    <col min="11" max="11" width="9.6328125" style="183" bestFit="1" customWidth="1"/>
    <col min="12" max="256" width="8.6328125" style="183"/>
    <col min="257" max="257" width="23.6328125" style="183" customWidth="1"/>
    <col min="258" max="258" width="17.453125" style="183" customWidth="1"/>
    <col min="259" max="259" width="40.453125" style="183" customWidth="1"/>
    <col min="260" max="260" width="31.54296875" style="183" customWidth="1"/>
    <col min="261" max="261" width="23.36328125" style="183" customWidth="1"/>
    <col min="262" max="262" width="18.453125" style="183" customWidth="1"/>
    <col min="263" max="263" width="19.36328125" style="183" customWidth="1"/>
    <col min="264" max="264" width="14.6328125" style="183" customWidth="1"/>
    <col min="265" max="265" width="11.453125" style="183" customWidth="1"/>
    <col min="266" max="266" width="10.36328125" style="183" bestFit="1" customWidth="1"/>
    <col min="267" max="267" width="9.6328125" style="183" bestFit="1" customWidth="1"/>
    <col min="268" max="512" width="8.6328125" style="183"/>
    <col min="513" max="513" width="23.6328125" style="183" customWidth="1"/>
    <col min="514" max="514" width="17.453125" style="183" customWidth="1"/>
    <col min="515" max="515" width="40.453125" style="183" customWidth="1"/>
    <col min="516" max="516" width="31.54296875" style="183" customWidth="1"/>
    <col min="517" max="517" width="23.36328125" style="183" customWidth="1"/>
    <col min="518" max="518" width="18.453125" style="183" customWidth="1"/>
    <col min="519" max="519" width="19.36328125" style="183" customWidth="1"/>
    <col min="520" max="520" width="14.6328125" style="183" customWidth="1"/>
    <col min="521" max="521" width="11.453125" style="183" customWidth="1"/>
    <col min="522" max="522" width="10.36328125" style="183" bestFit="1" customWidth="1"/>
    <col min="523" max="523" width="9.6328125" style="183" bestFit="1" customWidth="1"/>
    <col min="524" max="768" width="8.6328125" style="183"/>
    <col min="769" max="769" width="23.6328125" style="183" customWidth="1"/>
    <col min="770" max="770" width="17.453125" style="183" customWidth="1"/>
    <col min="771" max="771" width="40.453125" style="183" customWidth="1"/>
    <col min="772" max="772" width="31.54296875" style="183" customWidth="1"/>
    <col min="773" max="773" width="23.36328125" style="183" customWidth="1"/>
    <col min="774" max="774" width="18.453125" style="183" customWidth="1"/>
    <col min="775" max="775" width="19.36328125" style="183" customWidth="1"/>
    <col min="776" max="776" width="14.6328125" style="183" customWidth="1"/>
    <col min="777" max="777" width="11.453125" style="183" customWidth="1"/>
    <col min="778" max="778" width="10.36328125" style="183" bestFit="1" customWidth="1"/>
    <col min="779" max="779" width="9.6328125" style="183" bestFit="1" customWidth="1"/>
    <col min="780" max="1024" width="8.6328125" style="183"/>
    <col min="1025" max="1025" width="23.6328125" style="183" customWidth="1"/>
    <col min="1026" max="1026" width="17.453125" style="183" customWidth="1"/>
    <col min="1027" max="1027" width="40.453125" style="183" customWidth="1"/>
    <col min="1028" max="1028" width="31.54296875" style="183" customWidth="1"/>
    <col min="1029" max="1029" width="23.36328125" style="183" customWidth="1"/>
    <col min="1030" max="1030" width="18.453125" style="183" customWidth="1"/>
    <col min="1031" max="1031" width="19.36328125" style="183" customWidth="1"/>
    <col min="1032" max="1032" width="14.6328125" style="183" customWidth="1"/>
    <col min="1033" max="1033" width="11.453125" style="183" customWidth="1"/>
    <col min="1034" max="1034" width="10.36328125" style="183" bestFit="1" customWidth="1"/>
    <col min="1035" max="1035" width="9.6328125" style="183" bestFit="1" customWidth="1"/>
    <col min="1036" max="1280" width="8.6328125" style="183"/>
    <col min="1281" max="1281" width="23.6328125" style="183" customWidth="1"/>
    <col min="1282" max="1282" width="17.453125" style="183" customWidth="1"/>
    <col min="1283" max="1283" width="40.453125" style="183" customWidth="1"/>
    <col min="1284" max="1284" width="31.54296875" style="183" customWidth="1"/>
    <col min="1285" max="1285" width="23.36328125" style="183" customWidth="1"/>
    <col min="1286" max="1286" width="18.453125" style="183" customWidth="1"/>
    <col min="1287" max="1287" width="19.36328125" style="183" customWidth="1"/>
    <col min="1288" max="1288" width="14.6328125" style="183" customWidth="1"/>
    <col min="1289" max="1289" width="11.453125" style="183" customWidth="1"/>
    <col min="1290" max="1290" width="10.36328125" style="183" bestFit="1" customWidth="1"/>
    <col min="1291" max="1291" width="9.6328125" style="183" bestFit="1" customWidth="1"/>
    <col min="1292" max="1536" width="8.6328125" style="183"/>
    <col min="1537" max="1537" width="23.6328125" style="183" customWidth="1"/>
    <col min="1538" max="1538" width="17.453125" style="183" customWidth="1"/>
    <col min="1539" max="1539" width="40.453125" style="183" customWidth="1"/>
    <col min="1540" max="1540" width="31.54296875" style="183" customWidth="1"/>
    <col min="1541" max="1541" width="23.36328125" style="183" customWidth="1"/>
    <col min="1542" max="1542" width="18.453125" style="183" customWidth="1"/>
    <col min="1543" max="1543" width="19.36328125" style="183" customWidth="1"/>
    <col min="1544" max="1544" width="14.6328125" style="183" customWidth="1"/>
    <col min="1545" max="1545" width="11.453125" style="183" customWidth="1"/>
    <col min="1546" max="1546" width="10.36328125" style="183" bestFit="1" customWidth="1"/>
    <col min="1547" max="1547" width="9.6328125" style="183" bestFit="1" customWidth="1"/>
    <col min="1548" max="1792" width="8.6328125" style="183"/>
    <col min="1793" max="1793" width="23.6328125" style="183" customWidth="1"/>
    <col min="1794" max="1794" width="17.453125" style="183" customWidth="1"/>
    <col min="1795" max="1795" width="40.453125" style="183" customWidth="1"/>
    <col min="1796" max="1796" width="31.54296875" style="183" customWidth="1"/>
    <col min="1797" max="1797" width="23.36328125" style="183" customWidth="1"/>
    <col min="1798" max="1798" width="18.453125" style="183" customWidth="1"/>
    <col min="1799" max="1799" width="19.36328125" style="183" customWidth="1"/>
    <col min="1800" max="1800" width="14.6328125" style="183" customWidth="1"/>
    <col min="1801" max="1801" width="11.453125" style="183" customWidth="1"/>
    <col min="1802" max="1802" width="10.36328125" style="183" bestFit="1" customWidth="1"/>
    <col min="1803" max="1803" width="9.6328125" style="183" bestFit="1" customWidth="1"/>
    <col min="1804" max="2048" width="8.6328125" style="183"/>
    <col min="2049" max="2049" width="23.6328125" style="183" customWidth="1"/>
    <col min="2050" max="2050" width="17.453125" style="183" customWidth="1"/>
    <col min="2051" max="2051" width="40.453125" style="183" customWidth="1"/>
    <col min="2052" max="2052" width="31.54296875" style="183" customWidth="1"/>
    <col min="2053" max="2053" width="23.36328125" style="183" customWidth="1"/>
    <col min="2054" max="2054" width="18.453125" style="183" customWidth="1"/>
    <col min="2055" max="2055" width="19.36328125" style="183" customWidth="1"/>
    <col min="2056" max="2056" width="14.6328125" style="183" customWidth="1"/>
    <col min="2057" max="2057" width="11.453125" style="183" customWidth="1"/>
    <col min="2058" max="2058" width="10.36328125" style="183" bestFit="1" customWidth="1"/>
    <col min="2059" max="2059" width="9.6328125" style="183" bestFit="1" customWidth="1"/>
    <col min="2060" max="2304" width="8.6328125" style="183"/>
    <col min="2305" max="2305" width="23.6328125" style="183" customWidth="1"/>
    <col min="2306" max="2306" width="17.453125" style="183" customWidth="1"/>
    <col min="2307" max="2307" width="40.453125" style="183" customWidth="1"/>
    <col min="2308" max="2308" width="31.54296875" style="183" customWidth="1"/>
    <col min="2309" max="2309" width="23.36328125" style="183" customWidth="1"/>
    <col min="2310" max="2310" width="18.453125" style="183" customWidth="1"/>
    <col min="2311" max="2311" width="19.36328125" style="183" customWidth="1"/>
    <col min="2312" max="2312" width="14.6328125" style="183" customWidth="1"/>
    <col min="2313" max="2313" width="11.453125" style="183" customWidth="1"/>
    <col min="2314" max="2314" width="10.36328125" style="183" bestFit="1" customWidth="1"/>
    <col min="2315" max="2315" width="9.6328125" style="183" bestFit="1" customWidth="1"/>
    <col min="2316" max="2560" width="8.6328125" style="183"/>
    <col min="2561" max="2561" width="23.6328125" style="183" customWidth="1"/>
    <col min="2562" max="2562" width="17.453125" style="183" customWidth="1"/>
    <col min="2563" max="2563" width="40.453125" style="183" customWidth="1"/>
    <col min="2564" max="2564" width="31.54296875" style="183" customWidth="1"/>
    <col min="2565" max="2565" width="23.36328125" style="183" customWidth="1"/>
    <col min="2566" max="2566" width="18.453125" style="183" customWidth="1"/>
    <col min="2567" max="2567" width="19.36328125" style="183" customWidth="1"/>
    <col min="2568" max="2568" width="14.6328125" style="183" customWidth="1"/>
    <col min="2569" max="2569" width="11.453125" style="183" customWidth="1"/>
    <col min="2570" max="2570" width="10.36328125" style="183" bestFit="1" customWidth="1"/>
    <col min="2571" max="2571" width="9.6328125" style="183" bestFit="1" customWidth="1"/>
    <col min="2572" max="2816" width="8.6328125" style="183"/>
    <col min="2817" max="2817" width="23.6328125" style="183" customWidth="1"/>
    <col min="2818" max="2818" width="17.453125" style="183" customWidth="1"/>
    <col min="2819" max="2819" width="40.453125" style="183" customWidth="1"/>
    <col min="2820" max="2820" width="31.54296875" style="183" customWidth="1"/>
    <col min="2821" max="2821" width="23.36328125" style="183" customWidth="1"/>
    <col min="2822" max="2822" width="18.453125" style="183" customWidth="1"/>
    <col min="2823" max="2823" width="19.36328125" style="183" customWidth="1"/>
    <col min="2824" max="2824" width="14.6328125" style="183" customWidth="1"/>
    <col min="2825" max="2825" width="11.453125" style="183" customWidth="1"/>
    <col min="2826" max="2826" width="10.36328125" style="183" bestFit="1" customWidth="1"/>
    <col min="2827" max="2827" width="9.6328125" style="183" bestFit="1" customWidth="1"/>
    <col min="2828" max="3072" width="8.6328125" style="183"/>
    <col min="3073" max="3073" width="23.6328125" style="183" customWidth="1"/>
    <col min="3074" max="3074" width="17.453125" style="183" customWidth="1"/>
    <col min="3075" max="3075" width="40.453125" style="183" customWidth="1"/>
    <col min="3076" max="3076" width="31.54296875" style="183" customWidth="1"/>
    <col min="3077" max="3077" width="23.36328125" style="183" customWidth="1"/>
    <col min="3078" max="3078" width="18.453125" style="183" customWidth="1"/>
    <col min="3079" max="3079" width="19.36328125" style="183" customWidth="1"/>
    <col min="3080" max="3080" width="14.6328125" style="183" customWidth="1"/>
    <col min="3081" max="3081" width="11.453125" style="183" customWidth="1"/>
    <col min="3082" max="3082" width="10.36328125" style="183" bestFit="1" customWidth="1"/>
    <col min="3083" max="3083" width="9.6328125" style="183" bestFit="1" customWidth="1"/>
    <col min="3084" max="3328" width="8.6328125" style="183"/>
    <col min="3329" max="3329" width="23.6328125" style="183" customWidth="1"/>
    <col min="3330" max="3330" width="17.453125" style="183" customWidth="1"/>
    <col min="3331" max="3331" width="40.453125" style="183" customWidth="1"/>
    <col min="3332" max="3332" width="31.54296875" style="183" customWidth="1"/>
    <col min="3333" max="3333" width="23.36328125" style="183" customWidth="1"/>
    <col min="3334" max="3334" width="18.453125" style="183" customWidth="1"/>
    <col min="3335" max="3335" width="19.36328125" style="183" customWidth="1"/>
    <col min="3336" max="3336" width="14.6328125" style="183" customWidth="1"/>
    <col min="3337" max="3337" width="11.453125" style="183" customWidth="1"/>
    <col min="3338" max="3338" width="10.36328125" style="183" bestFit="1" customWidth="1"/>
    <col min="3339" max="3339" width="9.6328125" style="183" bestFit="1" customWidth="1"/>
    <col min="3340" max="3584" width="8.6328125" style="183"/>
    <col min="3585" max="3585" width="23.6328125" style="183" customWidth="1"/>
    <col min="3586" max="3586" width="17.453125" style="183" customWidth="1"/>
    <col min="3587" max="3587" width="40.453125" style="183" customWidth="1"/>
    <col min="3588" max="3588" width="31.54296875" style="183" customWidth="1"/>
    <col min="3589" max="3589" width="23.36328125" style="183" customWidth="1"/>
    <col min="3590" max="3590" width="18.453125" style="183" customWidth="1"/>
    <col min="3591" max="3591" width="19.36328125" style="183" customWidth="1"/>
    <col min="3592" max="3592" width="14.6328125" style="183" customWidth="1"/>
    <col min="3593" max="3593" width="11.453125" style="183" customWidth="1"/>
    <col min="3594" max="3594" width="10.36328125" style="183" bestFit="1" customWidth="1"/>
    <col min="3595" max="3595" width="9.6328125" style="183" bestFit="1" customWidth="1"/>
    <col min="3596" max="3840" width="8.6328125" style="183"/>
    <col min="3841" max="3841" width="23.6328125" style="183" customWidth="1"/>
    <col min="3842" max="3842" width="17.453125" style="183" customWidth="1"/>
    <col min="3843" max="3843" width="40.453125" style="183" customWidth="1"/>
    <col min="3844" max="3844" width="31.54296875" style="183" customWidth="1"/>
    <col min="3845" max="3845" width="23.36328125" style="183" customWidth="1"/>
    <col min="3846" max="3846" width="18.453125" style="183" customWidth="1"/>
    <col min="3847" max="3847" width="19.36328125" style="183" customWidth="1"/>
    <col min="3848" max="3848" width="14.6328125" style="183" customWidth="1"/>
    <col min="3849" max="3849" width="11.453125" style="183" customWidth="1"/>
    <col min="3850" max="3850" width="10.36328125" style="183" bestFit="1" customWidth="1"/>
    <col min="3851" max="3851" width="9.6328125" style="183" bestFit="1" customWidth="1"/>
    <col min="3852" max="4096" width="8.6328125" style="183"/>
    <col min="4097" max="4097" width="23.6328125" style="183" customWidth="1"/>
    <col min="4098" max="4098" width="17.453125" style="183" customWidth="1"/>
    <col min="4099" max="4099" width="40.453125" style="183" customWidth="1"/>
    <col min="4100" max="4100" width="31.54296875" style="183" customWidth="1"/>
    <col min="4101" max="4101" width="23.36328125" style="183" customWidth="1"/>
    <col min="4102" max="4102" width="18.453125" style="183" customWidth="1"/>
    <col min="4103" max="4103" width="19.36328125" style="183" customWidth="1"/>
    <col min="4104" max="4104" width="14.6328125" style="183" customWidth="1"/>
    <col min="4105" max="4105" width="11.453125" style="183" customWidth="1"/>
    <col min="4106" max="4106" width="10.36328125" style="183" bestFit="1" customWidth="1"/>
    <col min="4107" max="4107" width="9.6328125" style="183" bestFit="1" customWidth="1"/>
    <col min="4108" max="4352" width="8.6328125" style="183"/>
    <col min="4353" max="4353" width="23.6328125" style="183" customWidth="1"/>
    <col min="4354" max="4354" width="17.453125" style="183" customWidth="1"/>
    <col min="4355" max="4355" width="40.453125" style="183" customWidth="1"/>
    <col min="4356" max="4356" width="31.54296875" style="183" customWidth="1"/>
    <col min="4357" max="4357" width="23.36328125" style="183" customWidth="1"/>
    <col min="4358" max="4358" width="18.453125" style="183" customWidth="1"/>
    <col min="4359" max="4359" width="19.36328125" style="183" customWidth="1"/>
    <col min="4360" max="4360" width="14.6328125" style="183" customWidth="1"/>
    <col min="4361" max="4361" width="11.453125" style="183" customWidth="1"/>
    <col min="4362" max="4362" width="10.36328125" style="183" bestFit="1" customWidth="1"/>
    <col min="4363" max="4363" width="9.6328125" style="183" bestFit="1" customWidth="1"/>
    <col min="4364" max="4608" width="8.6328125" style="183"/>
    <col min="4609" max="4609" width="23.6328125" style="183" customWidth="1"/>
    <col min="4610" max="4610" width="17.453125" style="183" customWidth="1"/>
    <col min="4611" max="4611" width="40.453125" style="183" customWidth="1"/>
    <col min="4612" max="4612" width="31.54296875" style="183" customWidth="1"/>
    <col min="4613" max="4613" width="23.36328125" style="183" customWidth="1"/>
    <col min="4614" max="4614" width="18.453125" style="183" customWidth="1"/>
    <col min="4615" max="4615" width="19.36328125" style="183" customWidth="1"/>
    <col min="4616" max="4616" width="14.6328125" style="183" customWidth="1"/>
    <col min="4617" max="4617" width="11.453125" style="183" customWidth="1"/>
    <col min="4618" max="4618" width="10.36328125" style="183" bestFit="1" customWidth="1"/>
    <col min="4619" max="4619" width="9.6328125" style="183" bestFit="1" customWidth="1"/>
    <col min="4620" max="4864" width="8.6328125" style="183"/>
    <col min="4865" max="4865" width="23.6328125" style="183" customWidth="1"/>
    <col min="4866" max="4866" width="17.453125" style="183" customWidth="1"/>
    <col min="4867" max="4867" width="40.453125" style="183" customWidth="1"/>
    <col min="4868" max="4868" width="31.54296875" style="183" customWidth="1"/>
    <col min="4869" max="4869" width="23.36328125" style="183" customWidth="1"/>
    <col min="4870" max="4870" width="18.453125" style="183" customWidth="1"/>
    <col min="4871" max="4871" width="19.36328125" style="183" customWidth="1"/>
    <col min="4872" max="4872" width="14.6328125" style="183" customWidth="1"/>
    <col min="4873" max="4873" width="11.453125" style="183" customWidth="1"/>
    <col min="4874" max="4874" width="10.36328125" style="183" bestFit="1" customWidth="1"/>
    <col min="4875" max="4875" width="9.6328125" style="183" bestFit="1" customWidth="1"/>
    <col min="4876" max="5120" width="8.6328125" style="183"/>
    <col min="5121" max="5121" width="23.6328125" style="183" customWidth="1"/>
    <col min="5122" max="5122" width="17.453125" style="183" customWidth="1"/>
    <col min="5123" max="5123" width="40.453125" style="183" customWidth="1"/>
    <col min="5124" max="5124" width="31.54296875" style="183" customWidth="1"/>
    <col min="5125" max="5125" width="23.36328125" style="183" customWidth="1"/>
    <col min="5126" max="5126" width="18.453125" style="183" customWidth="1"/>
    <col min="5127" max="5127" width="19.36328125" style="183" customWidth="1"/>
    <col min="5128" max="5128" width="14.6328125" style="183" customWidth="1"/>
    <col min="5129" max="5129" width="11.453125" style="183" customWidth="1"/>
    <col min="5130" max="5130" width="10.36328125" style="183" bestFit="1" customWidth="1"/>
    <col min="5131" max="5131" width="9.6328125" style="183" bestFit="1" customWidth="1"/>
    <col min="5132" max="5376" width="8.6328125" style="183"/>
    <col min="5377" max="5377" width="23.6328125" style="183" customWidth="1"/>
    <col min="5378" max="5378" width="17.453125" style="183" customWidth="1"/>
    <col min="5379" max="5379" width="40.453125" style="183" customWidth="1"/>
    <col min="5380" max="5380" width="31.54296875" style="183" customWidth="1"/>
    <col min="5381" max="5381" width="23.36328125" style="183" customWidth="1"/>
    <col min="5382" max="5382" width="18.453125" style="183" customWidth="1"/>
    <col min="5383" max="5383" width="19.36328125" style="183" customWidth="1"/>
    <col min="5384" max="5384" width="14.6328125" style="183" customWidth="1"/>
    <col min="5385" max="5385" width="11.453125" style="183" customWidth="1"/>
    <col min="5386" max="5386" width="10.36328125" style="183" bestFit="1" customWidth="1"/>
    <col min="5387" max="5387" width="9.6328125" style="183" bestFit="1" customWidth="1"/>
    <col min="5388" max="5632" width="8.6328125" style="183"/>
    <col min="5633" max="5633" width="23.6328125" style="183" customWidth="1"/>
    <col min="5634" max="5634" width="17.453125" style="183" customWidth="1"/>
    <col min="5635" max="5635" width="40.453125" style="183" customWidth="1"/>
    <col min="5636" max="5636" width="31.54296875" style="183" customWidth="1"/>
    <col min="5637" max="5637" width="23.36328125" style="183" customWidth="1"/>
    <col min="5638" max="5638" width="18.453125" style="183" customWidth="1"/>
    <col min="5639" max="5639" width="19.36328125" style="183" customWidth="1"/>
    <col min="5640" max="5640" width="14.6328125" style="183" customWidth="1"/>
    <col min="5641" max="5641" width="11.453125" style="183" customWidth="1"/>
    <col min="5642" max="5642" width="10.36328125" style="183" bestFit="1" customWidth="1"/>
    <col min="5643" max="5643" width="9.6328125" style="183" bestFit="1" customWidth="1"/>
    <col min="5644" max="5888" width="8.6328125" style="183"/>
    <col min="5889" max="5889" width="23.6328125" style="183" customWidth="1"/>
    <col min="5890" max="5890" width="17.453125" style="183" customWidth="1"/>
    <col min="5891" max="5891" width="40.453125" style="183" customWidth="1"/>
    <col min="5892" max="5892" width="31.54296875" style="183" customWidth="1"/>
    <col min="5893" max="5893" width="23.36328125" style="183" customWidth="1"/>
    <col min="5894" max="5894" width="18.453125" style="183" customWidth="1"/>
    <col min="5895" max="5895" width="19.36328125" style="183" customWidth="1"/>
    <col min="5896" max="5896" width="14.6328125" style="183" customWidth="1"/>
    <col min="5897" max="5897" width="11.453125" style="183" customWidth="1"/>
    <col min="5898" max="5898" width="10.36328125" style="183" bestFit="1" customWidth="1"/>
    <col min="5899" max="5899" width="9.6328125" style="183" bestFit="1" customWidth="1"/>
    <col min="5900" max="6144" width="8.6328125" style="183"/>
    <col min="6145" max="6145" width="23.6328125" style="183" customWidth="1"/>
    <col min="6146" max="6146" width="17.453125" style="183" customWidth="1"/>
    <col min="6147" max="6147" width="40.453125" style="183" customWidth="1"/>
    <col min="6148" max="6148" width="31.54296875" style="183" customWidth="1"/>
    <col min="6149" max="6149" width="23.36328125" style="183" customWidth="1"/>
    <col min="6150" max="6150" width="18.453125" style="183" customWidth="1"/>
    <col min="6151" max="6151" width="19.36328125" style="183" customWidth="1"/>
    <col min="6152" max="6152" width="14.6328125" style="183" customWidth="1"/>
    <col min="6153" max="6153" width="11.453125" style="183" customWidth="1"/>
    <col min="6154" max="6154" width="10.36328125" style="183" bestFit="1" customWidth="1"/>
    <col min="6155" max="6155" width="9.6328125" style="183" bestFit="1" customWidth="1"/>
    <col min="6156" max="6400" width="8.6328125" style="183"/>
    <col min="6401" max="6401" width="23.6328125" style="183" customWidth="1"/>
    <col min="6402" max="6402" width="17.453125" style="183" customWidth="1"/>
    <col min="6403" max="6403" width="40.453125" style="183" customWidth="1"/>
    <col min="6404" max="6404" width="31.54296875" style="183" customWidth="1"/>
    <col min="6405" max="6405" width="23.36328125" style="183" customWidth="1"/>
    <col min="6406" max="6406" width="18.453125" style="183" customWidth="1"/>
    <col min="6407" max="6407" width="19.36328125" style="183" customWidth="1"/>
    <col min="6408" max="6408" width="14.6328125" style="183" customWidth="1"/>
    <col min="6409" max="6409" width="11.453125" style="183" customWidth="1"/>
    <col min="6410" max="6410" width="10.36328125" style="183" bestFit="1" customWidth="1"/>
    <col min="6411" max="6411" width="9.6328125" style="183" bestFit="1" customWidth="1"/>
    <col min="6412" max="6656" width="8.6328125" style="183"/>
    <col min="6657" max="6657" width="23.6328125" style="183" customWidth="1"/>
    <col min="6658" max="6658" width="17.453125" style="183" customWidth="1"/>
    <col min="6659" max="6659" width="40.453125" style="183" customWidth="1"/>
    <col min="6660" max="6660" width="31.54296875" style="183" customWidth="1"/>
    <col min="6661" max="6661" width="23.36328125" style="183" customWidth="1"/>
    <col min="6662" max="6662" width="18.453125" style="183" customWidth="1"/>
    <col min="6663" max="6663" width="19.36328125" style="183" customWidth="1"/>
    <col min="6664" max="6664" width="14.6328125" style="183" customWidth="1"/>
    <col min="6665" max="6665" width="11.453125" style="183" customWidth="1"/>
    <col min="6666" max="6666" width="10.36328125" style="183" bestFit="1" customWidth="1"/>
    <col min="6667" max="6667" width="9.6328125" style="183" bestFit="1" customWidth="1"/>
    <col min="6668" max="6912" width="8.6328125" style="183"/>
    <col min="6913" max="6913" width="23.6328125" style="183" customWidth="1"/>
    <col min="6914" max="6914" width="17.453125" style="183" customWidth="1"/>
    <col min="6915" max="6915" width="40.453125" style="183" customWidth="1"/>
    <col min="6916" max="6916" width="31.54296875" style="183" customWidth="1"/>
    <col min="6917" max="6917" width="23.36328125" style="183" customWidth="1"/>
    <col min="6918" max="6918" width="18.453125" style="183" customWidth="1"/>
    <col min="6919" max="6919" width="19.36328125" style="183" customWidth="1"/>
    <col min="6920" max="6920" width="14.6328125" style="183" customWidth="1"/>
    <col min="6921" max="6921" width="11.453125" style="183" customWidth="1"/>
    <col min="6922" max="6922" width="10.36328125" style="183" bestFit="1" customWidth="1"/>
    <col min="6923" max="6923" width="9.6328125" style="183" bestFit="1" customWidth="1"/>
    <col min="6924" max="7168" width="8.6328125" style="183"/>
    <col min="7169" max="7169" width="23.6328125" style="183" customWidth="1"/>
    <col min="7170" max="7170" width="17.453125" style="183" customWidth="1"/>
    <col min="7171" max="7171" width="40.453125" style="183" customWidth="1"/>
    <col min="7172" max="7172" width="31.54296875" style="183" customWidth="1"/>
    <col min="7173" max="7173" width="23.36328125" style="183" customWidth="1"/>
    <col min="7174" max="7174" width="18.453125" style="183" customWidth="1"/>
    <col min="7175" max="7175" width="19.36328125" style="183" customWidth="1"/>
    <col min="7176" max="7176" width="14.6328125" style="183" customWidth="1"/>
    <col min="7177" max="7177" width="11.453125" style="183" customWidth="1"/>
    <col min="7178" max="7178" width="10.36328125" style="183" bestFit="1" customWidth="1"/>
    <col min="7179" max="7179" width="9.6328125" style="183" bestFit="1" customWidth="1"/>
    <col min="7180" max="7424" width="8.6328125" style="183"/>
    <col min="7425" max="7425" width="23.6328125" style="183" customWidth="1"/>
    <col min="7426" max="7426" width="17.453125" style="183" customWidth="1"/>
    <col min="7427" max="7427" width="40.453125" style="183" customWidth="1"/>
    <col min="7428" max="7428" width="31.54296875" style="183" customWidth="1"/>
    <col min="7429" max="7429" width="23.36328125" style="183" customWidth="1"/>
    <col min="7430" max="7430" width="18.453125" style="183" customWidth="1"/>
    <col min="7431" max="7431" width="19.36328125" style="183" customWidth="1"/>
    <col min="7432" max="7432" width="14.6328125" style="183" customWidth="1"/>
    <col min="7433" max="7433" width="11.453125" style="183" customWidth="1"/>
    <col min="7434" max="7434" width="10.36328125" style="183" bestFit="1" customWidth="1"/>
    <col min="7435" max="7435" width="9.6328125" style="183" bestFit="1" customWidth="1"/>
    <col min="7436" max="7680" width="8.6328125" style="183"/>
    <col min="7681" max="7681" width="23.6328125" style="183" customWidth="1"/>
    <col min="7682" max="7682" width="17.453125" style="183" customWidth="1"/>
    <col min="7683" max="7683" width="40.453125" style="183" customWidth="1"/>
    <col min="7684" max="7684" width="31.54296875" style="183" customWidth="1"/>
    <col min="7685" max="7685" width="23.36328125" style="183" customWidth="1"/>
    <col min="7686" max="7686" width="18.453125" style="183" customWidth="1"/>
    <col min="7687" max="7687" width="19.36328125" style="183" customWidth="1"/>
    <col min="7688" max="7688" width="14.6328125" style="183" customWidth="1"/>
    <col min="7689" max="7689" width="11.453125" style="183" customWidth="1"/>
    <col min="7690" max="7690" width="10.36328125" style="183" bestFit="1" customWidth="1"/>
    <col min="7691" max="7691" width="9.6328125" style="183" bestFit="1" customWidth="1"/>
    <col min="7692" max="7936" width="8.6328125" style="183"/>
    <col min="7937" max="7937" width="23.6328125" style="183" customWidth="1"/>
    <col min="7938" max="7938" width="17.453125" style="183" customWidth="1"/>
    <col min="7939" max="7939" width="40.453125" style="183" customWidth="1"/>
    <col min="7940" max="7940" width="31.54296875" style="183" customWidth="1"/>
    <col min="7941" max="7941" width="23.36328125" style="183" customWidth="1"/>
    <col min="7942" max="7942" width="18.453125" style="183" customWidth="1"/>
    <col min="7943" max="7943" width="19.36328125" style="183" customWidth="1"/>
    <col min="7944" max="7944" width="14.6328125" style="183" customWidth="1"/>
    <col min="7945" max="7945" width="11.453125" style="183" customWidth="1"/>
    <col min="7946" max="7946" width="10.36328125" style="183" bestFit="1" customWidth="1"/>
    <col min="7947" max="7947" width="9.6328125" style="183" bestFit="1" customWidth="1"/>
    <col min="7948" max="8192" width="8.6328125" style="183"/>
    <col min="8193" max="8193" width="23.6328125" style="183" customWidth="1"/>
    <col min="8194" max="8194" width="17.453125" style="183" customWidth="1"/>
    <col min="8195" max="8195" width="40.453125" style="183" customWidth="1"/>
    <col min="8196" max="8196" width="31.54296875" style="183" customWidth="1"/>
    <col min="8197" max="8197" width="23.36328125" style="183" customWidth="1"/>
    <col min="8198" max="8198" width="18.453125" style="183" customWidth="1"/>
    <col min="8199" max="8199" width="19.36328125" style="183" customWidth="1"/>
    <col min="8200" max="8200" width="14.6328125" style="183" customWidth="1"/>
    <col min="8201" max="8201" width="11.453125" style="183" customWidth="1"/>
    <col min="8202" max="8202" width="10.36328125" style="183" bestFit="1" customWidth="1"/>
    <col min="8203" max="8203" width="9.6328125" style="183" bestFit="1" customWidth="1"/>
    <col min="8204" max="8448" width="8.6328125" style="183"/>
    <col min="8449" max="8449" width="23.6328125" style="183" customWidth="1"/>
    <col min="8450" max="8450" width="17.453125" style="183" customWidth="1"/>
    <col min="8451" max="8451" width="40.453125" style="183" customWidth="1"/>
    <col min="8452" max="8452" width="31.54296875" style="183" customWidth="1"/>
    <col min="8453" max="8453" width="23.36328125" style="183" customWidth="1"/>
    <col min="8454" max="8454" width="18.453125" style="183" customWidth="1"/>
    <col min="8455" max="8455" width="19.36328125" style="183" customWidth="1"/>
    <col min="8456" max="8456" width="14.6328125" style="183" customWidth="1"/>
    <col min="8457" max="8457" width="11.453125" style="183" customWidth="1"/>
    <col min="8458" max="8458" width="10.36328125" style="183" bestFit="1" customWidth="1"/>
    <col min="8459" max="8459" width="9.6328125" style="183" bestFit="1" customWidth="1"/>
    <col min="8460" max="8704" width="8.6328125" style="183"/>
    <col min="8705" max="8705" width="23.6328125" style="183" customWidth="1"/>
    <col min="8706" max="8706" width="17.453125" style="183" customWidth="1"/>
    <col min="8707" max="8707" width="40.453125" style="183" customWidth="1"/>
    <col min="8708" max="8708" width="31.54296875" style="183" customWidth="1"/>
    <col min="8709" max="8709" width="23.36328125" style="183" customWidth="1"/>
    <col min="8710" max="8710" width="18.453125" style="183" customWidth="1"/>
    <col min="8711" max="8711" width="19.36328125" style="183" customWidth="1"/>
    <col min="8712" max="8712" width="14.6328125" style="183" customWidth="1"/>
    <col min="8713" max="8713" width="11.453125" style="183" customWidth="1"/>
    <col min="8714" max="8714" width="10.36328125" style="183" bestFit="1" customWidth="1"/>
    <col min="8715" max="8715" width="9.6328125" style="183" bestFit="1" customWidth="1"/>
    <col min="8716" max="8960" width="8.6328125" style="183"/>
    <col min="8961" max="8961" width="23.6328125" style="183" customWidth="1"/>
    <col min="8962" max="8962" width="17.453125" style="183" customWidth="1"/>
    <col min="8963" max="8963" width="40.453125" style="183" customWidth="1"/>
    <col min="8964" max="8964" width="31.54296875" style="183" customWidth="1"/>
    <col min="8965" max="8965" width="23.36328125" style="183" customWidth="1"/>
    <col min="8966" max="8966" width="18.453125" style="183" customWidth="1"/>
    <col min="8967" max="8967" width="19.36328125" style="183" customWidth="1"/>
    <col min="8968" max="8968" width="14.6328125" style="183" customWidth="1"/>
    <col min="8969" max="8969" width="11.453125" style="183" customWidth="1"/>
    <col min="8970" max="8970" width="10.36328125" style="183" bestFit="1" customWidth="1"/>
    <col min="8971" max="8971" width="9.6328125" style="183" bestFit="1" customWidth="1"/>
    <col min="8972" max="9216" width="8.6328125" style="183"/>
    <col min="9217" max="9217" width="23.6328125" style="183" customWidth="1"/>
    <col min="9218" max="9218" width="17.453125" style="183" customWidth="1"/>
    <col min="9219" max="9219" width="40.453125" style="183" customWidth="1"/>
    <col min="9220" max="9220" width="31.54296875" style="183" customWidth="1"/>
    <col min="9221" max="9221" width="23.36328125" style="183" customWidth="1"/>
    <col min="9222" max="9222" width="18.453125" style="183" customWidth="1"/>
    <col min="9223" max="9223" width="19.36328125" style="183" customWidth="1"/>
    <col min="9224" max="9224" width="14.6328125" style="183" customWidth="1"/>
    <col min="9225" max="9225" width="11.453125" style="183" customWidth="1"/>
    <col min="9226" max="9226" width="10.36328125" style="183" bestFit="1" customWidth="1"/>
    <col min="9227" max="9227" width="9.6328125" style="183" bestFit="1" customWidth="1"/>
    <col min="9228" max="9472" width="8.6328125" style="183"/>
    <col min="9473" max="9473" width="23.6328125" style="183" customWidth="1"/>
    <col min="9474" max="9474" width="17.453125" style="183" customWidth="1"/>
    <col min="9475" max="9475" width="40.453125" style="183" customWidth="1"/>
    <col min="9476" max="9476" width="31.54296875" style="183" customWidth="1"/>
    <col min="9477" max="9477" width="23.36328125" style="183" customWidth="1"/>
    <col min="9478" max="9478" width="18.453125" style="183" customWidth="1"/>
    <col min="9479" max="9479" width="19.36328125" style="183" customWidth="1"/>
    <col min="9480" max="9480" width="14.6328125" style="183" customWidth="1"/>
    <col min="9481" max="9481" width="11.453125" style="183" customWidth="1"/>
    <col min="9482" max="9482" width="10.36328125" style="183" bestFit="1" customWidth="1"/>
    <col min="9483" max="9483" width="9.6328125" style="183" bestFit="1" customWidth="1"/>
    <col min="9484" max="9728" width="8.6328125" style="183"/>
    <col min="9729" max="9729" width="23.6328125" style="183" customWidth="1"/>
    <col min="9730" max="9730" width="17.453125" style="183" customWidth="1"/>
    <col min="9731" max="9731" width="40.453125" style="183" customWidth="1"/>
    <col min="9732" max="9732" width="31.54296875" style="183" customWidth="1"/>
    <col min="9733" max="9733" width="23.36328125" style="183" customWidth="1"/>
    <col min="9734" max="9734" width="18.453125" style="183" customWidth="1"/>
    <col min="9735" max="9735" width="19.36328125" style="183" customWidth="1"/>
    <col min="9736" max="9736" width="14.6328125" style="183" customWidth="1"/>
    <col min="9737" max="9737" width="11.453125" style="183" customWidth="1"/>
    <col min="9738" max="9738" width="10.36328125" style="183" bestFit="1" customWidth="1"/>
    <col min="9739" max="9739" width="9.6328125" style="183" bestFit="1" customWidth="1"/>
    <col min="9740" max="9984" width="8.6328125" style="183"/>
    <col min="9985" max="9985" width="23.6328125" style="183" customWidth="1"/>
    <col min="9986" max="9986" width="17.453125" style="183" customWidth="1"/>
    <col min="9987" max="9987" width="40.453125" style="183" customWidth="1"/>
    <col min="9988" max="9988" width="31.54296875" style="183" customWidth="1"/>
    <col min="9989" max="9989" width="23.36328125" style="183" customWidth="1"/>
    <col min="9990" max="9990" width="18.453125" style="183" customWidth="1"/>
    <col min="9991" max="9991" width="19.36328125" style="183" customWidth="1"/>
    <col min="9992" max="9992" width="14.6328125" style="183" customWidth="1"/>
    <col min="9993" max="9993" width="11.453125" style="183" customWidth="1"/>
    <col min="9994" max="9994" width="10.36328125" style="183" bestFit="1" customWidth="1"/>
    <col min="9995" max="9995" width="9.6328125" style="183" bestFit="1" customWidth="1"/>
    <col min="9996" max="10240" width="8.6328125" style="183"/>
    <col min="10241" max="10241" width="23.6328125" style="183" customWidth="1"/>
    <col min="10242" max="10242" width="17.453125" style="183" customWidth="1"/>
    <col min="10243" max="10243" width="40.453125" style="183" customWidth="1"/>
    <col min="10244" max="10244" width="31.54296875" style="183" customWidth="1"/>
    <col min="10245" max="10245" width="23.36328125" style="183" customWidth="1"/>
    <col min="10246" max="10246" width="18.453125" style="183" customWidth="1"/>
    <col min="10247" max="10247" width="19.36328125" style="183" customWidth="1"/>
    <col min="10248" max="10248" width="14.6328125" style="183" customWidth="1"/>
    <col min="10249" max="10249" width="11.453125" style="183" customWidth="1"/>
    <col min="10250" max="10250" width="10.36328125" style="183" bestFit="1" customWidth="1"/>
    <col min="10251" max="10251" width="9.6328125" style="183" bestFit="1" customWidth="1"/>
    <col min="10252" max="10496" width="8.6328125" style="183"/>
    <col min="10497" max="10497" width="23.6328125" style="183" customWidth="1"/>
    <col min="10498" max="10498" width="17.453125" style="183" customWidth="1"/>
    <col min="10499" max="10499" width="40.453125" style="183" customWidth="1"/>
    <col min="10500" max="10500" width="31.54296875" style="183" customWidth="1"/>
    <col min="10501" max="10501" width="23.36328125" style="183" customWidth="1"/>
    <col min="10502" max="10502" width="18.453125" style="183" customWidth="1"/>
    <col min="10503" max="10503" width="19.36328125" style="183" customWidth="1"/>
    <col min="10504" max="10504" width="14.6328125" style="183" customWidth="1"/>
    <col min="10505" max="10505" width="11.453125" style="183" customWidth="1"/>
    <col min="10506" max="10506" width="10.36328125" style="183" bestFit="1" customWidth="1"/>
    <col min="10507" max="10507" width="9.6328125" style="183" bestFit="1" customWidth="1"/>
    <col min="10508" max="10752" width="8.6328125" style="183"/>
    <col min="10753" max="10753" width="23.6328125" style="183" customWidth="1"/>
    <col min="10754" max="10754" width="17.453125" style="183" customWidth="1"/>
    <col min="10755" max="10755" width="40.453125" style="183" customWidth="1"/>
    <col min="10756" max="10756" width="31.54296875" style="183" customWidth="1"/>
    <col min="10757" max="10757" width="23.36328125" style="183" customWidth="1"/>
    <col min="10758" max="10758" width="18.453125" style="183" customWidth="1"/>
    <col min="10759" max="10759" width="19.36328125" style="183" customWidth="1"/>
    <col min="10760" max="10760" width="14.6328125" style="183" customWidth="1"/>
    <col min="10761" max="10761" width="11.453125" style="183" customWidth="1"/>
    <col min="10762" max="10762" width="10.36328125" style="183" bestFit="1" customWidth="1"/>
    <col min="10763" max="10763" width="9.6328125" style="183" bestFit="1" customWidth="1"/>
    <col min="10764" max="11008" width="8.6328125" style="183"/>
    <col min="11009" max="11009" width="23.6328125" style="183" customWidth="1"/>
    <col min="11010" max="11010" width="17.453125" style="183" customWidth="1"/>
    <col min="11011" max="11011" width="40.453125" style="183" customWidth="1"/>
    <col min="11012" max="11012" width="31.54296875" style="183" customWidth="1"/>
    <col min="11013" max="11013" width="23.36328125" style="183" customWidth="1"/>
    <col min="11014" max="11014" width="18.453125" style="183" customWidth="1"/>
    <col min="11015" max="11015" width="19.36328125" style="183" customWidth="1"/>
    <col min="11016" max="11016" width="14.6328125" style="183" customWidth="1"/>
    <col min="11017" max="11017" width="11.453125" style="183" customWidth="1"/>
    <col min="11018" max="11018" width="10.36328125" style="183" bestFit="1" customWidth="1"/>
    <col min="11019" max="11019" width="9.6328125" style="183" bestFit="1" customWidth="1"/>
    <col min="11020" max="11264" width="8.6328125" style="183"/>
    <col min="11265" max="11265" width="23.6328125" style="183" customWidth="1"/>
    <col min="11266" max="11266" width="17.453125" style="183" customWidth="1"/>
    <col min="11267" max="11267" width="40.453125" style="183" customWidth="1"/>
    <col min="11268" max="11268" width="31.54296875" style="183" customWidth="1"/>
    <col min="11269" max="11269" width="23.36328125" style="183" customWidth="1"/>
    <col min="11270" max="11270" width="18.453125" style="183" customWidth="1"/>
    <col min="11271" max="11271" width="19.36328125" style="183" customWidth="1"/>
    <col min="11272" max="11272" width="14.6328125" style="183" customWidth="1"/>
    <col min="11273" max="11273" width="11.453125" style="183" customWidth="1"/>
    <col min="11274" max="11274" width="10.36328125" style="183" bestFit="1" customWidth="1"/>
    <col min="11275" max="11275" width="9.6328125" style="183" bestFit="1" customWidth="1"/>
    <col min="11276" max="11520" width="8.6328125" style="183"/>
    <col min="11521" max="11521" width="23.6328125" style="183" customWidth="1"/>
    <col min="11522" max="11522" width="17.453125" style="183" customWidth="1"/>
    <col min="11523" max="11523" width="40.453125" style="183" customWidth="1"/>
    <col min="11524" max="11524" width="31.54296875" style="183" customWidth="1"/>
    <col min="11525" max="11525" width="23.36328125" style="183" customWidth="1"/>
    <col min="11526" max="11526" width="18.453125" style="183" customWidth="1"/>
    <col min="11527" max="11527" width="19.36328125" style="183" customWidth="1"/>
    <col min="11528" max="11528" width="14.6328125" style="183" customWidth="1"/>
    <col min="11529" max="11529" width="11.453125" style="183" customWidth="1"/>
    <col min="11530" max="11530" width="10.36328125" style="183" bestFit="1" customWidth="1"/>
    <col min="11531" max="11531" width="9.6328125" style="183" bestFit="1" customWidth="1"/>
    <col min="11532" max="11776" width="8.6328125" style="183"/>
    <col min="11777" max="11777" width="23.6328125" style="183" customWidth="1"/>
    <col min="11778" max="11778" width="17.453125" style="183" customWidth="1"/>
    <col min="11779" max="11779" width="40.453125" style="183" customWidth="1"/>
    <col min="11780" max="11780" width="31.54296875" style="183" customWidth="1"/>
    <col min="11781" max="11781" width="23.36328125" style="183" customWidth="1"/>
    <col min="11782" max="11782" width="18.453125" style="183" customWidth="1"/>
    <col min="11783" max="11783" width="19.36328125" style="183" customWidth="1"/>
    <col min="11784" max="11784" width="14.6328125" style="183" customWidth="1"/>
    <col min="11785" max="11785" width="11.453125" style="183" customWidth="1"/>
    <col min="11786" max="11786" width="10.36328125" style="183" bestFit="1" customWidth="1"/>
    <col min="11787" max="11787" width="9.6328125" style="183" bestFit="1" customWidth="1"/>
    <col min="11788" max="12032" width="8.6328125" style="183"/>
    <col min="12033" max="12033" width="23.6328125" style="183" customWidth="1"/>
    <col min="12034" max="12034" width="17.453125" style="183" customWidth="1"/>
    <col min="12035" max="12035" width="40.453125" style="183" customWidth="1"/>
    <col min="12036" max="12036" width="31.54296875" style="183" customWidth="1"/>
    <col min="12037" max="12037" width="23.36328125" style="183" customWidth="1"/>
    <col min="12038" max="12038" width="18.453125" style="183" customWidth="1"/>
    <col min="12039" max="12039" width="19.36328125" style="183" customWidth="1"/>
    <col min="12040" max="12040" width="14.6328125" style="183" customWidth="1"/>
    <col min="12041" max="12041" width="11.453125" style="183" customWidth="1"/>
    <col min="12042" max="12042" width="10.36328125" style="183" bestFit="1" customWidth="1"/>
    <col min="12043" max="12043" width="9.6328125" style="183" bestFit="1" customWidth="1"/>
    <col min="12044" max="12288" width="8.6328125" style="183"/>
    <col min="12289" max="12289" width="23.6328125" style="183" customWidth="1"/>
    <col min="12290" max="12290" width="17.453125" style="183" customWidth="1"/>
    <col min="12291" max="12291" width="40.453125" style="183" customWidth="1"/>
    <col min="12292" max="12292" width="31.54296875" style="183" customWidth="1"/>
    <col min="12293" max="12293" width="23.36328125" style="183" customWidth="1"/>
    <col min="12294" max="12294" width="18.453125" style="183" customWidth="1"/>
    <col min="12295" max="12295" width="19.36328125" style="183" customWidth="1"/>
    <col min="12296" max="12296" width="14.6328125" style="183" customWidth="1"/>
    <col min="12297" max="12297" width="11.453125" style="183" customWidth="1"/>
    <col min="12298" max="12298" width="10.36328125" style="183" bestFit="1" customWidth="1"/>
    <col min="12299" max="12299" width="9.6328125" style="183" bestFit="1" customWidth="1"/>
    <col min="12300" max="12544" width="8.6328125" style="183"/>
    <col min="12545" max="12545" width="23.6328125" style="183" customWidth="1"/>
    <col min="12546" max="12546" width="17.453125" style="183" customWidth="1"/>
    <col min="12547" max="12547" width="40.453125" style="183" customWidth="1"/>
    <col min="12548" max="12548" width="31.54296875" style="183" customWidth="1"/>
    <col min="12549" max="12549" width="23.36328125" style="183" customWidth="1"/>
    <col min="12550" max="12550" width="18.453125" style="183" customWidth="1"/>
    <col min="12551" max="12551" width="19.36328125" style="183" customWidth="1"/>
    <col min="12552" max="12552" width="14.6328125" style="183" customWidth="1"/>
    <col min="12553" max="12553" width="11.453125" style="183" customWidth="1"/>
    <col min="12554" max="12554" width="10.36328125" style="183" bestFit="1" customWidth="1"/>
    <col min="12555" max="12555" width="9.6328125" style="183" bestFit="1" customWidth="1"/>
    <col min="12556" max="12800" width="8.6328125" style="183"/>
    <col min="12801" max="12801" width="23.6328125" style="183" customWidth="1"/>
    <col min="12802" max="12802" width="17.453125" style="183" customWidth="1"/>
    <col min="12803" max="12803" width="40.453125" style="183" customWidth="1"/>
    <col min="12804" max="12804" width="31.54296875" style="183" customWidth="1"/>
    <col min="12805" max="12805" width="23.36328125" style="183" customWidth="1"/>
    <col min="12806" max="12806" width="18.453125" style="183" customWidth="1"/>
    <col min="12807" max="12807" width="19.36328125" style="183" customWidth="1"/>
    <col min="12808" max="12808" width="14.6328125" style="183" customWidth="1"/>
    <col min="12809" max="12809" width="11.453125" style="183" customWidth="1"/>
    <col min="12810" max="12810" width="10.36328125" style="183" bestFit="1" customWidth="1"/>
    <col min="12811" max="12811" width="9.6328125" style="183" bestFit="1" customWidth="1"/>
    <col min="12812" max="13056" width="8.6328125" style="183"/>
    <col min="13057" max="13057" width="23.6328125" style="183" customWidth="1"/>
    <col min="13058" max="13058" width="17.453125" style="183" customWidth="1"/>
    <col min="13059" max="13059" width="40.453125" style="183" customWidth="1"/>
    <col min="13060" max="13060" width="31.54296875" style="183" customWidth="1"/>
    <col min="13061" max="13061" width="23.36328125" style="183" customWidth="1"/>
    <col min="13062" max="13062" width="18.453125" style="183" customWidth="1"/>
    <col min="13063" max="13063" width="19.36328125" style="183" customWidth="1"/>
    <col min="13064" max="13064" width="14.6328125" style="183" customWidth="1"/>
    <col min="13065" max="13065" width="11.453125" style="183" customWidth="1"/>
    <col min="13066" max="13066" width="10.36328125" style="183" bestFit="1" customWidth="1"/>
    <col min="13067" max="13067" width="9.6328125" style="183" bestFit="1" customWidth="1"/>
    <col min="13068" max="13312" width="8.6328125" style="183"/>
    <col min="13313" max="13313" width="23.6328125" style="183" customWidth="1"/>
    <col min="13314" max="13314" width="17.453125" style="183" customWidth="1"/>
    <col min="13315" max="13315" width="40.453125" style="183" customWidth="1"/>
    <col min="13316" max="13316" width="31.54296875" style="183" customWidth="1"/>
    <col min="13317" max="13317" width="23.36328125" style="183" customWidth="1"/>
    <col min="13318" max="13318" width="18.453125" style="183" customWidth="1"/>
    <col min="13319" max="13319" width="19.36328125" style="183" customWidth="1"/>
    <col min="13320" max="13320" width="14.6328125" style="183" customWidth="1"/>
    <col min="13321" max="13321" width="11.453125" style="183" customWidth="1"/>
    <col min="13322" max="13322" width="10.36328125" style="183" bestFit="1" customWidth="1"/>
    <col min="13323" max="13323" width="9.6328125" style="183" bestFit="1" customWidth="1"/>
    <col min="13324" max="13568" width="8.6328125" style="183"/>
    <col min="13569" max="13569" width="23.6328125" style="183" customWidth="1"/>
    <col min="13570" max="13570" width="17.453125" style="183" customWidth="1"/>
    <col min="13571" max="13571" width="40.453125" style="183" customWidth="1"/>
    <col min="13572" max="13572" width="31.54296875" style="183" customWidth="1"/>
    <col min="13573" max="13573" width="23.36328125" style="183" customWidth="1"/>
    <col min="13574" max="13574" width="18.453125" style="183" customWidth="1"/>
    <col min="13575" max="13575" width="19.36328125" style="183" customWidth="1"/>
    <col min="13576" max="13576" width="14.6328125" style="183" customWidth="1"/>
    <col min="13577" max="13577" width="11.453125" style="183" customWidth="1"/>
    <col min="13578" max="13578" width="10.36328125" style="183" bestFit="1" customWidth="1"/>
    <col min="13579" max="13579" width="9.6328125" style="183" bestFit="1" customWidth="1"/>
    <col min="13580" max="13824" width="8.6328125" style="183"/>
    <col min="13825" max="13825" width="23.6328125" style="183" customWidth="1"/>
    <col min="13826" max="13826" width="17.453125" style="183" customWidth="1"/>
    <col min="13827" max="13827" width="40.453125" style="183" customWidth="1"/>
    <col min="13828" max="13828" width="31.54296875" style="183" customWidth="1"/>
    <col min="13829" max="13829" width="23.36328125" style="183" customWidth="1"/>
    <col min="13830" max="13830" width="18.453125" style="183" customWidth="1"/>
    <col min="13831" max="13831" width="19.36328125" style="183" customWidth="1"/>
    <col min="13832" max="13832" width="14.6328125" style="183" customWidth="1"/>
    <col min="13833" max="13833" width="11.453125" style="183" customWidth="1"/>
    <col min="13834" max="13834" width="10.36328125" style="183" bestFit="1" customWidth="1"/>
    <col min="13835" max="13835" width="9.6328125" style="183" bestFit="1" customWidth="1"/>
    <col min="13836" max="14080" width="8.6328125" style="183"/>
    <col min="14081" max="14081" width="23.6328125" style="183" customWidth="1"/>
    <col min="14082" max="14082" width="17.453125" style="183" customWidth="1"/>
    <col min="14083" max="14083" width="40.453125" style="183" customWidth="1"/>
    <col min="14084" max="14084" width="31.54296875" style="183" customWidth="1"/>
    <col min="14085" max="14085" width="23.36328125" style="183" customWidth="1"/>
    <col min="14086" max="14086" width="18.453125" style="183" customWidth="1"/>
    <col min="14087" max="14087" width="19.36328125" style="183" customWidth="1"/>
    <col min="14088" max="14088" width="14.6328125" style="183" customWidth="1"/>
    <col min="14089" max="14089" width="11.453125" style="183" customWidth="1"/>
    <col min="14090" max="14090" width="10.36328125" style="183" bestFit="1" customWidth="1"/>
    <col min="14091" max="14091" width="9.6328125" style="183" bestFit="1" customWidth="1"/>
    <col min="14092" max="14336" width="8.6328125" style="183"/>
    <col min="14337" max="14337" width="23.6328125" style="183" customWidth="1"/>
    <col min="14338" max="14338" width="17.453125" style="183" customWidth="1"/>
    <col min="14339" max="14339" width="40.453125" style="183" customWidth="1"/>
    <col min="14340" max="14340" width="31.54296875" style="183" customWidth="1"/>
    <col min="14341" max="14341" width="23.36328125" style="183" customWidth="1"/>
    <col min="14342" max="14342" width="18.453125" style="183" customWidth="1"/>
    <col min="14343" max="14343" width="19.36328125" style="183" customWidth="1"/>
    <col min="14344" max="14344" width="14.6328125" style="183" customWidth="1"/>
    <col min="14345" max="14345" width="11.453125" style="183" customWidth="1"/>
    <col min="14346" max="14346" width="10.36328125" style="183" bestFit="1" customWidth="1"/>
    <col min="14347" max="14347" width="9.6328125" style="183" bestFit="1" customWidth="1"/>
    <col min="14348" max="14592" width="8.6328125" style="183"/>
    <col min="14593" max="14593" width="23.6328125" style="183" customWidth="1"/>
    <col min="14594" max="14594" width="17.453125" style="183" customWidth="1"/>
    <col min="14595" max="14595" width="40.453125" style="183" customWidth="1"/>
    <col min="14596" max="14596" width="31.54296875" style="183" customWidth="1"/>
    <col min="14597" max="14597" width="23.36328125" style="183" customWidth="1"/>
    <col min="14598" max="14598" width="18.453125" style="183" customWidth="1"/>
    <col min="14599" max="14599" width="19.36328125" style="183" customWidth="1"/>
    <col min="14600" max="14600" width="14.6328125" style="183" customWidth="1"/>
    <col min="14601" max="14601" width="11.453125" style="183" customWidth="1"/>
    <col min="14602" max="14602" width="10.36328125" style="183" bestFit="1" customWidth="1"/>
    <col min="14603" max="14603" width="9.6328125" style="183" bestFit="1" customWidth="1"/>
    <col min="14604" max="14848" width="8.6328125" style="183"/>
    <col min="14849" max="14849" width="23.6328125" style="183" customWidth="1"/>
    <col min="14850" max="14850" width="17.453125" style="183" customWidth="1"/>
    <col min="14851" max="14851" width="40.453125" style="183" customWidth="1"/>
    <col min="14852" max="14852" width="31.54296875" style="183" customWidth="1"/>
    <col min="14853" max="14853" width="23.36328125" style="183" customWidth="1"/>
    <col min="14854" max="14854" width="18.453125" style="183" customWidth="1"/>
    <col min="14855" max="14855" width="19.36328125" style="183" customWidth="1"/>
    <col min="14856" max="14856" width="14.6328125" style="183" customWidth="1"/>
    <col min="14857" max="14857" width="11.453125" style="183" customWidth="1"/>
    <col min="14858" max="14858" width="10.36328125" style="183" bestFit="1" customWidth="1"/>
    <col min="14859" max="14859" width="9.6328125" style="183" bestFit="1" customWidth="1"/>
    <col min="14860" max="15104" width="8.6328125" style="183"/>
    <col min="15105" max="15105" width="23.6328125" style="183" customWidth="1"/>
    <col min="15106" max="15106" width="17.453125" style="183" customWidth="1"/>
    <col min="15107" max="15107" width="40.453125" style="183" customWidth="1"/>
    <col min="15108" max="15108" width="31.54296875" style="183" customWidth="1"/>
    <col min="15109" max="15109" width="23.36328125" style="183" customWidth="1"/>
    <col min="15110" max="15110" width="18.453125" style="183" customWidth="1"/>
    <col min="15111" max="15111" width="19.36328125" style="183" customWidth="1"/>
    <col min="15112" max="15112" width="14.6328125" style="183" customWidth="1"/>
    <col min="15113" max="15113" width="11.453125" style="183" customWidth="1"/>
    <col min="15114" max="15114" width="10.36328125" style="183" bestFit="1" customWidth="1"/>
    <col min="15115" max="15115" width="9.6328125" style="183" bestFit="1" customWidth="1"/>
    <col min="15116" max="15360" width="8.6328125" style="183"/>
    <col min="15361" max="15361" width="23.6328125" style="183" customWidth="1"/>
    <col min="15362" max="15362" width="17.453125" style="183" customWidth="1"/>
    <col min="15363" max="15363" width="40.453125" style="183" customWidth="1"/>
    <col min="15364" max="15364" width="31.54296875" style="183" customWidth="1"/>
    <col min="15365" max="15365" width="23.36328125" style="183" customWidth="1"/>
    <col min="15366" max="15366" width="18.453125" style="183" customWidth="1"/>
    <col min="15367" max="15367" width="19.36328125" style="183" customWidth="1"/>
    <col min="15368" max="15368" width="14.6328125" style="183" customWidth="1"/>
    <col min="15369" max="15369" width="11.453125" style="183" customWidth="1"/>
    <col min="15370" max="15370" width="10.36328125" style="183" bestFit="1" customWidth="1"/>
    <col min="15371" max="15371" width="9.6328125" style="183" bestFit="1" customWidth="1"/>
    <col min="15372" max="15616" width="8.6328125" style="183"/>
    <col min="15617" max="15617" width="23.6328125" style="183" customWidth="1"/>
    <col min="15618" max="15618" width="17.453125" style="183" customWidth="1"/>
    <col min="15619" max="15619" width="40.453125" style="183" customWidth="1"/>
    <col min="15620" max="15620" width="31.54296875" style="183" customWidth="1"/>
    <col min="15621" max="15621" width="23.36328125" style="183" customWidth="1"/>
    <col min="15622" max="15622" width="18.453125" style="183" customWidth="1"/>
    <col min="15623" max="15623" width="19.36328125" style="183" customWidth="1"/>
    <col min="15624" max="15624" width="14.6328125" style="183" customWidth="1"/>
    <col min="15625" max="15625" width="11.453125" style="183" customWidth="1"/>
    <col min="15626" max="15626" width="10.36328125" style="183" bestFit="1" customWidth="1"/>
    <col min="15627" max="15627" width="9.6328125" style="183" bestFit="1" customWidth="1"/>
    <col min="15628" max="15872" width="8.6328125" style="183"/>
    <col min="15873" max="15873" width="23.6328125" style="183" customWidth="1"/>
    <col min="15874" max="15874" width="17.453125" style="183" customWidth="1"/>
    <col min="15875" max="15875" width="40.453125" style="183" customWidth="1"/>
    <col min="15876" max="15876" width="31.54296875" style="183" customWidth="1"/>
    <col min="15877" max="15877" width="23.36328125" style="183" customWidth="1"/>
    <col min="15878" max="15878" width="18.453125" style="183" customWidth="1"/>
    <col min="15879" max="15879" width="19.36328125" style="183" customWidth="1"/>
    <col min="15880" max="15880" width="14.6328125" style="183" customWidth="1"/>
    <col min="15881" max="15881" width="11.453125" style="183" customWidth="1"/>
    <col min="15882" max="15882" width="10.36328125" style="183" bestFit="1" customWidth="1"/>
    <col min="15883" max="15883" width="9.6328125" style="183" bestFit="1" customWidth="1"/>
    <col min="15884" max="16128" width="8.6328125" style="183"/>
    <col min="16129" max="16129" width="23.6328125" style="183" customWidth="1"/>
    <col min="16130" max="16130" width="17.453125" style="183" customWidth="1"/>
    <col min="16131" max="16131" width="40.453125" style="183" customWidth="1"/>
    <col min="16132" max="16132" width="31.54296875" style="183" customWidth="1"/>
    <col min="16133" max="16133" width="23.36328125" style="183" customWidth="1"/>
    <col min="16134" max="16134" width="18.453125" style="183" customWidth="1"/>
    <col min="16135" max="16135" width="19.36328125" style="183" customWidth="1"/>
    <col min="16136" max="16136" width="14.6328125" style="183" customWidth="1"/>
    <col min="16137" max="16137" width="11.453125" style="183" customWidth="1"/>
    <col min="16138" max="16138" width="10.36328125" style="183" bestFit="1" customWidth="1"/>
    <col min="16139" max="16139" width="9.6328125" style="183" bestFit="1" customWidth="1"/>
    <col min="16140" max="16384" width="8.6328125" style="183"/>
  </cols>
  <sheetData>
    <row r="1" spans="1:9" s="176" customFormat="1" ht="15.5" x14ac:dyDescent="0.35">
      <c r="A1" s="458" t="s">
        <v>92</v>
      </c>
      <c r="B1" s="459"/>
      <c r="C1" s="174"/>
      <c r="D1" s="175"/>
      <c r="G1" s="177"/>
      <c r="I1" s="177"/>
    </row>
    <row r="2" spans="1:9" s="176" customFormat="1" ht="63.65" customHeight="1" x14ac:dyDescent="0.35">
      <c r="A2" s="458" t="s">
        <v>140</v>
      </c>
      <c r="B2" s="459"/>
      <c r="C2" s="178"/>
      <c r="G2" s="177"/>
      <c r="H2" s="179"/>
      <c r="I2" s="180"/>
    </row>
    <row r="3" spans="1:9" s="176" customFormat="1" ht="15.5" x14ac:dyDescent="0.35">
      <c r="A3" s="458" t="s">
        <v>94</v>
      </c>
      <c r="B3" s="459"/>
      <c r="C3" s="174"/>
      <c r="G3" s="177"/>
      <c r="H3" s="179"/>
      <c r="I3" s="180"/>
    </row>
    <row r="4" spans="1:9" s="176" customFormat="1" ht="15.5" x14ac:dyDescent="0.35">
      <c r="A4" s="458" t="s">
        <v>95</v>
      </c>
      <c r="B4" s="459"/>
      <c r="C4" s="174" t="s">
        <v>141</v>
      </c>
      <c r="G4" s="177"/>
      <c r="H4" s="179"/>
      <c r="I4" s="180"/>
    </row>
    <row r="5" spans="1:9" ht="15.5" x14ac:dyDescent="0.35">
      <c r="A5" s="181"/>
      <c r="B5" s="176"/>
      <c r="C5" s="182"/>
    </row>
    <row r="6" spans="1:9" ht="48" customHeight="1" x14ac:dyDescent="0.35">
      <c r="A6" s="460" t="s">
        <v>142</v>
      </c>
      <c r="B6" s="460"/>
      <c r="C6" s="460"/>
      <c r="D6" s="460"/>
      <c r="E6" s="460"/>
    </row>
    <row r="7" spans="1:9" ht="13.5" thickBot="1" x14ac:dyDescent="0.4">
      <c r="A7" s="184"/>
    </row>
    <row r="8" spans="1:9" ht="16" thickBot="1" x14ac:dyDescent="0.4">
      <c r="A8" s="185" t="s">
        <v>143</v>
      </c>
      <c r="B8" s="186" t="s">
        <v>144</v>
      </c>
      <c r="C8" s="187" t="s">
        <v>145</v>
      </c>
      <c r="D8" s="187"/>
      <c r="E8" s="188"/>
    </row>
    <row r="9" spans="1:9" ht="16" thickBot="1" x14ac:dyDescent="0.4">
      <c r="A9" s="189">
        <v>1</v>
      </c>
      <c r="B9" s="190" t="s">
        <v>78</v>
      </c>
      <c r="C9" s="462" t="s">
        <v>146</v>
      </c>
      <c r="D9" s="462"/>
      <c r="E9" s="191"/>
      <c r="F9" s="471" t="s">
        <v>147</v>
      </c>
      <c r="G9" s="472"/>
      <c r="H9" s="473"/>
    </row>
    <row r="10" spans="1:9" ht="14" x14ac:dyDescent="0.35">
      <c r="A10" s="192">
        <v>2</v>
      </c>
      <c r="B10" s="193" t="s">
        <v>148</v>
      </c>
      <c r="C10" s="456" t="s">
        <v>149</v>
      </c>
      <c r="D10" s="456"/>
      <c r="E10" s="457"/>
      <c r="F10" s="474" t="s">
        <v>150</v>
      </c>
      <c r="G10" s="475"/>
      <c r="H10" s="476"/>
    </row>
    <row r="11" spans="1:9" ht="14" x14ac:dyDescent="0.35">
      <c r="A11" s="192">
        <v>3</v>
      </c>
      <c r="B11" s="193" t="s">
        <v>151</v>
      </c>
      <c r="C11" s="456" t="s">
        <v>152</v>
      </c>
      <c r="D11" s="456"/>
      <c r="E11" s="457"/>
      <c r="F11" s="477"/>
      <c r="G11" s="478"/>
      <c r="H11" s="479"/>
    </row>
    <row r="12" spans="1:9" ht="14" x14ac:dyDescent="0.35">
      <c r="A12" s="192">
        <v>4</v>
      </c>
      <c r="B12" s="193" t="s">
        <v>153</v>
      </c>
      <c r="C12" s="456" t="s">
        <v>154</v>
      </c>
      <c r="D12" s="456"/>
      <c r="E12" s="457"/>
      <c r="F12" s="477"/>
      <c r="G12" s="478"/>
      <c r="H12" s="479"/>
    </row>
    <row r="13" spans="1:9" ht="14" x14ac:dyDescent="0.35">
      <c r="A13" s="192">
        <v>5</v>
      </c>
      <c r="B13" s="193" t="s">
        <v>155</v>
      </c>
      <c r="C13" s="456" t="s">
        <v>149</v>
      </c>
      <c r="D13" s="456"/>
      <c r="E13" s="457"/>
      <c r="F13" s="477"/>
      <c r="G13" s="478"/>
      <c r="H13" s="479"/>
    </row>
    <row r="14" spans="1:9" ht="14" x14ac:dyDescent="0.35">
      <c r="A14" s="192">
        <v>6</v>
      </c>
      <c r="B14" s="193" t="s">
        <v>156</v>
      </c>
      <c r="C14" s="456" t="str">
        <f>B85</f>
        <v>Tenderer's description of Formula E</v>
      </c>
      <c r="D14" s="456"/>
      <c r="E14" s="457"/>
      <c r="F14" s="477"/>
      <c r="G14" s="478"/>
      <c r="H14" s="479"/>
    </row>
    <row r="15" spans="1:9" ht="14" x14ac:dyDescent="0.35">
      <c r="A15" s="192">
        <v>7</v>
      </c>
      <c r="B15" s="193" t="s">
        <v>157</v>
      </c>
      <c r="C15" s="456" t="str">
        <f>B96</f>
        <v>Tenderer's description of Formula F</v>
      </c>
      <c r="D15" s="456"/>
      <c r="E15" s="457"/>
      <c r="F15" s="477"/>
      <c r="G15" s="478"/>
      <c r="H15" s="479"/>
    </row>
    <row r="16" spans="1:9" ht="14" x14ac:dyDescent="0.35">
      <c r="A16" s="192">
        <v>8</v>
      </c>
      <c r="B16" s="193" t="s">
        <v>158</v>
      </c>
      <c r="C16" s="456" t="str">
        <f>B107</f>
        <v>Tenderer's description of Formula G</v>
      </c>
      <c r="D16" s="456"/>
      <c r="E16" s="457"/>
      <c r="F16" s="477"/>
      <c r="G16" s="478"/>
      <c r="H16" s="479"/>
    </row>
    <row r="17" spans="1:9" ht="14" x14ac:dyDescent="0.35">
      <c r="A17" s="192">
        <v>9</v>
      </c>
      <c r="B17" s="193" t="s">
        <v>159</v>
      </c>
      <c r="C17" s="456" t="str">
        <f>B118</f>
        <v>Tenderer's description of Formula H</v>
      </c>
      <c r="D17" s="456"/>
      <c r="E17" s="457"/>
      <c r="F17" s="477"/>
      <c r="G17" s="478"/>
      <c r="H17" s="479"/>
    </row>
    <row r="18" spans="1:9" ht="14" x14ac:dyDescent="0.35">
      <c r="A18" s="192">
        <v>10</v>
      </c>
      <c r="B18" s="193" t="s">
        <v>160</v>
      </c>
      <c r="C18" s="456" t="str">
        <f>B129</f>
        <v>Tenderer's description of Formula I</v>
      </c>
      <c r="D18" s="456"/>
      <c r="E18" s="457"/>
      <c r="F18" s="477"/>
      <c r="G18" s="478"/>
      <c r="H18" s="479"/>
    </row>
    <row r="19" spans="1:9" ht="14.5" thickBot="1" x14ac:dyDescent="0.4">
      <c r="A19" s="194">
        <v>11</v>
      </c>
      <c r="B19" s="195" t="s">
        <v>161</v>
      </c>
      <c r="C19" s="463" t="str">
        <f>B140</f>
        <v>Tenderer's description of Formula J</v>
      </c>
      <c r="D19" s="463"/>
      <c r="E19" s="464"/>
      <c r="F19" s="480"/>
      <c r="G19" s="481"/>
      <c r="H19" s="482"/>
    </row>
    <row r="20" spans="1:9" ht="13" x14ac:dyDescent="0.35">
      <c r="A20" s="184"/>
      <c r="B20" s="196"/>
      <c r="C20" s="196"/>
      <c r="D20" s="196"/>
    </row>
    <row r="21" spans="1:9" ht="36" x14ac:dyDescent="0.4">
      <c r="A21" s="197" t="s">
        <v>162</v>
      </c>
      <c r="B21" s="198"/>
      <c r="C21" s="196"/>
      <c r="D21" s="196"/>
    </row>
    <row r="22" spans="1:9" ht="36.75" customHeight="1" x14ac:dyDescent="0.3">
      <c r="A22" s="199">
        <v>1</v>
      </c>
      <c r="B22" s="465" t="s">
        <v>163</v>
      </c>
      <c r="C22" s="466"/>
      <c r="D22" s="466"/>
      <c r="E22" s="466"/>
      <c r="F22" s="466"/>
      <c r="G22" s="467"/>
    </row>
    <row r="23" spans="1:9" ht="18.75" customHeight="1" x14ac:dyDescent="0.3">
      <c r="A23" s="199">
        <v>2</v>
      </c>
      <c r="B23" s="468" t="s">
        <v>164</v>
      </c>
      <c r="C23" s="469"/>
      <c r="D23" s="469"/>
      <c r="E23" s="469"/>
      <c r="F23" s="469"/>
      <c r="G23" s="470"/>
    </row>
    <row r="24" spans="1:9" ht="14" x14ac:dyDescent="0.3">
      <c r="A24" s="200"/>
      <c r="B24" s="201"/>
      <c r="C24" s="196"/>
      <c r="D24" s="196"/>
    </row>
    <row r="25" spans="1:9" ht="31.5" customHeight="1" x14ac:dyDescent="0.35">
      <c r="A25" s="202" t="s">
        <v>165</v>
      </c>
      <c r="B25" s="203"/>
      <c r="C25" s="203"/>
    </row>
    <row r="26" spans="1:9" s="176" customFormat="1" ht="18.75" customHeight="1" x14ac:dyDescent="0.35">
      <c r="A26" s="204">
        <v>1</v>
      </c>
      <c r="B26" s="461" t="s">
        <v>166</v>
      </c>
      <c r="C26" s="461"/>
      <c r="D26" s="461"/>
      <c r="E26" s="461"/>
      <c r="F26" s="461"/>
      <c r="G26" s="461"/>
    </row>
    <row r="27" spans="1:9" s="176" customFormat="1" ht="35.25" customHeight="1" x14ac:dyDescent="0.35">
      <c r="A27" s="204">
        <v>2</v>
      </c>
      <c r="B27" s="461" t="s">
        <v>167</v>
      </c>
      <c r="C27" s="461"/>
      <c r="D27" s="461"/>
      <c r="E27" s="461"/>
      <c r="F27" s="461"/>
      <c r="G27" s="461"/>
      <c r="H27" s="205"/>
      <c r="I27" s="205"/>
    </row>
    <row r="28" spans="1:9" s="176" customFormat="1" ht="62.15" customHeight="1" x14ac:dyDescent="0.35">
      <c r="A28" s="206">
        <v>3</v>
      </c>
      <c r="B28" s="461" t="s">
        <v>168</v>
      </c>
      <c r="C28" s="461"/>
      <c r="D28" s="461"/>
      <c r="E28" s="461"/>
      <c r="F28" s="461"/>
      <c r="G28" s="461"/>
    </row>
    <row r="29" spans="1:9" s="176" customFormat="1" ht="62.15" customHeight="1" x14ac:dyDescent="0.35">
      <c r="A29" s="206">
        <v>4</v>
      </c>
      <c r="B29" s="461" t="s">
        <v>169</v>
      </c>
      <c r="C29" s="461"/>
      <c r="D29" s="461"/>
      <c r="E29" s="461"/>
      <c r="F29" s="461"/>
      <c r="G29" s="461"/>
      <c r="H29" s="207"/>
    </row>
    <row r="30" spans="1:9" s="176" customFormat="1" ht="38.25" customHeight="1" x14ac:dyDescent="0.35">
      <c r="A30" s="206">
        <v>5</v>
      </c>
      <c r="B30" s="461" t="s">
        <v>170</v>
      </c>
      <c r="C30" s="461"/>
      <c r="D30" s="461"/>
      <c r="E30" s="461"/>
      <c r="F30" s="461"/>
      <c r="G30" s="461"/>
    </row>
    <row r="31" spans="1:9" s="176" customFormat="1" ht="35.25" customHeight="1" x14ac:dyDescent="0.35">
      <c r="A31" s="206">
        <v>6</v>
      </c>
      <c r="B31" s="461" t="s">
        <v>171</v>
      </c>
      <c r="C31" s="461"/>
      <c r="D31" s="461"/>
      <c r="E31" s="461"/>
      <c r="F31" s="461"/>
      <c r="G31" s="461"/>
    </row>
    <row r="32" spans="1:9" ht="64.5" customHeight="1" x14ac:dyDescent="0.35">
      <c r="A32" s="202" t="s">
        <v>172</v>
      </c>
      <c r="B32" s="208"/>
      <c r="C32" s="203"/>
    </row>
    <row r="33" spans="1:22" s="210" customFormat="1" ht="51.75" customHeight="1" x14ac:dyDescent="0.35">
      <c r="A33" s="204">
        <v>1</v>
      </c>
      <c r="B33" s="461" t="s">
        <v>173</v>
      </c>
      <c r="C33" s="461"/>
      <c r="D33" s="461"/>
      <c r="E33" s="461"/>
      <c r="F33" s="461"/>
      <c r="G33" s="461"/>
      <c r="H33" s="209"/>
      <c r="I33" s="209"/>
    </row>
    <row r="34" spans="1:22" s="210" customFormat="1" ht="37.5" customHeight="1" x14ac:dyDescent="0.35">
      <c r="A34" s="204">
        <v>2</v>
      </c>
      <c r="B34" s="461" t="s">
        <v>174</v>
      </c>
      <c r="C34" s="461"/>
      <c r="D34" s="461"/>
      <c r="E34" s="461"/>
      <c r="F34" s="461"/>
      <c r="G34" s="461"/>
      <c r="H34" s="209"/>
      <c r="I34" s="209"/>
    </row>
    <row r="35" spans="1:22" s="210" customFormat="1" ht="54" customHeight="1" x14ac:dyDescent="0.35">
      <c r="A35" s="211">
        <v>3</v>
      </c>
      <c r="B35" s="485" t="s">
        <v>175</v>
      </c>
      <c r="C35" s="485"/>
      <c r="D35" s="485"/>
      <c r="E35" s="485"/>
      <c r="F35" s="485"/>
      <c r="G35" s="485"/>
      <c r="H35" s="209"/>
      <c r="I35" s="209"/>
    </row>
    <row r="36" spans="1:22" s="210" customFormat="1" ht="87.75" customHeight="1" x14ac:dyDescent="0.35">
      <c r="A36" s="204">
        <v>4</v>
      </c>
      <c r="B36" s="461" t="s">
        <v>176</v>
      </c>
      <c r="C36" s="461"/>
      <c r="D36" s="461"/>
      <c r="E36" s="461"/>
      <c r="F36" s="461"/>
      <c r="G36" s="461"/>
      <c r="H36" s="209"/>
      <c r="I36" s="209"/>
    </row>
    <row r="37" spans="1:22" s="210" customFormat="1" ht="22.5" customHeight="1" x14ac:dyDescent="0.35">
      <c r="A37" s="212">
        <v>5</v>
      </c>
      <c r="B37" s="486" t="s">
        <v>177</v>
      </c>
      <c r="C37" s="486"/>
      <c r="D37" s="486"/>
      <c r="E37" s="486"/>
      <c r="F37" s="486"/>
      <c r="G37" s="486"/>
      <c r="H37" s="209"/>
      <c r="I37" s="209"/>
    </row>
    <row r="38" spans="1:22" s="210" customFormat="1" ht="14" x14ac:dyDescent="0.35">
      <c r="A38" s="213" t="s">
        <v>88</v>
      </c>
      <c r="B38" s="214" t="s">
        <v>88</v>
      </c>
      <c r="C38" s="215"/>
      <c r="D38" s="216"/>
      <c r="E38" s="216"/>
      <c r="F38" s="216"/>
      <c r="G38" s="216"/>
    </row>
    <row r="39" spans="1:22" ht="14" x14ac:dyDescent="0.35">
      <c r="C39" s="203"/>
      <c r="D39" s="203"/>
      <c r="E39" s="203"/>
      <c r="F39" s="203"/>
      <c r="G39" s="203"/>
    </row>
    <row r="40" spans="1:22" ht="13" x14ac:dyDescent="0.35">
      <c r="A40" s="218"/>
    </row>
    <row r="41" spans="1:22" ht="34.25" customHeight="1" x14ac:dyDescent="0.35">
      <c r="A41" s="219" t="s">
        <v>178</v>
      </c>
      <c r="B41" s="483" t="s">
        <v>149</v>
      </c>
      <c r="C41" s="484"/>
      <c r="D41" s="484"/>
      <c r="E41" s="484"/>
      <c r="F41" s="484"/>
      <c r="G41" s="484"/>
      <c r="H41" s="220"/>
      <c r="I41" s="220"/>
      <c r="J41" s="220"/>
      <c r="K41" s="221"/>
    </row>
    <row r="42" spans="1:22" ht="81" customHeight="1" x14ac:dyDescent="0.35">
      <c r="A42" s="222" t="s">
        <v>179</v>
      </c>
      <c r="B42" s="223" t="s">
        <v>180</v>
      </c>
      <c r="C42" s="222" t="s">
        <v>181</v>
      </c>
      <c r="D42" s="222" t="s">
        <v>182</v>
      </c>
      <c r="E42" s="223" t="s">
        <v>183</v>
      </c>
      <c r="F42" s="223" t="s">
        <v>184</v>
      </c>
      <c r="G42" s="222" t="s">
        <v>185</v>
      </c>
      <c r="H42" s="224" t="s">
        <v>186</v>
      </c>
      <c r="I42" s="225" t="s">
        <v>187</v>
      </c>
      <c r="J42" s="225" t="s">
        <v>187</v>
      </c>
      <c r="K42" s="225" t="s">
        <v>187</v>
      </c>
      <c r="L42" s="225" t="s">
        <v>187</v>
      </c>
      <c r="M42" s="225" t="s">
        <v>187</v>
      </c>
      <c r="N42" s="225" t="s">
        <v>187</v>
      </c>
    </row>
    <row r="43" spans="1:22" x14ac:dyDescent="0.35">
      <c r="A43" s="226" t="s">
        <v>188</v>
      </c>
      <c r="B43" s="227"/>
      <c r="C43" s="228"/>
      <c r="D43" s="228"/>
      <c r="E43" s="229"/>
      <c r="F43" s="230"/>
      <c r="G43" s="231"/>
      <c r="H43" s="232"/>
      <c r="I43" s="233"/>
      <c r="J43" s="234"/>
      <c r="K43" s="234"/>
      <c r="L43" s="234"/>
      <c r="M43" s="234"/>
      <c r="N43" s="234"/>
      <c r="O43" s="235"/>
      <c r="P43" s="235"/>
      <c r="Q43" s="235"/>
      <c r="R43" s="235"/>
      <c r="S43" s="235"/>
      <c r="T43" s="235"/>
      <c r="U43" s="235"/>
      <c r="V43" s="235"/>
    </row>
    <row r="44" spans="1:22" x14ac:dyDescent="0.35">
      <c r="A44" s="226" t="s">
        <v>189</v>
      </c>
      <c r="B44" s="236"/>
      <c r="C44" s="234"/>
      <c r="D44" s="228"/>
      <c r="E44" s="229"/>
      <c r="F44" s="230"/>
      <c r="G44" s="231"/>
      <c r="H44" s="232"/>
      <c r="I44" s="233"/>
      <c r="J44" s="234"/>
      <c r="K44" s="234"/>
      <c r="L44" s="234"/>
      <c r="M44" s="234"/>
      <c r="N44" s="234"/>
      <c r="O44" s="235"/>
      <c r="P44" s="235"/>
      <c r="Q44" s="235"/>
      <c r="R44" s="235"/>
      <c r="S44" s="235"/>
      <c r="T44" s="235"/>
      <c r="U44" s="235"/>
      <c r="V44" s="235"/>
    </row>
    <row r="45" spans="1:22" x14ac:dyDescent="0.35">
      <c r="A45" s="226" t="s">
        <v>190</v>
      </c>
      <c r="B45" s="236"/>
      <c r="C45" s="234"/>
      <c r="D45" s="228"/>
      <c r="E45" s="229"/>
      <c r="F45" s="230"/>
      <c r="G45" s="231"/>
      <c r="H45" s="232"/>
      <c r="I45" s="233"/>
      <c r="J45" s="234"/>
      <c r="K45" s="234"/>
      <c r="L45" s="234"/>
      <c r="M45" s="234"/>
      <c r="N45" s="234"/>
      <c r="O45" s="235"/>
      <c r="P45" s="235"/>
      <c r="Q45" s="235"/>
      <c r="R45" s="235"/>
      <c r="S45" s="235"/>
      <c r="T45" s="235"/>
      <c r="U45" s="235"/>
      <c r="V45" s="235"/>
    </row>
    <row r="46" spans="1:22" x14ac:dyDescent="0.35">
      <c r="A46" s="226" t="s">
        <v>191</v>
      </c>
      <c r="B46" s="236"/>
      <c r="C46" s="234"/>
      <c r="D46" s="234"/>
      <c r="E46" s="234"/>
      <c r="F46" s="237"/>
      <c r="G46" s="237"/>
      <c r="H46" s="234"/>
      <c r="I46" s="233"/>
      <c r="J46" s="234"/>
      <c r="K46" s="234"/>
      <c r="L46" s="234"/>
      <c r="M46" s="234"/>
      <c r="N46" s="234"/>
      <c r="O46" s="235"/>
      <c r="P46" s="235"/>
      <c r="Q46" s="235"/>
      <c r="R46" s="235"/>
      <c r="S46" s="235"/>
      <c r="T46" s="235"/>
      <c r="U46" s="235"/>
      <c r="V46" s="235"/>
    </row>
    <row r="47" spans="1:22" x14ac:dyDescent="0.35">
      <c r="A47" s="226" t="s">
        <v>192</v>
      </c>
      <c r="B47" s="236"/>
      <c r="C47" s="234"/>
      <c r="D47" s="234"/>
      <c r="E47" s="234"/>
      <c r="F47" s="237"/>
      <c r="G47" s="237"/>
      <c r="H47" s="234"/>
      <c r="I47" s="233"/>
      <c r="J47" s="234"/>
      <c r="K47" s="234"/>
      <c r="L47" s="234"/>
      <c r="M47" s="234"/>
      <c r="N47" s="234"/>
      <c r="O47" s="235"/>
      <c r="P47" s="235"/>
      <c r="Q47" s="235"/>
      <c r="R47" s="235"/>
      <c r="S47" s="235"/>
      <c r="T47" s="235"/>
      <c r="U47" s="235"/>
      <c r="V47" s="235"/>
    </row>
    <row r="48" spans="1:22" ht="13" x14ac:dyDescent="0.35">
      <c r="A48" s="226" t="s">
        <v>193</v>
      </c>
      <c r="B48" s="238">
        <v>0.15</v>
      </c>
      <c r="C48" s="239" t="s">
        <v>194</v>
      </c>
      <c r="D48" s="240"/>
      <c r="E48" s="241"/>
    </row>
    <row r="49" spans="1:14" ht="13" x14ac:dyDescent="0.35">
      <c r="A49" s="242"/>
      <c r="B49" s="238">
        <f>SUM(B43:B48)</f>
        <v>0.15</v>
      </c>
      <c r="C49" s="243" t="s">
        <v>195</v>
      </c>
      <c r="D49" s="244" t="s">
        <v>196</v>
      </c>
      <c r="E49" s="244"/>
      <c r="F49" s="244"/>
      <c r="G49" s="244"/>
    </row>
    <row r="50" spans="1:14" x14ac:dyDescent="0.35">
      <c r="A50" s="245"/>
    </row>
    <row r="51" spans="1:14" ht="13" x14ac:dyDescent="0.35">
      <c r="A51" s="218"/>
    </row>
    <row r="52" spans="1:14" ht="42.65" customHeight="1" x14ac:dyDescent="0.35">
      <c r="A52" s="219" t="s">
        <v>197</v>
      </c>
      <c r="B52" s="483" t="s">
        <v>152</v>
      </c>
      <c r="C52" s="484"/>
      <c r="D52" s="484"/>
      <c r="E52" s="484"/>
      <c r="F52" s="484"/>
      <c r="G52" s="484"/>
      <c r="H52" s="220"/>
      <c r="I52" s="220"/>
      <c r="J52" s="220"/>
      <c r="K52" s="221"/>
    </row>
    <row r="53" spans="1:14" ht="78.75" customHeight="1" x14ac:dyDescent="0.35">
      <c r="A53" s="222" t="s">
        <v>179</v>
      </c>
      <c r="B53" s="223" t="s">
        <v>180</v>
      </c>
      <c r="C53" s="222" t="s">
        <v>181</v>
      </c>
      <c r="D53" s="222" t="s">
        <v>182</v>
      </c>
      <c r="E53" s="223" t="s">
        <v>183</v>
      </c>
      <c r="F53" s="223" t="s">
        <v>184</v>
      </c>
      <c r="G53" s="222" t="s">
        <v>185</v>
      </c>
      <c r="H53" s="224" t="s">
        <v>198</v>
      </c>
      <c r="I53" s="225" t="s">
        <v>187</v>
      </c>
      <c r="J53" s="225" t="s">
        <v>187</v>
      </c>
      <c r="K53" s="225" t="s">
        <v>187</v>
      </c>
      <c r="L53" s="225" t="s">
        <v>187</v>
      </c>
      <c r="M53" s="225" t="s">
        <v>187</v>
      </c>
      <c r="N53" s="225" t="s">
        <v>187</v>
      </c>
    </row>
    <row r="54" spans="1:14" x14ac:dyDescent="0.35">
      <c r="A54" s="226" t="s">
        <v>199</v>
      </c>
      <c r="B54" s="227"/>
      <c r="C54" s="228"/>
      <c r="D54" s="228"/>
      <c r="E54" s="228"/>
      <c r="F54" s="230"/>
      <c r="G54" s="231"/>
      <c r="H54" s="232"/>
      <c r="I54" s="233"/>
      <c r="J54" s="234"/>
      <c r="K54" s="234"/>
      <c r="L54" s="234"/>
      <c r="M54" s="234"/>
      <c r="N54" s="234"/>
    </row>
    <row r="55" spans="1:14" x14ac:dyDescent="0.35">
      <c r="A55" s="226" t="s">
        <v>200</v>
      </c>
      <c r="B55" s="236"/>
      <c r="C55" s="234"/>
      <c r="D55" s="228"/>
      <c r="E55" s="228"/>
      <c r="F55" s="230"/>
      <c r="G55" s="231"/>
      <c r="H55" s="232"/>
      <c r="I55" s="233"/>
      <c r="J55" s="234"/>
      <c r="K55" s="234"/>
      <c r="L55" s="234"/>
      <c r="M55" s="234"/>
      <c r="N55" s="234"/>
    </row>
    <row r="56" spans="1:14" x14ac:dyDescent="0.35">
      <c r="A56" s="226" t="s">
        <v>201</v>
      </c>
      <c r="B56" s="236"/>
      <c r="C56" s="234"/>
      <c r="D56" s="228"/>
      <c r="E56" s="228"/>
      <c r="F56" s="230"/>
      <c r="G56" s="231"/>
      <c r="H56" s="232"/>
      <c r="I56" s="233"/>
      <c r="J56" s="234"/>
      <c r="K56" s="234"/>
      <c r="L56" s="234"/>
      <c r="M56" s="234"/>
      <c r="N56" s="234"/>
    </row>
    <row r="57" spans="1:14" x14ac:dyDescent="0.35">
      <c r="A57" s="226" t="s">
        <v>202</v>
      </c>
      <c r="B57" s="236" t="s">
        <v>88</v>
      </c>
      <c r="C57" s="234"/>
      <c r="D57" s="234"/>
      <c r="E57" s="234"/>
      <c r="F57" s="237"/>
      <c r="G57" s="237"/>
      <c r="H57" s="234"/>
      <c r="I57" s="233"/>
      <c r="J57" s="234"/>
      <c r="K57" s="234"/>
      <c r="L57" s="234"/>
      <c r="M57" s="234"/>
      <c r="N57" s="234"/>
    </row>
    <row r="58" spans="1:14" x14ac:dyDescent="0.35">
      <c r="A58" s="226" t="s">
        <v>203</v>
      </c>
      <c r="B58" s="236" t="s">
        <v>88</v>
      </c>
      <c r="C58" s="234"/>
      <c r="D58" s="234"/>
      <c r="E58" s="234"/>
      <c r="F58" s="237"/>
      <c r="G58" s="237"/>
      <c r="H58" s="234"/>
      <c r="I58" s="233"/>
      <c r="J58" s="234"/>
      <c r="K58" s="234"/>
      <c r="L58" s="234"/>
      <c r="M58" s="234"/>
      <c r="N58" s="234"/>
    </row>
    <row r="59" spans="1:14" ht="13" x14ac:dyDescent="0.35">
      <c r="A59" s="226" t="s">
        <v>204</v>
      </c>
      <c r="B59" s="238">
        <v>0.15</v>
      </c>
      <c r="C59" s="239" t="s">
        <v>194</v>
      </c>
      <c r="D59" s="240"/>
      <c r="E59" s="241"/>
    </row>
    <row r="60" spans="1:14" ht="13" x14ac:dyDescent="0.35">
      <c r="A60" s="242"/>
      <c r="B60" s="238">
        <f>SUM(B54:B59)</f>
        <v>0.15</v>
      </c>
      <c r="C60" s="243" t="s">
        <v>195</v>
      </c>
      <c r="D60" s="244" t="s">
        <v>196</v>
      </c>
      <c r="E60" s="244"/>
      <c r="F60" s="244"/>
      <c r="G60" s="244"/>
    </row>
    <row r="61" spans="1:14" x14ac:dyDescent="0.35">
      <c r="A61" s="245"/>
    </row>
    <row r="62" spans="1:14" ht="13" x14ac:dyDescent="0.35">
      <c r="A62" s="218"/>
    </row>
    <row r="63" spans="1:14" ht="31.25" customHeight="1" x14ac:dyDescent="0.35">
      <c r="A63" s="219" t="s">
        <v>205</v>
      </c>
      <c r="B63" s="483" t="s">
        <v>154</v>
      </c>
      <c r="C63" s="484"/>
      <c r="D63" s="484"/>
      <c r="E63" s="484"/>
      <c r="F63" s="484"/>
      <c r="G63" s="484"/>
      <c r="H63" s="220"/>
      <c r="I63" s="220"/>
      <c r="J63" s="220"/>
      <c r="K63" s="221"/>
    </row>
    <row r="64" spans="1:14" ht="82.5" customHeight="1" x14ac:dyDescent="0.35">
      <c r="A64" s="222" t="s">
        <v>179</v>
      </c>
      <c r="B64" s="223" t="s">
        <v>180</v>
      </c>
      <c r="C64" s="222" t="s">
        <v>181</v>
      </c>
      <c r="D64" s="222" t="s">
        <v>182</v>
      </c>
      <c r="E64" s="223" t="s">
        <v>183</v>
      </c>
      <c r="F64" s="223" t="s">
        <v>184</v>
      </c>
      <c r="G64" s="222" t="s">
        <v>185</v>
      </c>
      <c r="H64" s="224" t="s">
        <v>198</v>
      </c>
      <c r="I64" s="225" t="s">
        <v>187</v>
      </c>
      <c r="J64" s="225" t="s">
        <v>187</v>
      </c>
      <c r="K64" s="225" t="s">
        <v>187</v>
      </c>
      <c r="L64" s="225" t="s">
        <v>187</v>
      </c>
      <c r="M64" s="225" t="s">
        <v>187</v>
      </c>
      <c r="N64" s="225" t="s">
        <v>187</v>
      </c>
    </row>
    <row r="65" spans="1:21" x14ac:dyDescent="0.35">
      <c r="A65" s="226" t="s">
        <v>206</v>
      </c>
      <c r="B65" s="227"/>
      <c r="C65" s="228"/>
      <c r="D65" s="228"/>
      <c r="E65" s="229"/>
      <c r="F65" s="230" t="s">
        <v>88</v>
      </c>
      <c r="G65" s="231" t="s">
        <v>88</v>
      </c>
      <c r="H65" s="232" t="s">
        <v>88</v>
      </c>
      <c r="I65" s="233"/>
      <c r="J65" s="234"/>
      <c r="K65" s="234"/>
      <c r="L65" s="234"/>
      <c r="M65" s="234"/>
      <c r="N65" s="234"/>
      <c r="O65" s="235"/>
      <c r="P65" s="235"/>
      <c r="Q65" s="235"/>
      <c r="R65" s="235"/>
      <c r="S65" s="235"/>
      <c r="T65" s="235"/>
      <c r="U65" s="235"/>
    </row>
    <row r="66" spans="1:21" x14ac:dyDescent="0.35">
      <c r="A66" s="226" t="s">
        <v>207</v>
      </c>
      <c r="B66" s="236" t="s">
        <v>88</v>
      </c>
      <c r="C66" s="234"/>
      <c r="D66" s="234"/>
      <c r="E66" s="234"/>
      <c r="F66" s="237"/>
      <c r="G66" s="237"/>
      <c r="H66" s="234"/>
      <c r="I66" s="233"/>
      <c r="J66" s="234"/>
      <c r="K66" s="234"/>
      <c r="L66" s="234"/>
      <c r="M66" s="234"/>
      <c r="N66" s="234"/>
      <c r="O66" s="235"/>
      <c r="P66" s="235"/>
      <c r="Q66" s="235"/>
      <c r="R66" s="235"/>
      <c r="S66" s="235"/>
      <c r="T66" s="235"/>
      <c r="U66" s="235"/>
    </row>
    <row r="67" spans="1:21" x14ac:dyDescent="0.35">
      <c r="A67" s="226" t="s">
        <v>208</v>
      </c>
      <c r="B67" s="236"/>
      <c r="C67" s="234"/>
      <c r="D67" s="234"/>
      <c r="E67" s="234"/>
      <c r="F67" s="237"/>
      <c r="G67" s="237"/>
      <c r="H67" s="234"/>
      <c r="I67" s="233"/>
      <c r="J67" s="234"/>
      <c r="K67" s="234"/>
      <c r="L67" s="234"/>
      <c r="M67" s="234"/>
      <c r="N67" s="234"/>
      <c r="O67" s="235"/>
      <c r="P67" s="235"/>
      <c r="Q67" s="235"/>
      <c r="R67" s="235"/>
      <c r="S67" s="235"/>
      <c r="T67" s="235"/>
      <c r="U67" s="235"/>
    </row>
    <row r="68" spans="1:21" x14ac:dyDescent="0.35">
      <c r="A68" s="226" t="s">
        <v>209</v>
      </c>
      <c r="B68" s="236" t="s">
        <v>88</v>
      </c>
      <c r="C68" s="234"/>
      <c r="D68" s="234"/>
      <c r="E68" s="234"/>
      <c r="F68" s="237"/>
      <c r="G68" s="237"/>
      <c r="H68" s="234"/>
      <c r="I68" s="233"/>
      <c r="J68" s="234"/>
      <c r="K68" s="234"/>
      <c r="L68" s="234"/>
      <c r="M68" s="234"/>
      <c r="N68" s="234"/>
      <c r="O68" s="235"/>
      <c r="P68" s="235"/>
      <c r="Q68" s="235"/>
      <c r="R68" s="235"/>
      <c r="S68" s="235"/>
      <c r="T68" s="235"/>
      <c r="U68" s="235"/>
    </row>
    <row r="69" spans="1:21" x14ac:dyDescent="0.35">
      <c r="A69" s="226" t="s">
        <v>210</v>
      </c>
      <c r="B69" s="236" t="s">
        <v>88</v>
      </c>
      <c r="C69" s="234"/>
      <c r="D69" s="234"/>
      <c r="E69" s="234"/>
      <c r="F69" s="237"/>
      <c r="G69" s="237"/>
      <c r="H69" s="234"/>
      <c r="I69" s="233"/>
      <c r="J69" s="234"/>
      <c r="K69" s="234"/>
      <c r="L69" s="234"/>
      <c r="M69" s="234"/>
      <c r="N69" s="234"/>
      <c r="O69" s="235"/>
      <c r="P69" s="235"/>
      <c r="Q69" s="235"/>
      <c r="R69" s="235"/>
      <c r="S69" s="235"/>
      <c r="T69" s="235"/>
      <c r="U69" s="235"/>
    </row>
    <row r="70" spans="1:21" ht="13" x14ac:dyDescent="0.35">
      <c r="A70" s="226" t="s">
        <v>211</v>
      </c>
      <c r="B70" s="238">
        <v>0.15</v>
      </c>
      <c r="C70" s="239" t="s">
        <v>194</v>
      </c>
      <c r="D70" s="240"/>
      <c r="E70" s="241"/>
    </row>
    <row r="71" spans="1:21" ht="13" x14ac:dyDescent="0.35">
      <c r="A71" s="242"/>
      <c r="B71" s="238">
        <f>SUM(B65:B70)</f>
        <v>0.15</v>
      </c>
      <c r="C71" s="243" t="s">
        <v>195</v>
      </c>
      <c r="D71" s="244" t="s">
        <v>196</v>
      </c>
      <c r="E71" s="244"/>
      <c r="F71" s="244"/>
      <c r="G71" s="244"/>
    </row>
    <row r="72" spans="1:21" x14ac:dyDescent="0.35">
      <c r="A72" s="245"/>
    </row>
    <row r="73" spans="1:21" ht="13" x14ac:dyDescent="0.35">
      <c r="A73" s="218"/>
    </row>
    <row r="74" spans="1:21" ht="36.65" customHeight="1" x14ac:dyDescent="0.35">
      <c r="A74" s="219" t="s">
        <v>212</v>
      </c>
      <c r="B74" s="483" t="s">
        <v>213</v>
      </c>
      <c r="C74" s="484"/>
      <c r="D74" s="484"/>
      <c r="E74" s="484"/>
      <c r="F74" s="484"/>
      <c r="G74" s="484"/>
      <c r="H74" s="220"/>
      <c r="I74" s="220"/>
      <c r="J74" s="220"/>
      <c r="K74" s="221"/>
    </row>
    <row r="75" spans="1:21" ht="87" customHeight="1" x14ac:dyDescent="0.35">
      <c r="A75" s="222" t="s">
        <v>179</v>
      </c>
      <c r="B75" s="223" t="s">
        <v>180</v>
      </c>
      <c r="C75" s="222" t="s">
        <v>181</v>
      </c>
      <c r="D75" s="222" t="s">
        <v>182</v>
      </c>
      <c r="E75" s="223" t="s">
        <v>183</v>
      </c>
      <c r="F75" s="223" t="s">
        <v>184</v>
      </c>
      <c r="G75" s="222" t="s">
        <v>185</v>
      </c>
      <c r="H75" s="224" t="s">
        <v>198</v>
      </c>
      <c r="I75" s="225" t="s">
        <v>187</v>
      </c>
      <c r="J75" s="225" t="s">
        <v>187</v>
      </c>
      <c r="K75" s="225" t="s">
        <v>187</v>
      </c>
      <c r="L75" s="225" t="s">
        <v>187</v>
      </c>
      <c r="M75" s="225" t="s">
        <v>187</v>
      </c>
      <c r="N75" s="225" t="s">
        <v>187</v>
      </c>
    </row>
    <row r="76" spans="1:21" x14ac:dyDescent="0.35">
      <c r="A76" s="226" t="s">
        <v>214</v>
      </c>
      <c r="B76" s="227" t="s">
        <v>88</v>
      </c>
      <c r="C76" s="228"/>
      <c r="D76" s="228"/>
      <c r="E76" s="229"/>
      <c r="F76" s="230"/>
      <c r="G76" s="230"/>
      <c r="H76" s="229"/>
      <c r="I76" s="233"/>
      <c r="J76" s="234"/>
      <c r="K76" s="234"/>
      <c r="L76" s="234"/>
      <c r="M76" s="234"/>
      <c r="N76" s="234"/>
      <c r="O76" s="235"/>
      <c r="P76" s="235"/>
      <c r="Q76" s="235"/>
      <c r="R76" s="235"/>
      <c r="S76" s="235"/>
      <c r="T76" s="235"/>
    </row>
    <row r="77" spans="1:21" x14ac:dyDescent="0.35">
      <c r="A77" s="226" t="s">
        <v>215</v>
      </c>
      <c r="B77" s="236" t="s">
        <v>88</v>
      </c>
      <c r="C77" s="234"/>
      <c r="D77" s="234"/>
      <c r="E77" s="234"/>
      <c r="F77" s="237"/>
      <c r="G77" s="237"/>
      <c r="H77" s="234"/>
      <c r="I77" s="233"/>
      <c r="J77" s="234"/>
      <c r="K77" s="234"/>
      <c r="L77" s="234"/>
      <c r="M77" s="234"/>
      <c r="N77" s="234"/>
      <c r="O77" s="235"/>
      <c r="P77" s="235"/>
      <c r="Q77" s="235"/>
      <c r="R77" s="235"/>
      <c r="S77" s="235"/>
      <c r="T77" s="235"/>
    </row>
    <row r="78" spans="1:21" x14ac:dyDescent="0.35">
      <c r="A78" s="226" t="s">
        <v>216</v>
      </c>
      <c r="B78" s="236"/>
      <c r="C78" s="234"/>
      <c r="D78" s="234"/>
      <c r="E78" s="234"/>
      <c r="F78" s="237"/>
      <c r="G78" s="237"/>
      <c r="H78" s="234"/>
      <c r="I78" s="233"/>
      <c r="J78" s="234"/>
      <c r="K78" s="234"/>
      <c r="L78" s="234"/>
      <c r="M78" s="234"/>
      <c r="N78" s="234"/>
      <c r="O78" s="235"/>
      <c r="P78" s="235"/>
      <c r="Q78" s="235"/>
      <c r="R78" s="235"/>
      <c r="S78" s="235"/>
      <c r="T78" s="235"/>
    </row>
    <row r="79" spans="1:21" x14ac:dyDescent="0.35">
      <c r="A79" s="226" t="s">
        <v>217</v>
      </c>
      <c r="B79" s="236" t="s">
        <v>88</v>
      </c>
      <c r="C79" s="234"/>
      <c r="D79" s="234"/>
      <c r="E79" s="234"/>
      <c r="F79" s="237"/>
      <c r="G79" s="237"/>
      <c r="H79" s="234"/>
      <c r="I79" s="233"/>
      <c r="J79" s="234"/>
      <c r="K79" s="234"/>
      <c r="L79" s="234"/>
      <c r="M79" s="234"/>
      <c r="N79" s="234"/>
      <c r="O79" s="235"/>
      <c r="P79" s="235"/>
      <c r="Q79" s="235"/>
      <c r="R79" s="235"/>
      <c r="S79" s="235"/>
      <c r="T79" s="235"/>
    </row>
    <row r="80" spans="1:21" x14ac:dyDescent="0.35">
      <c r="A80" s="226" t="s">
        <v>218</v>
      </c>
      <c r="B80" s="236" t="s">
        <v>88</v>
      </c>
      <c r="C80" s="234"/>
      <c r="D80" s="234"/>
      <c r="E80" s="234"/>
      <c r="F80" s="237"/>
      <c r="G80" s="237"/>
      <c r="H80" s="234"/>
      <c r="I80" s="233"/>
      <c r="J80" s="234"/>
      <c r="K80" s="234"/>
      <c r="L80" s="234"/>
      <c r="M80" s="234"/>
      <c r="N80" s="234"/>
      <c r="O80" s="235"/>
      <c r="P80" s="235"/>
      <c r="Q80" s="235"/>
      <c r="R80" s="235"/>
      <c r="S80" s="235"/>
      <c r="T80" s="235"/>
    </row>
    <row r="81" spans="1:22" ht="13" x14ac:dyDescent="0.35">
      <c r="A81" s="226" t="s">
        <v>219</v>
      </c>
      <c r="B81" s="238">
        <v>0.15</v>
      </c>
      <c r="C81" s="239" t="s">
        <v>194</v>
      </c>
      <c r="D81" s="240"/>
      <c r="E81" s="241"/>
    </row>
    <row r="82" spans="1:22" ht="13" x14ac:dyDescent="0.35">
      <c r="A82" s="242"/>
      <c r="B82" s="238">
        <f>SUM(B76:B81)</f>
        <v>0.15</v>
      </c>
      <c r="C82" s="243" t="s">
        <v>195</v>
      </c>
      <c r="D82" s="244" t="s">
        <v>196</v>
      </c>
      <c r="E82" s="244"/>
      <c r="F82" s="244"/>
      <c r="G82" s="244"/>
    </row>
    <row r="83" spans="1:22" x14ac:dyDescent="0.35">
      <c r="A83" s="245"/>
    </row>
    <row r="84" spans="1:22" ht="13" x14ac:dyDescent="0.35">
      <c r="A84" s="218"/>
    </row>
    <row r="85" spans="1:22" ht="37.25" customHeight="1" x14ac:dyDescent="0.35">
      <c r="A85" s="219" t="s">
        <v>220</v>
      </c>
      <c r="B85" s="483" t="s">
        <v>221</v>
      </c>
      <c r="C85" s="484"/>
      <c r="D85" s="484"/>
      <c r="E85" s="484"/>
      <c r="F85" s="484"/>
      <c r="G85" s="484"/>
      <c r="H85" s="220"/>
      <c r="I85" s="220"/>
      <c r="J85" s="220"/>
      <c r="K85" s="221"/>
    </row>
    <row r="86" spans="1:22" ht="81.75" customHeight="1" x14ac:dyDescent="0.35">
      <c r="A86" s="222" t="s">
        <v>179</v>
      </c>
      <c r="B86" s="223" t="s">
        <v>180</v>
      </c>
      <c r="C86" s="222" t="s">
        <v>181</v>
      </c>
      <c r="D86" s="222" t="s">
        <v>182</v>
      </c>
      <c r="E86" s="223" t="s">
        <v>183</v>
      </c>
      <c r="F86" s="223" t="s">
        <v>184</v>
      </c>
      <c r="G86" s="222" t="s">
        <v>185</v>
      </c>
      <c r="H86" s="224" t="s">
        <v>198</v>
      </c>
      <c r="I86" s="225" t="s">
        <v>187</v>
      </c>
      <c r="J86" s="225" t="s">
        <v>187</v>
      </c>
      <c r="K86" s="225" t="s">
        <v>187</v>
      </c>
      <c r="L86" s="225" t="s">
        <v>187</v>
      </c>
      <c r="M86" s="225" t="s">
        <v>187</v>
      </c>
      <c r="N86" s="225" t="s">
        <v>187</v>
      </c>
    </row>
    <row r="87" spans="1:22" x14ac:dyDescent="0.35">
      <c r="A87" s="226" t="s">
        <v>222</v>
      </c>
      <c r="B87" s="227" t="s">
        <v>88</v>
      </c>
      <c r="C87" s="228"/>
      <c r="D87" s="228"/>
      <c r="E87" s="229"/>
      <c r="F87" s="230"/>
      <c r="G87" s="230"/>
      <c r="H87" s="229"/>
      <c r="I87" s="233"/>
      <c r="J87" s="234"/>
      <c r="K87" s="234"/>
      <c r="L87" s="234"/>
      <c r="M87" s="234"/>
      <c r="N87" s="234"/>
      <c r="O87" s="235"/>
      <c r="P87" s="235"/>
      <c r="Q87" s="235"/>
      <c r="R87" s="235"/>
      <c r="S87" s="235"/>
      <c r="T87" s="235"/>
      <c r="U87" s="235"/>
      <c r="V87" s="235"/>
    </row>
    <row r="88" spans="1:22" x14ac:dyDescent="0.35">
      <c r="A88" s="226" t="s">
        <v>223</v>
      </c>
      <c r="B88" s="236" t="s">
        <v>88</v>
      </c>
      <c r="C88" s="234"/>
      <c r="D88" s="234"/>
      <c r="E88" s="234"/>
      <c r="F88" s="237"/>
      <c r="G88" s="237"/>
      <c r="H88" s="234"/>
      <c r="I88" s="233"/>
      <c r="J88" s="234"/>
      <c r="K88" s="234"/>
      <c r="L88" s="234"/>
      <c r="M88" s="234"/>
      <c r="N88" s="234"/>
      <c r="O88" s="235"/>
      <c r="P88" s="235"/>
      <c r="Q88" s="235"/>
      <c r="R88" s="235"/>
      <c r="S88" s="235"/>
      <c r="T88" s="235"/>
      <c r="U88" s="235"/>
      <c r="V88" s="235"/>
    </row>
    <row r="89" spans="1:22" x14ac:dyDescent="0.35">
      <c r="A89" s="226" t="s">
        <v>224</v>
      </c>
      <c r="B89" s="236"/>
      <c r="C89" s="234"/>
      <c r="D89" s="234"/>
      <c r="E89" s="234"/>
      <c r="F89" s="237"/>
      <c r="G89" s="237"/>
      <c r="H89" s="234"/>
      <c r="I89" s="233"/>
      <c r="J89" s="234"/>
      <c r="K89" s="234"/>
      <c r="L89" s="234"/>
      <c r="M89" s="234"/>
      <c r="N89" s="234"/>
      <c r="O89" s="235"/>
      <c r="P89" s="235"/>
      <c r="Q89" s="235"/>
      <c r="R89" s="235"/>
      <c r="S89" s="235"/>
      <c r="T89" s="235"/>
      <c r="U89" s="235"/>
      <c r="V89" s="235"/>
    </row>
    <row r="90" spans="1:22" x14ac:dyDescent="0.35">
      <c r="A90" s="226" t="s">
        <v>225</v>
      </c>
      <c r="B90" s="236" t="s">
        <v>88</v>
      </c>
      <c r="C90" s="234"/>
      <c r="D90" s="234"/>
      <c r="E90" s="234"/>
      <c r="F90" s="237"/>
      <c r="G90" s="237"/>
      <c r="H90" s="234"/>
      <c r="I90" s="233"/>
      <c r="J90" s="234"/>
      <c r="K90" s="234"/>
      <c r="L90" s="234"/>
      <c r="M90" s="234"/>
      <c r="N90" s="234"/>
      <c r="O90" s="235"/>
      <c r="P90" s="235"/>
      <c r="Q90" s="235"/>
      <c r="R90" s="235"/>
      <c r="S90" s="235"/>
      <c r="T90" s="235"/>
      <c r="U90" s="235"/>
      <c r="V90" s="235"/>
    </row>
    <row r="91" spans="1:22" x14ac:dyDescent="0.35">
      <c r="A91" s="226" t="s">
        <v>226</v>
      </c>
      <c r="B91" s="236" t="s">
        <v>88</v>
      </c>
      <c r="C91" s="234"/>
      <c r="D91" s="234"/>
      <c r="E91" s="234"/>
      <c r="F91" s="237"/>
      <c r="G91" s="237"/>
      <c r="H91" s="234"/>
      <c r="I91" s="233"/>
      <c r="J91" s="234"/>
      <c r="K91" s="234"/>
      <c r="L91" s="234"/>
      <c r="M91" s="234"/>
      <c r="N91" s="234"/>
      <c r="O91" s="235"/>
      <c r="P91" s="235"/>
      <c r="Q91" s="235"/>
      <c r="R91" s="235"/>
      <c r="S91" s="235"/>
      <c r="T91" s="235"/>
      <c r="U91" s="235"/>
      <c r="V91" s="235"/>
    </row>
    <row r="92" spans="1:22" ht="13" x14ac:dyDescent="0.35">
      <c r="A92" s="226" t="s">
        <v>227</v>
      </c>
      <c r="B92" s="238">
        <v>0.15</v>
      </c>
      <c r="C92" s="239" t="s">
        <v>194</v>
      </c>
      <c r="D92" s="240"/>
      <c r="E92" s="241"/>
    </row>
    <row r="93" spans="1:22" ht="13" x14ac:dyDescent="0.35">
      <c r="A93" s="242"/>
      <c r="B93" s="238">
        <f>SUM(B87:B92)</f>
        <v>0.15</v>
      </c>
      <c r="C93" s="243" t="s">
        <v>195</v>
      </c>
      <c r="D93" s="244" t="s">
        <v>196</v>
      </c>
      <c r="E93" s="244"/>
      <c r="F93" s="244"/>
      <c r="G93" s="244"/>
    </row>
    <row r="94" spans="1:22" x14ac:dyDescent="0.35">
      <c r="A94" s="245"/>
    </row>
    <row r="95" spans="1:22" ht="13" x14ac:dyDescent="0.35">
      <c r="A95" s="218"/>
    </row>
    <row r="96" spans="1:22" ht="41.75" customHeight="1" x14ac:dyDescent="0.35">
      <c r="A96" s="219" t="s">
        <v>228</v>
      </c>
      <c r="B96" s="483" t="s">
        <v>229</v>
      </c>
      <c r="C96" s="484"/>
      <c r="D96" s="484"/>
      <c r="E96" s="484"/>
      <c r="F96" s="484"/>
      <c r="G96" s="484"/>
      <c r="H96" s="220"/>
      <c r="I96" s="220"/>
      <c r="J96" s="220"/>
      <c r="K96" s="221"/>
    </row>
    <row r="97" spans="1:21" ht="83.25" customHeight="1" x14ac:dyDescent="0.35">
      <c r="A97" s="222" t="s">
        <v>179</v>
      </c>
      <c r="B97" s="223" t="s">
        <v>180</v>
      </c>
      <c r="C97" s="222" t="s">
        <v>181</v>
      </c>
      <c r="D97" s="222" t="s">
        <v>182</v>
      </c>
      <c r="E97" s="223" t="s">
        <v>183</v>
      </c>
      <c r="F97" s="223" t="s">
        <v>184</v>
      </c>
      <c r="G97" s="222" t="s">
        <v>185</v>
      </c>
      <c r="H97" s="224" t="s">
        <v>198</v>
      </c>
      <c r="I97" s="225" t="s">
        <v>187</v>
      </c>
      <c r="J97" s="225" t="s">
        <v>187</v>
      </c>
      <c r="K97" s="225" t="s">
        <v>187</v>
      </c>
      <c r="L97" s="225" t="s">
        <v>187</v>
      </c>
      <c r="M97" s="225" t="s">
        <v>187</v>
      </c>
      <c r="N97" s="225" t="s">
        <v>187</v>
      </c>
    </row>
    <row r="98" spans="1:21" x14ac:dyDescent="0.35">
      <c r="A98" s="226" t="s">
        <v>230</v>
      </c>
      <c r="B98" s="227"/>
      <c r="C98" s="228"/>
      <c r="D98" s="228"/>
      <c r="E98" s="229"/>
      <c r="F98" s="230"/>
      <c r="G98" s="230"/>
      <c r="H98" s="229"/>
      <c r="I98" s="233"/>
      <c r="J98" s="234"/>
      <c r="K98" s="234"/>
      <c r="L98" s="234"/>
      <c r="M98" s="234"/>
      <c r="N98" s="234"/>
      <c r="O98" s="235"/>
      <c r="P98" s="235"/>
      <c r="Q98" s="235"/>
      <c r="R98" s="235"/>
      <c r="S98" s="235"/>
      <c r="T98" s="235"/>
      <c r="U98" s="235"/>
    </row>
    <row r="99" spans="1:21" x14ac:dyDescent="0.35">
      <c r="A99" s="226" t="s">
        <v>231</v>
      </c>
      <c r="B99" s="236"/>
      <c r="C99" s="234"/>
      <c r="D99" s="234"/>
      <c r="E99" s="234"/>
      <c r="F99" s="237"/>
      <c r="G99" s="237"/>
      <c r="H99" s="234"/>
      <c r="I99" s="233"/>
      <c r="J99" s="234"/>
      <c r="K99" s="234"/>
      <c r="L99" s="234"/>
      <c r="M99" s="234"/>
      <c r="N99" s="234"/>
      <c r="O99" s="235"/>
      <c r="P99" s="235"/>
      <c r="Q99" s="235"/>
      <c r="R99" s="235"/>
      <c r="S99" s="235"/>
      <c r="T99" s="235"/>
      <c r="U99" s="235"/>
    </row>
    <row r="100" spans="1:21" x14ac:dyDescent="0.35">
      <c r="A100" s="226" t="s">
        <v>232</v>
      </c>
      <c r="B100" s="236"/>
      <c r="C100" s="234"/>
      <c r="D100" s="234"/>
      <c r="E100" s="234"/>
      <c r="F100" s="237"/>
      <c r="G100" s="237"/>
      <c r="H100" s="234"/>
      <c r="I100" s="233"/>
      <c r="J100" s="234"/>
      <c r="K100" s="234"/>
      <c r="L100" s="234"/>
      <c r="M100" s="234"/>
      <c r="N100" s="234"/>
      <c r="O100" s="235"/>
      <c r="P100" s="235"/>
      <c r="Q100" s="235"/>
      <c r="R100" s="235"/>
      <c r="S100" s="235"/>
      <c r="T100" s="235"/>
      <c r="U100" s="235"/>
    </row>
    <row r="101" spans="1:21" x14ac:dyDescent="0.35">
      <c r="A101" s="226" t="s">
        <v>233</v>
      </c>
      <c r="B101" s="236"/>
      <c r="C101" s="234"/>
      <c r="D101" s="234"/>
      <c r="E101" s="234"/>
      <c r="F101" s="237"/>
      <c r="G101" s="237"/>
      <c r="H101" s="234"/>
      <c r="I101" s="233"/>
      <c r="J101" s="234"/>
      <c r="K101" s="234"/>
      <c r="L101" s="234"/>
      <c r="M101" s="234"/>
      <c r="N101" s="234"/>
      <c r="O101" s="235"/>
      <c r="P101" s="235"/>
      <c r="Q101" s="235"/>
      <c r="R101" s="235"/>
      <c r="S101" s="235"/>
      <c r="T101" s="235"/>
      <c r="U101" s="235"/>
    </row>
    <row r="102" spans="1:21" x14ac:dyDescent="0.35">
      <c r="A102" s="226" t="s">
        <v>234</v>
      </c>
      <c r="B102" s="236"/>
      <c r="C102" s="234"/>
      <c r="D102" s="234"/>
      <c r="E102" s="234"/>
      <c r="F102" s="237"/>
      <c r="G102" s="237"/>
      <c r="H102" s="234"/>
      <c r="I102" s="233"/>
      <c r="J102" s="234"/>
      <c r="K102" s="234"/>
      <c r="L102" s="234"/>
      <c r="M102" s="234"/>
      <c r="N102" s="234"/>
      <c r="O102" s="235"/>
      <c r="P102" s="235"/>
      <c r="Q102" s="235"/>
      <c r="R102" s="235"/>
      <c r="S102" s="235"/>
      <c r="T102" s="235"/>
      <c r="U102" s="235"/>
    </row>
    <row r="103" spans="1:21" ht="13" x14ac:dyDescent="0.35">
      <c r="A103" s="226" t="s">
        <v>235</v>
      </c>
      <c r="B103" s="238">
        <v>0.15</v>
      </c>
      <c r="C103" s="239" t="s">
        <v>194</v>
      </c>
      <c r="D103" s="240"/>
      <c r="E103" s="241"/>
    </row>
    <row r="104" spans="1:21" ht="13" x14ac:dyDescent="0.35">
      <c r="A104" s="242"/>
      <c r="B104" s="238">
        <f>SUM(B98:B103)</f>
        <v>0.15</v>
      </c>
      <c r="C104" s="243" t="s">
        <v>195</v>
      </c>
      <c r="D104" s="244" t="s">
        <v>196</v>
      </c>
      <c r="E104" s="244"/>
      <c r="F104" s="244"/>
      <c r="G104" s="244"/>
    </row>
    <row r="105" spans="1:21" x14ac:dyDescent="0.35">
      <c r="A105" s="245"/>
    </row>
    <row r="106" spans="1:21" ht="13" x14ac:dyDescent="0.35">
      <c r="A106" s="218"/>
    </row>
    <row r="107" spans="1:21" ht="40.25" customHeight="1" x14ac:dyDescent="0.35">
      <c r="A107" s="219" t="s">
        <v>236</v>
      </c>
      <c r="B107" s="483" t="s">
        <v>237</v>
      </c>
      <c r="C107" s="484"/>
      <c r="D107" s="484"/>
      <c r="E107" s="484"/>
      <c r="F107" s="484"/>
      <c r="G107" s="484"/>
      <c r="H107" s="220"/>
      <c r="I107" s="220"/>
      <c r="J107" s="220"/>
      <c r="K107" s="221"/>
    </row>
    <row r="108" spans="1:21" ht="79.5" customHeight="1" x14ac:dyDescent="0.35">
      <c r="A108" s="222" t="s">
        <v>179</v>
      </c>
      <c r="B108" s="223" t="s">
        <v>180</v>
      </c>
      <c r="C108" s="222" t="s">
        <v>181</v>
      </c>
      <c r="D108" s="222" t="s">
        <v>182</v>
      </c>
      <c r="E108" s="223" t="s">
        <v>183</v>
      </c>
      <c r="F108" s="223" t="s">
        <v>184</v>
      </c>
      <c r="G108" s="222" t="s">
        <v>185</v>
      </c>
      <c r="H108" s="224" t="s">
        <v>198</v>
      </c>
      <c r="I108" s="225" t="s">
        <v>187</v>
      </c>
      <c r="J108" s="225" t="s">
        <v>187</v>
      </c>
      <c r="K108" s="225" t="s">
        <v>187</v>
      </c>
      <c r="L108" s="225" t="s">
        <v>187</v>
      </c>
      <c r="M108" s="225" t="s">
        <v>187</v>
      </c>
      <c r="N108" s="225" t="s">
        <v>187</v>
      </c>
    </row>
    <row r="109" spans="1:21" x14ac:dyDescent="0.35">
      <c r="A109" s="226" t="s">
        <v>238</v>
      </c>
      <c r="B109" s="227" t="s">
        <v>88</v>
      </c>
      <c r="C109" s="228"/>
      <c r="D109" s="228"/>
      <c r="E109" s="229"/>
      <c r="F109" s="230"/>
      <c r="G109" s="230"/>
      <c r="H109" s="229"/>
      <c r="I109" s="233"/>
      <c r="J109" s="234"/>
      <c r="K109" s="234"/>
      <c r="L109" s="234"/>
      <c r="M109" s="234"/>
      <c r="N109" s="234"/>
      <c r="O109" s="235"/>
      <c r="P109" s="235"/>
      <c r="Q109" s="235"/>
      <c r="R109" s="235"/>
      <c r="S109" s="235"/>
      <c r="T109" s="235"/>
      <c r="U109" s="235"/>
    </row>
    <row r="110" spans="1:21" x14ac:dyDescent="0.35">
      <c r="A110" s="226" t="s">
        <v>239</v>
      </c>
      <c r="B110" s="236" t="s">
        <v>88</v>
      </c>
      <c r="C110" s="234"/>
      <c r="D110" s="234"/>
      <c r="E110" s="234"/>
      <c r="F110" s="237"/>
      <c r="G110" s="237"/>
      <c r="H110" s="234"/>
      <c r="I110" s="233"/>
      <c r="J110" s="234"/>
      <c r="K110" s="234"/>
      <c r="L110" s="234"/>
      <c r="M110" s="234"/>
      <c r="N110" s="234"/>
      <c r="O110" s="235"/>
      <c r="P110" s="235"/>
      <c r="Q110" s="235"/>
      <c r="R110" s="235"/>
      <c r="S110" s="235"/>
      <c r="T110" s="235"/>
      <c r="U110" s="235"/>
    </row>
    <row r="111" spans="1:21" x14ac:dyDescent="0.35">
      <c r="A111" s="226" t="s">
        <v>240</v>
      </c>
      <c r="B111" s="236" t="s">
        <v>88</v>
      </c>
      <c r="C111" s="234"/>
      <c r="D111" s="234"/>
      <c r="E111" s="234"/>
      <c r="F111" s="237"/>
      <c r="G111" s="237"/>
      <c r="H111" s="234"/>
      <c r="I111" s="233"/>
      <c r="J111" s="234"/>
      <c r="K111" s="234"/>
      <c r="L111" s="234"/>
      <c r="M111" s="234"/>
      <c r="N111" s="234"/>
      <c r="O111" s="235"/>
      <c r="P111" s="235"/>
      <c r="Q111" s="235"/>
      <c r="R111" s="235"/>
      <c r="S111" s="235"/>
      <c r="T111" s="235"/>
      <c r="U111" s="235"/>
    </row>
    <row r="112" spans="1:21" x14ac:dyDescent="0.35">
      <c r="A112" s="226" t="s">
        <v>241</v>
      </c>
      <c r="B112" s="236"/>
      <c r="C112" s="234"/>
      <c r="D112" s="234"/>
      <c r="E112" s="234"/>
      <c r="F112" s="237"/>
      <c r="G112" s="237"/>
      <c r="H112" s="234"/>
      <c r="I112" s="233"/>
      <c r="J112" s="234"/>
      <c r="K112" s="234"/>
      <c r="L112" s="234"/>
      <c r="M112" s="234"/>
      <c r="N112" s="234"/>
      <c r="O112" s="235"/>
      <c r="P112" s="235"/>
      <c r="Q112" s="235"/>
      <c r="R112" s="235"/>
      <c r="S112" s="235"/>
      <c r="T112" s="235"/>
      <c r="U112" s="235"/>
    </row>
    <row r="113" spans="1:22" x14ac:dyDescent="0.35">
      <c r="A113" s="226" t="s">
        <v>242</v>
      </c>
      <c r="B113" s="236" t="s">
        <v>88</v>
      </c>
      <c r="C113" s="234"/>
      <c r="D113" s="234"/>
      <c r="E113" s="234"/>
      <c r="F113" s="237"/>
      <c r="G113" s="237"/>
      <c r="H113" s="234"/>
      <c r="I113" s="233"/>
      <c r="J113" s="234"/>
      <c r="K113" s="234"/>
      <c r="L113" s="234"/>
      <c r="M113" s="234"/>
      <c r="N113" s="234"/>
      <c r="O113" s="235"/>
      <c r="P113" s="235"/>
      <c r="Q113" s="235"/>
      <c r="R113" s="235"/>
      <c r="S113" s="235"/>
      <c r="T113" s="235"/>
      <c r="U113" s="235"/>
    </row>
    <row r="114" spans="1:22" ht="13" x14ac:dyDescent="0.35">
      <c r="A114" s="226" t="s">
        <v>243</v>
      </c>
      <c r="B114" s="238">
        <v>0.15</v>
      </c>
      <c r="C114" s="239" t="s">
        <v>194</v>
      </c>
      <c r="D114" s="240"/>
      <c r="E114" s="241"/>
    </row>
    <row r="115" spans="1:22" ht="13" x14ac:dyDescent="0.35">
      <c r="A115" s="242"/>
      <c r="B115" s="238">
        <f>SUM(B109:B114)</f>
        <v>0.15</v>
      </c>
      <c r="C115" s="243" t="s">
        <v>195</v>
      </c>
      <c r="D115" s="244" t="s">
        <v>196</v>
      </c>
      <c r="E115" s="244"/>
      <c r="F115" s="244"/>
      <c r="G115" s="244"/>
    </row>
    <row r="116" spans="1:22" x14ac:dyDescent="0.35">
      <c r="A116" s="245"/>
    </row>
    <row r="117" spans="1:22" ht="13" x14ac:dyDescent="0.35">
      <c r="A117" s="218"/>
    </row>
    <row r="118" spans="1:22" ht="35" customHeight="1" x14ac:dyDescent="0.35">
      <c r="A118" s="219" t="s">
        <v>244</v>
      </c>
      <c r="B118" s="483" t="s">
        <v>245</v>
      </c>
      <c r="C118" s="484"/>
      <c r="D118" s="484"/>
      <c r="E118" s="484"/>
      <c r="F118" s="484"/>
      <c r="G118" s="484"/>
      <c r="H118" s="220"/>
      <c r="I118" s="220"/>
      <c r="J118" s="220"/>
      <c r="K118" s="221"/>
    </row>
    <row r="119" spans="1:22" ht="78" customHeight="1" x14ac:dyDescent="0.35">
      <c r="A119" s="222" t="s">
        <v>179</v>
      </c>
      <c r="B119" s="223" t="s">
        <v>180</v>
      </c>
      <c r="C119" s="222" t="s">
        <v>181</v>
      </c>
      <c r="D119" s="222" t="s">
        <v>182</v>
      </c>
      <c r="E119" s="223" t="s">
        <v>183</v>
      </c>
      <c r="F119" s="223" t="s">
        <v>184</v>
      </c>
      <c r="G119" s="222" t="s">
        <v>185</v>
      </c>
      <c r="H119" s="224" t="s">
        <v>198</v>
      </c>
      <c r="I119" s="225" t="s">
        <v>187</v>
      </c>
      <c r="J119" s="225" t="s">
        <v>187</v>
      </c>
      <c r="K119" s="225" t="s">
        <v>187</v>
      </c>
      <c r="L119" s="225" t="s">
        <v>187</v>
      </c>
      <c r="M119" s="225" t="s">
        <v>187</v>
      </c>
      <c r="N119" s="225" t="s">
        <v>187</v>
      </c>
    </row>
    <row r="120" spans="1:22" x14ac:dyDescent="0.35">
      <c r="A120" s="226" t="s">
        <v>246</v>
      </c>
      <c r="B120" s="227" t="s">
        <v>88</v>
      </c>
      <c r="C120" s="228"/>
      <c r="D120" s="228"/>
      <c r="E120" s="229"/>
      <c r="F120" s="230"/>
      <c r="G120" s="230"/>
      <c r="H120" s="229"/>
      <c r="I120" s="233"/>
      <c r="J120" s="234"/>
      <c r="K120" s="234"/>
      <c r="L120" s="234"/>
      <c r="M120" s="234"/>
      <c r="N120" s="234"/>
      <c r="O120" s="235"/>
      <c r="P120" s="235"/>
      <c r="Q120" s="235"/>
      <c r="R120" s="235"/>
      <c r="S120" s="235"/>
      <c r="T120" s="235"/>
      <c r="U120" s="235"/>
      <c r="V120" s="235"/>
    </row>
    <row r="121" spans="1:22" x14ac:dyDescent="0.35">
      <c r="A121" s="226" t="s">
        <v>247</v>
      </c>
      <c r="B121" s="236" t="s">
        <v>88</v>
      </c>
      <c r="C121" s="234"/>
      <c r="D121" s="234"/>
      <c r="E121" s="234"/>
      <c r="F121" s="237"/>
      <c r="G121" s="237"/>
      <c r="H121" s="234"/>
      <c r="I121" s="233"/>
      <c r="J121" s="234"/>
      <c r="K121" s="234"/>
      <c r="L121" s="234"/>
      <c r="M121" s="234"/>
      <c r="N121" s="234"/>
      <c r="O121" s="235"/>
      <c r="P121" s="235"/>
      <c r="Q121" s="235"/>
      <c r="R121" s="235"/>
      <c r="S121" s="235"/>
      <c r="T121" s="235"/>
      <c r="U121" s="235"/>
      <c r="V121" s="235"/>
    </row>
    <row r="122" spans="1:22" x14ac:dyDescent="0.35">
      <c r="A122" s="226" t="s">
        <v>248</v>
      </c>
      <c r="B122" s="236" t="s">
        <v>88</v>
      </c>
      <c r="C122" s="234"/>
      <c r="D122" s="234"/>
      <c r="E122" s="234"/>
      <c r="F122" s="237"/>
      <c r="G122" s="237"/>
      <c r="H122" s="234"/>
      <c r="I122" s="233"/>
      <c r="J122" s="234"/>
      <c r="K122" s="234"/>
      <c r="L122" s="234"/>
      <c r="M122" s="234"/>
      <c r="N122" s="234"/>
      <c r="O122" s="235"/>
      <c r="P122" s="235"/>
      <c r="Q122" s="235"/>
      <c r="R122" s="235"/>
      <c r="S122" s="235"/>
      <c r="T122" s="235"/>
      <c r="U122" s="235"/>
      <c r="V122" s="235"/>
    </row>
    <row r="123" spans="1:22" x14ac:dyDescent="0.35">
      <c r="A123" s="226" t="s">
        <v>249</v>
      </c>
      <c r="B123" s="236" t="s">
        <v>88</v>
      </c>
      <c r="C123" s="234"/>
      <c r="D123" s="234"/>
      <c r="E123" s="234"/>
      <c r="F123" s="237"/>
      <c r="G123" s="237"/>
      <c r="H123" s="234"/>
      <c r="I123" s="233"/>
      <c r="J123" s="234"/>
      <c r="K123" s="234"/>
      <c r="L123" s="234"/>
      <c r="M123" s="234"/>
      <c r="N123" s="234"/>
      <c r="O123" s="235"/>
      <c r="P123" s="235"/>
      <c r="Q123" s="235"/>
      <c r="R123" s="235"/>
      <c r="S123" s="235"/>
      <c r="T123" s="235"/>
      <c r="U123" s="235"/>
      <c r="V123" s="235"/>
    </row>
    <row r="124" spans="1:22" x14ac:dyDescent="0.35">
      <c r="A124" s="226" t="s">
        <v>250</v>
      </c>
      <c r="B124" s="236" t="s">
        <v>88</v>
      </c>
      <c r="C124" s="234"/>
      <c r="D124" s="234"/>
      <c r="E124" s="234"/>
      <c r="F124" s="237"/>
      <c r="G124" s="237"/>
      <c r="H124" s="234"/>
      <c r="I124" s="233"/>
      <c r="J124" s="234"/>
      <c r="K124" s="234"/>
      <c r="L124" s="234"/>
      <c r="M124" s="234"/>
      <c r="N124" s="234"/>
      <c r="O124" s="235"/>
      <c r="P124" s="235"/>
      <c r="Q124" s="235"/>
      <c r="R124" s="235"/>
      <c r="S124" s="235"/>
      <c r="T124" s="235"/>
      <c r="U124" s="235"/>
      <c r="V124" s="235"/>
    </row>
    <row r="125" spans="1:22" ht="13" x14ac:dyDescent="0.35">
      <c r="A125" s="226" t="s">
        <v>251</v>
      </c>
      <c r="B125" s="238">
        <v>0.15</v>
      </c>
      <c r="C125" s="239" t="s">
        <v>194</v>
      </c>
      <c r="D125" s="240"/>
      <c r="E125" s="241"/>
    </row>
    <row r="126" spans="1:22" ht="13" x14ac:dyDescent="0.35">
      <c r="A126" s="242"/>
      <c r="B126" s="238">
        <f>SUM(B120:B125)</f>
        <v>0.15</v>
      </c>
      <c r="C126" s="243" t="s">
        <v>195</v>
      </c>
      <c r="D126" s="244" t="s">
        <v>196</v>
      </c>
      <c r="E126" s="244"/>
      <c r="F126" s="244"/>
      <c r="G126" s="244"/>
    </row>
    <row r="127" spans="1:22" x14ac:dyDescent="0.35">
      <c r="A127" s="245"/>
    </row>
    <row r="128" spans="1:22" ht="13" x14ac:dyDescent="0.35">
      <c r="A128" s="218"/>
    </row>
    <row r="129" spans="1:21" ht="29.75" customHeight="1" x14ac:dyDescent="0.35">
      <c r="A129" s="219" t="s">
        <v>252</v>
      </c>
      <c r="B129" s="483" t="s">
        <v>253</v>
      </c>
      <c r="C129" s="484"/>
      <c r="D129" s="484"/>
      <c r="E129" s="484"/>
      <c r="F129" s="484"/>
      <c r="G129" s="484"/>
      <c r="H129" s="220"/>
      <c r="I129" s="220"/>
      <c r="J129" s="220"/>
      <c r="K129" s="221"/>
    </row>
    <row r="130" spans="1:21" ht="78" customHeight="1" x14ac:dyDescent="0.35">
      <c r="A130" s="222" t="s">
        <v>179</v>
      </c>
      <c r="B130" s="223" t="s">
        <v>180</v>
      </c>
      <c r="C130" s="222" t="s">
        <v>181</v>
      </c>
      <c r="D130" s="222" t="s">
        <v>182</v>
      </c>
      <c r="E130" s="223" t="s">
        <v>183</v>
      </c>
      <c r="F130" s="223" t="s">
        <v>184</v>
      </c>
      <c r="G130" s="222" t="s">
        <v>185</v>
      </c>
      <c r="H130" s="224" t="s">
        <v>198</v>
      </c>
      <c r="I130" s="225" t="s">
        <v>187</v>
      </c>
      <c r="J130" s="225" t="s">
        <v>187</v>
      </c>
      <c r="K130" s="225" t="s">
        <v>187</v>
      </c>
      <c r="L130" s="225" t="s">
        <v>187</v>
      </c>
      <c r="M130" s="225" t="s">
        <v>187</v>
      </c>
      <c r="N130" s="225" t="s">
        <v>187</v>
      </c>
    </row>
    <row r="131" spans="1:21" x14ac:dyDescent="0.35">
      <c r="A131" s="226" t="s">
        <v>254</v>
      </c>
      <c r="B131" s="227" t="s">
        <v>88</v>
      </c>
      <c r="C131" s="228"/>
      <c r="D131" s="228"/>
      <c r="E131" s="229"/>
      <c r="F131" s="230"/>
      <c r="G131" s="230"/>
      <c r="H131" s="229"/>
      <c r="I131" s="233"/>
      <c r="J131" s="234"/>
      <c r="K131" s="234"/>
      <c r="L131" s="234"/>
      <c r="M131" s="234"/>
      <c r="N131" s="234"/>
      <c r="O131" s="235"/>
      <c r="P131" s="235"/>
      <c r="Q131" s="235"/>
      <c r="R131" s="235"/>
      <c r="S131" s="235"/>
      <c r="T131" s="235"/>
      <c r="U131" s="235"/>
    </row>
    <row r="132" spans="1:21" x14ac:dyDescent="0.35">
      <c r="A132" s="226" t="s">
        <v>255</v>
      </c>
      <c r="B132" s="236" t="s">
        <v>88</v>
      </c>
      <c r="C132" s="234"/>
      <c r="D132" s="234"/>
      <c r="E132" s="234"/>
      <c r="F132" s="237"/>
      <c r="G132" s="237"/>
      <c r="H132" s="234"/>
      <c r="I132" s="233"/>
      <c r="J132" s="234"/>
      <c r="K132" s="234"/>
      <c r="L132" s="234"/>
      <c r="M132" s="234"/>
      <c r="N132" s="234"/>
      <c r="O132" s="235"/>
      <c r="P132" s="235"/>
      <c r="Q132" s="235"/>
      <c r="R132" s="235"/>
      <c r="S132" s="235"/>
      <c r="T132" s="235"/>
      <c r="U132" s="235"/>
    </row>
    <row r="133" spans="1:21" x14ac:dyDescent="0.35">
      <c r="A133" s="226" t="s">
        <v>256</v>
      </c>
      <c r="B133" s="236" t="s">
        <v>88</v>
      </c>
      <c r="C133" s="234"/>
      <c r="D133" s="234"/>
      <c r="E133" s="234"/>
      <c r="F133" s="237"/>
      <c r="G133" s="237"/>
      <c r="H133" s="234"/>
      <c r="I133" s="233"/>
      <c r="J133" s="234"/>
      <c r="K133" s="234"/>
      <c r="L133" s="234"/>
      <c r="M133" s="234"/>
      <c r="N133" s="234"/>
      <c r="O133" s="235"/>
      <c r="P133" s="235"/>
      <c r="Q133" s="235"/>
      <c r="R133" s="235"/>
      <c r="S133" s="235"/>
      <c r="T133" s="235"/>
      <c r="U133" s="235"/>
    </row>
    <row r="134" spans="1:21" x14ac:dyDescent="0.35">
      <c r="A134" s="226" t="s">
        <v>257</v>
      </c>
      <c r="B134" s="236"/>
      <c r="C134" s="234"/>
      <c r="D134" s="234"/>
      <c r="E134" s="234"/>
      <c r="F134" s="237"/>
      <c r="G134" s="237"/>
      <c r="H134" s="234"/>
      <c r="I134" s="233"/>
      <c r="J134" s="234"/>
      <c r="K134" s="234"/>
      <c r="L134" s="234"/>
      <c r="M134" s="234"/>
      <c r="N134" s="234"/>
      <c r="O134" s="235"/>
      <c r="P134" s="235"/>
      <c r="Q134" s="235"/>
      <c r="R134" s="235"/>
      <c r="S134" s="235"/>
      <c r="T134" s="235"/>
      <c r="U134" s="235"/>
    </row>
    <row r="135" spans="1:21" x14ac:dyDescent="0.35">
      <c r="A135" s="226" t="s">
        <v>258</v>
      </c>
      <c r="B135" s="236" t="s">
        <v>88</v>
      </c>
      <c r="C135" s="234"/>
      <c r="D135" s="234"/>
      <c r="E135" s="234"/>
      <c r="F135" s="237"/>
      <c r="G135" s="237"/>
      <c r="H135" s="234"/>
      <c r="I135" s="233"/>
      <c r="J135" s="234"/>
      <c r="K135" s="234"/>
      <c r="L135" s="234"/>
      <c r="M135" s="234"/>
      <c r="N135" s="234"/>
      <c r="O135" s="235"/>
      <c r="P135" s="235"/>
      <c r="Q135" s="235"/>
      <c r="R135" s="235"/>
      <c r="S135" s="235"/>
      <c r="T135" s="235"/>
      <c r="U135" s="235"/>
    </row>
    <row r="136" spans="1:21" ht="13" x14ac:dyDescent="0.35">
      <c r="A136" s="226" t="s">
        <v>259</v>
      </c>
      <c r="B136" s="238">
        <v>0.15</v>
      </c>
      <c r="C136" s="239" t="s">
        <v>194</v>
      </c>
      <c r="D136" s="240"/>
      <c r="E136" s="241"/>
    </row>
    <row r="137" spans="1:21" ht="13" x14ac:dyDescent="0.35">
      <c r="A137" s="242"/>
      <c r="B137" s="238">
        <f>SUM(B131:B136)</f>
        <v>0.15</v>
      </c>
      <c r="C137" s="243" t="s">
        <v>195</v>
      </c>
      <c r="D137" s="244" t="s">
        <v>196</v>
      </c>
      <c r="E137" s="244"/>
      <c r="F137" s="244"/>
      <c r="G137" s="244"/>
    </row>
    <row r="138" spans="1:21" x14ac:dyDescent="0.35">
      <c r="A138" s="245"/>
    </row>
    <row r="139" spans="1:21" ht="13" x14ac:dyDescent="0.35">
      <c r="A139" s="218"/>
    </row>
    <row r="140" spans="1:21" ht="30" customHeight="1" x14ac:dyDescent="0.35">
      <c r="A140" s="219" t="s">
        <v>260</v>
      </c>
      <c r="B140" s="483" t="s">
        <v>261</v>
      </c>
      <c r="C140" s="484"/>
      <c r="D140" s="484"/>
      <c r="E140" s="484"/>
      <c r="F140" s="484"/>
      <c r="G140" s="484"/>
      <c r="H140" s="220"/>
      <c r="I140" s="220"/>
      <c r="J140" s="220"/>
      <c r="K140" s="221"/>
    </row>
    <row r="141" spans="1:21" ht="79.5" customHeight="1" x14ac:dyDescent="0.35">
      <c r="A141" s="222" t="s">
        <v>179</v>
      </c>
      <c r="B141" s="223" t="s">
        <v>180</v>
      </c>
      <c r="C141" s="222" t="s">
        <v>181</v>
      </c>
      <c r="D141" s="222" t="s">
        <v>182</v>
      </c>
      <c r="E141" s="223" t="s">
        <v>183</v>
      </c>
      <c r="F141" s="223" t="s">
        <v>184</v>
      </c>
      <c r="G141" s="222" t="s">
        <v>185</v>
      </c>
      <c r="H141" s="224" t="s">
        <v>198</v>
      </c>
      <c r="I141" s="225" t="s">
        <v>187</v>
      </c>
      <c r="J141" s="225" t="s">
        <v>187</v>
      </c>
      <c r="K141" s="225" t="s">
        <v>187</v>
      </c>
      <c r="L141" s="225" t="s">
        <v>187</v>
      </c>
      <c r="M141" s="225" t="s">
        <v>187</v>
      </c>
      <c r="N141" s="225" t="s">
        <v>187</v>
      </c>
    </row>
    <row r="142" spans="1:21" x14ac:dyDescent="0.35">
      <c r="A142" s="226" t="s">
        <v>262</v>
      </c>
      <c r="B142" s="227" t="s">
        <v>88</v>
      </c>
      <c r="C142" s="228"/>
      <c r="D142" s="228"/>
      <c r="E142" s="229"/>
      <c r="F142" s="230"/>
      <c r="G142" s="230"/>
      <c r="H142" s="229"/>
      <c r="I142" s="233"/>
      <c r="J142" s="234"/>
      <c r="K142" s="234"/>
      <c r="L142" s="234"/>
      <c r="M142" s="234"/>
      <c r="N142" s="234"/>
      <c r="O142" s="235"/>
      <c r="P142" s="235"/>
      <c r="Q142" s="235"/>
      <c r="R142" s="235"/>
      <c r="S142" s="235"/>
      <c r="T142" s="235"/>
      <c r="U142" s="235"/>
    </row>
    <row r="143" spans="1:21" x14ac:dyDescent="0.35">
      <c r="A143" s="226" t="s">
        <v>263</v>
      </c>
      <c r="B143" s="236"/>
      <c r="C143" s="234"/>
      <c r="D143" s="234"/>
      <c r="E143" s="234"/>
      <c r="F143" s="237"/>
      <c r="G143" s="237"/>
      <c r="H143" s="234"/>
      <c r="I143" s="233"/>
      <c r="J143" s="234"/>
      <c r="K143" s="234"/>
      <c r="L143" s="234"/>
      <c r="M143" s="234"/>
      <c r="N143" s="234"/>
      <c r="O143" s="235"/>
      <c r="P143" s="235"/>
      <c r="Q143" s="235"/>
      <c r="R143" s="235"/>
      <c r="S143" s="235"/>
      <c r="T143" s="235"/>
      <c r="U143" s="235"/>
    </row>
    <row r="144" spans="1:21" x14ac:dyDescent="0.35">
      <c r="A144" s="226" t="s">
        <v>264</v>
      </c>
      <c r="B144" s="236" t="s">
        <v>88</v>
      </c>
      <c r="C144" s="234"/>
      <c r="D144" s="234"/>
      <c r="E144" s="234"/>
      <c r="F144" s="237"/>
      <c r="G144" s="237"/>
      <c r="H144" s="234"/>
      <c r="I144" s="233"/>
      <c r="J144" s="234"/>
      <c r="K144" s="234"/>
      <c r="L144" s="234"/>
      <c r="M144" s="234"/>
      <c r="N144" s="234"/>
      <c r="O144" s="235"/>
      <c r="P144" s="235"/>
      <c r="Q144" s="235"/>
      <c r="R144" s="235"/>
      <c r="S144" s="235"/>
      <c r="T144" s="235"/>
      <c r="U144" s="235"/>
    </row>
    <row r="145" spans="1:21" x14ac:dyDescent="0.35">
      <c r="A145" s="226" t="s">
        <v>265</v>
      </c>
      <c r="B145" s="236" t="s">
        <v>88</v>
      </c>
      <c r="C145" s="234"/>
      <c r="D145" s="234"/>
      <c r="E145" s="234"/>
      <c r="F145" s="237"/>
      <c r="G145" s="237"/>
      <c r="H145" s="234"/>
      <c r="I145" s="233"/>
      <c r="J145" s="234"/>
      <c r="K145" s="234"/>
      <c r="L145" s="234"/>
      <c r="M145" s="234"/>
      <c r="N145" s="234"/>
      <c r="O145" s="235"/>
      <c r="P145" s="235"/>
      <c r="Q145" s="235"/>
      <c r="R145" s="235"/>
      <c r="S145" s="235"/>
      <c r="T145" s="235"/>
      <c r="U145" s="235"/>
    </row>
    <row r="146" spans="1:21" x14ac:dyDescent="0.35">
      <c r="A146" s="226" t="s">
        <v>266</v>
      </c>
      <c r="B146" s="236" t="s">
        <v>88</v>
      </c>
      <c r="C146" s="234"/>
      <c r="D146" s="234"/>
      <c r="E146" s="234"/>
      <c r="F146" s="237"/>
      <c r="G146" s="237"/>
      <c r="H146" s="234"/>
      <c r="I146" s="233"/>
      <c r="J146" s="234"/>
      <c r="K146" s="234"/>
      <c r="L146" s="234"/>
      <c r="M146" s="234"/>
      <c r="N146" s="234"/>
      <c r="O146" s="235"/>
      <c r="P146" s="235"/>
      <c r="Q146" s="235"/>
      <c r="R146" s="235"/>
      <c r="S146" s="235"/>
      <c r="T146" s="235"/>
      <c r="U146" s="235"/>
    </row>
    <row r="147" spans="1:21" ht="13" x14ac:dyDescent="0.35">
      <c r="A147" s="226" t="s">
        <v>267</v>
      </c>
      <c r="B147" s="238">
        <v>0.15</v>
      </c>
      <c r="C147" s="239" t="s">
        <v>194</v>
      </c>
      <c r="D147" s="240"/>
      <c r="E147" s="241"/>
    </row>
    <row r="148" spans="1:21" ht="13" x14ac:dyDescent="0.35">
      <c r="A148" s="242"/>
      <c r="B148" s="238">
        <f>SUM(B142:B147)</f>
        <v>0.15</v>
      </c>
      <c r="C148" s="243" t="s">
        <v>195</v>
      </c>
      <c r="D148" s="244" t="s">
        <v>196</v>
      </c>
      <c r="E148" s="244"/>
      <c r="F148" s="244"/>
      <c r="G148" s="244"/>
    </row>
    <row r="149" spans="1:21" x14ac:dyDescent="0.35">
      <c r="A149" s="245"/>
    </row>
  </sheetData>
  <mergeCells count="41">
    <mergeCell ref="B63:G63"/>
    <mergeCell ref="B28:G28"/>
    <mergeCell ref="B29:G29"/>
    <mergeCell ref="B30:G30"/>
    <mergeCell ref="B31:G31"/>
    <mergeCell ref="B33:G33"/>
    <mergeCell ref="B34:G34"/>
    <mergeCell ref="B35:G35"/>
    <mergeCell ref="B36:G36"/>
    <mergeCell ref="B37:G37"/>
    <mergeCell ref="B41:G41"/>
    <mergeCell ref="B52:G52"/>
    <mergeCell ref="B140:G140"/>
    <mergeCell ref="B74:G74"/>
    <mergeCell ref="B85:G85"/>
    <mergeCell ref="B96:G96"/>
    <mergeCell ref="B107:G107"/>
    <mergeCell ref="B118:G118"/>
    <mergeCell ref="B129:G129"/>
    <mergeCell ref="C17:E17"/>
    <mergeCell ref="B27:G27"/>
    <mergeCell ref="C9:D9"/>
    <mergeCell ref="C18:E18"/>
    <mergeCell ref="C19:E19"/>
    <mergeCell ref="B26:G26"/>
    <mergeCell ref="B22:G22"/>
    <mergeCell ref="B23:G23"/>
    <mergeCell ref="F9:H9"/>
    <mergeCell ref="C10:E10"/>
    <mergeCell ref="F10:H19"/>
    <mergeCell ref="C11:E11"/>
    <mergeCell ref="C12:E12"/>
    <mergeCell ref="C13:E13"/>
    <mergeCell ref="C14:E14"/>
    <mergeCell ref="C15:E15"/>
    <mergeCell ref="C16:E16"/>
    <mergeCell ref="A1:B1"/>
    <mergeCell ref="A2:B2"/>
    <mergeCell ref="A3:B3"/>
    <mergeCell ref="A4:B4"/>
    <mergeCell ref="A6:E6"/>
  </mergeCells>
  <pageMargins left="0.7" right="0.7" top="0.75" bottom="0.75" header="0.3" footer="0.3"/>
  <pageSetup paperSize="9" orientation="portrait" horizontalDpi="4294967292"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2"/>
  </sheetPr>
  <dimension ref="B1:V79"/>
  <sheetViews>
    <sheetView zoomScale="85" zoomScaleNormal="85" zoomScaleSheetLayoutView="85" workbookViewId="0">
      <selection activeCell="F27" sqref="F27"/>
    </sheetView>
  </sheetViews>
  <sheetFormatPr defaultColWidth="9.36328125" defaultRowHeight="14.5" x14ac:dyDescent="0.35"/>
  <cols>
    <col min="1" max="1" width="2.36328125" style="41" customWidth="1"/>
    <col min="2" max="2" width="9.36328125" style="41"/>
    <col min="3" max="3" width="62.54296875" style="41" customWidth="1"/>
    <col min="4" max="4" width="87" style="41" customWidth="1"/>
    <col min="5" max="16384" width="9.36328125" style="41"/>
  </cols>
  <sheetData>
    <row r="1" spans="2:22" s="29" customFormat="1" thickBot="1" x14ac:dyDescent="0.35">
      <c r="B1" s="26">
        <f>'COVER '!C18</f>
        <v>0</v>
      </c>
      <c r="C1" s="27"/>
      <c r="D1" s="28"/>
      <c r="H1" s="30"/>
      <c r="K1" s="30"/>
      <c r="V1" s="30"/>
    </row>
    <row r="2" spans="2:22" s="29" customFormat="1" thickBot="1" x14ac:dyDescent="0.35">
      <c r="B2" s="26" t="s">
        <v>20</v>
      </c>
      <c r="C2" s="31"/>
      <c r="D2" s="32" t="str">
        <f>IF('COVER '!C16="","",'COVER '!C16)</f>
        <v/>
      </c>
      <c r="E2" s="33" t="str">
        <f>IF('COVER '!B17="","",'COVER '!B17)</f>
        <v/>
      </c>
      <c r="H2" s="30"/>
      <c r="K2" s="30"/>
      <c r="V2" s="30"/>
    </row>
    <row r="3" spans="2:22" s="29" customFormat="1" thickBot="1" x14ac:dyDescent="0.35">
      <c r="B3" s="26" t="s">
        <v>21</v>
      </c>
      <c r="C3" s="31"/>
      <c r="D3" s="34" t="e">
        <f>IF('COVER '!C22="","",'COVER '!C22)</f>
        <v>#REF!</v>
      </c>
      <c r="E3" s="35"/>
      <c r="F3" s="36"/>
      <c r="G3" s="36"/>
      <c r="H3" s="36"/>
      <c r="I3" s="36"/>
      <c r="K3" s="30"/>
      <c r="V3" s="30"/>
    </row>
    <row r="4" spans="2:22" s="29" customFormat="1" ht="31.5" customHeight="1" x14ac:dyDescent="0.3">
      <c r="B4" s="487" t="str">
        <f>Preambles!C16</f>
        <v>All prices quoted shall be as per the BASE DATE stipulated on the COVER Page of this document. The exchange rate to be used for the calculation of the bid prices must be the exchange rate published by the SARB on the date, four weeks (28 calendar days) prior to the closing date of the Bid.</v>
      </c>
      <c r="C4" s="488"/>
      <c r="D4" s="489"/>
      <c r="E4" s="37"/>
      <c r="F4" s="37"/>
      <c r="G4" s="38"/>
      <c r="H4" s="38"/>
      <c r="I4" s="38"/>
      <c r="J4" s="38"/>
      <c r="K4" s="38"/>
      <c r="L4" s="38"/>
      <c r="M4" s="38"/>
      <c r="N4" s="38"/>
      <c r="O4" s="38"/>
      <c r="P4" s="38"/>
      <c r="Q4" s="38"/>
      <c r="R4" s="38"/>
      <c r="S4" s="38"/>
      <c r="T4" s="38"/>
      <c r="U4" s="38"/>
      <c r="V4" s="38"/>
    </row>
    <row r="5" spans="2:22" s="29" customFormat="1" thickBot="1" x14ac:dyDescent="0.35">
      <c r="B5" s="490" t="s">
        <v>268</v>
      </c>
      <c r="C5" s="491"/>
      <c r="D5" s="492"/>
      <c r="H5" s="30"/>
      <c r="K5" s="30"/>
      <c r="V5" s="30"/>
    </row>
    <row r="6" spans="2:22" s="29" customFormat="1" ht="5.25" customHeight="1" x14ac:dyDescent="0.3">
      <c r="B6" s="39"/>
      <c r="C6" s="39"/>
      <c r="D6" s="39"/>
      <c r="H6" s="30"/>
      <c r="K6" s="30"/>
      <c r="V6" s="30"/>
    </row>
    <row r="7" spans="2:22" x14ac:dyDescent="0.35">
      <c r="B7" s="40" t="s">
        <v>22</v>
      </c>
    </row>
    <row r="8" spans="2:22" x14ac:dyDescent="0.35">
      <c r="B8" s="42">
        <v>1</v>
      </c>
      <c r="C8" s="493" t="s">
        <v>23</v>
      </c>
      <c r="D8" s="494"/>
    </row>
    <row r="9" spans="2:22" ht="48" customHeight="1" x14ac:dyDescent="0.35">
      <c r="B9" s="43">
        <v>1.1000000000000001</v>
      </c>
      <c r="C9" s="495" t="s">
        <v>269</v>
      </c>
      <c r="D9" s="496"/>
    </row>
    <row r="10" spans="2:22" ht="66" customHeight="1" x14ac:dyDescent="0.35">
      <c r="B10" s="43">
        <v>1.2</v>
      </c>
      <c r="C10" s="497" t="s">
        <v>270</v>
      </c>
      <c r="D10" s="498"/>
    </row>
    <row r="11" spans="2:22" s="44" customFormat="1" x14ac:dyDescent="0.35">
      <c r="B11" s="42">
        <v>2</v>
      </c>
      <c r="C11" s="499" t="s">
        <v>25</v>
      </c>
      <c r="D11" s="500"/>
    </row>
    <row r="12" spans="2:22" ht="30.75" customHeight="1" x14ac:dyDescent="0.35">
      <c r="B12" s="43">
        <v>2.1</v>
      </c>
      <c r="C12" s="357" t="s">
        <v>271</v>
      </c>
      <c r="D12" s="358"/>
    </row>
    <row r="13" spans="2:22" x14ac:dyDescent="0.35">
      <c r="B13" s="42">
        <v>3</v>
      </c>
      <c r="C13" s="499" t="s">
        <v>27</v>
      </c>
      <c r="D13" s="500"/>
    </row>
    <row r="14" spans="2:22" ht="45" customHeight="1" x14ac:dyDescent="0.35">
      <c r="B14" s="43">
        <v>3.1</v>
      </c>
      <c r="C14" s="497" t="s">
        <v>272</v>
      </c>
      <c r="D14" s="498"/>
    </row>
    <row r="15" spans="2:22" x14ac:dyDescent="0.35">
      <c r="B15" s="42">
        <v>4</v>
      </c>
      <c r="C15" s="499" t="s">
        <v>273</v>
      </c>
      <c r="D15" s="500"/>
    </row>
    <row r="16" spans="2:22" ht="39.75" customHeight="1" x14ac:dyDescent="0.35">
      <c r="B16" s="43">
        <v>4.0999999999999996</v>
      </c>
      <c r="C16" s="353" t="s">
        <v>274</v>
      </c>
      <c r="D16" s="354"/>
    </row>
    <row r="17" spans="2:7" x14ac:dyDescent="0.35">
      <c r="B17" s="43">
        <v>4.2</v>
      </c>
      <c r="C17" s="353" t="s">
        <v>275</v>
      </c>
      <c r="D17" s="354"/>
    </row>
    <row r="18" spans="2:7" ht="42" customHeight="1" x14ac:dyDescent="0.35">
      <c r="B18" s="43">
        <v>4.3</v>
      </c>
      <c r="C18" s="353" t="s">
        <v>276</v>
      </c>
      <c r="D18" s="354"/>
    </row>
    <row r="19" spans="2:7" ht="33" customHeight="1" x14ac:dyDescent="0.35">
      <c r="B19" s="43">
        <v>4.4000000000000004</v>
      </c>
      <c r="C19" s="353" t="s">
        <v>277</v>
      </c>
      <c r="D19" s="354"/>
    </row>
    <row r="20" spans="2:7" ht="30" customHeight="1" x14ac:dyDescent="0.35">
      <c r="B20" s="43">
        <v>4.5</v>
      </c>
      <c r="C20" s="353" t="s">
        <v>278</v>
      </c>
      <c r="D20" s="354"/>
    </row>
    <row r="21" spans="2:7" x14ac:dyDescent="0.35">
      <c r="B21" s="43">
        <v>4.5999999999999996</v>
      </c>
      <c r="C21" s="353" t="s">
        <v>279</v>
      </c>
      <c r="D21" s="354"/>
    </row>
    <row r="22" spans="2:7" x14ac:dyDescent="0.35">
      <c r="B22" s="42">
        <v>5</v>
      </c>
      <c r="C22" s="503" t="s">
        <v>32</v>
      </c>
      <c r="D22" s="504"/>
    </row>
    <row r="23" spans="2:7" ht="27.75" customHeight="1" x14ac:dyDescent="0.35">
      <c r="B23" s="43">
        <v>5.0999999999999996</v>
      </c>
      <c r="C23" s="353" t="s">
        <v>280</v>
      </c>
      <c r="D23" s="354"/>
    </row>
    <row r="24" spans="2:7" x14ac:dyDescent="0.35">
      <c r="B24" s="43">
        <v>5.2</v>
      </c>
      <c r="C24" s="353" t="s">
        <v>281</v>
      </c>
      <c r="D24" s="354"/>
    </row>
    <row r="25" spans="2:7" ht="26.25" customHeight="1" x14ac:dyDescent="0.35">
      <c r="B25" s="43">
        <v>5.3</v>
      </c>
      <c r="C25" s="353" t="s">
        <v>282</v>
      </c>
      <c r="D25" s="354"/>
      <c r="F25" s="67"/>
    </row>
    <row r="26" spans="2:7" x14ac:dyDescent="0.35">
      <c r="B26" s="42">
        <v>6</v>
      </c>
      <c r="C26" s="499" t="s">
        <v>283</v>
      </c>
      <c r="D26" s="500"/>
    </row>
    <row r="27" spans="2:7" ht="27.75" customHeight="1" x14ac:dyDescent="0.35">
      <c r="B27" s="43">
        <v>6.1</v>
      </c>
      <c r="C27" s="353" t="s">
        <v>284</v>
      </c>
      <c r="D27" s="354"/>
    </row>
    <row r="28" spans="2:7" ht="48" customHeight="1" x14ac:dyDescent="0.35">
      <c r="B28" s="43">
        <v>6.2</v>
      </c>
      <c r="C28" s="495" t="s">
        <v>285</v>
      </c>
      <c r="D28" s="496"/>
    </row>
    <row r="29" spans="2:7" ht="34.5" customHeight="1" x14ac:dyDescent="0.35">
      <c r="B29" s="43">
        <v>6.3</v>
      </c>
      <c r="C29" s="501" t="s">
        <v>286</v>
      </c>
      <c r="D29" s="502"/>
      <c r="G29" s="48"/>
    </row>
    <row r="30" spans="2:7" ht="34.5" customHeight="1" x14ac:dyDescent="0.35">
      <c r="B30" s="43">
        <v>6.4</v>
      </c>
      <c r="C30" s="507" t="s">
        <v>287</v>
      </c>
      <c r="D30" s="508"/>
    </row>
    <row r="31" spans="2:7" x14ac:dyDescent="0.35">
      <c r="B31" s="43">
        <v>6.5</v>
      </c>
      <c r="C31" s="495" t="s">
        <v>288</v>
      </c>
      <c r="D31" s="496"/>
    </row>
    <row r="32" spans="2:7" x14ac:dyDescent="0.35">
      <c r="B32" s="43">
        <v>6.6</v>
      </c>
      <c r="C32" s="495" t="s">
        <v>289</v>
      </c>
      <c r="D32" s="496"/>
    </row>
    <row r="33" spans="2:4" ht="29.25" customHeight="1" x14ac:dyDescent="0.35">
      <c r="B33" s="43">
        <v>6.7</v>
      </c>
      <c r="C33" s="353" t="s">
        <v>290</v>
      </c>
      <c r="D33" s="354"/>
    </row>
    <row r="34" spans="2:4" ht="30.75" customHeight="1" x14ac:dyDescent="0.35">
      <c r="B34" s="43">
        <v>6.8</v>
      </c>
      <c r="C34" s="353" t="s">
        <v>291</v>
      </c>
      <c r="D34" s="354"/>
    </row>
    <row r="35" spans="2:4" x14ac:dyDescent="0.35">
      <c r="B35" s="42">
        <v>7</v>
      </c>
      <c r="C35" s="499" t="s">
        <v>292</v>
      </c>
      <c r="D35" s="500"/>
    </row>
    <row r="36" spans="2:4" ht="24.75" customHeight="1" x14ac:dyDescent="0.35">
      <c r="B36" s="43">
        <v>7.1</v>
      </c>
      <c r="C36" s="353" t="s">
        <v>293</v>
      </c>
      <c r="D36" s="354"/>
    </row>
    <row r="37" spans="2:4" x14ac:dyDescent="0.35">
      <c r="B37" s="42">
        <v>8</v>
      </c>
      <c r="C37" s="509" t="s">
        <v>41</v>
      </c>
      <c r="D37" s="510"/>
    </row>
    <row r="38" spans="2:4" ht="15" customHeight="1" x14ac:dyDescent="0.35">
      <c r="B38" s="43">
        <v>8.1</v>
      </c>
      <c r="C38" s="353" t="s">
        <v>294</v>
      </c>
      <c r="D38" s="354"/>
    </row>
    <row r="39" spans="2:4" x14ac:dyDescent="0.35">
      <c r="B39" s="42">
        <v>9</v>
      </c>
      <c r="C39" s="509" t="s">
        <v>43</v>
      </c>
      <c r="D39" s="510"/>
    </row>
    <row r="40" spans="2:4" ht="30" customHeight="1" x14ac:dyDescent="0.35">
      <c r="B40" s="43">
        <v>9.1</v>
      </c>
      <c r="C40" s="353" t="s">
        <v>44</v>
      </c>
      <c r="D40" s="354"/>
    </row>
    <row r="41" spans="2:4" x14ac:dyDescent="0.35">
      <c r="B41" s="42">
        <v>10</v>
      </c>
      <c r="C41" s="505" t="s">
        <v>295</v>
      </c>
      <c r="D41" s="506"/>
    </row>
    <row r="42" spans="2:4" x14ac:dyDescent="0.35">
      <c r="B42" s="43">
        <v>10.1</v>
      </c>
      <c r="C42" s="357" t="s">
        <v>296</v>
      </c>
      <c r="D42" s="358"/>
    </row>
    <row r="43" spans="2:4" ht="43.5" customHeight="1" x14ac:dyDescent="0.35">
      <c r="B43" s="43">
        <v>10.199999999999999</v>
      </c>
      <c r="C43" s="357" t="s">
        <v>297</v>
      </c>
      <c r="D43" s="358"/>
    </row>
    <row r="44" spans="2:4" x14ac:dyDescent="0.35">
      <c r="B44" s="43">
        <v>10.3</v>
      </c>
      <c r="C44" s="357" t="s">
        <v>298</v>
      </c>
      <c r="D44" s="358"/>
    </row>
    <row r="45" spans="2:4" ht="52.5" customHeight="1" x14ac:dyDescent="0.35">
      <c r="B45" s="43">
        <v>10.4</v>
      </c>
      <c r="C45" s="357" t="s">
        <v>299</v>
      </c>
      <c r="D45" s="358"/>
    </row>
    <row r="46" spans="2:4" ht="107.25" customHeight="1" x14ac:dyDescent="0.35">
      <c r="B46" s="43">
        <v>10.5</v>
      </c>
      <c r="C46" s="359" t="s">
        <v>300</v>
      </c>
      <c r="D46" s="360"/>
    </row>
    <row r="47" spans="2:4" ht="46.5" customHeight="1" x14ac:dyDescent="0.35">
      <c r="B47" s="43">
        <v>10.6</v>
      </c>
      <c r="C47" s="353" t="s">
        <v>301</v>
      </c>
      <c r="D47" s="354"/>
    </row>
    <row r="48" spans="2:4" x14ac:dyDescent="0.35">
      <c r="B48" s="43">
        <v>10.7</v>
      </c>
      <c r="C48" s="353" t="s">
        <v>302</v>
      </c>
      <c r="D48" s="354"/>
    </row>
    <row r="49" spans="2:4" ht="29.25" customHeight="1" x14ac:dyDescent="0.35">
      <c r="B49" s="43">
        <v>10.8</v>
      </c>
      <c r="C49" s="357" t="s">
        <v>303</v>
      </c>
      <c r="D49" s="358"/>
    </row>
    <row r="50" spans="2:4" x14ac:dyDescent="0.35">
      <c r="B50" s="43">
        <v>10.9</v>
      </c>
      <c r="C50" s="353" t="s">
        <v>304</v>
      </c>
      <c r="D50" s="354"/>
    </row>
    <row r="51" spans="2:4" ht="31.5" customHeight="1" x14ac:dyDescent="0.35">
      <c r="B51" s="45" t="s">
        <v>305</v>
      </c>
      <c r="C51" s="357" t="s">
        <v>306</v>
      </c>
      <c r="D51" s="358"/>
    </row>
    <row r="52" spans="2:4" ht="30" customHeight="1" x14ac:dyDescent="0.35">
      <c r="B52" s="45" t="s">
        <v>307</v>
      </c>
      <c r="C52" s="353" t="s">
        <v>308</v>
      </c>
      <c r="D52" s="354"/>
    </row>
    <row r="53" spans="2:4" x14ac:dyDescent="0.35">
      <c r="B53" s="42">
        <v>11</v>
      </c>
      <c r="C53" s="505" t="s">
        <v>51</v>
      </c>
      <c r="D53" s="506"/>
    </row>
    <row r="54" spans="2:4" ht="15" customHeight="1" x14ac:dyDescent="0.35">
      <c r="B54" s="43" t="s">
        <v>309</v>
      </c>
      <c r="C54" s="369" t="s">
        <v>310</v>
      </c>
      <c r="D54" s="370"/>
    </row>
    <row r="55" spans="2:4" ht="15" customHeight="1" x14ac:dyDescent="0.35">
      <c r="B55" s="43" t="s">
        <v>311</v>
      </c>
      <c r="C55" s="369" t="s">
        <v>312</v>
      </c>
      <c r="D55" s="370"/>
    </row>
    <row r="56" spans="2:4" ht="15" customHeight="1" x14ac:dyDescent="0.35">
      <c r="B56" s="43" t="s">
        <v>313</v>
      </c>
      <c r="C56" s="369" t="s">
        <v>314</v>
      </c>
      <c r="D56" s="370"/>
    </row>
    <row r="57" spans="2:4" x14ac:dyDescent="0.35">
      <c r="B57" s="43" t="s">
        <v>315</v>
      </c>
      <c r="C57" s="369" t="s">
        <v>316</v>
      </c>
      <c r="D57" s="370"/>
    </row>
    <row r="58" spans="2:4" ht="78" customHeight="1" x14ac:dyDescent="0.35">
      <c r="B58" s="43" t="s">
        <v>317</v>
      </c>
      <c r="C58" s="369" t="s">
        <v>318</v>
      </c>
      <c r="D58" s="370"/>
    </row>
    <row r="59" spans="2:4" ht="15" customHeight="1" x14ac:dyDescent="0.35">
      <c r="B59" s="43" t="s">
        <v>319</v>
      </c>
      <c r="C59" s="511" t="s">
        <v>320</v>
      </c>
      <c r="D59" s="512"/>
    </row>
    <row r="60" spans="2:4" ht="15" customHeight="1" x14ac:dyDescent="0.35">
      <c r="B60" s="43" t="s">
        <v>321</v>
      </c>
      <c r="C60" s="369" t="s">
        <v>322</v>
      </c>
      <c r="D60" s="370"/>
    </row>
    <row r="61" spans="2:4" x14ac:dyDescent="0.35">
      <c r="B61" s="42">
        <v>12</v>
      </c>
      <c r="C61" s="505" t="s">
        <v>53</v>
      </c>
      <c r="D61" s="506"/>
    </row>
    <row r="62" spans="2:4" x14ac:dyDescent="0.35">
      <c r="B62" s="43">
        <v>12.1</v>
      </c>
      <c r="C62" s="357" t="s">
        <v>323</v>
      </c>
      <c r="D62" s="358"/>
    </row>
    <row r="63" spans="2:4" x14ac:dyDescent="0.35">
      <c r="B63" s="42">
        <v>13</v>
      </c>
      <c r="C63" s="505" t="s">
        <v>56</v>
      </c>
      <c r="D63" s="506"/>
    </row>
    <row r="64" spans="2:4" x14ac:dyDescent="0.35">
      <c r="B64" s="43">
        <v>13.1</v>
      </c>
      <c r="C64" s="357" t="s">
        <v>324</v>
      </c>
      <c r="D64" s="358"/>
    </row>
    <row r="65" spans="2:4" x14ac:dyDescent="0.35">
      <c r="B65" s="43">
        <v>13.2</v>
      </c>
      <c r="C65" s="357" t="s">
        <v>325</v>
      </c>
      <c r="D65" s="358"/>
    </row>
    <row r="67" spans="2:4" x14ac:dyDescent="0.35">
      <c r="B67" s="46"/>
    </row>
    <row r="78" spans="2:4" x14ac:dyDescent="0.35">
      <c r="B78" s="97"/>
    </row>
    <row r="79" spans="2:4" x14ac:dyDescent="0.35">
      <c r="B79" s="46"/>
    </row>
  </sheetData>
  <sheetProtection selectLockedCells="1"/>
  <mergeCells count="60">
    <mergeCell ref="C65:D65"/>
    <mergeCell ref="C54:D54"/>
    <mergeCell ref="C55:D55"/>
    <mergeCell ref="C56:D56"/>
    <mergeCell ref="C57:D57"/>
    <mergeCell ref="C58:D58"/>
    <mergeCell ref="C59:D59"/>
    <mergeCell ref="C60:D60"/>
    <mergeCell ref="C61:D61"/>
    <mergeCell ref="C62:D62"/>
    <mergeCell ref="C63:D63"/>
    <mergeCell ref="C64:D64"/>
    <mergeCell ref="C53:D53"/>
    <mergeCell ref="C42:D42"/>
    <mergeCell ref="C43:D43"/>
    <mergeCell ref="C44:D44"/>
    <mergeCell ref="C45:D45"/>
    <mergeCell ref="C46:D46"/>
    <mergeCell ref="C47:D47"/>
    <mergeCell ref="C48:D48"/>
    <mergeCell ref="C49:D49"/>
    <mergeCell ref="C50:D50"/>
    <mergeCell ref="C51:D51"/>
    <mergeCell ref="C52:D52"/>
    <mergeCell ref="C41:D41"/>
    <mergeCell ref="C30:D30"/>
    <mergeCell ref="C31:D31"/>
    <mergeCell ref="C32:D32"/>
    <mergeCell ref="C33:D33"/>
    <mergeCell ref="C34:D34"/>
    <mergeCell ref="C35:D35"/>
    <mergeCell ref="C36:D36"/>
    <mergeCell ref="C37:D37"/>
    <mergeCell ref="C38:D38"/>
    <mergeCell ref="C39:D39"/>
    <mergeCell ref="C40:D40"/>
    <mergeCell ref="C29:D29"/>
    <mergeCell ref="C18:D18"/>
    <mergeCell ref="C19:D19"/>
    <mergeCell ref="C20:D20"/>
    <mergeCell ref="C21:D21"/>
    <mergeCell ref="C22:D22"/>
    <mergeCell ref="C23:D23"/>
    <mergeCell ref="C24:D24"/>
    <mergeCell ref="C25:D25"/>
    <mergeCell ref="C26:D26"/>
    <mergeCell ref="C27:D27"/>
    <mergeCell ref="C28:D28"/>
    <mergeCell ref="C17:D17"/>
    <mergeCell ref="B4:D4"/>
    <mergeCell ref="B5:D5"/>
    <mergeCell ref="C8:D8"/>
    <mergeCell ref="C9:D9"/>
    <mergeCell ref="C10:D10"/>
    <mergeCell ref="C11:D11"/>
    <mergeCell ref="C12:D12"/>
    <mergeCell ref="C13:D13"/>
    <mergeCell ref="C14:D14"/>
    <mergeCell ref="C15:D15"/>
    <mergeCell ref="C16:D16"/>
  </mergeCells>
  <pageMargins left="0.7" right="0.7" top="0.75" bottom="0.75" header="0.3" footer="0.3"/>
  <pageSetup paperSize="8" fitToWidth="3" fitToHeight="3" orientation="landscape" r:id="rId1"/>
  <rowBreaks count="2" manualBreakCount="2">
    <brk id="25" max="5" man="1"/>
    <brk id="52" max="5" man="1"/>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97"/>
  <sheetViews>
    <sheetView view="pageBreakPreview" topLeftCell="A43" zoomScaleNormal="100" zoomScaleSheetLayoutView="100" workbookViewId="0">
      <selection activeCell="C68" sqref="C68"/>
    </sheetView>
  </sheetViews>
  <sheetFormatPr defaultColWidth="8.6328125" defaultRowHeight="14.5" x14ac:dyDescent="0.35"/>
  <cols>
    <col min="1" max="1" width="0.6328125" style="48" customWidth="1"/>
    <col min="2" max="2" width="11.453125" style="48" customWidth="1"/>
    <col min="3" max="3" width="60.6328125" style="48" customWidth="1"/>
    <col min="4" max="4" width="20.453125" style="48" customWidth="1"/>
    <col min="5" max="5" width="0.6328125" style="48" customWidth="1"/>
    <col min="6" max="6" width="17.36328125" style="48" customWidth="1"/>
    <col min="7" max="7" width="15" style="48" customWidth="1"/>
    <col min="8" max="8" width="16.36328125" style="48" customWidth="1"/>
    <col min="9" max="16384" width="8.6328125" style="48"/>
  </cols>
  <sheetData>
    <row r="1" spans="2:7" ht="9" customHeight="1" thickBot="1" x14ac:dyDescent="0.4"/>
    <row r="2" spans="2:7" s="49" customFormat="1" ht="11.15" customHeight="1" x14ac:dyDescent="0.3">
      <c r="B2" s="516" t="s">
        <v>326</v>
      </c>
      <c r="C2" s="517"/>
      <c r="D2" s="518"/>
      <c r="E2" s="81"/>
      <c r="F2" s="81"/>
      <c r="G2" s="81"/>
    </row>
    <row r="3" spans="2:7" s="49" customFormat="1" ht="12" customHeight="1" x14ac:dyDescent="0.3">
      <c r="B3" s="519" t="e">
        <f>#REF!</f>
        <v>#REF!</v>
      </c>
      <c r="C3" s="520"/>
      <c r="D3" s="521"/>
      <c r="E3" s="81"/>
      <c r="F3" s="81"/>
      <c r="G3" s="81"/>
    </row>
    <row r="4" spans="2:7" s="49" customFormat="1" ht="12" customHeight="1" x14ac:dyDescent="0.3">
      <c r="B4" s="519" t="s">
        <v>327</v>
      </c>
      <c r="C4" s="520"/>
      <c r="D4" s="521"/>
      <c r="E4" s="81"/>
      <c r="F4" s="81"/>
      <c r="G4" s="81"/>
    </row>
    <row r="5" spans="2:7" s="49" customFormat="1" ht="12" customHeight="1" thickBot="1" x14ac:dyDescent="0.35">
      <c r="B5" s="522">
        <f ca="1">NOW()</f>
        <v>46178.490748032411</v>
      </c>
      <c r="C5" s="523"/>
      <c r="D5" s="524"/>
      <c r="E5" s="82"/>
      <c r="F5" s="82"/>
      <c r="G5" s="82"/>
    </row>
    <row r="6" spans="2:7" ht="16.5" customHeight="1" thickBot="1" x14ac:dyDescent="0.4">
      <c r="B6" s="513"/>
      <c r="C6" s="514"/>
      <c r="D6" s="515"/>
      <c r="E6" s="50"/>
    </row>
    <row r="7" spans="2:7" ht="17.149999999999999" customHeight="1" thickBot="1" x14ac:dyDescent="0.4">
      <c r="B7" s="85" t="s">
        <v>328</v>
      </c>
      <c r="C7" s="86" t="s">
        <v>64</v>
      </c>
      <c r="D7" s="87" t="s">
        <v>195</v>
      </c>
      <c r="E7" s="50"/>
    </row>
    <row r="8" spans="2:7" ht="13.25" customHeight="1" x14ac:dyDescent="0.35">
      <c r="B8" s="525" t="s">
        <v>329</v>
      </c>
      <c r="C8" s="526"/>
      <c r="D8" s="527"/>
      <c r="E8" s="50"/>
      <c r="G8" s="68"/>
    </row>
    <row r="9" spans="2:7" s="50" customFormat="1" ht="14" x14ac:dyDescent="0.3">
      <c r="B9" s="51" t="e">
        <f>#REF!</f>
        <v>#REF!</v>
      </c>
      <c r="C9" s="69" t="s">
        <v>75</v>
      </c>
      <c r="D9" s="83" t="e">
        <f>SUM(#REF!)</f>
        <v>#REF!</v>
      </c>
      <c r="F9" s="53"/>
      <c r="G9" s="68"/>
    </row>
    <row r="10" spans="2:7" s="50" customFormat="1" ht="14" x14ac:dyDescent="0.3">
      <c r="B10" s="51" t="e">
        <f>#REF!</f>
        <v>#REF!</v>
      </c>
      <c r="C10" s="69" t="s">
        <v>330</v>
      </c>
      <c r="D10" s="83" t="e">
        <f>SUM(#REF!)</f>
        <v>#REF!</v>
      </c>
      <c r="F10" s="53"/>
      <c r="G10" s="68"/>
    </row>
    <row r="11" spans="2:7" s="50" customFormat="1" ht="14" x14ac:dyDescent="0.3">
      <c r="B11" s="88"/>
      <c r="C11" s="89"/>
      <c r="D11" s="84" t="e">
        <f>SUM(D9:D10)</f>
        <v>#REF!</v>
      </c>
      <c r="F11" s="56"/>
      <c r="G11" s="71"/>
    </row>
    <row r="12" spans="2:7" s="50" customFormat="1" ht="14" x14ac:dyDescent="0.3">
      <c r="B12" s="90"/>
      <c r="C12" s="91"/>
      <c r="D12" s="76"/>
      <c r="F12" s="53"/>
      <c r="G12" s="68"/>
    </row>
    <row r="13" spans="2:7" ht="13.25" customHeight="1" x14ac:dyDescent="0.35">
      <c r="B13" s="525" t="s">
        <v>331</v>
      </c>
      <c r="C13" s="526"/>
      <c r="D13" s="527"/>
      <c r="E13" s="50"/>
      <c r="F13" s="53"/>
      <c r="G13" s="68"/>
    </row>
    <row r="14" spans="2:7" s="50" customFormat="1" ht="14" x14ac:dyDescent="0.3">
      <c r="B14" s="51" t="e">
        <f>#REF!</f>
        <v>#REF!</v>
      </c>
      <c r="C14" s="69" t="e">
        <f>#REF!</f>
        <v>#REF!</v>
      </c>
      <c r="D14" s="52" t="e">
        <f>#REF!</f>
        <v>#REF!</v>
      </c>
      <c r="F14" s="53"/>
      <c r="G14" s="68"/>
    </row>
    <row r="15" spans="2:7" s="50" customFormat="1" ht="14" x14ac:dyDescent="0.3">
      <c r="B15" s="528"/>
      <c r="C15" s="529"/>
      <c r="D15" s="70" t="e">
        <f>SUM(D14)</f>
        <v>#REF!</v>
      </c>
      <c r="F15" s="56"/>
      <c r="G15" s="71"/>
    </row>
    <row r="16" spans="2:7" s="50" customFormat="1" ht="14" x14ac:dyDescent="0.3">
      <c r="B16" s="530"/>
      <c r="C16" s="531"/>
      <c r="D16" s="76"/>
      <c r="F16" s="53"/>
      <c r="G16" s="68"/>
    </row>
    <row r="17" spans="2:7" ht="13.25" customHeight="1" x14ac:dyDescent="0.35">
      <c r="B17" s="525" t="s">
        <v>80</v>
      </c>
      <c r="C17" s="526"/>
      <c r="D17" s="527"/>
      <c r="E17" s="50"/>
      <c r="F17" s="53"/>
      <c r="G17" s="68"/>
    </row>
    <row r="18" spans="2:7" s="50" customFormat="1" ht="14" x14ac:dyDescent="0.3">
      <c r="B18" s="51" t="e">
        <f>#REF!</f>
        <v>#REF!</v>
      </c>
      <c r="C18" s="69" t="e">
        <f>#REF!</f>
        <v>#REF!</v>
      </c>
      <c r="D18" s="83" t="e">
        <f>SUM(#REF!)</f>
        <v>#REF!</v>
      </c>
      <c r="F18" s="53"/>
      <c r="G18" s="68"/>
    </row>
    <row r="19" spans="2:7" s="50" customFormat="1" ht="14" x14ac:dyDescent="0.3">
      <c r="B19" s="51" t="e">
        <f>#REF!</f>
        <v>#REF!</v>
      </c>
      <c r="C19" s="69" t="s">
        <v>332</v>
      </c>
      <c r="D19" s="83" t="e">
        <f>SUM(#REF!)</f>
        <v>#REF!</v>
      </c>
      <c r="F19" s="53"/>
      <c r="G19" s="68"/>
    </row>
    <row r="20" spans="2:7" s="50" customFormat="1" ht="12" customHeight="1" x14ac:dyDescent="0.3">
      <c r="B20" s="51" t="e">
        <f>#REF!</f>
        <v>#REF!</v>
      </c>
      <c r="C20" s="69" t="e">
        <f>#REF!</f>
        <v>#REF!</v>
      </c>
      <c r="D20" s="83" t="e">
        <f>SUM(#REF!)</f>
        <v>#REF!</v>
      </c>
      <c r="F20" s="53"/>
      <c r="G20" s="68"/>
    </row>
    <row r="21" spans="2:7" s="50" customFormat="1" ht="14" x14ac:dyDescent="0.3">
      <c r="B21" s="51" t="e">
        <f>#REF!</f>
        <v>#REF!</v>
      </c>
      <c r="C21" s="69" t="e">
        <f>#REF!</f>
        <v>#REF!</v>
      </c>
      <c r="D21" s="83" t="e">
        <f>SUM(#REF!)</f>
        <v>#REF!</v>
      </c>
      <c r="F21" s="53"/>
      <c r="G21" s="68"/>
    </row>
    <row r="22" spans="2:7" s="50" customFormat="1" ht="14" x14ac:dyDescent="0.3">
      <c r="B22" s="528"/>
      <c r="C22" s="529"/>
      <c r="D22" s="84" t="e">
        <f>SUM(D18:D21)</f>
        <v>#REF!</v>
      </c>
      <c r="F22" s="56"/>
      <c r="G22" s="71"/>
    </row>
    <row r="23" spans="2:7" s="50" customFormat="1" ht="14" x14ac:dyDescent="0.3">
      <c r="B23" s="530"/>
      <c r="C23" s="531"/>
      <c r="D23" s="76"/>
      <c r="F23" s="53"/>
      <c r="G23" s="68"/>
    </row>
    <row r="24" spans="2:7" ht="13.25" customHeight="1" x14ac:dyDescent="0.35">
      <c r="B24" s="525" t="s">
        <v>333</v>
      </c>
      <c r="C24" s="526"/>
      <c r="D24" s="527"/>
      <c r="E24" s="50"/>
      <c r="F24" s="53"/>
      <c r="G24" s="68"/>
    </row>
    <row r="25" spans="2:7" s="50" customFormat="1" ht="14" x14ac:dyDescent="0.3">
      <c r="B25" s="51" t="e">
        <f>#REF!</f>
        <v>#REF!</v>
      </c>
      <c r="C25" s="69" t="e">
        <f>#REF!</f>
        <v>#REF!</v>
      </c>
      <c r="D25" s="83" t="e">
        <f>SUM(#REF!)</f>
        <v>#REF!</v>
      </c>
      <c r="F25" s="53"/>
      <c r="G25" s="68"/>
    </row>
    <row r="26" spans="2:7" s="50" customFormat="1" ht="14" x14ac:dyDescent="0.3">
      <c r="B26" s="51" t="e">
        <f>#REF!</f>
        <v>#REF!</v>
      </c>
      <c r="C26" s="69" t="e">
        <f>#REF!</f>
        <v>#REF!</v>
      </c>
      <c r="D26" s="83" t="e">
        <f>SUM(#REF!)</f>
        <v>#REF!</v>
      </c>
      <c r="F26" s="53"/>
      <c r="G26" s="68"/>
    </row>
    <row r="27" spans="2:7" s="50" customFormat="1" ht="14" x14ac:dyDescent="0.3">
      <c r="B27" s="51" t="e">
        <f>#REF!</f>
        <v>#REF!</v>
      </c>
      <c r="C27" s="69" t="e">
        <f>#REF!</f>
        <v>#REF!</v>
      </c>
      <c r="D27" s="83" t="e">
        <f>SUM(#REF!)</f>
        <v>#REF!</v>
      </c>
      <c r="F27" s="53"/>
      <c r="G27" s="68"/>
    </row>
    <row r="28" spans="2:7" s="50" customFormat="1" ht="14" x14ac:dyDescent="0.3">
      <c r="B28" s="51" t="e">
        <f>#REF!</f>
        <v>#REF!</v>
      </c>
      <c r="C28" s="69" t="e">
        <f>#REF!</f>
        <v>#REF!</v>
      </c>
      <c r="D28" s="52" t="e">
        <f>SUM(#REF!)</f>
        <v>#REF!</v>
      </c>
      <c r="F28" s="53"/>
      <c r="G28" s="68"/>
    </row>
    <row r="29" spans="2:7" s="50" customFormat="1" ht="14" x14ac:dyDescent="0.3">
      <c r="B29" s="528"/>
      <c r="C29" s="529"/>
      <c r="D29" s="84" t="e">
        <f>SUM(D25:D28)</f>
        <v>#REF!</v>
      </c>
      <c r="F29" s="56"/>
      <c r="G29" s="71"/>
    </row>
    <row r="30" spans="2:7" s="50" customFormat="1" ht="14" x14ac:dyDescent="0.3">
      <c r="B30" s="530"/>
      <c r="C30" s="531"/>
      <c r="D30" s="76"/>
      <c r="F30" s="53"/>
      <c r="G30" s="68"/>
    </row>
    <row r="31" spans="2:7" ht="13.25" customHeight="1" x14ac:dyDescent="0.35">
      <c r="B31" s="525" t="s">
        <v>334</v>
      </c>
      <c r="C31" s="526"/>
      <c r="D31" s="527"/>
      <c r="E31" s="50"/>
      <c r="F31" s="53"/>
      <c r="G31" s="68"/>
    </row>
    <row r="32" spans="2:7" s="50" customFormat="1" ht="14" x14ac:dyDescent="0.3">
      <c r="B32" s="51" t="e">
        <f>#REF!</f>
        <v>#REF!</v>
      </c>
      <c r="C32" s="69" t="e">
        <f>#REF!</f>
        <v>#REF!</v>
      </c>
      <c r="D32" s="83" t="e">
        <f>SUM(#REF!)</f>
        <v>#REF!</v>
      </c>
      <c r="F32" s="53"/>
      <c r="G32" s="68"/>
    </row>
    <row r="33" spans="2:7" s="50" customFormat="1" ht="12" customHeight="1" x14ac:dyDescent="0.3">
      <c r="B33" s="51" t="e">
        <f>#REF!</f>
        <v>#REF!</v>
      </c>
      <c r="C33" s="69" t="e">
        <f>#REF!</f>
        <v>#REF!</v>
      </c>
      <c r="D33" s="83" t="e">
        <f>SUM(#REF!)</f>
        <v>#REF!</v>
      </c>
      <c r="F33" s="53"/>
      <c r="G33" s="68"/>
    </row>
    <row r="34" spans="2:7" s="50" customFormat="1" ht="12" customHeight="1" x14ac:dyDescent="0.3">
      <c r="B34" s="51" t="e">
        <f>#REF!</f>
        <v>#REF!</v>
      </c>
      <c r="C34" s="69" t="e">
        <f>#REF!</f>
        <v>#REF!</v>
      </c>
      <c r="D34" s="83" t="e">
        <f>SUM(#REF!)</f>
        <v>#REF!</v>
      </c>
      <c r="F34" s="53"/>
      <c r="G34" s="68"/>
    </row>
    <row r="35" spans="2:7" s="50" customFormat="1" ht="12" customHeight="1" x14ac:dyDescent="0.3">
      <c r="B35" s="51" t="e">
        <f>#REF!</f>
        <v>#REF!</v>
      </c>
      <c r="C35" s="69" t="e">
        <f>#REF!</f>
        <v>#REF!</v>
      </c>
      <c r="D35" s="83" t="e">
        <f>SUM(#REF!)</f>
        <v>#REF!</v>
      </c>
      <c r="F35" s="53"/>
      <c r="G35" s="68"/>
    </row>
    <row r="36" spans="2:7" s="50" customFormat="1" ht="12" customHeight="1" x14ac:dyDescent="0.3">
      <c r="B36" s="51" t="e">
        <f>#REF!</f>
        <v>#REF!</v>
      </c>
      <c r="C36" s="69" t="e">
        <f>#REF!</f>
        <v>#REF!</v>
      </c>
      <c r="D36" s="83" t="e">
        <f>SUM(#REF!)</f>
        <v>#REF!</v>
      </c>
      <c r="F36" s="53"/>
      <c r="G36" s="68"/>
    </row>
    <row r="37" spans="2:7" s="50" customFormat="1" ht="12" customHeight="1" x14ac:dyDescent="0.3">
      <c r="B37" s="51" t="e">
        <f>#REF!</f>
        <v>#REF!</v>
      </c>
      <c r="C37" s="69" t="e">
        <f>#REF!</f>
        <v>#REF!</v>
      </c>
      <c r="D37" s="83" t="e">
        <f>SUM(#REF!)</f>
        <v>#REF!</v>
      </c>
      <c r="F37" s="53"/>
      <c r="G37" s="68"/>
    </row>
    <row r="38" spans="2:7" s="50" customFormat="1" ht="12" customHeight="1" x14ac:dyDescent="0.3">
      <c r="B38" s="51" t="e">
        <f>#REF!</f>
        <v>#REF!</v>
      </c>
      <c r="C38" s="69" t="e">
        <f>#REF!</f>
        <v>#REF!</v>
      </c>
      <c r="D38" s="83" t="e">
        <f>SUM(#REF!)</f>
        <v>#REF!</v>
      </c>
      <c r="F38" s="53"/>
      <c r="G38" s="68"/>
    </row>
    <row r="39" spans="2:7" s="50" customFormat="1" ht="12" customHeight="1" x14ac:dyDescent="0.3">
      <c r="B39" s="51" t="e">
        <f>#REF!</f>
        <v>#REF!</v>
      </c>
      <c r="C39" s="69" t="e">
        <f>#REF!</f>
        <v>#REF!</v>
      </c>
      <c r="D39" s="83" t="e">
        <f>SUM(#REF!)</f>
        <v>#REF!</v>
      </c>
      <c r="F39" s="53"/>
      <c r="G39" s="68"/>
    </row>
    <row r="40" spans="2:7" s="50" customFormat="1" ht="14" x14ac:dyDescent="0.3">
      <c r="B40" s="532"/>
      <c r="C40" s="533"/>
      <c r="D40" s="84" t="e">
        <f>SUM(D32:D39)</f>
        <v>#REF!</v>
      </c>
      <c r="F40" s="56"/>
      <c r="G40" s="68"/>
    </row>
    <row r="41" spans="2:7" s="50" customFormat="1" ht="14" x14ac:dyDescent="0.3">
      <c r="B41" s="534"/>
      <c r="C41" s="535"/>
      <c r="D41" s="77"/>
      <c r="F41" s="53"/>
      <c r="G41" s="68"/>
    </row>
    <row r="42" spans="2:7" ht="13.25" customHeight="1" x14ac:dyDescent="0.35">
      <c r="B42" s="525" t="s">
        <v>335</v>
      </c>
      <c r="C42" s="526"/>
      <c r="D42" s="527"/>
      <c r="E42" s="50"/>
      <c r="F42" s="53"/>
      <c r="G42" s="68"/>
    </row>
    <row r="43" spans="2:7" s="50" customFormat="1" ht="12" customHeight="1" x14ac:dyDescent="0.3">
      <c r="B43" s="51" t="e">
        <f>#REF!</f>
        <v>#REF!</v>
      </c>
      <c r="C43" s="69" t="e">
        <f>#REF!</f>
        <v>#REF!</v>
      </c>
      <c r="D43" s="83" t="e">
        <f>SUM(#REF!)</f>
        <v>#REF!</v>
      </c>
      <c r="F43" s="53"/>
      <c r="G43" s="68"/>
    </row>
    <row r="44" spans="2:7" s="50" customFormat="1" ht="12" customHeight="1" x14ac:dyDescent="0.3">
      <c r="B44" s="51" t="e">
        <f>#REF!</f>
        <v>#REF!</v>
      </c>
      <c r="C44" s="69" t="e">
        <f>#REF!</f>
        <v>#REF!</v>
      </c>
      <c r="D44" s="83" t="e">
        <f>SUM(#REF!)</f>
        <v>#REF!</v>
      </c>
      <c r="F44" s="53"/>
      <c r="G44" s="68"/>
    </row>
    <row r="45" spans="2:7" s="50" customFormat="1" ht="12" customHeight="1" x14ac:dyDescent="0.3">
      <c r="B45" s="51" t="e">
        <f>#REF!</f>
        <v>#REF!</v>
      </c>
      <c r="C45" s="69" t="e">
        <f>#REF!</f>
        <v>#REF!</v>
      </c>
      <c r="D45" s="83" t="e">
        <f>SUM(#REF!)</f>
        <v>#REF!</v>
      </c>
      <c r="F45" s="53"/>
      <c r="G45" s="68"/>
    </row>
    <row r="46" spans="2:7" s="50" customFormat="1" ht="12" customHeight="1" x14ac:dyDescent="0.3">
      <c r="B46" s="51" t="e">
        <f>#REF!</f>
        <v>#REF!</v>
      </c>
      <c r="C46" s="69" t="e">
        <f>#REF!</f>
        <v>#REF!</v>
      </c>
      <c r="D46" s="83" t="e">
        <f>SUM(#REF!)</f>
        <v>#REF!</v>
      </c>
      <c r="F46" s="53"/>
      <c r="G46" s="68"/>
    </row>
    <row r="47" spans="2:7" s="50" customFormat="1" ht="12" customHeight="1" x14ac:dyDescent="0.3">
      <c r="B47" s="51" t="e">
        <f>#REF!</f>
        <v>#REF!</v>
      </c>
      <c r="C47" s="69" t="e">
        <f>#REF!</f>
        <v>#REF!</v>
      </c>
      <c r="D47" s="83" t="e">
        <f>SUM(#REF!)</f>
        <v>#REF!</v>
      </c>
      <c r="F47" s="53"/>
      <c r="G47" s="68"/>
    </row>
    <row r="48" spans="2:7" s="50" customFormat="1" ht="14" x14ac:dyDescent="0.3">
      <c r="B48" s="532"/>
      <c r="C48" s="533"/>
      <c r="D48" s="84" t="e">
        <f>SUM(D43:D47)</f>
        <v>#REF!</v>
      </c>
      <c r="F48" s="56"/>
      <c r="G48" s="68"/>
    </row>
    <row r="49" spans="2:7" s="50" customFormat="1" ht="14" x14ac:dyDescent="0.3">
      <c r="B49" s="534"/>
      <c r="C49" s="535"/>
      <c r="D49" s="78"/>
      <c r="F49" s="53"/>
      <c r="G49" s="68"/>
    </row>
    <row r="50" spans="2:7" ht="13.25" customHeight="1" x14ac:dyDescent="0.35">
      <c r="B50" s="525" t="s">
        <v>336</v>
      </c>
      <c r="C50" s="526"/>
      <c r="D50" s="527"/>
      <c r="E50" s="50"/>
      <c r="F50" s="53"/>
      <c r="G50" s="68"/>
    </row>
    <row r="51" spans="2:7" s="50" customFormat="1" ht="12" customHeight="1" x14ac:dyDescent="0.3">
      <c r="B51" s="51" t="e">
        <f>#REF!</f>
        <v>#REF!</v>
      </c>
      <c r="C51" s="69" t="e">
        <f>#REF!</f>
        <v>#REF!</v>
      </c>
      <c r="D51" s="83" t="e">
        <f>SUM(#REF!)</f>
        <v>#REF!</v>
      </c>
      <c r="F51" s="53"/>
      <c r="G51" s="68"/>
    </row>
    <row r="52" spans="2:7" s="50" customFormat="1" ht="12" customHeight="1" x14ac:dyDescent="0.3">
      <c r="B52" s="51" t="e">
        <f>#REF!</f>
        <v>#REF!</v>
      </c>
      <c r="C52" s="69" t="e">
        <f>#REF!</f>
        <v>#REF!</v>
      </c>
      <c r="D52" s="83" t="e">
        <f>SUM(#REF!)</f>
        <v>#REF!</v>
      </c>
      <c r="F52" s="53"/>
      <c r="G52" s="68"/>
    </row>
    <row r="53" spans="2:7" s="50" customFormat="1" ht="12" customHeight="1" x14ac:dyDescent="0.3">
      <c r="B53" s="51" t="e">
        <f>#REF!</f>
        <v>#REF!</v>
      </c>
      <c r="C53" s="69" t="e">
        <f>#REF!</f>
        <v>#REF!</v>
      </c>
      <c r="D53" s="83" t="e">
        <f>SUM(#REF!)</f>
        <v>#REF!</v>
      </c>
      <c r="F53" s="53"/>
      <c r="G53" s="68"/>
    </row>
    <row r="54" spans="2:7" s="50" customFormat="1" ht="12" customHeight="1" x14ac:dyDescent="0.3">
      <c r="B54" s="51" t="e">
        <f>#REF!</f>
        <v>#REF!</v>
      </c>
      <c r="C54" s="69" t="e">
        <f>#REF!</f>
        <v>#REF!</v>
      </c>
      <c r="D54" s="83" t="e">
        <f>SUM(#REF!)</f>
        <v>#REF!</v>
      </c>
      <c r="F54" s="53"/>
      <c r="G54" s="68"/>
    </row>
    <row r="55" spans="2:7" s="50" customFormat="1" ht="12" customHeight="1" x14ac:dyDescent="0.3">
      <c r="B55" s="51" t="e">
        <f>#REF!</f>
        <v>#REF!</v>
      </c>
      <c r="C55" s="69" t="e">
        <f>#REF!</f>
        <v>#REF!</v>
      </c>
      <c r="D55" s="83" t="e">
        <f>SUM(#REF!)</f>
        <v>#REF!</v>
      </c>
      <c r="F55" s="53"/>
      <c r="G55" s="68"/>
    </row>
    <row r="56" spans="2:7" s="50" customFormat="1" ht="14" x14ac:dyDescent="0.3">
      <c r="B56" s="532"/>
      <c r="C56" s="533"/>
      <c r="D56" s="84" t="e">
        <f>SUM(D51:D55)</f>
        <v>#REF!</v>
      </c>
      <c r="F56" s="56"/>
      <c r="G56" s="68"/>
    </row>
    <row r="57" spans="2:7" s="50" customFormat="1" ht="14" x14ac:dyDescent="0.3">
      <c r="B57" s="534"/>
      <c r="C57" s="535"/>
      <c r="D57" s="78"/>
      <c r="F57" s="53"/>
      <c r="G57" s="68"/>
    </row>
    <row r="58" spans="2:7" ht="13.25" customHeight="1" x14ac:dyDescent="0.35">
      <c r="B58" s="525" t="s">
        <v>337</v>
      </c>
      <c r="C58" s="526"/>
      <c r="D58" s="527"/>
      <c r="E58" s="50"/>
      <c r="F58" s="53"/>
      <c r="G58" s="68"/>
    </row>
    <row r="59" spans="2:7" s="50" customFormat="1" ht="12" customHeight="1" x14ac:dyDescent="0.3">
      <c r="B59" s="51" t="e">
        <f>#REF!</f>
        <v>#REF!</v>
      </c>
      <c r="C59" s="69" t="e">
        <f>#REF!</f>
        <v>#REF!</v>
      </c>
      <c r="D59" s="83" t="e">
        <f>SUM(#REF!)</f>
        <v>#REF!</v>
      </c>
      <c r="F59" s="53"/>
      <c r="G59" s="68"/>
    </row>
    <row r="60" spans="2:7" s="50" customFormat="1" ht="12" customHeight="1" x14ac:dyDescent="0.3">
      <c r="B60" s="51" t="e">
        <f>#REF!</f>
        <v>#REF!</v>
      </c>
      <c r="C60" s="69" t="e">
        <f>#REF!</f>
        <v>#REF!</v>
      </c>
      <c r="D60" s="83" t="e">
        <f>SUM(#REF!)</f>
        <v>#REF!</v>
      </c>
      <c r="F60" s="53"/>
      <c r="G60" s="68"/>
    </row>
    <row r="61" spans="2:7" s="50" customFormat="1" ht="14" x14ac:dyDescent="0.3">
      <c r="B61" s="532"/>
      <c r="C61" s="533"/>
      <c r="D61" s="84" t="e">
        <f>SUM(D59:D60)</f>
        <v>#REF!</v>
      </c>
      <c r="F61" s="56"/>
      <c r="G61" s="68"/>
    </row>
    <row r="62" spans="2:7" s="50" customFormat="1" ht="14" x14ac:dyDescent="0.3">
      <c r="B62" s="534"/>
      <c r="C62" s="535"/>
      <c r="D62" s="78"/>
      <c r="F62" s="53"/>
      <c r="G62" s="68"/>
    </row>
    <row r="63" spans="2:7" ht="13.25" customHeight="1" x14ac:dyDescent="0.35">
      <c r="B63" s="525" t="s">
        <v>81</v>
      </c>
      <c r="C63" s="526"/>
      <c r="D63" s="527"/>
      <c r="E63" s="50"/>
      <c r="F63" s="53"/>
      <c r="G63" s="68"/>
    </row>
    <row r="64" spans="2:7" s="50" customFormat="1" ht="12" customHeight="1" x14ac:dyDescent="0.3">
      <c r="B64" s="51" t="e">
        <f>#REF!</f>
        <v>#REF!</v>
      </c>
      <c r="C64" s="69" t="e">
        <f>#REF!</f>
        <v>#REF!</v>
      </c>
      <c r="D64" s="83" t="e">
        <f>SUM(#REF!)</f>
        <v>#REF!</v>
      </c>
      <c r="F64" s="53"/>
      <c r="G64" s="68"/>
    </row>
    <row r="65" spans="2:8" s="50" customFormat="1" ht="14" x14ac:dyDescent="0.3">
      <c r="B65" s="532"/>
      <c r="C65" s="533"/>
      <c r="D65" s="84" t="e">
        <f>SUM(D64:D64)</f>
        <v>#REF!</v>
      </c>
      <c r="F65" s="56"/>
      <c r="G65" s="68"/>
    </row>
    <row r="66" spans="2:8" s="50" customFormat="1" ht="14" x14ac:dyDescent="0.3">
      <c r="B66" s="534"/>
      <c r="C66" s="535"/>
      <c r="D66" s="78"/>
      <c r="F66" s="53"/>
      <c r="G66" s="68"/>
    </row>
    <row r="67" spans="2:8" ht="13.25" customHeight="1" x14ac:dyDescent="0.35">
      <c r="B67" s="525" t="s">
        <v>338</v>
      </c>
      <c r="C67" s="526"/>
      <c r="D67" s="527"/>
      <c r="E67" s="50"/>
      <c r="G67" s="68"/>
    </row>
    <row r="68" spans="2:8" s="50" customFormat="1" ht="12" customHeight="1" x14ac:dyDescent="0.3">
      <c r="B68" s="51" t="e">
        <f>#REF!</f>
        <v>#REF!</v>
      </c>
      <c r="C68" s="69" t="e">
        <f>#REF!</f>
        <v>#REF!</v>
      </c>
      <c r="D68" s="52" t="e">
        <f>SUM(#REF!)</f>
        <v>#REF!</v>
      </c>
      <c r="F68" s="53"/>
      <c r="G68" s="68"/>
    </row>
    <row r="69" spans="2:8" s="50" customFormat="1" ht="14" x14ac:dyDescent="0.3">
      <c r="B69" s="532"/>
      <c r="C69" s="533"/>
      <c r="D69" s="70" t="e">
        <f>SUM(D68:D68)</f>
        <v>#REF!</v>
      </c>
      <c r="F69" s="56"/>
      <c r="G69" s="68"/>
    </row>
    <row r="70" spans="2:8" s="50" customFormat="1" thickBot="1" x14ac:dyDescent="0.35">
      <c r="B70" s="547"/>
      <c r="C70" s="548"/>
      <c r="D70" s="79"/>
      <c r="F70" s="68"/>
    </row>
    <row r="71" spans="2:8" ht="15" thickBot="1" x14ac:dyDescent="0.4">
      <c r="B71" s="55"/>
      <c r="C71" s="72"/>
      <c r="D71" s="73" t="e">
        <f>SUM(D69+D65+D61+D56+D48+D29+D15+D11+D40+D22)</f>
        <v>#REF!</v>
      </c>
      <c r="F71" s="92"/>
      <c r="G71" s="57" t="e">
        <f>D71-F71</f>
        <v>#REF!</v>
      </c>
      <c r="H71" s="57"/>
    </row>
    <row r="72" spans="2:8" s="49" customFormat="1" ht="15" hidden="1" customHeight="1" thickTop="1" thickBot="1" x14ac:dyDescent="0.35">
      <c r="B72" s="58"/>
      <c r="C72" s="58"/>
      <c r="D72" s="80"/>
      <c r="F72" s="59"/>
    </row>
    <row r="73" spans="2:8" ht="15" hidden="1" thickTop="1" x14ac:dyDescent="0.35">
      <c r="B73" s="54"/>
      <c r="C73" s="54"/>
      <c r="D73" s="54"/>
    </row>
    <row r="74" spans="2:8" ht="15" hidden="1" customHeight="1" thickTop="1" x14ac:dyDescent="0.35">
      <c r="B74" s="544" t="s">
        <v>339</v>
      </c>
      <c r="C74" s="544" t="s">
        <v>339</v>
      </c>
      <c r="D74" s="60"/>
    </row>
    <row r="75" spans="2:8" ht="15" hidden="1" customHeight="1" thickTop="1" x14ac:dyDescent="0.35">
      <c r="B75" s="544"/>
      <c r="C75" s="544"/>
      <c r="D75" s="60"/>
    </row>
    <row r="76" spans="2:8" ht="15" thickTop="1" x14ac:dyDescent="0.35">
      <c r="C76" s="545"/>
      <c r="D76" s="545"/>
      <c r="F76" s="74"/>
    </row>
    <row r="77" spans="2:8" x14ac:dyDescent="0.35">
      <c r="C77" s="546" t="s">
        <v>89</v>
      </c>
      <c r="D77" s="546"/>
      <c r="E77" s="61"/>
      <c r="F77" s="61"/>
    </row>
    <row r="78" spans="2:8" hidden="1" x14ac:dyDescent="0.35">
      <c r="C78" s="538" t="s">
        <v>340</v>
      </c>
      <c r="D78" s="539"/>
      <c r="E78" s="62"/>
      <c r="F78" s="62"/>
    </row>
    <row r="79" spans="2:8" hidden="1" x14ac:dyDescent="0.35">
      <c r="C79" s="540" t="s">
        <v>341</v>
      </c>
      <c r="D79" s="541"/>
      <c r="E79" s="62"/>
      <c r="F79" s="62"/>
    </row>
    <row r="80" spans="2:8" hidden="1" x14ac:dyDescent="0.35">
      <c r="C80" s="540" t="s">
        <v>342</v>
      </c>
      <c r="D80" s="541"/>
      <c r="E80" s="62"/>
      <c r="F80" s="62"/>
    </row>
    <row r="81" spans="1:6" hidden="1" x14ac:dyDescent="0.35">
      <c r="C81" s="540" t="s">
        <v>343</v>
      </c>
      <c r="D81" s="541"/>
      <c r="E81" s="62"/>
      <c r="F81" s="62"/>
    </row>
    <row r="82" spans="1:6" hidden="1" x14ac:dyDescent="0.35">
      <c r="C82" s="540"/>
      <c r="D82" s="541"/>
      <c r="E82" s="62"/>
      <c r="F82" s="62"/>
    </row>
    <row r="83" spans="1:6" hidden="1" x14ac:dyDescent="0.35">
      <c r="C83" s="540"/>
      <c r="D83" s="541"/>
      <c r="E83" s="62"/>
      <c r="F83" s="62"/>
    </row>
    <row r="84" spans="1:6" hidden="1" x14ac:dyDescent="0.35">
      <c r="C84" s="540"/>
      <c r="D84" s="541"/>
      <c r="E84" s="62"/>
      <c r="F84" s="62"/>
    </row>
    <row r="85" spans="1:6" hidden="1" x14ac:dyDescent="0.35">
      <c r="C85" s="542"/>
      <c r="D85" s="543"/>
      <c r="E85" s="62"/>
      <c r="F85" s="62"/>
    </row>
    <row r="86" spans="1:6" x14ac:dyDescent="0.35">
      <c r="C86" s="536"/>
      <c r="D86" s="536"/>
      <c r="E86" s="62"/>
      <c r="F86" s="62"/>
    </row>
    <row r="87" spans="1:6" x14ac:dyDescent="0.35">
      <c r="C87" s="93"/>
      <c r="D87" s="93"/>
      <c r="E87" s="62"/>
      <c r="F87" s="62"/>
    </row>
    <row r="88" spans="1:6" x14ac:dyDescent="0.35">
      <c r="C88" s="536"/>
      <c r="D88" s="536"/>
      <c r="E88" s="62"/>
      <c r="F88" s="62"/>
    </row>
    <row r="89" spans="1:6" x14ac:dyDescent="0.35">
      <c r="B89" s="63"/>
      <c r="C89" s="63"/>
      <c r="D89" s="64"/>
    </row>
    <row r="90" spans="1:6" x14ac:dyDescent="0.35">
      <c r="A90" s="50"/>
      <c r="B90" s="65"/>
      <c r="C90" s="65"/>
      <c r="D90" s="75"/>
    </row>
    <row r="91" spans="1:6" x14ac:dyDescent="0.35">
      <c r="A91" s="50"/>
      <c r="B91" s="65"/>
      <c r="C91" s="65"/>
    </row>
    <row r="92" spans="1:6" x14ac:dyDescent="0.35">
      <c r="A92" s="50"/>
      <c r="B92" s="50"/>
      <c r="C92" s="537"/>
      <c r="D92" s="537"/>
    </row>
    <row r="93" spans="1:6" x14ac:dyDescent="0.35">
      <c r="A93" s="50"/>
      <c r="B93" s="63"/>
      <c r="C93" s="63"/>
      <c r="D93" s="64"/>
    </row>
    <row r="94" spans="1:6" x14ac:dyDescent="0.35">
      <c r="A94" s="50"/>
      <c r="B94" s="65"/>
      <c r="C94" s="65"/>
      <c r="D94" s="75"/>
    </row>
    <row r="95" spans="1:6" x14ac:dyDescent="0.35">
      <c r="A95" s="50"/>
      <c r="B95" s="65"/>
      <c r="C95" s="65"/>
    </row>
    <row r="96" spans="1:6" x14ac:dyDescent="0.35">
      <c r="A96" s="50"/>
      <c r="B96" s="66"/>
      <c r="C96" s="66"/>
    </row>
    <row r="97" spans="1:3" x14ac:dyDescent="0.35">
      <c r="A97" s="50"/>
      <c r="B97" s="65"/>
      <c r="C97" s="65"/>
    </row>
  </sheetData>
  <mergeCells count="39">
    <mergeCell ref="B74:B75"/>
    <mergeCell ref="C74:C75"/>
    <mergeCell ref="C76:D76"/>
    <mergeCell ref="C77:D77"/>
    <mergeCell ref="B63:D63"/>
    <mergeCell ref="B65:C66"/>
    <mergeCell ref="B67:D67"/>
    <mergeCell ref="B69:C70"/>
    <mergeCell ref="C88:D88"/>
    <mergeCell ref="C92:D92"/>
    <mergeCell ref="C78:D78"/>
    <mergeCell ref="C79:D79"/>
    <mergeCell ref="C80:D80"/>
    <mergeCell ref="C81:D81"/>
    <mergeCell ref="C82:D82"/>
    <mergeCell ref="C83:D83"/>
    <mergeCell ref="C84:D84"/>
    <mergeCell ref="C85:D85"/>
    <mergeCell ref="C86:D86"/>
    <mergeCell ref="B61:C62"/>
    <mergeCell ref="B31:D31"/>
    <mergeCell ref="B40:C41"/>
    <mergeCell ref="B42:D42"/>
    <mergeCell ref="B48:C49"/>
    <mergeCell ref="B50:D50"/>
    <mergeCell ref="B56:C57"/>
    <mergeCell ref="B58:D58"/>
    <mergeCell ref="B17:D17"/>
    <mergeCell ref="B22:C23"/>
    <mergeCell ref="B24:D24"/>
    <mergeCell ref="B29:C30"/>
    <mergeCell ref="B8:D8"/>
    <mergeCell ref="B13:D13"/>
    <mergeCell ref="B15:C16"/>
    <mergeCell ref="B6:D6"/>
    <mergeCell ref="B2:D2"/>
    <mergeCell ref="B3:D3"/>
    <mergeCell ref="B4:D4"/>
    <mergeCell ref="B5:D5"/>
  </mergeCells>
  <pageMargins left="0.70866141732283472" right="0.70866141732283472" top="0.74803149606299213" bottom="0.74803149606299213" header="0.31496062992125984" footer="0.31496062992125984"/>
  <pageSetup paperSize="8" scale="92" orientation="portrait" r:id="rId1"/>
  <headerFooter>
    <oddHeader>&amp;RNew Battery Storage Systems Project</oddHeader>
    <oddFooter>&amp;L&amp;F&amp;R&amp;P of &amp;N</oddFooter>
  </headerFooter>
  <drawing r:id="rId2"/>
  <legacyDrawing r:id="rId3"/>
  <oleObjects>
    <mc:AlternateContent xmlns:mc="http://schemas.openxmlformats.org/markup-compatibility/2006">
      <mc:Choice Requires="x14">
        <oleObject progId="Word.Picture.8" shapeId="16385" r:id="rId4">
          <objectPr defaultSize="0" autoPict="0" r:id="rId5">
            <anchor moveWithCells="1" sizeWithCells="1">
              <from>
                <xdr:col>2</xdr:col>
                <xdr:colOff>4070350</xdr:colOff>
                <xdr:row>1</xdr:row>
                <xdr:rowOff>38100</xdr:rowOff>
              </from>
              <to>
                <xdr:col>3</xdr:col>
                <xdr:colOff>1295400</xdr:colOff>
                <xdr:row>4</xdr:row>
                <xdr:rowOff>101600</xdr:rowOff>
              </to>
            </anchor>
          </objectPr>
        </oleObject>
      </mc:Choice>
      <mc:Fallback>
        <oleObject progId="Word.Picture.8" shapeId="16385" r:id="rId4"/>
      </mc:Fallback>
    </mc:AlternateContent>
  </oleObjec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653D5DCE5C9E743ACCB02905336C270" ma:contentTypeVersion="14" ma:contentTypeDescription="Create a new document." ma:contentTypeScope="" ma:versionID="544db675a16d96124132a90e891113dd">
  <xsd:schema xmlns:xsd="http://www.w3.org/2001/XMLSchema" xmlns:xs="http://www.w3.org/2001/XMLSchema" xmlns:p="http://schemas.microsoft.com/office/2006/metadata/properties" xmlns:ns2="d5a12704-c137-489e-9e7a-8b8138f06286" xmlns:ns3="7f454a0a-00b6-4392-acda-17f0900fc0ef" targetNamespace="http://schemas.microsoft.com/office/2006/metadata/properties" ma:root="true" ma:fieldsID="e704bbc0cbbafb76395304253057234a" ns2:_="" ns3:_="">
    <xsd:import namespace="d5a12704-c137-489e-9e7a-8b8138f06286"/>
    <xsd:import namespace="7f454a0a-00b6-4392-acda-17f0900fc0ef"/>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5a12704-c137-489e-9e7a-8b8138f0628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e5fa3029-581b-4330-9c67-5ed5a891eaa2"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f454a0a-00b6-4392-acda-17f0900fc0ef"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005c8bcc-f6b9-445c-993d-89cdd9695713}" ma:internalName="TaxCatchAll" ma:showField="CatchAllData" ma:web="7f454a0a-00b6-4392-acda-17f0900fc0e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7f454a0a-00b6-4392-acda-17f0900fc0ef" xsi:nil="true"/>
    <lcf76f155ced4ddcb4097134ff3c332f xmlns="d5a12704-c137-489e-9e7a-8b8138f06286">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B87E2AA-F27D-45C3-BD23-01500172760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5a12704-c137-489e-9e7a-8b8138f06286"/>
    <ds:schemaRef ds:uri="7f454a0a-00b6-4392-acda-17f0900fc0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F8D51A7-C889-44AB-AD70-F2751ED4AB2C}">
  <ds:schemaRefs>
    <ds:schemaRef ds:uri="http://schemas.microsoft.com/sharepoint/v3/contenttype/forms"/>
  </ds:schemaRefs>
</ds:datastoreItem>
</file>

<file path=customXml/itemProps3.xml><?xml version="1.0" encoding="utf-8"?>
<ds:datastoreItem xmlns:ds="http://schemas.openxmlformats.org/officeDocument/2006/customXml" ds:itemID="{252C6BD2-BCA3-42B2-ABC4-2E2CF11CBE63}">
  <ds:schemaRefs>
    <ds:schemaRef ds:uri="http://schemas.microsoft.com/office/2006/metadata/properties"/>
    <ds:schemaRef ds:uri="http://schemas.microsoft.com/office/infopath/2007/PartnerControls"/>
    <ds:schemaRef ds:uri="7f454a0a-00b6-4392-acda-17f0900fc0ef"/>
    <ds:schemaRef ds:uri="d5a12704-c137-489e-9e7a-8b8138f06286"/>
  </ds:schemaRefs>
</ds:datastoreItem>
</file>

<file path=docMetadata/LabelInfo.xml><?xml version="1.0" encoding="utf-8"?>
<clbl:labelList xmlns:clbl="http://schemas.microsoft.com/office/2020/mipLabelMetadata">
  <clbl:label id="{93aedbdc-cc67-4652-aa12-d250a876ae79}" enabled="0" method="" siteId="{93aedbdc-cc67-4652-aa12-d250a876ae79}"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8</vt:i4>
      </vt:variant>
      <vt:variant>
        <vt:lpstr>Named Ranges</vt:lpstr>
      </vt:variant>
      <vt:variant>
        <vt:i4>10</vt:i4>
      </vt:variant>
    </vt:vector>
  </HeadingPairs>
  <TitlesOfParts>
    <vt:vector size="18" baseType="lpstr">
      <vt:lpstr>COVER </vt:lpstr>
      <vt:lpstr>COVER  </vt:lpstr>
      <vt:lpstr>PREAMBLE</vt:lpstr>
      <vt:lpstr>Typical Activity Schedule</vt:lpstr>
      <vt:lpstr>Exchange rates</vt:lpstr>
      <vt:lpstr>CPA Formula</vt:lpstr>
      <vt:lpstr>Preambles</vt:lpstr>
      <vt:lpstr>Summary PV</vt:lpstr>
      <vt:lpstr>'Typical Activity Schedule'!Data</vt:lpstr>
      <vt:lpstr>Offered_Energy_rating__kWh</vt:lpstr>
      <vt:lpstr>Offered_Energy_rating_MWh</vt:lpstr>
      <vt:lpstr>'COVER '!Print_Area</vt:lpstr>
      <vt:lpstr>'COVER  '!Print_Area</vt:lpstr>
      <vt:lpstr>PREAMBLE!Print_Area</vt:lpstr>
      <vt:lpstr>Preambles!Print_Area</vt:lpstr>
      <vt:lpstr>'Summary PV'!Print_Area</vt:lpstr>
      <vt:lpstr>'Typical Activity Schedule'!Print_Titles</vt:lpstr>
      <vt:lpstr>System_Efficiency</vt:lpstr>
    </vt:vector>
  </TitlesOfParts>
  <Manager/>
  <Company>Eskom</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Mnoneleli Qwele</dc:creator>
  <cp:keywords/>
  <dc:description/>
  <cp:lastModifiedBy>Chantelle Moll</cp:lastModifiedBy>
  <cp:revision/>
  <dcterms:created xsi:type="dcterms:W3CDTF">2021-04-12T11:41:36Z</dcterms:created>
  <dcterms:modified xsi:type="dcterms:W3CDTF">2026-06-05T09:48:37Z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0x0101005653D5DCE5C9E743ACCB02905336C270</vt:lpwstr>
  </property>
  <property fmtid="{D5CDD505-2E9C-101B-9397-08002B2CF9AE}" pid="3" name="MediaServiceImageTags">
    <vt:lpwstr/>
  </property>
</Properties>
</file>