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https://eskom-my.sharepoint.com/personal/mollc_eskom_co_za/Documents/UCG Future/Hydrogen/Rosherville/Re-Submission/"/>
    </mc:Choice>
  </mc:AlternateContent>
  <xr:revisionPtr revIDLastSave="55" documentId="8_{45D6543C-49C7-401C-ABA2-24135308F2CE}" xr6:coauthVersionLast="47" xr6:coauthVersionMax="47" xr10:uidLastSave="{EAF84C15-3FFA-4AF9-9031-58A4D2A8A6C0}"/>
  <bookViews>
    <workbookView xWindow="-110" yWindow="-110" windowWidth="19420" windowHeight="10300" tabRatio="612" firstSheet="1" activeTab="3" xr2:uid="{00000000-000D-0000-FFFF-FFFF00000000}"/>
  </bookViews>
  <sheets>
    <sheet name="COVER " sheetId="3" state="hidden" r:id="rId1"/>
    <sheet name="COVER  " sheetId="14" r:id="rId2"/>
    <sheet name="PREAMBLE" sheetId="16" r:id="rId3"/>
    <sheet name="Typical Activity Schedule" sheetId="20" r:id="rId4"/>
    <sheet name="Exchange rates" sheetId="17" r:id="rId5"/>
    <sheet name="CPA Formula" sheetId="19" r:id="rId6"/>
    <sheet name="Preambles" sheetId="4" state="hidden" r:id="rId7"/>
    <sheet name="Summary PV" sheetId="13" state="hidden" r:id="rId8"/>
  </sheets>
  <definedNames>
    <definedName name="___CPA1" localSheetId="5">'CPA Formula'!___CPA1</definedName>
    <definedName name="___CPA1" localSheetId="3">'Typical Activity Schedule'!___CPA1</definedName>
    <definedName name="___CPA1">[0]!___CPA1</definedName>
    <definedName name="___CXX1">#REF!</definedName>
    <definedName name="___CXX2">#REF!</definedName>
    <definedName name="___CXX3">#REF!</definedName>
    <definedName name="___CXX4">#REF!</definedName>
    <definedName name="___CXX5">#REF!</definedName>
    <definedName name="___CXX6">#REF!</definedName>
    <definedName name="___CXX7">#REF!</definedName>
    <definedName name="___CXX8">#REF!</definedName>
    <definedName name="___CXX9">#REF!</definedName>
    <definedName name="___EXX1">#REF!</definedName>
    <definedName name="___EXX2">#REF!</definedName>
    <definedName name="___EXX3">#REF!</definedName>
    <definedName name="___EXX4">#REF!</definedName>
    <definedName name="___EXX5">#REF!</definedName>
    <definedName name="___EXX6">#REF!</definedName>
    <definedName name="___EXX7">#REF!</definedName>
    <definedName name="___EXX8">#REF!</definedName>
    <definedName name="___EXX9">#REF!</definedName>
    <definedName name="___MXX1">#REF!</definedName>
    <definedName name="___MXX2">#REF!</definedName>
    <definedName name="___MXX3">#REF!</definedName>
    <definedName name="___MXX4">#REF!</definedName>
    <definedName name="___MXX5">#REF!</definedName>
    <definedName name="___MXX6">#REF!</definedName>
    <definedName name="___MXX7">#REF!</definedName>
    <definedName name="___MXX8">#REF!</definedName>
    <definedName name="___MXX9">#REF!</definedName>
    <definedName name="___SXX1">#REF!</definedName>
    <definedName name="___SXX2">#REF!</definedName>
    <definedName name="___SXX3">#REF!</definedName>
    <definedName name="___SXX4">#REF!</definedName>
    <definedName name="___SXX5">#REF!</definedName>
    <definedName name="___SXX6">#REF!</definedName>
    <definedName name="___SXX7">#REF!</definedName>
    <definedName name="___SXX8">#REF!</definedName>
    <definedName name="___SXX9">#REF!</definedName>
    <definedName name="__CPA1" localSheetId="5">'CPA Formula'!__CPA1</definedName>
    <definedName name="__CPA1" localSheetId="3">'Typical Activity Schedule'!__CPA1</definedName>
    <definedName name="__CPA1">[0]!__CPA1</definedName>
    <definedName name="__CXX1">#REF!</definedName>
    <definedName name="__CXX2">#REF!</definedName>
    <definedName name="__CXX3">#REF!</definedName>
    <definedName name="__CXX4">#REF!</definedName>
    <definedName name="__CXX5">#REF!</definedName>
    <definedName name="__CXX6">#REF!</definedName>
    <definedName name="__CXX7">#REF!</definedName>
    <definedName name="__CXX8">#REF!</definedName>
    <definedName name="__CXX9">#REF!</definedName>
    <definedName name="__EXX1">#REF!</definedName>
    <definedName name="__EXX2">#REF!</definedName>
    <definedName name="__EXX3">#REF!</definedName>
    <definedName name="__EXX4">#REF!</definedName>
    <definedName name="__EXX5">#REF!</definedName>
    <definedName name="__EXX6">#REF!</definedName>
    <definedName name="__EXX7">#REF!</definedName>
    <definedName name="__EXX8">#REF!</definedName>
    <definedName name="__EXX9">#REF!</definedName>
    <definedName name="__MXX1">#REF!</definedName>
    <definedName name="__MXX2">#REF!</definedName>
    <definedName name="__MXX3">#REF!</definedName>
    <definedName name="__MXX4">#REF!</definedName>
    <definedName name="__MXX5">#REF!</definedName>
    <definedName name="__MXX6">#REF!</definedName>
    <definedName name="__MXX7">#REF!</definedName>
    <definedName name="__MXX8">#REF!</definedName>
    <definedName name="__MXX9">#REF!</definedName>
    <definedName name="__SXX1">#REF!</definedName>
    <definedName name="__SXX2">#REF!</definedName>
    <definedName name="__SXX3">#REF!</definedName>
    <definedName name="__SXX4">#REF!</definedName>
    <definedName name="__SXX5">#REF!</definedName>
    <definedName name="__SXX6">#REF!</definedName>
    <definedName name="__SXX7">#REF!</definedName>
    <definedName name="__SXX8">#REF!</definedName>
    <definedName name="__SXX9">#REF!</definedName>
    <definedName name="_CPA1" localSheetId="5">'CPA Formula'!_CPA1</definedName>
    <definedName name="_CPA1" localSheetId="3">'Typical Activity Schedule'!_CPA1</definedName>
    <definedName name="_CPA1">[0]!_CPA1</definedName>
    <definedName name="_CXX1">#REF!</definedName>
    <definedName name="_CXX2">#REF!</definedName>
    <definedName name="_CXX3">#REF!</definedName>
    <definedName name="_CXX4">#REF!</definedName>
    <definedName name="_CXX5">#REF!</definedName>
    <definedName name="_CXX6">#REF!</definedName>
    <definedName name="_CXX7">#REF!</definedName>
    <definedName name="_CXX8">#REF!</definedName>
    <definedName name="_CXX9">#REF!</definedName>
    <definedName name="_EXX1">#REF!</definedName>
    <definedName name="_EXX2">#REF!</definedName>
    <definedName name="_EXX3">#REF!</definedName>
    <definedName name="_EXX4">#REF!</definedName>
    <definedName name="_EXX5">#REF!</definedName>
    <definedName name="_EXX6">#REF!</definedName>
    <definedName name="_EXX7">#REF!</definedName>
    <definedName name="_EXX8">#REF!</definedName>
    <definedName name="_EXX9">#REF!</definedName>
    <definedName name="_xlnm._FilterDatabase" localSheetId="3" hidden="1">'Typical Activity Schedule'!$B$8:$N$32</definedName>
    <definedName name="_Key1" localSheetId="5" hidden="1">#REF!</definedName>
    <definedName name="_Key1" localSheetId="7" hidden="1">#REF!</definedName>
    <definedName name="_Key1" localSheetId="3" hidden="1">#REF!</definedName>
    <definedName name="_Key1" hidden="1">#REF!</definedName>
    <definedName name="_Key2" localSheetId="7" hidden="1">#REF!</definedName>
    <definedName name="_Key2" localSheetId="3" hidden="1">#REF!</definedName>
    <definedName name="_Key2" hidden="1">#REF!</definedName>
    <definedName name="_MXX1">#REF!</definedName>
    <definedName name="_MXX2">#REF!</definedName>
    <definedName name="_MXX3">#REF!</definedName>
    <definedName name="_MXX4">#REF!</definedName>
    <definedName name="_MXX5">#REF!</definedName>
    <definedName name="_MXX6">#REF!</definedName>
    <definedName name="_MXX7">#REF!</definedName>
    <definedName name="_MXX8">#REF!</definedName>
    <definedName name="_MXX9">#REF!</definedName>
    <definedName name="_Order1" hidden="1">255</definedName>
    <definedName name="_Order2" hidden="1">255</definedName>
    <definedName name="_Sort" localSheetId="7" hidden="1">#REF!</definedName>
    <definedName name="_Sort" localSheetId="3" hidden="1">#REF!</definedName>
    <definedName name="_Sort" hidden="1">#REF!</definedName>
    <definedName name="_SXX1">#REF!</definedName>
    <definedName name="_SXX2">#REF!</definedName>
    <definedName name="_SXX3">#REF!</definedName>
    <definedName name="_SXX4">#REF!</definedName>
    <definedName name="_SXX5">#REF!</definedName>
    <definedName name="_SXX6">#REF!</definedName>
    <definedName name="_SXX7">#REF!</definedName>
    <definedName name="_SXX8">#REF!</definedName>
    <definedName name="_SXX9">#REF!</definedName>
    <definedName name="Act_Date">#REF!</definedName>
    <definedName name="ACwvu.all." localSheetId="7" hidden="1">#REF!</definedName>
    <definedName name="ACwvu.all." localSheetId="3" hidden="1">#REF!</definedName>
    <definedName name="ACwvu.all." hidden="1">#REF!</definedName>
    <definedName name="ACwvu.prices." localSheetId="7" hidden="1">#REF!</definedName>
    <definedName name="ACwvu.prices." localSheetId="3" hidden="1">#REF!</definedName>
    <definedName name="ACwvu.prices." hidden="1">#REF!</definedName>
    <definedName name="ACwvu.summary." localSheetId="7" hidden="1">#REF!</definedName>
    <definedName name="ACwvu.summary." localSheetId="3" hidden="1">#REF!</definedName>
    <definedName name="ACwvu.summary." hidden="1">#REF!</definedName>
    <definedName name="All_Data">#REF!</definedName>
    <definedName name="BESS_C">#REF!+#REF!</definedName>
    <definedName name="BOQ" localSheetId="7">#REF!</definedName>
    <definedName name="BOQ" localSheetId="3">#REF!</definedName>
    <definedName name="BOQ">#REF!</definedName>
    <definedName name="BoS_C">#REF!+#REF!</definedName>
    <definedName name="BPL">#REF!</definedName>
    <definedName name="C_Codes">#REF!</definedName>
    <definedName name="Calc_A" localSheetId="7">#REF!</definedName>
    <definedName name="Calc_A" localSheetId="3">#REF!</definedName>
    <definedName name="Calc_A">#REF!</definedName>
    <definedName name="Calc_B" localSheetId="7">#REF!</definedName>
    <definedName name="Calc_B" localSheetId="3">#REF!</definedName>
    <definedName name="Calc_B">#REF!</definedName>
    <definedName name="Calc_C" localSheetId="7">#REF!</definedName>
    <definedName name="Calc_C" localSheetId="3">#REF!</definedName>
    <definedName name="Calc_C">#REF!</definedName>
    <definedName name="Calc_D" localSheetId="7">#REF!</definedName>
    <definedName name="Calc_D" localSheetId="3">#REF!</definedName>
    <definedName name="Calc_D">#REF!</definedName>
    <definedName name="Calc_E" localSheetId="7">#REF!</definedName>
    <definedName name="Calc_E" localSheetId="3">#REF!</definedName>
    <definedName name="Calc_E">#REF!</definedName>
    <definedName name="Calc_F" localSheetId="7">#REF!</definedName>
    <definedName name="Calc_F" localSheetId="3">#REF!</definedName>
    <definedName name="Calc_F">#REF!</definedName>
    <definedName name="Calc_G" localSheetId="7">#REF!</definedName>
    <definedName name="Calc_G" localSheetId="3">#REF!</definedName>
    <definedName name="Calc_G">#REF!</definedName>
    <definedName name="Calc_H" localSheetId="7">#REF!</definedName>
    <definedName name="Calc_H" localSheetId="3">#REF!</definedName>
    <definedName name="Calc_H">#REF!</definedName>
    <definedName name="Calc_I" localSheetId="7">#REF!</definedName>
    <definedName name="Calc_I" localSheetId="3">#REF!</definedName>
    <definedName name="Calc_I">#REF!</definedName>
    <definedName name="Calc_J" localSheetId="7">#REF!</definedName>
    <definedName name="Calc_J" localSheetId="3">#REF!</definedName>
    <definedName name="Calc_J">#REF!</definedName>
    <definedName name="Calc_K" localSheetId="7">#REF!</definedName>
    <definedName name="Calc_K" localSheetId="3">#REF!</definedName>
    <definedName name="Calc_K">#REF!</definedName>
    <definedName name="Calc_k1" localSheetId="7">#REF!</definedName>
    <definedName name="Calc_k1" localSheetId="3">#REF!</definedName>
    <definedName name="Calc_k1">#REF!</definedName>
    <definedName name="Calc_k10" localSheetId="7">#REF!</definedName>
    <definedName name="Calc_k10" localSheetId="3">#REF!</definedName>
    <definedName name="Calc_k10">#REF!</definedName>
    <definedName name="Calc_k11" localSheetId="7">#REF!</definedName>
    <definedName name="Calc_k11" localSheetId="3">#REF!</definedName>
    <definedName name="Calc_k11">#REF!</definedName>
    <definedName name="Calc_k12" localSheetId="7">#REF!</definedName>
    <definedName name="Calc_k12" localSheetId="3">#REF!</definedName>
    <definedName name="Calc_k12">#REF!</definedName>
    <definedName name="Calc_k13" localSheetId="7">#REF!</definedName>
    <definedName name="Calc_k13" localSheetId="3">#REF!</definedName>
    <definedName name="Calc_k13">#REF!</definedName>
    <definedName name="Calc_k14" localSheetId="7">#REF!</definedName>
    <definedName name="Calc_k14" localSheetId="3">#REF!</definedName>
    <definedName name="Calc_k14">#REF!</definedName>
    <definedName name="Calc_k15" localSheetId="7">#REF!</definedName>
    <definedName name="Calc_k15" localSheetId="3">#REF!</definedName>
    <definedName name="Calc_k15">#REF!</definedName>
    <definedName name="Calc_k16" localSheetId="7">#REF!</definedName>
    <definedName name="Calc_k16" localSheetId="3">#REF!</definedName>
    <definedName name="Calc_k16">#REF!</definedName>
    <definedName name="Calc_k2" localSheetId="7">#REF!</definedName>
    <definedName name="Calc_k2" localSheetId="3">#REF!</definedName>
    <definedName name="Calc_k2">#REF!</definedName>
    <definedName name="Calc_k3" localSheetId="7">#REF!</definedName>
    <definedName name="Calc_k3" localSheetId="3">#REF!</definedName>
    <definedName name="Calc_k3">#REF!</definedName>
    <definedName name="Calc_k4" localSheetId="7">#REF!</definedName>
    <definedName name="Calc_k4" localSheetId="3">#REF!</definedName>
    <definedName name="Calc_k4">#REF!</definedName>
    <definedName name="Calc_k5" localSheetId="7">#REF!</definedName>
    <definedName name="Calc_k5" localSheetId="3">#REF!</definedName>
    <definedName name="Calc_k5">#REF!</definedName>
    <definedName name="Calc_k6" localSheetId="7">#REF!</definedName>
    <definedName name="Calc_k6" localSheetId="3">#REF!</definedName>
    <definedName name="Calc_k6">#REF!</definedName>
    <definedName name="Calc_k7" localSheetId="7">#REF!</definedName>
    <definedName name="Calc_k7" localSheetId="3">#REF!</definedName>
    <definedName name="Calc_k7">#REF!</definedName>
    <definedName name="Calc_k8" localSheetId="7">#REF!</definedName>
    <definedName name="Calc_k8" localSheetId="3">#REF!</definedName>
    <definedName name="Calc_k8">#REF!</definedName>
    <definedName name="Calc_k9" localSheetId="7">#REF!</definedName>
    <definedName name="Calc_k9" localSheetId="3">#REF!</definedName>
    <definedName name="Calc_k9">#REF!</definedName>
    <definedName name="Calc_L" localSheetId="7">#REF!</definedName>
    <definedName name="Calc_L" localSheetId="3">#REF!</definedName>
    <definedName name="Calc_L">#REF!</definedName>
    <definedName name="Calc_M" localSheetId="7">#REF!</definedName>
    <definedName name="Calc_M" localSheetId="3">#REF!</definedName>
    <definedName name="Calc_M">#REF!</definedName>
    <definedName name="Calc_N" localSheetId="7">#REF!</definedName>
    <definedName name="Calc_N" localSheetId="3">#REF!</definedName>
    <definedName name="Calc_N">#REF!</definedName>
    <definedName name="Calc_O" localSheetId="7">#REF!</definedName>
    <definedName name="Calc_O" localSheetId="3">#REF!</definedName>
    <definedName name="Calc_O">#REF!</definedName>
    <definedName name="Calc_P" localSheetId="7">#REF!</definedName>
    <definedName name="Calc_P" localSheetId="3">#REF!</definedName>
    <definedName name="Calc_P">#REF!</definedName>
    <definedName name="CalcInternal" localSheetId="7">#REF!</definedName>
    <definedName name="CalcInternal" localSheetId="3">#REF!</definedName>
    <definedName name="CalcInternal">#REF!</definedName>
    <definedName name="Categories">#REF!</definedName>
    <definedName name="Category_ID">#REF!</definedName>
    <definedName name="CCC" localSheetId="7">#REF!</definedName>
    <definedName name="CCC" localSheetId="3">#REF!</definedName>
    <definedName name="CCC">#REF!</definedName>
    <definedName name="ch"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lear_CAST_Price_Summary" localSheetId="5">'CPA Formula'!Clear_CAST_Price_Summary</definedName>
    <definedName name="Clear_CAST_Price_Summary" localSheetId="3">'Typical Activity Schedule'!Clear_CAST_Price_Summary</definedName>
    <definedName name="Clear_CAST_Price_Summary">[0]!Clear_CAST_Price_Summary</definedName>
    <definedName name="CO_Dates">#REF!</definedName>
    <definedName name="COC_Currency">#REF!</definedName>
    <definedName name="Constant_2">#REF!</definedName>
    <definedName name="Constant_5">#REF!</definedName>
    <definedName name="Constant_6">#REF!</definedName>
    <definedName name="Contingency_Monthly" localSheetId="7">#REF!</definedName>
    <definedName name="Contingency_Monthly" localSheetId="3">#REF!</definedName>
    <definedName name="Contingency_Monthly">#REF!</definedName>
    <definedName name="Control_Plant_C">#REF!+#REF!</definedName>
    <definedName name="Control_Plant_Cost">#REF!+#REF!</definedName>
    <definedName name="Cost_Centre" localSheetId="7">#REF!</definedName>
    <definedName name="Cost_Centre" localSheetId="3">#REF!</definedName>
    <definedName name="Cost_Centre">#REF!</definedName>
    <definedName name="Countries">#REF!</definedName>
    <definedName name="CPA_1">#REF!</definedName>
    <definedName name="CPA_2">#REF!</definedName>
    <definedName name="CPA_3">#REF!</definedName>
    <definedName name="CPA_4">#REF!</definedName>
    <definedName name="CPA_5">#REF!</definedName>
    <definedName name="CPA_6">#REF!</definedName>
    <definedName name="CPA_A" localSheetId="7">#REF!</definedName>
    <definedName name="CPA_A" localSheetId="3">#REF!</definedName>
    <definedName name="CPA_A">#REF!</definedName>
    <definedName name="CPA_B" localSheetId="7">#REF!</definedName>
    <definedName name="CPA_B" localSheetId="3">#REF!</definedName>
    <definedName name="CPA_B">#REF!</definedName>
    <definedName name="CPA_C" localSheetId="7">#REF!</definedName>
    <definedName name="CPA_C" localSheetId="3">#REF!</definedName>
    <definedName name="CPA_C">#REF!</definedName>
    <definedName name="CPA_Calc">#REF!</definedName>
    <definedName name="CPA_Common">#REF!</definedName>
    <definedName name="CPA_CP2">#REF!</definedName>
    <definedName name="CPA_CP3">#REF!</definedName>
    <definedName name="CPA_CP4">#REF!</definedName>
    <definedName name="CPA_CP5">#REF!</definedName>
    <definedName name="CPA_CP6">#REF!</definedName>
    <definedName name="CPA_D" localSheetId="7">#REF!</definedName>
    <definedName name="CPA_D" localSheetId="3">#REF!</definedName>
    <definedName name="CPA_D">#REF!</definedName>
    <definedName name="CPA_Data">#REF!</definedName>
    <definedName name="CPA_E" localSheetId="7">#REF!</definedName>
    <definedName name="CPA_E" localSheetId="3">#REF!</definedName>
    <definedName name="CPA_E">#REF!</definedName>
    <definedName name="CPA_F" localSheetId="7">#REF!</definedName>
    <definedName name="CPA_F" localSheetId="3">#REF!</definedName>
    <definedName name="CPA_F">#REF!</definedName>
    <definedName name="CPA_G" localSheetId="7">#REF!</definedName>
    <definedName name="CPA_G" localSheetId="3">#REF!</definedName>
    <definedName name="CPA_G">#REF!</definedName>
    <definedName name="CPA_H" localSheetId="7">#REF!</definedName>
    <definedName name="CPA_H" localSheetId="3">#REF!</definedName>
    <definedName name="CPA_H">#REF!</definedName>
    <definedName name="CPA_I" localSheetId="7">#REF!</definedName>
    <definedName name="CPA_I" localSheetId="3">#REF!</definedName>
    <definedName name="CPA_I">#REF!</definedName>
    <definedName name="CPA_J" localSheetId="7">#REF!</definedName>
    <definedName name="CPA_J" localSheetId="3">#REF!</definedName>
    <definedName name="CPA_J">#REF!</definedName>
    <definedName name="CPA_K" localSheetId="7">#REF!</definedName>
    <definedName name="CPA_K" localSheetId="3">#REF!</definedName>
    <definedName name="CPA_K">#REF!</definedName>
    <definedName name="CPA_L" localSheetId="7">#REF!</definedName>
    <definedName name="CPA_L" localSheetId="3">#REF!</definedName>
    <definedName name="CPA_L">#REF!</definedName>
    <definedName name="CPA_M" localSheetId="7">#REF!</definedName>
    <definedName name="CPA_M" localSheetId="3">#REF!</definedName>
    <definedName name="CPA_M">#REF!</definedName>
    <definedName name="CPA_N" localSheetId="7">#REF!</definedName>
    <definedName name="CPA_N" localSheetId="3">#REF!</definedName>
    <definedName name="CPA_N">#REF!</definedName>
    <definedName name="CPA_O" localSheetId="7">#REF!</definedName>
    <definedName name="CPA_O" localSheetId="3">#REF!</definedName>
    <definedName name="CPA_O">#REF!</definedName>
    <definedName name="CPA_ODC">#REF!</definedName>
    <definedName name="CPA_Options">#REF!</definedName>
    <definedName name="CPA_P" localSheetId="7">#REF!</definedName>
    <definedName name="CPA_P" localSheetId="3">#REF!</definedName>
    <definedName name="CPA_P">#REF!</definedName>
    <definedName name="CPA_Table">#REF!</definedName>
    <definedName name="CPA_Table_Hdr">#REF!</definedName>
    <definedName name="CPACalculations" localSheetId="7">#REF!</definedName>
    <definedName name="CPACalculations" localSheetId="3">#REF!</definedName>
    <definedName name="CPACalculations">#REF!</definedName>
    <definedName name="CPAFormulae" localSheetId="7">#REF!</definedName>
    <definedName name="CPAFormulae" localSheetId="3">#REF!</definedName>
    <definedName name="CPAFormulae">#REF!</definedName>
    <definedName name="CPD">#REF!</definedName>
    <definedName name="CPD_Status">#REF!</definedName>
    <definedName name="_xlnm.Criteria">#REF!</definedName>
    <definedName name="CS" localSheetId="7">#REF!</definedName>
    <definedName name="CS" localSheetId="3">#REF!</definedName>
    <definedName name="CS">#REF!</definedName>
    <definedName name="Currencies">#REF!</definedName>
    <definedName name="Cwvu.summary." localSheetId="7" hidden="1">#REF!</definedName>
    <definedName name="Cwvu.summary." localSheetId="3" hidden="1">#REF!</definedName>
    <definedName name="Cwvu.summary." hidden="1">#REF!</definedName>
    <definedName name="CXXX">#REF!</definedName>
    <definedName name="Data" localSheetId="5">#REF!</definedName>
    <definedName name="Data" localSheetId="7">#REF!</definedName>
    <definedName name="Data" localSheetId="3">'Typical Activity Schedule'!$B$8:$O$21</definedName>
    <definedName name="Data">#REF!</definedName>
    <definedName name="DATA1">#REF!,#REF!,#REF!,#REF!,#REF!,#REF!,#REF!</definedName>
    <definedName name="DATA10">#REF!,#REF!,#REF!,#REF!,#REF!,#REF!,#REF!</definedName>
    <definedName name="DATA11">#REF!,#REF!,#REF!,#REF!,#REF!,#REF!,#REF!,#REF!,#REF!,#REF!,#REF!</definedName>
    <definedName name="DATA12">#REF!,#REF!,#REF!,#REF!,#REF!</definedName>
    <definedName name="DATA13">#REF!,#REF!,#REF!,#REF!,#REF!,#REF!,#REF!,#REF!</definedName>
    <definedName name="DATA14">#REF!,#REF!,#REF!,#REF!,#REF!,#REF!,#REF!</definedName>
    <definedName name="DATA2">#REF!,#REF!,#REF!,#REF!,#REF!,#REF!,#REF!,#REF!</definedName>
    <definedName name="DATA3">#REF!,#REF!,#REF!,#REF!,#REF!,#REF!,#REF!,#REF!,#REF!,#REF!</definedName>
    <definedName name="DATA4">#REF!,#REF!,#REF!,#REF!,#REF!</definedName>
    <definedName name="DATA5">#REF!,#REF!,#REF!,#REF!,#REF!,#REF!,#REF!,#REF!,#REF!,#REF!</definedName>
    <definedName name="DATA6">#REF!,#REF!,#REF!,#REF!,#REF!</definedName>
    <definedName name="DATA7">#REF!,#REF!,#REF!,#REF!,#REF!,#REF!,#REF!,#REF!,#REF!,#REF!</definedName>
    <definedName name="DATA8">#REF!,#REF!,#REF!,#REF!,#REF!</definedName>
    <definedName name="DATA9">#REF!,#REF!,#REF!,#REF!,#REF!,#REF!,#REF!,#REF!,#REF!,#REF!</definedName>
    <definedName name="_xlnm.Database">#REF!</definedName>
    <definedName name="datacpa" localSheetId="7">#REF!</definedName>
    <definedName name="datacpa" localSheetId="3">#REF!</definedName>
    <definedName name="datacpa">#REF!</definedName>
    <definedName name="Days_in_Month">#REF!</definedName>
    <definedName name="Days_in_year">#REF!</definedName>
    <definedName name="Def_A_Claims">#REF!</definedName>
    <definedName name="Def_A_Var">#REF!</definedName>
    <definedName name="Def_Basic">#REF!</definedName>
    <definedName name="Def_P_C_Claim">#REF!</definedName>
    <definedName name="Def_P_Claims">#REF!</definedName>
    <definedName name="Def_P_Var">#REF!</definedName>
    <definedName name="Def_PP_Sum">#REF!</definedName>
    <definedName name="Def_Remaining">#REF!</definedName>
    <definedName name="DEF_SH" localSheetId="7">#REF!</definedName>
    <definedName name="DEF_SH" localSheetId="3">#REF!</definedName>
    <definedName name="DEF_SH">#REF!</definedName>
    <definedName name="DEF_SHL" localSheetId="7">#REF!</definedName>
    <definedName name="DEF_SHL" localSheetId="3">#REF!</definedName>
    <definedName name="DEF_SHL">#REF!</definedName>
    <definedName name="Def_Unapproved">#REF!</definedName>
    <definedName name="Dls">#REF!</definedName>
    <definedName name="DUC" localSheetId="7">#REF!</definedName>
    <definedName name="DUC" localSheetId="3">#REF!</definedName>
    <definedName name="DUC">#REF!</definedName>
    <definedName name="EEE" localSheetId="7">#REF!</definedName>
    <definedName name="EEE" localSheetId="3">#REF!</definedName>
    <definedName name="EEE">#REF!</definedName>
    <definedName name="ELC" localSheetId="7">#REF!</definedName>
    <definedName name="ELC" localSheetId="3">#REF!</definedName>
    <definedName name="ELC">#REF!</definedName>
    <definedName name="ELE" localSheetId="7">#REF!</definedName>
    <definedName name="ELE" localSheetId="3">#REF!</definedName>
    <definedName name="ELE">#REF!</definedName>
    <definedName name="ELM" localSheetId="7">#REF!</definedName>
    <definedName name="ELM" localSheetId="3">#REF!</definedName>
    <definedName name="ELM">#REF!</definedName>
    <definedName name="ELS" localSheetId="7">#REF!</definedName>
    <definedName name="ELS" localSheetId="3">#REF!</definedName>
    <definedName name="ELS">#REF!</definedName>
    <definedName name="END_of_PRICE_FIX_SUMMARY" localSheetId="7">#REF!</definedName>
    <definedName name="END_of_PRICE_FIX_SUMMARY" localSheetId="3">#REF!</definedName>
    <definedName name="END_of_PRICE_FIX_SUMMARY">#REF!</definedName>
    <definedName name="EndDate">DATE(2100,1,1)</definedName>
    <definedName name="Ennd" localSheetId="7">#REF!</definedName>
    <definedName name="Ennd" localSheetId="3">#REF!</definedName>
    <definedName name="Ennd">#REF!</definedName>
    <definedName name="Esc_Total2">#REF!</definedName>
    <definedName name="Exchange_Table">#REF!</definedName>
    <definedName name="_xlnm.Extract">#REF!</definedName>
    <definedName name="EXXX">#REF!</definedName>
    <definedName name="Final_CO">#REF!</definedName>
    <definedName name="GENERAL_SETTINGS_AND_CONVEYOR__INFORMATION" localSheetId="7">#REF!</definedName>
    <definedName name="GENERAL_SETTINGS_AND_CONVEYOR__INFORMATION" localSheetId="3">#REF!</definedName>
    <definedName name="GENERAL_SETTINGS_AND_CONVEYOR__INFORMATION">#REF!</definedName>
    <definedName name="GenSetConInfo" localSheetId="7">#REF!</definedName>
    <definedName name="GenSetConInfo" localSheetId="3">#REF!</definedName>
    <definedName name="GenSetConInfo">#REF!</definedName>
    <definedName name="GK" localSheetId="7">#REF!</definedName>
    <definedName name="GK" localSheetId="3">#REF!</definedName>
    <definedName name="GK">#REF!</definedName>
    <definedName name="Grand_Total">#REF!</definedName>
    <definedName name="Grand_Total_Old">#REF!</definedName>
    <definedName name="HBL">#REF!</definedName>
    <definedName name="hours_per_day">24</definedName>
    <definedName name="HSC">#REF!</definedName>
    <definedName name="HTML_CodePage" hidden="1">1252</definedName>
    <definedName name="HTML_Control" localSheetId="5" hidden="1">{"'4.0 Financial'!$A$1:$M$79"}</definedName>
    <definedName name="HTML_Control" localSheetId="3" hidden="1">{"'4.0 Financial'!$A$1:$M$79"}</definedName>
    <definedName name="HTML_Control" hidden="1">{"'4.0 Financial'!$A$1:$M$79"}</definedName>
    <definedName name="HTML_Control_1" localSheetId="5" hidden="1">{"'4.0 Financial'!$A$1:$M$79"}</definedName>
    <definedName name="HTML_Control_1" localSheetId="3"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IDC">#REF!</definedName>
    <definedName name="Indexes">#REF!</definedName>
    <definedName name="Inflation_Names">#REF!</definedName>
    <definedName name="Installation_Costs">#REF!+#REF!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39491.5958912037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Last_CODates">#REF!</definedName>
    <definedName name="LSC">#REF!</definedName>
    <definedName name="Macros">#REF!</definedName>
    <definedName name="MMM" localSheetId="7">#REF!</definedName>
    <definedName name="MMM" localSheetId="3">#REF!</definedName>
    <definedName name="MMM">#REF!</definedName>
    <definedName name="Module1.CF_Data" localSheetId="5">'CPA Formula'!Module1.CF_Data</definedName>
    <definedName name="Module1.CF_Data" localSheetId="3">'Typical Activity Schedule'!Module1.CF_Data</definedName>
    <definedName name="Module1.CF_Data">[0]!Module1.CF_Data</definedName>
    <definedName name="Module1.Collect_Data" localSheetId="5">'CPA Formula'!Module1.Collect_Data</definedName>
    <definedName name="Module1.Collect_Data" localSheetId="3">'Typical Activity Schedule'!Module1.Collect_Data</definedName>
    <definedName name="Module1.Collect_Data">[0]!Module1.Collect_Data</definedName>
    <definedName name="Month_End" localSheetId="7">#REF!</definedName>
    <definedName name="Month_End" localSheetId="3">#REF!</definedName>
    <definedName name="Month_End">#REF!</definedName>
    <definedName name="Month_Start" localSheetId="7">#REF!</definedName>
    <definedName name="Month_Start" localSheetId="3">#REF!</definedName>
    <definedName name="Month_Start">#REF!</definedName>
    <definedName name="months_in_year_1">12</definedName>
    <definedName name="months_per_quarter">3</definedName>
    <definedName name="MotorLocalCost" localSheetId="7">#REF!</definedName>
    <definedName name="MotorLocalCost" localSheetId="3">#REF!</definedName>
    <definedName name="MotorLocalCost">#REF!</definedName>
    <definedName name="MXXX">#REF!</definedName>
    <definedName name="NIE_C">#REF!+#REF!+#REF!+#REF!</definedName>
    <definedName name="ODC_Basic_Monthly" localSheetId="7">#REF!</definedName>
    <definedName name="ODC_Basic_Monthly" localSheetId="3">#REF!</definedName>
    <definedName name="ODC_Basic_Monthly">#REF!</definedName>
    <definedName name="Offered_Energy_rating__kWh">'COVER '!$C$32</definedName>
    <definedName name="Offered_Energy_rating_MWh">'COVER '!$C$32</definedName>
    <definedName name="Operating_Instructions" localSheetId="7">#REF!</definedName>
    <definedName name="Operating_Instructions" localSheetId="3">#REF!</definedName>
    <definedName name="Operating_Instructions">#REF!</definedName>
    <definedName name="OpInst" localSheetId="7">#REF!</definedName>
    <definedName name="OpInst" localSheetId="3">#REF!</definedName>
    <definedName name="OpInst">#REF!</definedName>
    <definedName name="oppps" localSheetId="7">#REF!</definedName>
    <definedName name="oppps" localSheetId="3">#REF!</definedName>
    <definedName name="oppps">#REF!</definedName>
    <definedName name="Package_Number">#REF!</definedName>
    <definedName name="Packages">#REF!</definedName>
    <definedName name="Parent_ID">#REF!</definedName>
    <definedName name="Parents">#REF!</definedName>
    <definedName name="Payment_Method">#REF!</definedName>
    <definedName name="Power_Plant_C">#REF!+#REF!</definedName>
    <definedName name="_xlnm.Print_Area" localSheetId="0">'COVER '!$A$1:$D$41</definedName>
    <definedName name="_xlnm.Print_Area" localSheetId="1">'COVER  '!$A$1:$D$38</definedName>
    <definedName name="_xlnm.Print_Area" localSheetId="2">PREAMBLE!$A$2:$F$46</definedName>
    <definedName name="_xlnm.Print_Area" localSheetId="6">Preambles!$A$1:$F$67</definedName>
    <definedName name="_xlnm.Print_Area" localSheetId="7">'Summary PV'!$A$1:$E$94</definedName>
    <definedName name="_xlnm.Print_Titles" localSheetId="3">'Typical Activity Schedule'!$B:$M,'Typical Activity Schedule'!$8:$8</definedName>
    <definedName name="Project_Name">#REF!</definedName>
    <definedName name="prot4" localSheetId="5">'CPA Formula'!prot4</definedName>
    <definedName name="prot4" localSheetId="3">'Typical Activity Schedule'!prot4</definedName>
    <definedName name="prot4">[0]!prot4</definedName>
    <definedName name="prot5" localSheetId="5">'CPA Formula'!prot5</definedName>
    <definedName name="prot5" localSheetId="3">'Typical Activity Schedule'!prot5</definedName>
    <definedName name="prot5">[0]!prot5</definedName>
    <definedName name="PS" localSheetId="7">#REF!</definedName>
    <definedName name="PS" localSheetId="3">#REF!</definedName>
    <definedName name="PS">#REF!</definedName>
    <definedName name="quarters">4</definedName>
    <definedName name="Range_103" localSheetId="7">#REF!</definedName>
    <definedName name="Range_103" localSheetId="3">#REF!</definedName>
    <definedName name="Range_103">#REF!</definedName>
    <definedName name="Range_106">#REF!</definedName>
    <definedName name="Range_107">#REF!</definedName>
    <definedName name="Range_136">#REF!</definedName>
    <definedName name="Range_137">#REF!</definedName>
    <definedName name="Range_18">#REF!</definedName>
    <definedName name="Range_75">#REF!</definedName>
    <definedName name="Range_84" localSheetId="7">#REF!</definedName>
    <definedName name="Range_84" localSheetId="3">#REF!</definedName>
    <definedName name="Range_84">#REF!</definedName>
    <definedName name="Range_85" localSheetId="7">#REF!</definedName>
    <definedName name="Range_85" localSheetId="3">#REF!</definedName>
    <definedName name="Range_85">#REF!</definedName>
    <definedName name="RBL">#REF!</definedName>
    <definedName name="RED">#REF!</definedName>
    <definedName name="Ref_112">#REF!</definedName>
    <definedName name="Ref_114">#REF!</definedName>
    <definedName name="Ref_25">#REF!</definedName>
    <definedName name="Ref_26">#REF!</definedName>
    <definedName name="Ref_27">#REF!</definedName>
    <definedName name="Ref_28">#REF!</definedName>
    <definedName name="Ref_29">#REF!</definedName>
    <definedName name="Ref_39">#REF!</definedName>
    <definedName name="Ref_4">#REF!</definedName>
    <definedName name="Ref_43">#REF!</definedName>
    <definedName name="Ref_51">#REF!</definedName>
    <definedName name="Ref_52">#REF!</definedName>
    <definedName name="Ref_58">#REF!</definedName>
    <definedName name="Ref_Date">#REF!</definedName>
    <definedName name="Ress" localSheetId="7">#REF!</definedName>
    <definedName name="Ress" localSheetId="3">#REF!</definedName>
    <definedName name="Ress">#REF!</definedName>
    <definedName name="rrrr" localSheetId="5">#REF!</definedName>
    <definedName name="rrrr">#REF!</definedName>
    <definedName name="Rwvu.all." localSheetId="5" hidden="1">#REF!,#REF!</definedName>
    <definedName name="Rwvu.all." localSheetId="7" hidden="1">#REF!,#REF!</definedName>
    <definedName name="Rwvu.all." localSheetId="3" hidden="1">#REF!,#REF!</definedName>
    <definedName name="Rwvu.all." hidden="1">#REF!,#REF!</definedName>
    <definedName name="Rwvu.prices." localSheetId="7" hidden="1">#REF!,#REF!</definedName>
    <definedName name="Rwvu.prices." localSheetId="3" hidden="1">#REF!,#REF!</definedName>
    <definedName name="Rwvu.prices." hidden="1">#REF!,#REF!</definedName>
    <definedName name="Rwvu.summary." localSheetId="7" hidden="1">#REF!</definedName>
    <definedName name="Rwvu.summary." localSheetId="3" hidden="1">#REF!</definedName>
    <definedName name="Rwvu.summary." hidden="1">#REF!</definedName>
    <definedName name="Schedule1_Total">#REF!</definedName>
    <definedName name="Schedule2_Total">#REF!</definedName>
    <definedName name="Schedule3_Total">#REF!</definedName>
    <definedName name="Schedule4_Total">#REF!</definedName>
    <definedName name="SCOPE_OF_SUPPLY___RESPONSIBILITIES" localSheetId="7">#REF!</definedName>
    <definedName name="SCOPE_OF_SUPPLY___RESPONSIBILITIES" localSheetId="3">#REF!</definedName>
    <definedName name="SCOPE_OF_SUPPLY___RESPONSIBILITIES">#REF!</definedName>
    <definedName name="ScSupRes" localSheetId="7">#REF!</definedName>
    <definedName name="ScSupRes" localSheetId="3">#REF!</definedName>
    <definedName name="ScSupRes">#REF!</definedName>
    <definedName name="Section_ID" localSheetId="7">#REF!</definedName>
    <definedName name="Section_ID" localSheetId="3">#REF!</definedName>
    <definedName name="Section_ID">#REF!</definedName>
    <definedName name="Security_System_C">#REF!+#REF!</definedName>
    <definedName name="Seeeet" localSheetId="7">#REF!</definedName>
    <definedName name="Seeeet" localSheetId="3">#REF!</definedName>
    <definedName name="Seeeet">#REF!</definedName>
    <definedName name="Select_Currency">#REF!</definedName>
    <definedName name="SHE" localSheetId="7">#REF!</definedName>
    <definedName name="SHE" localSheetId="3">#REF!</definedName>
    <definedName name="SHE">#REF!</definedName>
    <definedName name="_xlnm.Sheet_Title" localSheetId="7">#REF!</definedName>
    <definedName name="_xlnm.Sheet_Title" localSheetId="3">#REF!</definedName>
    <definedName name="_xlnm.Sheet_Title">#REF!</definedName>
    <definedName name="Sheets">#REF!</definedName>
    <definedName name="solver_adj" localSheetId="7" hidden="1">#REF!</definedName>
    <definedName name="solver_adj" localSheetId="3"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7" hidden="1">#REF!</definedName>
    <definedName name="solver_opt" localSheetId="3"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all" localSheetId="7">#REF!</definedName>
    <definedName name="Sortall" localSheetId="3">#REF!</definedName>
    <definedName name="Sortall">#REF!</definedName>
    <definedName name="Source3" localSheetId="7">#REF!</definedName>
    <definedName name="Source3" localSheetId="3">#REF!</definedName>
    <definedName name="Source3">#REF!</definedName>
    <definedName name="Source4" localSheetId="7">#REF!</definedName>
    <definedName name="Source4" localSheetId="3">#REF!</definedName>
    <definedName name="Source4">#REF!</definedName>
    <definedName name="Spares_Cost">#REF!</definedName>
    <definedName name="SSS" localSheetId="7">#REF!</definedName>
    <definedName name="SSS" localSheetId="3">#REF!</definedName>
    <definedName name="SSS">#REF!</definedName>
    <definedName name="StartDate">DATE(1900,1,1)</definedName>
    <definedName name="Status">#REF!</definedName>
    <definedName name="SUB" localSheetId="7" hidden="1">#REF!</definedName>
    <definedName name="SUB" localSheetId="3" hidden="1">#REF!</definedName>
    <definedName name="SUB" hidden="1">#REF!</definedName>
    <definedName name="SumFixEnd" localSheetId="7">#REF!</definedName>
    <definedName name="SumFixEnd" localSheetId="3">#REF!</definedName>
    <definedName name="SumFixEnd">#REF!</definedName>
    <definedName name="Swvu.all." localSheetId="7" hidden="1">#REF!</definedName>
    <definedName name="Swvu.all." localSheetId="3" hidden="1">#REF!</definedName>
    <definedName name="Swvu.all." hidden="1">#REF!</definedName>
    <definedName name="Swvu.prices." localSheetId="7" hidden="1">#REF!</definedName>
    <definedName name="Swvu.prices." localSheetId="3" hidden="1">#REF!</definedName>
    <definedName name="Swvu.prices." hidden="1">#REF!</definedName>
    <definedName name="Swvu.summary." localSheetId="7" hidden="1">#REF!</definedName>
    <definedName name="Swvu.summary." localSheetId="3" hidden="1">#REF!</definedName>
    <definedName name="Swvu.summary." hidden="1">#REF!</definedName>
    <definedName name="SXXX">#REF!</definedName>
    <definedName name="System_Efficiency">'COVER '!$C$34</definedName>
    <definedName name="Test_Commission_Costs">#REF!</definedName>
    <definedName name="thousand_1">1000</definedName>
    <definedName name="Total_Monthly" localSheetId="7">#REF!</definedName>
    <definedName name="Total_Monthly" localSheetId="3">#REF!</definedName>
    <definedName name="Total_Monthly">#REF!</definedName>
    <definedName name="Training_Costs">#REF!</definedName>
    <definedName name="Transport_Costs">#REF!</definedName>
    <definedName name="Txdata" localSheetId="7">#REF!</definedName>
    <definedName name="Txdata" localSheetId="3">#REF!</definedName>
    <definedName name="Txdata">#REF!</definedName>
    <definedName name="Txdataall" localSheetId="7">#REF!</definedName>
    <definedName name="Txdataall" localSheetId="3">#REF!</definedName>
    <definedName name="Txdataall">#REF!</definedName>
    <definedName name="unprot4" localSheetId="5">'CPA Formula'!unprot4</definedName>
    <definedName name="unprot4" localSheetId="3">'Typical Activity Schedule'!unprot4</definedName>
    <definedName name="unprot4">[0]!unprot4</definedName>
    <definedName name="update2" localSheetId="5">'CPA Formula'!update2</definedName>
    <definedName name="update2" localSheetId="3">'Typical Activity Schedule'!update2</definedName>
    <definedName name="update2">[0]!update2</definedName>
    <definedName name="VI" localSheetId="7">#REF!</definedName>
    <definedName name="VI" localSheetId="3">#REF!</definedName>
    <definedName name="VI">#REF!</definedName>
    <definedName name="wvu.all."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X_Rates" localSheetId="7">#REF!</definedName>
    <definedName name="X_Rates" localSheetId="3">#REF!</definedName>
    <definedName name="X_Rates">#REF!</definedName>
    <definedName name="Year_End">#REF!</definedName>
    <definedName name="Year_Start">#REF!</definedName>
    <definedName name="Years">#REF!</definedName>
    <definedName name="Z_07E28E77_F6FA_11D1_8C51_444553540000_.wvu.Cols" localSheetId="7" hidden="1">#REF!,#REF!</definedName>
    <definedName name="Z_07E28E77_F6FA_11D1_8C51_444553540000_.wvu.Cols" localSheetId="3" hidden="1">#REF!,#REF!</definedName>
    <definedName name="Z_07E28E77_F6FA_11D1_8C51_444553540000_.wvu.Cols" hidden="1">#REF!,#REF!</definedName>
    <definedName name="Z_07E28E80_F6FA_11D1_8C51_444553540000_.wvu.Cols" localSheetId="7" hidden="1">#REF!,#REF!</definedName>
    <definedName name="Z_07E28E80_F6FA_11D1_8C51_444553540000_.wvu.Cols" localSheetId="3" hidden="1">#REF!,#REF!</definedName>
    <definedName name="Z_07E28E80_F6FA_11D1_8C51_444553540000_.wvu.Cols" hidden="1">#REF!,#REF!</definedName>
    <definedName name="Z_07E28E85_F6FA_11D1_8C51_444553540000_.wvu.Cols" localSheetId="7" hidden="1">#REF!</definedName>
    <definedName name="Z_07E28E85_F6FA_11D1_8C51_444553540000_.wvu.Cols" localSheetId="3" hidden="1">#REF!</definedName>
    <definedName name="Z_07E28E85_F6FA_11D1_8C51_444553540000_.wvu.Cols" hidden="1">#REF!</definedName>
    <definedName name="Z_0F778F74_F6F1_11D1_8C51_444553540000_.wvu.Cols" localSheetId="7" hidden="1">#REF!,#REF!</definedName>
    <definedName name="Z_0F778F74_F6F1_11D1_8C51_444553540000_.wvu.Cols" localSheetId="3" hidden="1">#REF!,#REF!</definedName>
    <definedName name="Z_0F778F74_F6F1_11D1_8C51_444553540000_.wvu.Cols" hidden="1">#REF!,#REF!</definedName>
    <definedName name="Z_0F778F7D_F6F1_11D1_8C51_444553540000_.wvu.Cols" localSheetId="7" hidden="1">#REF!,#REF!</definedName>
    <definedName name="Z_0F778F7D_F6F1_11D1_8C51_444553540000_.wvu.Cols" localSheetId="3" hidden="1">#REF!,#REF!</definedName>
    <definedName name="Z_0F778F7D_F6F1_11D1_8C51_444553540000_.wvu.Cols" hidden="1">#REF!,#REF!</definedName>
    <definedName name="Z_0F778F82_F6F1_11D1_8C51_444553540000_.wvu.Cols" localSheetId="7" hidden="1">#REF!</definedName>
    <definedName name="Z_0F778F82_F6F1_11D1_8C51_444553540000_.wvu.Cols" localSheetId="3" hidden="1">#REF!</definedName>
    <definedName name="Z_0F778F82_F6F1_11D1_8C51_444553540000_.wvu.Cols" hidden="1">#REF!</definedName>
    <definedName name="Z_157C1C8F_1067_47D5_8E97_4BFA332FCC34_.wvu.FilterData" localSheetId="3" hidden="1">'Typical Activity Schedule'!$B$8:$O$21</definedName>
    <definedName name="Z_157C1C8F_1067_47D5_8E97_4BFA332FCC34_.wvu.PrintTitles" localSheetId="3" hidden="1">'Typical Activity Schedule'!$B:$M,'Typical Activity Schedule'!$8:$8</definedName>
    <definedName name="Z_175B1D44_6A1F_4A2A_A2B2_D93A9A477278_.wvu.FilterData" localSheetId="3" hidden="1">'Typical Activity Schedule'!$B$8:$P$198</definedName>
    <definedName name="Z_175B1D44_6A1F_4A2A_A2B2_D93A9A477278_.wvu.PrintArea" localSheetId="3" hidden="1">'Typical Activity Schedule'!$B$2:$O$198</definedName>
    <definedName name="Z_175B1D44_6A1F_4A2A_A2B2_D93A9A477278_.wvu.PrintTitles" localSheetId="3" hidden="1">'Typical Activity Schedule'!$B:$M,'Typical Activity Schedule'!$8:$8</definedName>
    <definedName name="Z_1BB37995_F9EC_11D1_8C51_444553540000_.wvu.Cols" localSheetId="7" hidden="1">#REF!,#REF!</definedName>
    <definedName name="Z_1BB37995_F9EC_11D1_8C51_444553540000_.wvu.Cols" localSheetId="3" hidden="1">#REF!,#REF!</definedName>
    <definedName name="Z_1BB37995_F9EC_11D1_8C51_444553540000_.wvu.Cols" hidden="1">#REF!,#REF!</definedName>
    <definedName name="Z_1BB3799E_F9EC_11D1_8C51_444553540000_.wvu.Cols" localSheetId="7" hidden="1">#REF!,#REF!</definedName>
    <definedName name="Z_1BB3799E_F9EC_11D1_8C51_444553540000_.wvu.Cols" localSheetId="3" hidden="1">#REF!,#REF!</definedName>
    <definedName name="Z_1BB3799E_F9EC_11D1_8C51_444553540000_.wvu.Cols" hidden="1">#REF!,#REF!</definedName>
    <definedName name="Z_1BB379A3_F9EC_11D1_8C51_444553540000_.wvu.Cols" localSheetId="7" hidden="1">#REF!</definedName>
    <definedName name="Z_1BB379A3_F9EC_11D1_8C51_444553540000_.wvu.Cols" localSheetId="3" hidden="1">#REF!</definedName>
    <definedName name="Z_1BB379A3_F9EC_11D1_8C51_444553540000_.wvu.Cols" hidden="1">#REF!</definedName>
    <definedName name="Z_1BCC8F83_0066_4DB6_B05A_592711522BF3_.wvu.FilterData" localSheetId="3" hidden="1">'Typical Activity Schedule'!$B$8:$O$21</definedName>
    <definedName name="Z_1BCC8F83_0066_4DB6_B05A_592711522BF3_.wvu.PrintTitles" localSheetId="3" hidden="1">'Typical Activity Schedule'!$B:$M,'Typical Activity Schedule'!$8:$8</definedName>
    <definedName name="Z_1C8D1AB5_F70D_11D1_8C51_444553540000_.wvu.Cols" localSheetId="7" hidden="1">#REF!,#REF!</definedName>
    <definedName name="Z_1C8D1AB5_F70D_11D1_8C51_444553540000_.wvu.Cols" localSheetId="3" hidden="1">#REF!,#REF!</definedName>
    <definedName name="Z_1C8D1AB5_F70D_11D1_8C51_444553540000_.wvu.Cols" hidden="1">#REF!,#REF!</definedName>
    <definedName name="Z_1C8D1ABE_F70D_11D1_8C51_444553540000_.wvu.Cols" localSheetId="7" hidden="1">#REF!,#REF!</definedName>
    <definedName name="Z_1C8D1ABE_F70D_11D1_8C51_444553540000_.wvu.Cols" localSheetId="3" hidden="1">#REF!,#REF!</definedName>
    <definedName name="Z_1C8D1ABE_F70D_11D1_8C51_444553540000_.wvu.Cols" hidden="1">#REF!,#REF!</definedName>
    <definedName name="Z_1C8D1AC3_F70D_11D1_8C51_444553540000_.wvu.Cols" localSheetId="7" hidden="1">#REF!</definedName>
    <definedName name="Z_1C8D1AC3_F70D_11D1_8C51_444553540000_.wvu.Cols" localSheetId="3" hidden="1">#REF!</definedName>
    <definedName name="Z_1C8D1AC3_F70D_11D1_8C51_444553540000_.wvu.Cols" hidden="1">#REF!</definedName>
    <definedName name="Z_201040E3_EFFE_11D1_A0B0_00A0246C5A5D_.wvu.Cols" localSheetId="7" hidden="1">#REF!,#REF!</definedName>
    <definedName name="Z_201040E3_EFFE_11D1_A0B0_00A0246C5A5D_.wvu.Cols" localSheetId="3" hidden="1">#REF!,#REF!</definedName>
    <definedName name="Z_201040E3_EFFE_11D1_A0B0_00A0246C5A5D_.wvu.Cols" hidden="1">#REF!,#REF!</definedName>
    <definedName name="Z_201040EC_EFFE_11D1_A0B0_00A0246C5A5D_.wvu.Cols" localSheetId="7" hidden="1">#REF!,#REF!</definedName>
    <definedName name="Z_201040EC_EFFE_11D1_A0B0_00A0246C5A5D_.wvu.Cols" localSheetId="3" hidden="1">#REF!,#REF!</definedName>
    <definedName name="Z_201040EC_EFFE_11D1_A0B0_00A0246C5A5D_.wvu.Cols" hidden="1">#REF!,#REF!</definedName>
    <definedName name="Z_201040F1_EFFE_11D1_A0B0_00A0246C5A5D_.wvu.Cols" localSheetId="7" hidden="1">#REF!</definedName>
    <definedName name="Z_201040F1_EFFE_11D1_A0B0_00A0246C5A5D_.wvu.Cols" localSheetId="3" hidden="1">#REF!</definedName>
    <definedName name="Z_201040F1_EFFE_11D1_A0B0_00A0246C5A5D_.wvu.Cols" hidden="1">#REF!</definedName>
    <definedName name="Z_283D0B80_8CF8_4550_804F_768157C92767_.wvu.Cols" localSheetId="3" hidden="1">'Typical Activity Schedule'!#REF!</definedName>
    <definedName name="Z_283D0B80_8CF8_4550_804F_768157C92767_.wvu.FilterData" localSheetId="3" hidden="1">'Typical Activity Schedule'!$B$8:$O$21</definedName>
    <definedName name="Z_283D0B80_8CF8_4550_804F_768157C92767_.wvu.PrintTitles" localSheetId="3" hidden="1">'Typical Activity Schedule'!$B:$M,'Typical Activity Schedule'!$8:$8</definedName>
    <definedName name="Z_2F9A8219_FAB3_11D1_8C51_444553540000_.wvu.Cols" localSheetId="7" hidden="1">#REF!,#REF!</definedName>
    <definedName name="Z_2F9A8219_FAB3_11D1_8C51_444553540000_.wvu.Cols" localSheetId="3" hidden="1">#REF!,#REF!</definedName>
    <definedName name="Z_2F9A8219_FAB3_11D1_8C51_444553540000_.wvu.Cols" hidden="1">#REF!,#REF!</definedName>
    <definedName name="Z_2F9A8222_FAB3_11D1_8C51_444553540000_.wvu.Cols" localSheetId="7" hidden="1">#REF!,#REF!</definedName>
    <definedName name="Z_2F9A8222_FAB3_11D1_8C51_444553540000_.wvu.Cols" localSheetId="3" hidden="1">#REF!,#REF!</definedName>
    <definedName name="Z_2F9A8222_FAB3_11D1_8C51_444553540000_.wvu.Cols" hidden="1">#REF!,#REF!</definedName>
    <definedName name="Z_2F9A8227_FAB3_11D1_8C51_444553540000_.wvu.Cols" localSheetId="7" hidden="1">#REF!</definedName>
    <definedName name="Z_2F9A8227_FAB3_11D1_8C51_444553540000_.wvu.Cols" localSheetId="3" hidden="1">#REF!</definedName>
    <definedName name="Z_2F9A8227_FAB3_11D1_8C51_444553540000_.wvu.Cols" hidden="1">#REF!</definedName>
    <definedName name="Z_36EC52B6_F657_11D1_8C51_444553540000_.wvu.Cols" localSheetId="7" hidden="1">#REF!,#REF!</definedName>
    <definedName name="Z_36EC52B6_F657_11D1_8C51_444553540000_.wvu.Cols" localSheetId="3" hidden="1">#REF!,#REF!</definedName>
    <definedName name="Z_36EC52B6_F657_11D1_8C51_444553540000_.wvu.Cols" hidden="1">#REF!,#REF!</definedName>
    <definedName name="Z_36EC52C0_F657_11D1_8C51_444553540000_.wvu.Cols" localSheetId="7" hidden="1">#REF!,#REF!</definedName>
    <definedName name="Z_36EC52C0_F657_11D1_8C51_444553540000_.wvu.Cols" localSheetId="3" hidden="1">#REF!,#REF!</definedName>
    <definedName name="Z_36EC52C0_F657_11D1_8C51_444553540000_.wvu.Cols" hidden="1">#REF!,#REF!</definedName>
    <definedName name="Z_36EC52C6_F657_11D1_8C51_444553540000_.wvu.Cols" localSheetId="7" hidden="1">#REF!</definedName>
    <definedName name="Z_36EC52C6_F657_11D1_8C51_444553540000_.wvu.Cols" localSheetId="3" hidden="1">#REF!</definedName>
    <definedName name="Z_36EC52C6_F657_11D1_8C51_444553540000_.wvu.Cols" hidden="1">#REF!</definedName>
    <definedName name="Z_3EF5F950_CAFB_49F5_B9D8_7A0286115F11_.wvu.Cols" localSheetId="3" hidden="1">'Typical Activity Schedule'!#REF!</definedName>
    <definedName name="Z_3EF5F950_CAFB_49F5_B9D8_7A0286115F11_.wvu.FilterData" localSheetId="3" hidden="1">'Typical Activity Schedule'!$B$8:$O$21</definedName>
    <definedName name="Z_3EF5F950_CAFB_49F5_B9D8_7A0286115F11_.wvu.PrintTitles" localSheetId="3" hidden="1">'Typical Activity Schedule'!$B:$M,'Typical Activity Schedule'!$8:$8</definedName>
    <definedName name="Z_42D42DD2_F3CA_11D1_8C51_444553540000_.wvu.Cols" localSheetId="7" hidden="1">#REF!,#REF!</definedName>
    <definedName name="Z_42D42DD2_F3CA_11D1_8C51_444553540000_.wvu.Cols" localSheetId="3" hidden="1">#REF!,#REF!</definedName>
    <definedName name="Z_42D42DD2_F3CA_11D1_8C51_444553540000_.wvu.Cols" hidden="1">#REF!,#REF!</definedName>
    <definedName name="Z_42D42DDB_F3CA_11D1_8C51_444553540000_.wvu.Cols" localSheetId="7" hidden="1">#REF!,#REF!</definedName>
    <definedName name="Z_42D42DDB_F3CA_11D1_8C51_444553540000_.wvu.Cols" localSheetId="3" hidden="1">#REF!,#REF!</definedName>
    <definedName name="Z_42D42DDB_F3CA_11D1_8C51_444553540000_.wvu.Cols" hidden="1">#REF!,#REF!</definedName>
    <definedName name="Z_42D42DE0_F3CA_11D1_8C51_444553540000_.wvu.Cols" localSheetId="7" hidden="1">#REF!</definedName>
    <definedName name="Z_42D42DE0_F3CA_11D1_8C51_444553540000_.wvu.Cols" localSheetId="3" hidden="1">#REF!</definedName>
    <definedName name="Z_42D42DE0_F3CA_11D1_8C51_444553540000_.wvu.Cols" hidden="1">#REF!</definedName>
    <definedName name="Z_50B81939_FCEF_4E5E_AF85_D1ECFD026D20_.wvu.FilterData" localSheetId="3" hidden="1">'Typical Activity Schedule'!$B$8:$O$21</definedName>
    <definedName name="Z_50B81939_FCEF_4E5E_AF85_D1ECFD026D20_.wvu.PrintTitles" localSheetId="3" hidden="1">'Typical Activity Schedule'!$B:$M,'Typical Activity Schedule'!$8:$8</definedName>
    <definedName name="Z_5488E252_F3A7_11D1_8C51_444553540000_.wvu.Cols" localSheetId="7" hidden="1">#REF!,#REF!</definedName>
    <definedName name="Z_5488E252_F3A7_11D1_8C51_444553540000_.wvu.Cols" localSheetId="3" hidden="1">#REF!,#REF!</definedName>
    <definedName name="Z_5488E252_F3A7_11D1_8C51_444553540000_.wvu.Cols" hidden="1">#REF!,#REF!</definedName>
    <definedName name="Z_5488E25B_F3A7_11D1_8C51_444553540000_.wvu.Cols" localSheetId="7" hidden="1">#REF!,#REF!</definedName>
    <definedName name="Z_5488E25B_F3A7_11D1_8C51_444553540000_.wvu.Cols" localSheetId="3" hidden="1">#REF!,#REF!</definedName>
    <definedName name="Z_5488E25B_F3A7_11D1_8C51_444553540000_.wvu.Cols" hidden="1">#REF!,#REF!</definedName>
    <definedName name="Z_5488E260_F3A7_11D1_8C51_444553540000_.wvu.Cols" localSheetId="7" hidden="1">#REF!</definedName>
    <definedName name="Z_5488E260_F3A7_11D1_8C51_444553540000_.wvu.Cols" localSheetId="3" hidden="1">#REF!</definedName>
    <definedName name="Z_5488E260_F3A7_11D1_8C51_444553540000_.wvu.Cols" hidden="1">#REF!</definedName>
    <definedName name="Z_57011824_F624_11D1_8C51_444553540000_.wvu.Cols" localSheetId="7" hidden="1">#REF!,#REF!</definedName>
    <definedName name="Z_57011824_F624_11D1_8C51_444553540000_.wvu.Cols" localSheetId="3" hidden="1">#REF!,#REF!</definedName>
    <definedName name="Z_57011824_F624_11D1_8C51_444553540000_.wvu.Cols" hidden="1">#REF!,#REF!</definedName>
    <definedName name="Z_5701182E_F624_11D1_8C51_444553540000_.wvu.Cols" localSheetId="7" hidden="1">#REF!,#REF!</definedName>
    <definedName name="Z_5701182E_F624_11D1_8C51_444553540000_.wvu.Cols" localSheetId="3" hidden="1">#REF!,#REF!</definedName>
    <definedName name="Z_5701182E_F624_11D1_8C51_444553540000_.wvu.Cols" hidden="1">#REF!,#REF!</definedName>
    <definedName name="Z_57011834_F624_11D1_8C51_444553540000_.wvu.Cols" localSheetId="7" hidden="1">#REF!</definedName>
    <definedName name="Z_57011834_F624_11D1_8C51_444553540000_.wvu.Cols" localSheetId="3" hidden="1">#REF!</definedName>
    <definedName name="Z_57011834_F624_11D1_8C51_444553540000_.wvu.Cols" hidden="1">#REF!</definedName>
    <definedName name="Z_5C67E09F_3EE6_44ED_AEFE_30E1A2AE9236_.wvu.FilterData" localSheetId="3" hidden="1">'Typical Activity Schedule'!$B$8:$O$21</definedName>
    <definedName name="Z_5C67E09F_3EE6_44ED_AEFE_30E1A2AE9236_.wvu.PrintTitles" localSheetId="3" hidden="1">'Typical Activity Schedule'!$B:$M,'Typical Activity Schedule'!$8:$8</definedName>
    <definedName name="Z_66DF9A68_00DB_42B5_8D4D_B0CF5B47A362_.wvu.Cols" localSheetId="3" hidden="1">'Typical Activity Schedule'!#REF!</definedName>
    <definedName name="Z_66DF9A68_00DB_42B5_8D4D_B0CF5B47A362_.wvu.FilterData" localSheetId="3" hidden="1">'Typical Activity Schedule'!$B$8:$O$21</definedName>
    <definedName name="Z_66DF9A68_00DB_42B5_8D4D_B0CF5B47A362_.wvu.PrintTitles" localSheetId="3" hidden="1">'Typical Activity Schedule'!$B:$M,'Typical Activity Schedule'!$8:$8</definedName>
    <definedName name="Z_66DF9A68_00DB_42B5_8D4D_B0CF5B47A362_.wvu.Rows" localSheetId="3" hidden="1">'Typical Activity Schedule'!$157:$171</definedName>
    <definedName name="Z_6B346FB7_6E04_4214_B97C_7A6CC5000FBC_.wvu.Cols" localSheetId="3" hidden="1">'Typical Activity Schedule'!#REF!</definedName>
    <definedName name="Z_6B346FB7_6E04_4214_B97C_7A6CC5000FBC_.wvu.FilterData" localSheetId="3" hidden="1">'Typical Activity Schedule'!$B$8:$O$198</definedName>
    <definedName name="Z_6B346FB7_6E04_4214_B97C_7A6CC5000FBC_.wvu.PrintTitles" localSheetId="3" hidden="1">'Typical Activity Schedule'!$B:$M,'Typical Activity Schedule'!$8:$8</definedName>
    <definedName name="Z_7C7048D6_F613_11D1_8C51_444553540000_.wvu.Cols" localSheetId="7" hidden="1">#REF!,#REF!</definedName>
    <definedName name="Z_7C7048D6_F613_11D1_8C51_444553540000_.wvu.Cols" localSheetId="3" hidden="1">#REF!,#REF!</definedName>
    <definedName name="Z_7C7048D6_F613_11D1_8C51_444553540000_.wvu.Cols" hidden="1">#REF!,#REF!</definedName>
    <definedName name="Z_7C7048E0_F613_11D1_8C51_444553540000_.wvu.Cols" localSheetId="7" hidden="1">#REF!,#REF!</definedName>
    <definedName name="Z_7C7048E0_F613_11D1_8C51_444553540000_.wvu.Cols" localSheetId="3" hidden="1">#REF!,#REF!</definedName>
    <definedName name="Z_7C7048E0_F613_11D1_8C51_444553540000_.wvu.Cols" hidden="1">#REF!,#REF!</definedName>
    <definedName name="Z_7C7048E6_F613_11D1_8C51_444553540000_.wvu.Cols" localSheetId="7" hidden="1">#REF!</definedName>
    <definedName name="Z_7C7048E6_F613_11D1_8C51_444553540000_.wvu.Cols" localSheetId="3" hidden="1">#REF!</definedName>
    <definedName name="Z_7C7048E6_F613_11D1_8C51_444553540000_.wvu.Cols" hidden="1">#REF!</definedName>
    <definedName name="Z_7E471015_F886_4CEF_8F92_8BFCAA9D88FA_.wvu.PrintArea" localSheetId="0" hidden="1">'COVER '!$A$1:$D$41</definedName>
    <definedName name="Z_7E471015_F886_4CEF_8F92_8BFCAA9D88FA_.wvu.PrintArea" localSheetId="1" hidden="1">'COVER  '!$A$1:$D$38</definedName>
    <definedName name="Z_88CD029A_F928_11D1_8C51_444553540000_.wvu.Cols" localSheetId="7" hidden="1">#REF!,#REF!</definedName>
    <definedName name="Z_88CD029A_F928_11D1_8C51_444553540000_.wvu.Cols" localSheetId="3" hidden="1">#REF!,#REF!</definedName>
    <definedName name="Z_88CD029A_F928_11D1_8C51_444553540000_.wvu.Cols" hidden="1">#REF!,#REF!</definedName>
    <definedName name="Z_88CD02A3_F928_11D1_8C51_444553540000_.wvu.Cols" localSheetId="7" hidden="1">#REF!,#REF!</definedName>
    <definedName name="Z_88CD02A3_F928_11D1_8C51_444553540000_.wvu.Cols" localSheetId="3" hidden="1">#REF!,#REF!</definedName>
    <definedName name="Z_88CD02A3_F928_11D1_8C51_444553540000_.wvu.Cols" hidden="1">#REF!,#REF!</definedName>
    <definedName name="Z_88CD02A8_F928_11D1_8C51_444553540000_.wvu.Cols" localSheetId="7" hidden="1">#REF!</definedName>
    <definedName name="Z_88CD02A8_F928_11D1_8C51_444553540000_.wvu.Cols" localSheetId="3" hidden="1">#REF!</definedName>
    <definedName name="Z_88CD02A8_F928_11D1_8C51_444553540000_.wvu.Cols" hidden="1">#REF!</definedName>
    <definedName name="Z_96929736_F6C3_11D1_8C51_444553540000_.wvu.Cols" localSheetId="7" hidden="1">#REF!,#REF!</definedName>
    <definedName name="Z_96929736_F6C3_11D1_8C51_444553540000_.wvu.Cols" localSheetId="3" hidden="1">#REF!,#REF!</definedName>
    <definedName name="Z_96929736_F6C3_11D1_8C51_444553540000_.wvu.Cols" hidden="1">#REF!,#REF!</definedName>
    <definedName name="Z_96929740_F6C3_11D1_8C51_444553540000_.wvu.Cols" localSheetId="7" hidden="1">#REF!,#REF!</definedName>
    <definedName name="Z_96929740_F6C3_11D1_8C51_444553540000_.wvu.Cols" localSheetId="3" hidden="1">#REF!,#REF!</definedName>
    <definedName name="Z_96929740_F6C3_11D1_8C51_444553540000_.wvu.Cols" hidden="1">#REF!,#REF!</definedName>
    <definedName name="Z_96929746_F6C3_11D1_8C51_444553540000_.wvu.Cols" localSheetId="7" hidden="1">#REF!</definedName>
    <definedName name="Z_96929746_F6C3_11D1_8C51_444553540000_.wvu.Cols" localSheetId="3" hidden="1">#REF!</definedName>
    <definedName name="Z_96929746_F6C3_11D1_8C51_444553540000_.wvu.Cols" hidden="1">#REF!</definedName>
    <definedName name="Z_98F27197_11A4_11D2_8C51_444553540000_.wvu.Cols" localSheetId="7" hidden="1">#REF!,#REF!</definedName>
    <definedName name="Z_98F27197_11A4_11D2_8C51_444553540000_.wvu.Cols" localSheetId="3" hidden="1">#REF!,#REF!</definedName>
    <definedName name="Z_98F27197_11A4_11D2_8C51_444553540000_.wvu.Cols" hidden="1">#REF!,#REF!</definedName>
    <definedName name="Z_98F271A0_11A4_11D2_8C51_444553540000_.wvu.Cols" localSheetId="7" hidden="1">#REF!,#REF!</definedName>
    <definedName name="Z_98F271A0_11A4_11D2_8C51_444553540000_.wvu.Cols" localSheetId="3" hidden="1">#REF!,#REF!</definedName>
    <definedName name="Z_98F271A0_11A4_11D2_8C51_444553540000_.wvu.Cols" hidden="1">#REF!,#REF!</definedName>
    <definedName name="Z_98F271A5_11A4_11D2_8C51_444553540000_.wvu.Cols" localSheetId="7" hidden="1">#REF!</definedName>
    <definedName name="Z_98F271A5_11A4_11D2_8C51_444553540000_.wvu.Cols" localSheetId="3" hidden="1">#REF!</definedName>
    <definedName name="Z_98F271A5_11A4_11D2_8C51_444553540000_.wvu.Cols" hidden="1">#REF!</definedName>
    <definedName name="Z_A9C74CFC_97D1_4734_A5E7_DBE6B743C265_.wvu.Cols" localSheetId="3" hidden="1">'Typical Activity Schedule'!#REF!</definedName>
    <definedName name="Z_A9C74CFC_97D1_4734_A5E7_DBE6B743C265_.wvu.FilterData" localSheetId="3" hidden="1">'Typical Activity Schedule'!$B$8:$O$21</definedName>
    <definedName name="Z_A9C74CFC_97D1_4734_A5E7_DBE6B743C265_.wvu.PrintTitles" localSheetId="3" hidden="1">'Typical Activity Schedule'!$B:$M,'Typical Activity Schedule'!$8:$8</definedName>
    <definedName name="Z_AD5D9037_FB84_11D1_8C51_444553540000_.wvu.Cols" localSheetId="7" hidden="1">#REF!,#REF!</definedName>
    <definedName name="Z_AD5D9037_FB84_11D1_8C51_444553540000_.wvu.Cols" localSheetId="3" hidden="1">#REF!,#REF!</definedName>
    <definedName name="Z_AD5D9037_FB84_11D1_8C51_444553540000_.wvu.Cols" hidden="1">#REF!,#REF!</definedName>
    <definedName name="Z_AD5D9040_FB84_11D1_8C51_444553540000_.wvu.Cols" localSheetId="7" hidden="1">#REF!,#REF!</definedName>
    <definedName name="Z_AD5D9040_FB84_11D1_8C51_444553540000_.wvu.Cols" localSheetId="3" hidden="1">#REF!,#REF!</definedName>
    <definedName name="Z_AD5D9040_FB84_11D1_8C51_444553540000_.wvu.Cols" hidden="1">#REF!,#REF!</definedName>
    <definedName name="Z_AD5D9045_FB84_11D1_8C51_444553540000_.wvu.Cols" localSheetId="7" hidden="1">#REF!</definedName>
    <definedName name="Z_AD5D9045_FB84_11D1_8C51_444553540000_.wvu.Cols" localSheetId="3" hidden="1">#REF!</definedName>
    <definedName name="Z_AD5D9045_FB84_11D1_8C51_444553540000_.wvu.Cols" hidden="1">#REF!</definedName>
    <definedName name="Z_ADC94474_F55C_11D1_8C51_444553540000_.wvu.Cols" localSheetId="7" hidden="1">#REF!,#REF!</definedName>
    <definedName name="Z_ADC94474_F55C_11D1_8C51_444553540000_.wvu.Cols" localSheetId="3" hidden="1">#REF!,#REF!</definedName>
    <definedName name="Z_ADC94474_F55C_11D1_8C51_444553540000_.wvu.Cols" hidden="1">#REF!,#REF!</definedName>
    <definedName name="Z_ADC9447D_F55C_11D1_8C51_444553540000_.wvu.Cols" localSheetId="7" hidden="1">#REF!,#REF!</definedName>
    <definedName name="Z_ADC9447D_F55C_11D1_8C51_444553540000_.wvu.Cols" localSheetId="3" hidden="1">#REF!,#REF!</definedName>
    <definedName name="Z_ADC9447D_F55C_11D1_8C51_444553540000_.wvu.Cols" hidden="1">#REF!,#REF!</definedName>
    <definedName name="Z_ADC94482_F55C_11D1_8C51_444553540000_.wvu.Cols" localSheetId="7" hidden="1">#REF!</definedName>
    <definedName name="Z_ADC94482_F55C_11D1_8C51_444553540000_.wvu.Cols" localSheetId="3" hidden="1">#REF!</definedName>
    <definedName name="Z_ADC94482_F55C_11D1_8C51_444553540000_.wvu.Cols" hidden="1">#REF!</definedName>
    <definedName name="Z_C772F4DA_F46C_11D1_8C51_444553540000_.wvu.Cols" localSheetId="7" hidden="1">#REF!,#REF!</definedName>
    <definedName name="Z_C772F4DA_F46C_11D1_8C51_444553540000_.wvu.Cols" localSheetId="3" hidden="1">#REF!,#REF!</definedName>
    <definedName name="Z_C772F4DA_F46C_11D1_8C51_444553540000_.wvu.Cols" hidden="1">#REF!,#REF!</definedName>
    <definedName name="Z_C772F4E3_F46C_11D1_8C51_444553540000_.wvu.Cols" localSheetId="7" hidden="1">#REF!,#REF!</definedName>
    <definedName name="Z_C772F4E3_F46C_11D1_8C51_444553540000_.wvu.Cols" localSheetId="3" hidden="1">#REF!,#REF!</definedName>
    <definedName name="Z_C772F4E3_F46C_11D1_8C51_444553540000_.wvu.Cols" hidden="1">#REF!,#REF!</definedName>
    <definedName name="Z_C772F4E8_F46C_11D1_8C51_444553540000_.wvu.Cols" localSheetId="7" hidden="1">#REF!</definedName>
    <definedName name="Z_C772F4E8_F46C_11D1_8C51_444553540000_.wvu.Cols" localSheetId="3" hidden="1">#REF!</definedName>
    <definedName name="Z_C772F4E8_F46C_11D1_8C51_444553540000_.wvu.Cols" hidden="1">#REF!</definedName>
    <definedName name="Z_CAE24572_57E4_42A3_8F86_B8B48E0491B9_.wvu.FilterData" localSheetId="3" hidden="1">'Typical Activity Schedule'!$B$8:$O$198</definedName>
    <definedName name="Z_CAE24572_57E4_42A3_8F86_B8B48E0491B9_.wvu.PrintTitles" localSheetId="3" hidden="1">'Typical Activity Schedule'!$B:$M,'Typical Activity Schedule'!$8:$8</definedName>
    <definedName name="Z_DD23A3E7_1197_11D2_8C51_444553540000_.wvu.Cols" localSheetId="7" hidden="1">#REF!,#REF!</definedName>
    <definedName name="Z_DD23A3E7_1197_11D2_8C51_444553540000_.wvu.Cols" localSheetId="3" hidden="1">#REF!,#REF!</definedName>
    <definedName name="Z_DD23A3E7_1197_11D2_8C51_444553540000_.wvu.Cols" hidden="1">#REF!,#REF!</definedName>
    <definedName name="Z_DD23A3F0_1197_11D2_8C51_444553540000_.wvu.Cols" localSheetId="7" hidden="1">#REF!,#REF!</definedName>
    <definedName name="Z_DD23A3F0_1197_11D2_8C51_444553540000_.wvu.Cols" localSheetId="3" hidden="1">#REF!,#REF!</definedName>
    <definedName name="Z_DD23A3F0_1197_11D2_8C51_444553540000_.wvu.Cols" hidden="1">#REF!,#REF!</definedName>
    <definedName name="Z_DD23A3F5_1197_11D2_8C51_444553540000_.wvu.Cols" localSheetId="7" hidden="1">#REF!</definedName>
    <definedName name="Z_DD23A3F5_1197_11D2_8C51_444553540000_.wvu.Cols" localSheetId="3" hidden="1">#REF!</definedName>
    <definedName name="Z_DD23A3F5_1197_11D2_8C51_444553540000_.wvu.Cols" hidden="1">#REF!</definedName>
    <definedName name="Z_E1908297_FB98_11D1_8C51_444553540000_.wvu.Cols" localSheetId="7" hidden="1">#REF!,#REF!</definedName>
    <definedName name="Z_E1908297_FB98_11D1_8C51_444553540000_.wvu.Cols" localSheetId="3" hidden="1">#REF!,#REF!</definedName>
    <definedName name="Z_E1908297_FB98_11D1_8C51_444553540000_.wvu.Cols" hidden="1">#REF!,#REF!</definedName>
    <definedName name="Z_E19082A0_FB98_11D1_8C51_444553540000_.wvu.Cols" localSheetId="7" hidden="1">#REF!,#REF!</definedName>
    <definedName name="Z_E19082A0_FB98_11D1_8C51_444553540000_.wvu.Cols" localSheetId="3" hidden="1">#REF!,#REF!</definedName>
    <definedName name="Z_E19082A0_FB98_11D1_8C51_444553540000_.wvu.Cols" hidden="1">#REF!,#REF!</definedName>
    <definedName name="Z_E19082A5_FB98_11D1_8C51_444553540000_.wvu.Cols" localSheetId="7" hidden="1">#REF!</definedName>
    <definedName name="Z_E19082A5_FB98_11D1_8C51_444553540000_.wvu.Cols" localSheetId="3" hidden="1">#REF!</definedName>
    <definedName name="Z_E19082A5_FB98_11D1_8C51_444553540000_.wvu.Cols" hidden="1">#REF!</definedName>
    <definedName name="Z_E23C3916_F64C_11D1_8C51_444553540000_.wvu.Cols" localSheetId="7" hidden="1">#REF!,#REF!</definedName>
    <definedName name="Z_E23C3916_F64C_11D1_8C51_444553540000_.wvu.Cols" localSheetId="3" hidden="1">#REF!,#REF!</definedName>
    <definedName name="Z_E23C3916_F64C_11D1_8C51_444553540000_.wvu.Cols" hidden="1">#REF!,#REF!</definedName>
    <definedName name="Z_E23C3920_F64C_11D1_8C51_444553540000_.wvu.Cols" localSheetId="7" hidden="1">#REF!,#REF!</definedName>
    <definedName name="Z_E23C3920_F64C_11D1_8C51_444553540000_.wvu.Cols" localSheetId="3" hidden="1">#REF!,#REF!</definedName>
    <definedName name="Z_E23C3920_F64C_11D1_8C51_444553540000_.wvu.Cols" hidden="1">#REF!,#REF!</definedName>
    <definedName name="Z_E23C3926_F64C_11D1_8C51_444553540000_.wvu.Cols" localSheetId="7" hidden="1">#REF!</definedName>
    <definedName name="Z_E23C3926_F64C_11D1_8C51_444553540000_.wvu.Cols" localSheetId="3" hidden="1">#REF!</definedName>
    <definedName name="Z_E23C3926_F64C_11D1_8C51_444553540000_.wvu.Cols" hidden="1">#REF!</definedName>
    <definedName name="Z_E23C3926_F64C_11D1_8C51_444553540000_.wvu.Rows" localSheetId="7" hidden="1">#REF!</definedName>
    <definedName name="Z_E23C3926_F64C_11D1_8C51_444553540000_.wvu.Rows" localSheetId="3" hidden="1">#REF!</definedName>
    <definedName name="Z_E23C3926_F64C_11D1_8C51_444553540000_.wvu.Rows" hidden="1">#REF!</definedName>
    <definedName name="Z_E8CCF8DA_448C_4BFC_A033_A4EE9B526133_.wvu.PrintArea" localSheetId="0" hidden="1">'COVER '!$A$1:$D$41</definedName>
    <definedName name="Z_E8CCF8DA_448C_4BFC_A033_A4EE9B526133_.wvu.PrintArea" localSheetId="1" hidden="1">'COVER  '!$A$1:$D$38</definedName>
    <definedName name="Z_E9F13515_FA03_11D1_8C51_444553540000_.wvu.Cols" localSheetId="7" hidden="1">#REF!,#REF!</definedName>
    <definedName name="Z_E9F13515_FA03_11D1_8C51_444553540000_.wvu.Cols" localSheetId="3" hidden="1">#REF!,#REF!</definedName>
    <definedName name="Z_E9F13515_FA03_11D1_8C51_444553540000_.wvu.Cols" hidden="1">#REF!,#REF!</definedName>
    <definedName name="Z_E9F1351E_FA03_11D1_8C51_444553540000_.wvu.Cols" localSheetId="7" hidden="1">#REF!,#REF!</definedName>
    <definedName name="Z_E9F1351E_FA03_11D1_8C51_444553540000_.wvu.Cols" localSheetId="3" hidden="1">#REF!,#REF!</definedName>
    <definedName name="Z_E9F1351E_FA03_11D1_8C51_444553540000_.wvu.Cols" hidden="1">#REF!,#REF!</definedName>
    <definedName name="Z_E9F13523_FA03_11D1_8C51_444553540000_.wvu.Cols" localSheetId="7" hidden="1">#REF!</definedName>
    <definedName name="Z_E9F13523_FA03_11D1_8C51_444553540000_.wvu.Cols" localSheetId="3" hidden="1">#REF!</definedName>
    <definedName name="Z_E9F13523_FA03_11D1_8C51_444553540000_.wvu.Cols" hidden="1">#REF!</definedName>
    <definedName name="Z_F7CC403E_074D_11D2_8C51_444553540000_.wvu.Cols" localSheetId="7" hidden="1">#REF!,#REF!</definedName>
    <definedName name="Z_F7CC403E_074D_11D2_8C51_444553540000_.wvu.Cols" localSheetId="3" hidden="1">#REF!,#REF!</definedName>
    <definedName name="Z_F7CC403E_074D_11D2_8C51_444553540000_.wvu.Cols" hidden="1">#REF!,#REF!</definedName>
    <definedName name="Z_F7CC4047_074D_11D2_8C51_444553540000_.wvu.Cols" localSheetId="7" hidden="1">#REF!,#REF!</definedName>
    <definedName name="Z_F7CC4047_074D_11D2_8C51_444553540000_.wvu.Cols" localSheetId="3" hidden="1">#REF!,#REF!</definedName>
    <definedName name="Z_F7CC4047_074D_11D2_8C51_444553540000_.wvu.Cols" hidden="1">#REF!,#REF!</definedName>
    <definedName name="Z_F7CC404C_074D_11D2_8C51_444553540000_.wvu.Cols" localSheetId="7" hidden="1">#REF!</definedName>
    <definedName name="Z_F7CC404C_074D_11D2_8C51_444553540000_.wvu.Cols" localSheetId="3" hidden="1">#REF!</definedName>
    <definedName name="Z_F7CC404C_074D_11D2_8C51_444553540000_.wvu.Cols" hidden="1">#REF!</definedName>
    <definedName name="ZAR" localSheetId="7">#REF!</definedName>
    <definedName name="ZAR" localSheetId="3">#REF!</definedName>
    <definedName name="ZAR">#REF!</definedName>
    <definedName name="エスカレ" localSheetId="7">#REF!</definedName>
    <definedName name="エスカレ" localSheetId="3">#REF!</definedName>
    <definedName name="エスカレ">#REF!</definedName>
    <definedName name="エンジ" localSheetId="7">#REF!</definedName>
    <definedName name="エンジ" localSheetId="3">#REF!</definedName>
    <definedName name="エンジ">#REF!</definedName>
    <definedName name="コンテ" localSheetId="7">#REF!</definedName>
    <definedName name="コンテ" localSheetId="3">#REF!</definedName>
    <definedName name="コンテ">#REF!</definedName>
    <definedName name="一般費" localSheetId="7">#REF!</definedName>
    <definedName name="一般費" localSheetId="3">#REF!</definedName>
    <definedName name="一般費">#REF!</definedName>
    <definedName name="据付計" localSheetId="7">#REF!</definedName>
    <definedName name="据付計" localSheetId="3">#REF!</definedName>
    <definedName name="据付計">#REF!</definedName>
    <definedName name="機器計" localSheetId="7">#REF!</definedName>
    <definedName name="機器計" localSheetId="3">#REF!</definedName>
    <definedName name="機器計">#REF!</definedName>
    <definedName name="輸送費" localSheetId="7">#REF!</definedName>
    <definedName name="輸送費" localSheetId="3">#REF!</definedName>
    <definedName name="輸送費">#REF!</definedName>
    <definedName name="鉄骨" localSheetId="7">#REF!</definedName>
    <definedName name="鉄骨" localSheetId="3">#REF!</definedName>
    <definedName name="鉄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4" l="1"/>
  <c r="M183" i="20"/>
  <c r="M189" i="20"/>
  <c r="B190" i="20"/>
  <c r="B178" i="20"/>
  <c r="B159" i="20"/>
  <c r="B165" i="20" s="1"/>
  <c r="B171" i="20" s="1"/>
  <c r="B128" i="20"/>
  <c r="B97" i="20"/>
  <c r="B103" i="20" s="1"/>
  <c r="B109" i="20" s="1"/>
  <c r="B115" i="20" s="1"/>
  <c r="B121" i="20" s="1"/>
  <c r="B66" i="20"/>
  <c r="B72" i="20" s="1"/>
  <c r="B78" i="20" s="1"/>
  <c r="B84" i="20" s="1"/>
  <c r="B90" i="20" s="1"/>
  <c r="M194" i="20"/>
  <c r="M193" i="20"/>
  <c r="M192" i="20"/>
  <c r="M191" i="20"/>
  <c r="M190" i="20"/>
  <c r="M188" i="20"/>
  <c r="M187" i="20"/>
  <c r="M186" i="20"/>
  <c r="M185" i="20"/>
  <c r="M184" i="20"/>
  <c r="M182" i="20"/>
  <c r="M181" i="20"/>
  <c r="M180" i="20"/>
  <c r="P179" i="20"/>
  <c r="M179" i="20"/>
  <c r="M178" i="20"/>
  <c r="M177" i="20" s="1"/>
  <c r="B184" i="20"/>
  <c r="M175" i="20"/>
  <c r="M174" i="20"/>
  <c r="M173" i="20"/>
  <c r="M172" i="20"/>
  <c r="M171" i="20"/>
  <c r="M169" i="20"/>
  <c r="M168" i="20"/>
  <c r="M167" i="20"/>
  <c r="M166" i="20"/>
  <c r="M165" i="20"/>
  <c r="M163" i="20"/>
  <c r="M162" i="20"/>
  <c r="M161" i="20"/>
  <c r="P160" i="20"/>
  <c r="M160" i="20"/>
  <c r="M159" i="20"/>
  <c r="M156" i="20"/>
  <c r="M155" i="20"/>
  <c r="M154" i="20"/>
  <c r="M153" i="20"/>
  <c r="M152" i="20"/>
  <c r="M150" i="20"/>
  <c r="M149" i="20"/>
  <c r="M148" i="20"/>
  <c r="M147" i="20"/>
  <c r="M146" i="20"/>
  <c r="M144" i="20"/>
  <c r="M143" i="20"/>
  <c r="M142" i="20"/>
  <c r="M141" i="20"/>
  <c r="M140" i="20"/>
  <c r="M138" i="20"/>
  <c r="M137" i="20"/>
  <c r="M136" i="20"/>
  <c r="M135" i="20"/>
  <c r="M134" i="20"/>
  <c r="M132" i="20"/>
  <c r="M131" i="20"/>
  <c r="M130" i="20"/>
  <c r="P129" i="20"/>
  <c r="M129" i="20"/>
  <c r="M128" i="20"/>
  <c r="B134" i="20"/>
  <c r="B140" i="20" s="1"/>
  <c r="B146" i="20" s="1"/>
  <c r="B152" i="20" s="1"/>
  <c r="M125" i="20"/>
  <c r="M124" i="20"/>
  <c r="M123" i="20"/>
  <c r="M122" i="20"/>
  <c r="M121" i="20"/>
  <c r="M119" i="20"/>
  <c r="M118" i="20"/>
  <c r="M117" i="20"/>
  <c r="M116" i="20"/>
  <c r="M115" i="20"/>
  <c r="M113" i="20"/>
  <c r="M112" i="20"/>
  <c r="M111" i="20"/>
  <c r="M110" i="20"/>
  <c r="M109" i="20"/>
  <c r="M107" i="20"/>
  <c r="M106" i="20"/>
  <c r="M105" i="20"/>
  <c r="M104" i="20"/>
  <c r="M103" i="20"/>
  <c r="M101" i="20"/>
  <c r="M100" i="20"/>
  <c r="M99" i="20"/>
  <c r="P98" i="20"/>
  <c r="M98" i="20"/>
  <c r="M97" i="20"/>
  <c r="M94" i="20"/>
  <c r="M93" i="20"/>
  <c r="M92" i="20"/>
  <c r="M91" i="20"/>
  <c r="M90" i="20"/>
  <c r="M88" i="20"/>
  <c r="M87" i="20"/>
  <c r="M86" i="20"/>
  <c r="M85" i="20"/>
  <c r="M84" i="20"/>
  <c r="M82" i="20"/>
  <c r="M81" i="20"/>
  <c r="M80" i="20"/>
  <c r="M79" i="20"/>
  <c r="M78" i="20"/>
  <c r="M76" i="20"/>
  <c r="M75" i="20"/>
  <c r="M74" i="20"/>
  <c r="M73" i="20"/>
  <c r="M72" i="20"/>
  <c r="M70" i="20"/>
  <c r="M69" i="20"/>
  <c r="M68" i="20"/>
  <c r="P67" i="20"/>
  <c r="M67" i="20"/>
  <c r="M66" i="20"/>
  <c r="M63" i="20"/>
  <c r="M62" i="20"/>
  <c r="M61" i="20"/>
  <c r="M60" i="20"/>
  <c r="M59" i="20"/>
  <c r="M57" i="20"/>
  <c r="M56" i="20"/>
  <c r="M55" i="20"/>
  <c r="M54" i="20"/>
  <c r="M53" i="20"/>
  <c r="M51" i="20"/>
  <c r="M50" i="20"/>
  <c r="M49" i="20"/>
  <c r="M48" i="20"/>
  <c r="M47" i="20"/>
  <c r="M45" i="20"/>
  <c r="M44" i="20"/>
  <c r="M43" i="20"/>
  <c r="M42" i="20"/>
  <c r="M41" i="20"/>
  <c r="M36" i="20"/>
  <c r="M37" i="20"/>
  <c r="M38" i="20"/>
  <c r="M39" i="20"/>
  <c r="M35" i="20"/>
  <c r="M32" i="20"/>
  <c r="M28" i="20"/>
  <c r="M19" i="20"/>
  <c r="M18" i="20"/>
  <c r="M20" i="20"/>
  <c r="M29" i="20"/>
  <c r="M30" i="20"/>
  <c r="M31" i="20"/>
  <c r="B23" i="20"/>
  <c r="B35" i="20" s="1"/>
  <c r="B41" i="20" s="1"/>
  <c r="P36" i="20"/>
  <c r="M27" i="20"/>
  <c r="M26" i="20"/>
  <c r="M25" i="20"/>
  <c r="M24" i="20"/>
  <c r="M23" i="20"/>
  <c r="M17" i="20"/>
  <c r="M16" i="20"/>
  <c r="M15" i="20"/>
  <c r="M14" i="20"/>
  <c r="M13" i="20"/>
  <c r="M12" i="20"/>
  <c r="M11" i="20"/>
  <c r="M170" i="20" l="1"/>
  <c r="M164" i="20"/>
  <c r="M158" i="20"/>
  <c r="M127" i="20"/>
  <c r="M145" i="20"/>
  <c r="M151" i="20"/>
  <c r="M133" i="20"/>
  <c r="M139" i="20"/>
  <c r="M102" i="20"/>
  <c r="M114" i="20"/>
  <c r="M96" i="20"/>
  <c r="M120" i="20"/>
  <c r="M108" i="20"/>
  <c r="M71" i="20"/>
  <c r="M89" i="20"/>
  <c r="M58" i="20"/>
  <c r="M83" i="20"/>
  <c r="M77" i="20"/>
  <c r="M65" i="20"/>
  <c r="M34" i="20"/>
  <c r="M52" i="20"/>
  <c r="M40" i="20"/>
  <c r="M46" i="20"/>
  <c r="M10" i="20"/>
  <c r="B47" i="20"/>
  <c r="B53" i="20" s="1"/>
  <c r="M22" i="20"/>
  <c r="M195" i="20" l="1"/>
  <c r="B59" i="20"/>
  <c r="B2" i="16" l="1"/>
  <c r="B148" i="19"/>
  <c r="B137" i="19"/>
  <c r="B126" i="19"/>
  <c r="B115" i="19"/>
  <c r="B104" i="19"/>
  <c r="B93" i="19"/>
  <c r="B82" i="19"/>
  <c r="B71" i="19"/>
  <c r="B60" i="19"/>
  <c r="B49" i="19"/>
  <c r="C19" i="19"/>
  <c r="C18" i="19"/>
  <c r="C17" i="19"/>
  <c r="C16" i="19"/>
  <c r="C15" i="19"/>
  <c r="C14" i="19"/>
  <c r="D18" i="13"/>
  <c r="E3" i="16"/>
  <c r="B14" i="13"/>
  <c r="B18" i="13"/>
  <c r="B5" i="13"/>
  <c r="D10" i="13"/>
  <c r="B3" i="13"/>
  <c r="B68" i="13"/>
  <c r="B64" i="13"/>
  <c r="B60" i="13"/>
  <c r="B59" i="13"/>
  <c r="B55" i="13"/>
  <c r="B54" i="13"/>
  <c r="B53" i="13"/>
  <c r="B52" i="13"/>
  <c r="B51" i="13"/>
  <c r="B47" i="13"/>
  <c r="B46" i="13"/>
  <c r="B45" i="13"/>
  <c r="B44" i="13"/>
  <c r="B43" i="13"/>
  <c r="B39" i="13"/>
  <c r="B38" i="13"/>
  <c r="B37" i="13"/>
  <c r="B36" i="13"/>
  <c r="B35" i="13"/>
  <c r="B34" i="13"/>
  <c r="B33" i="13"/>
  <c r="B32" i="13"/>
  <c r="B28" i="13"/>
  <c r="B27" i="13"/>
  <c r="B26" i="13"/>
  <c r="B25" i="13"/>
  <c r="B21" i="13"/>
  <c r="B20" i="13"/>
  <c r="B19" i="13"/>
  <c r="B10" i="13"/>
  <c r="B9" i="13"/>
  <c r="C68" i="13"/>
  <c r="C64" i="13"/>
  <c r="C60" i="13"/>
  <c r="C59" i="13"/>
  <c r="C55" i="13"/>
  <c r="C54" i="13"/>
  <c r="C53" i="13"/>
  <c r="C52" i="13"/>
  <c r="C51" i="13"/>
  <c r="C47" i="13"/>
  <c r="C46" i="13"/>
  <c r="C45" i="13"/>
  <c r="C44" i="13"/>
  <c r="C43" i="13"/>
  <c r="C39" i="13"/>
  <c r="C38" i="13"/>
  <c r="C37" i="13"/>
  <c r="C36" i="13"/>
  <c r="C35" i="13"/>
  <c r="C34" i="13"/>
  <c r="C33" i="13"/>
  <c r="C32" i="13"/>
  <c r="C28" i="13"/>
  <c r="C27" i="13"/>
  <c r="C26" i="13"/>
  <c r="C25" i="13"/>
  <c r="C21" i="13"/>
  <c r="C20" i="13"/>
  <c r="C18" i="13"/>
  <c r="C14" i="13"/>
  <c r="D14" i="13"/>
  <c r="D15" i="13" s="1"/>
  <c r="D68" i="13"/>
  <c r="D69" i="13" s="1"/>
  <c r="C27" i="3"/>
  <c r="C28" i="3" s="1"/>
  <c r="C29" i="3" s="1"/>
  <c r="B4" i="4"/>
  <c r="E2" i="4"/>
  <c r="D2" i="4"/>
  <c r="B1" i="4"/>
  <c r="C22" i="3"/>
  <c r="D3" i="4"/>
  <c r="D39" i="13"/>
  <c r="D51" i="13"/>
  <c r="D56" i="13" s="1"/>
  <c r="D37" i="13"/>
  <c r="D28" i="13"/>
  <c r="D46" i="13"/>
  <c r="D52" i="13"/>
  <c r="D35" i="13"/>
  <c r="D36" i="13"/>
  <c r="D54" i="13"/>
  <c r="D44" i="13"/>
  <c r="D45" i="13"/>
  <c r="D43" i="13"/>
  <c r="D38" i="13"/>
  <c r="D55" i="13"/>
  <c r="D47" i="13"/>
  <c r="D53" i="13"/>
  <c r="D9" i="13" l="1"/>
  <c r="D11" i="13" s="1"/>
  <c r="D26" i="13"/>
  <c r="D25" i="13"/>
  <c r="D32" i="13"/>
  <c r="D48" i="13"/>
  <c r="D59" i="13"/>
  <c r="D60" i="13"/>
  <c r="D64" i="13"/>
  <c r="D65" i="13" s="1"/>
  <c r="D27" i="13" l="1"/>
  <c r="D29" i="13" s="1"/>
  <c r="D61" i="13"/>
  <c r="D34" i="13"/>
  <c r="D19" i="13" l="1"/>
  <c r="D33" i="13"/>
  <c r="D40" i="13" s="1"/>
  <c r="D21" i="13" l="1"/>
  <c r="D20" i="13"/>
  <c r="C27" i="14" l="1"/>
  <c r="C28" i="14" s="1"/>
  <c r="D22" i="13"/>
  <c r="D71" i="13" s="1"/>
  <c r="G71" i="13" s="1"/>
</calcChain>
</file>

<file path=xl/sharedStrings.xml><?xml version="1.0" encoding="utf-8"?>
<sst xmlns="http://schemas.openxmlformats.org/spreadsheetml/2006/main" count="1300" uniqueCount="518">
  <si>
    <t>BATTERY ENERGY STORAGE SYSTEMS</t>
  </si>
  <si>
    <t>PRICING INFORMATION</t>
  </si>
  <si>
    <t>REQUEST FOR BIDS</t>
  </si>
  <si>
    <t>RFB NO.</t>
  </si>
  <si>
    <t>SITENAME</t>
  </si>
  <si>
    <t>DESIGN, ENGINEERING, SUPPLY, CONSTRUCTION, ERECTION, TESTING, COMMISSIONING, MAINTENANCE &amp; OPERATING OF A DISTRIBUTED BATTERY ENERGY STORAGE SYSTEM (BESS)</t>
  </si>
  <si>
    <t xml:space="preserve">BIDDER’S NAME:  </t>
  </si>
  <si>
    <t>Base Date for all numbers</t>
  </si>
  <si>
    <t>Design Supply and Installation including Operating, Maintenance and Argmentation Cost (excluding VAT)</t>
  </si>
  <si>
    <t>THE PRICE:  IN RAND (excluding VAT)
Total from Price Schedule No. 10. Grand Summary TOTALS</t>
  </si>
  <si>
    <t>Value Added Tax  (VAT) Currently 15%</t>
  </si>
  <si>
    <t>TOTAL RAND VALUE:  IN RAND (Including VAT)</t>
  </si>
  <si>
    <t>TOTAL RAND VALUE IN WORDS (Including VAT)</t>
  </si>
  <si>
    <t>Offered Energy rating [MWh]:</t>
  </si>
  <si>
    <t>System Efficiency [%]:
Bidder to indicate rated efficiency</t>
  </si>
  <si>
    <t>DATE :</t>
  </si>
  <si>
    <t>SIGNATURE :</t>
  </si>
  <si>
    <t>DESIGNATION :</t>
  </si>
  <si>
    <t>Eskom RT&amp;D, Rosherville</t>
  </si>
  <si>
    <t>THE PRICE:  IN RAND (excluding VAT)
 Grand  TOTALS</t>
  </si>
  <si>
    <t>RFB No.</t>
  </si>
  <si>
    <t>BIDDER'S NAME:</t>
  </si>
  <si>
    <t xml:space="preserve">PREAMBLE TO PRICE SCHEDULE </t>
  </si>
  <si>
    <t>SCOPE GENERALLY</t>
  </si>
  <si>
    <r>
      <rPr>
        <b/>
        <sz val="10"/>
        <rFont val="Arial"/>
        <family val="2"/>
      </rPr>
      <t xml:space="preserve">The contract price shall be based upon the Bid that offers required capacity .
</t>
    </r>
    <r>
      <rPr>
        <sz val="10"/>
        <rFont val="Arial"/>
        <family val="2"/>
      </rPr>
      <t>The provided activity schedule shall be deemed as a general guide only/ typical example. The Bidder's may  provide their own preferred breakdown as per Employer's requirements.  The Contractor shall use other documents provided as reference.  The prices provided shall include the cost of all required equipment, tools, material, labour, and supervision for the EPC of a complete commissioned component or system.  Any expected wastage of materials and components shall be included in the pricing provided.</t>
    </r>
  </si>
  <si>
    <t>UNIT OF MEASUREMENT</t>
  </si>
  <si>
    <t>Units of measurement  or quantity i.e., Number (no),  Lump Sum (Sum) or Item, are associated as applicable with the items as listed in the Activity Schedules.</t>
  </si>
  <si>
    <t>DOCUMENTS SHALL BE MUTUALLY SELF EXPLANATORY</t>
  </si>
  <si>
    <t>The Conditions of Contract, together with the Employer's Requirements, etc. shall be read in conjunction with the Bidder's  Activity  Schedules and in so far as they are relevant.</t>
  </si>
  <si>
    <t>ACTIVITY SCHEDULES AND BID PRICES</t>
  </si>
  <si>
    <t xml:space="preserve">The Bidder's Activity Schedules shall contains, as far as can be determined, full details of the work that is to be executed by the Contractor and the materials that are to be supplied.  It should, however, not be presumed that the Schedule includes and describes every detail of the Contract Works.  Where any work or activities to be executed are described or implied without corresponding items appearing in the Price Schedules, the Contractor shall add such items in the price activity schedule. </t>
  </si>
  <si>
    <t>No claims arising from errors, omissions or misunderstandings, shall be accepted after the closing date of the BID.</t>
  </si>
  <si>
    <t>PRICES SHALL BE COMPREHENSIVE</t>
  </si>
  <si>
    <t>The rates and prices inserted in the Activity Schedules shall be fully inclusive of the works as per Employer's requirements. Such prices shall cover all costs and expenses that may be required in and for the completion of the work described and shall cover the cost of all general risks, liabilities and obligations set forth or implied in the Contract Documents.</t>
  </si>
  <si>
    <t xml:space="preserve"> The Bidder can cost for supply , design etc. in local currency or combination of foreign and local currency.</t>
  </si>
  <si>
    <t xml:space="preserve"> Operation  &amp; Maintenance (O&amp;M)  shall be priced for Years 1 - 2 to determine the O&amp;M Contract value.
</t>
  </si>
  <si>
    <t>A price or rate is to be entered against each item in the Activity Schedules.  Items against which no price or rate is entered by the Contractor will not be paid for when executed but will be considered as covered by prices and rates elsewhere in the Activity Schedules.</t>
  </si>
  <si>
    <t xml:space="preserve">The Activity Schedules shall be divided into various sections for the convenience of pricing and measurement of the work. </t>
  </si>
  <si>
    <t xml:space="preserve">The Activity Schedule shall include but not limited to Description, Unit, Currency, RoE, Unit of measurements, Quantities,  Rates and Total  Amounts. As shown on typical Activity Schedule herein. </t>
  </si>
  <si>
    <t>ALTERATIONS TO THE ACTIVITY SCHEDULES</t>
  </si>
  <si>
    <t>Bidders may alter the Typical Activity schedule provided herein, and or the Bidder's may  provide their own preferred breakdown as per Employer's requirements.</t>
  </si>
  <si>
    <t>ERRORS</t>
  </si>
  <si>
    <t>In the event of any arithmetical errors occurring in the totals from Submitted Activity Schedules such totals will be corrected on the assumption that the rates quoted are correct.</t>
  </si>
  <si>
    <t>VALUE ADDED TAX</t>
  </si>
  <si>
    <t xml:space="preserve">The work under this Contract is classified as a taxable service under VAT and therefore the Contractor will collect VAT from the Employer and will pay the VAT over to the Receiver of Revenue for the work executed under this Contract. </t>
  </si>
  <si>
    <t xml:space="preserve">ACTIVITY SCHEDULES </t>
  </si>
  <si>
    <t xml:space="preserve"> The Bids shall be quoted in the currencies of the bidder's choice (limited to a total of 3 different currencies of which one shall be ZAR) and these currencies and quoted price have to be included in the Letter of Bid accordingly.  The different currencies will be stated in the "Exchange Rates" worksheets and indicated in the Price Schedules where applicable.</t>
  </si>
  <si>
    <t xml:space="preserve">The Contractor shall allow for all necessary costs to complete the Works as required in terms of the Employer's requirements whether expressly stated or not in the Bidder's Activity schedule. </t>
  </si>
  <si>
    <t>Contractor to check and take responsibility for all descriptions, formulae, and structure of their Activity Schedule.</t>
  </si>
  <si>
    <t>Where reference is made to the "Contractor" in these documents it will mean "Bidder" or "Vice versa" during the bidding process.</t>
  </si>
  <si>
    <t>The Bidder's Activity Schedule provides the basis of all valuations of the work, payments in multiple currencies, price adjustment (CPA) and general progress monitoring.</t>
  </si>
  <si>
    <t>INSURANCE</t>
  </si>
  <si>
    <t>Insurances shall be as per NEC ECC contract</t>
  </si>
  <si>
    <t>CONTRACT PRICE ADJUSTMENTS</t>
  </si>
  <si>
    <t>For detailed instructions - refer to NEC ECC Contract  (X1) Clause</t>
  </si>
  <si>
    <t xml:space="preserve">The Contractor shall propose CPA formula on the attached CPA template provided. </t>
  </si>
  <si>
    <t>CURRENCY RATE OF EXCHANGE</t>
  </si>
  <si>
    <t xml:space="preserve">For detailed instructions - refer to "Currency ROE Rate of Exchange.- This sheet is provided herein as  Exchange Rates </t>
  </si>
  <si>
    <t>This sheet is required to be completed by the BIDDER with the "Exchange Rates" in terms of Eskom's BID requirements</t>
  </si>
  <si>
    <t>Renewable Hydrogen Facility</t>
  </si>
  <si>
    <t>R,T &amp; D, Rosherville - Renewable Hydrogen Pilot Plant</t>
  </si>
  <si>
    <t>Design, Engineering,  Supply, Construction, Installation, Testing, Commissioning Cost</t>
  </si>
  <si>
    <t>Item No.</t>
  </si>
  <si>
    <t>Section Number</t>
  </si>
  <si>
    <t>Description</t>
  </si>
  <si>
    <t>Activity</t>
  </si>
  <si>
    <t>Currency</t>
  </si>
  <si>
    <t>CPA</t>
  </si>
  <si>
    <t>CPA Description</t>
  </si>
  <si>
    <t>RoE Currency
1,00 = ZAR</t>
  </si>
  <si>
    <t>Unit</t>
  </si>
  <si>
    <t>QTY</t>
  </si>
  <si>
    <t>Rate</t>
  </si>
  <si>
    <t>Amount in ZAR</t>
  </si>
  <si>
    <t/>
  </si>
  <si>
    <t>Preliminaries</t>
  </si>
  <si>
    <t>ZAR</t>
  </si>
  <si>
    <t>-</t>
  </si>
  <si>
    <t>Fixed</t>
  </si>
  <si>
    <t>Design &amp; Professional Fees</t>
  </si>
  <si>
    <t>Civil Works</t>
  </si>
  <si>
    <t>Water Supply and Reticulation</t>
  </si>
  <si>
    <t>No</t>
  </si>
  <si>
    <t>Structures</t>
  </si>
  <si>
    <t>Mechanical &amp; Fire Installation</t>
  </si>
  <si>
    <t>Testing, Commisioning and Hand Over</t>
  </si>
  <si>
    <t>Training of Eskom Staff</t>
  </si>
  <si>
    <t xml:space="preserve">Total </t>
  </si>
  <si>
    <t xml:space="preserve"> </t>
  </si>
  <si>
    <t>Notes:</t>
  </si>
  <si>
    <t xml:space="preserve"> - This is an example of an Activity Schedule</t>
  </si>
  <si>
    <t xml:space="preserve"> - The Bidder is welcomed to add or expand activities/descriptions or items based on their design </t>
  </si>
  <si>
    <t>Enquiry No.</t>
  </si>
  <si>
    <t>Package Name:</t>
  </si>
  <si>
    <t>Tenderer's Name:</t>
  </si>
  <si>
    <t>Category of Offer:</t>
  </si>
  <si>
    <t>5.1.4 EXCHANGE RATES FOR MULTIPLE CURRENCIES</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</si>
  <si>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</si>
  <si>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</si>
  <si>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</si>
  <si>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</si>
  <si>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</si>
  <si>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</si>
  <si>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</si>
  <si>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EXCHANGE RATES PUBLISHED BY SARB</t>
  </si>
  <si>
    <t>NB: Tenderers must submit proof of the SARB rate (s) of exchange used.</t>
  </si>
  <si>
    <t>Date for which the rates are published :</t>
  </si>
  <si>
    <t>Date to be inserted in the following format: Day, Month and Year.
Must be the SARB rate at 12:00 on day of advertisement of bid</t>
  </si>
  <si>
    <t>Currency Description</t>
  </si>
  <si>
    <t>Code</t>
  </si>
  <si>
    <t>Exchange Rate
Currency 1,00 = R Amount</t>
  </si>
  <si>
    <t>Payment Method 1a, 1b or 2</t>
  </si>
  <si>
    <t>Source</t>
  </si>
  <si>
    <t>South African Rand</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</si>
  <si>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</si>
  <si>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</si>
  <si>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</si>
  <si>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</si>
  <si>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</si>
  <si>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</si>
  <si>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</si>
  <si>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</si>
  <si>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</si>
  <si>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</si>
  <si>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</si>
  <si>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</si>
  <si>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</si>
  <si>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</si>
  <si>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</si>
  <si>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</si>
  <si>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</si>
  <si>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</si>
  <si>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</si>
  <si>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</si>
  <si>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</si>
  <si>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</si>
  <si>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</si>
  <si>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</si>
  <si>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</si>
  <si>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USD</t>
  </si>
  <si>
    <t>Project Name:</t>
  </si>
  <si>
    <t>Main Offer Only</t>
  </si>
  <si>
    <t>5.1.2 CONTRACT PRICE ADJUSTMENT (CPA) FOR INFLATION</t>
  </si>
  <si>
    <t>No.</t>
  </si>
  <si>
    <t>Formula Code</t>
  </si>
  <si>
    <t>Summary of the description of the Tenderer's Formulae</t>
  </si>
  <si>
    <t xml:space="preserve">Firm and Fixed </t>
  </si>
  <si>
    <r>
      <t>Prices are 100 % fixed and firm. CPA is not applicable</t>
    </r>
    <r>
      <rPr>
        <sz val="10"/>
        <color indexed="10"/>
        <rFont val="Arial"/>
        <family val="2"/>
      </rPr>
      <t xml:space="preserve">. </t>
    </r>
    <r>
      <rPr>
        <b/>
        <sz val="10"/>
        <color indexed="10"/>
        <rFont val="Arial"/>
        <family val="2"/>
      </rPr>
      <t/>
    </r>
  </si>
  <si>
    <t>A</t>
  </si>
  <si>
    <t>Tenderer's description of Formula A</t>
  </si>
  <si>
    <t>Type in the description of each formula in the tables below</t>
  </si>
  <si>
    <t>B</t>
  </si>
  <si>
    <t>Tenderer's description of Formula B</t>
  </si>
  <si>
    <t>C</t>
  </si>
  <si>
    <t>Tenderer's description of Formula C</t>
  </si>
  <si>
    <t>D</t>
  </si>
  <si>
    <t>E</t>
  </si>
  <si>
    <t>F</t>
  </si>
  <si>
    <t>G</t>
  </si>
  <si>
    <t>H</t>
  </si>
  <si>
    <t>I</t>
  </si>
  <si>
    <t>J</t>
  </si>
  <si>
    <t>SPECIFIC REQUIREMENTS</t>
  </si>
  <si>
    <t>Only Main Offer is to be submitted. Main offer tenderers are to fully comply with the requirements in the General Notes and CPA Formulae Notes below.</t>
  </si>
  <si>
    <t>No ALTERNATIVE offers are accepted.</t>
  </si>
  <si>
    <t>GENERAL NOTES :</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</si>
  <si>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</si>
  <si>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</si>
  <si>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 xml:space="preserve">The worksheet  CPA Formula in 5.1.2. has to be populated by the tenderer (columns B - J),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</si>
  <si>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r>
      <rPr>
        <b/>
        <sz val="12"/>
        <rFont val="Arial"/>
        <family val="2"/>
      </rPr>
      <t>CPA Formulae Codes</t>
    </r>
    <r>
      <rPr>
        <b/>
        <sz val="12"/>
        <color indexed="10"/>
        <rFont val="Arial"/>
        <family val="2"/>
      </rPr>
      <t xml:space="preserve"> Column N</t>
    </r>
    <r>
      <rPr>
        <b/>
        <sz val="12"/>
        <rFont val="Arial"/>
        <family val="2"/>
      </rPr>
      <t xml:space="preserve">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A-J )</t>
    </r>
    <r>
      <rPr>
        <sz val="12"/>
        <rFont val="Arial"/>
        <family val="2"/>
      </rPr>
      <t xml:space="preserve"> then  the tenderer must populate their respective CPA formula in  5.1.2 CPA Formulae Worksheet. Codes and descriptions must be selected by the tenderer and inserted into each row of activity. </t>
    </r>
  </si>
  <si>
    <t>Prices will be fixed and firm for the first twelve (12) months after contract signing date and escalated on an annual basis based on the CPA formula agreed on with tenderer.</t>
  </si>
  <si>
    <t xml:space="preserve">The CPA escalation will be calculated as follows: latest index which is the latest available index at the end of each contractual year vs. the base index which is one month prior to tender closing date. </t>
  </si>
  <si>
    <t>CPA FORMULA NOTES :</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</si>
  <si>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</si>
  <si>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</si>
  <si>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</si>
  <si>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</si>
  <si>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r>
      <rPr>
        <b/>
        <sz val="12"/>
        <rFont val="Arial"/>
        <family val="2"/>
      </rPr>
      <t>Base Date Index :</t>
    </r>
    <r>
      <rPr>
        <sz val="12"/>
        <rFont val="Arial"/>
        <family val="2"/>
      </rPr>
      <t xml:space="preserve">   The base index or reference price must be inserted in the appropriate column.</t>
    </r>
  </si>
  <si>
    <t>Formula A</t>
  </si>
  <si>
    <t>Index Ref.</t>
  </si>
  <si>
    <t>Proportions / weightings for each index (refer note 1)</t>
  </si>
  <si>
    <t>Description / scope of index (e.g. Labour)</t>
  </si>
  <si>
    <t>Title/Definition : Linked to the index, e.g., Table C3, All hourly paid employees.  Must be completely defined</t>
  </si>
  <si>
    <t>Source/publisher of index (e.g. SEIFSA, StatsSA, LME)</t>
  </si>
  <si>
    <t>Base Month for CPA if not Base Date as defined (refer note 4)</t>
  </si>
  <si>
    <t>Base Date Index (refer note 5)</t>
  </si>
  <si>
    <t>Historical data provided (Yes or No- provide http link)</t>
  </si>
  <si>
    <t>yy/mm/dd</t>
  </si>
  <si>
    <t>A1</t>
  </si>
  <si>
    <t>A2</t>
  </si>
  <si>
    <t>A3</t>
  </si>
  <si>
    <t>A4</t>
  </si>
  <si>
    <t>A5</t>
  </si>
  <si>
    <t>A6</t>
  </si>
  <si>
    <t>Fixed 15% minimum not subject to CPA (0.150)</t>
  </si>
  <si>
    <t>Total</t>
  </si>
  <si>
    <t>This Total is to add up to 100% for each CPA formula submitted by tenderer</t>
  </si>
  <si>
    <t>Formula B</t>
  </si>
  <si>
    <t>Historical data provided (Yes or No- provide Internet address)</t>
  </si>
  <si>
    <t>B1</t>
  </si>
  <si>
    <t>B2</t>
  </si>
  <si>
    <t>B3</t>
  </si>
  <si>
    <t>B4</t>
  </si>
  <si>
    <t>B5</t>
  </si>
  <si>
    <t>B6</t>
  </si>
  <si>
    <t>Formula C</t>
  </si>
  <si>
    <t>C1</t>
  </si>
  <si>
    <t>C2</t>
  </si>
  <si>
    <t>C3</t>
  </si>
  <si>
    <t>C4</t>
  </si>
  <si>
    <t>C5</t>
  </si>
  <si>
    <t>C6</t>
  </si>
  <si>
    <t>Formula D</t>
  </si>
  <si>
    <t>Tenderer's description of Formula D</t>
  </si>
  <si>
    <t>D1</t>
  </si>
  <si>
    <t>D2</t>
  </si>
  <si>
    <t>D3</t>
  </si>
  <si>
    <t>D4</t>
  </si>
  <si>
    <t>D5</t>
  </si>
  <si>
    <t>D6</t>
  </si>
  <si>
    <t>Formula E</t>
  </si>
  <si>
    <t>Tenderer's description of Formula E</t>
  </si>
  <si>
    <t>E1</t>
  </si>
  <si>
    <t>E2</t>
  </si>
  <si>
    <t>E3</t>
  </si>
  <si>
    <t>E4</t>
  </si>
  <si>
    <t>E5</t>
  </si>
  <si>
    <t>E6</t>
  </si>
  <si>
    <t>Formula F</t>
  </si>
  <si>
    <t>Tenderer's description of Formula F</t>
  </si>
  <si>
    <t>F1</t>
  </si>
  <si>
    <t>F2</t>
  </si>
  <si>
    <t>F3</t>
  </si>
  <si>
    <t>F4</t>
  </si>
  <si>
    <t>F5</t>
  </si>
  <si>
    <t>F6</t>
  </si>
  <si>
    <t>Formula G</t>
  </si>
  <si>
    <t>Tenderer's description of Formula G</t>
  </si>
  <si>
    <t>G1</t>
  </si>
  <si>
    <t>G2</t>
  </si>
  <si>
    <t>G3</t>
  </si>
  <si>
    <t>G4</t>
  </si>
  <si>
    <t>G5</t>
  </si>
  <si>
    <t>G6</t>
  </si>
  <si>
    <t>Formula H</t>
  </si>
  <si>
    <t>Tenderer's description of Formula H</t>
  </si>
  <si>
    <t>H1</t>
  </si>
  <si>
    <t>H2</t>
  </si>
  <si>
    <t>H3</t>
  </si>
  <si>
    <t>H4</t>
  </si>
  <si>
    <t>H5</t>
  </si>
  <si>
    <t>H6</t>
  </si>
  <si>
    <t>Formula I</t>
  </si>
  <si>
    <t>Tenderer's description of Formula I</t>
  </si>
  <si>
    <t>I1</t>
  </si>
  <si>
    <t>I2</t>
  </si>
  <si>
    <t>I3</t>
  </si>
  <si>
    <t>I4</t>
  </si>
  <si>
    <t>I5</t>
  </si>
  <si>
    <t>I6</t>
  </si>
  <si>
    <t>Formula J</t>
  </si>
  <si>
    <t>Tenderer's description of Formula J</t>
  </si>
  <si>
    <t>J1</t>
  </si>
  <si>
    <t>J2</t>
  </si>
  <si>
    <t>J3</t>
  </si>
  <si>
    <t>J4</t>
  </si>
  <si>
    <t>J5</t>
  </si>
  <si>
    <t>J6</t>
  </si>
  <si>
    <t>Refer to General Instructions to fill in the Price Schedules at the bottom of this Sheet.</t>
  </si>
  <si>
    <t>The Price Schedules No. 1, 2, 3, 4, and 5 are for the Design, Supply and Install (DS&amp;I) Contract. The Price Schedule No. 6, 7, 8, is for the Augmentation and the Detailed O &amp; M Price Schedule No. 9  is for the O &amp; M Contract. Price Schedule No. 10 is the Summary Total of the offered prices for the entire bid scope including DS&amp;I,  Augmentation and O&amp;M Contract for 5 Years.</t>
  </si>
  <si>
    <r>
      <rPr>
        <b/>
        <sz val="10"/>
        <rFont val="Arial"/>
        <family val="2"/>
      </rPr>
      <t xml:space="preserve">The contract price shall be based upon the Bid that offers a minimum of 80MW/320MWh usable capacity .
</t>
    </r>
    <r>
      <rPr>
        <sz val="10"/>
        <rFont val="Arial"/>
        <family val="2"/>
      </rPr>
      <t>All the light green highlighted items' quantities must be calculated by the bidder for his proposed MWh's and inserted into the Pricing Schedules where required.  The Contractor to provide descriptions and quantities of any "other" item not included in the Pricing Schedules that is required to complete the Facilities.  The Contractor shall use other documents provided as reference.  The prices provided shall include the cost of all required equipment, tools, material, labour, and supervision for the DS&amp;I  of a complete commissioned component or system.  Any expected wastage of materials and components shall be included in the pricing provided.</t>
    </r>
  </si>
  <si>
    <t>Units of measurement  or quantity i.e., Number (no),  Lump Sum (Sum) or Item, are associated as applicable with the items as listed in the Price Schedules.</t>
  </si>
  <si>
    <t>The Conditions of Contract, together with the Employer's Requirements and the Drawings, shall be read in conjunction with the Price Schedules and in so far as they are relevant, shall be referred to for details of the description, type, strength and testing of materials to be used and the workmanship, conditions, risks, obligations, liabilities and instructions which shall be complied with in carrying out of this Contract.</t>
  </si>
  <si>
    <t>PRICE SCHEDULES AND BID PRICES</t>
  </si>
  <si>
    <t>All prices quoted shall be as per the BASE DATE stipulated on the COVER Page of this document. The exchange rate to be used for the calculation of the bid prices must be the exchange rate published by the SARB on the date, four weeks (28 calendar days) prior to the closing date of the Bid.</t>
  </si>
  <si>
    <t>Bidders shall complete cells highlighted in "Light Green". These cells are unlocked for entry of information.</t>
  </si>
  <si>
    <t>The Price Schedules contains, as far as can be determined, full details of the work that is to be executed by the Contractor and the materials that are to be supplied.  It should, however, not be presumed that the Schedule includes and describes every detail of the Contract Works.  Where any work or activities to be executed are described or implied without corresponding items appearing in the Price Schedules, the Contractor shall provide for this in his "Other Specified".</t>
  </si>
  <si>
    <t>Descriptions in the Price Schedules are abbreviated and for identification purposes only. Should any of the terms in the Price Schedules conflict with any requirements given in the Employer's Requirements, the requirements of the Employer's Requirements shall prevail.</t>
  </si>
  <si>
    <t>Apparent errors or omissions occurring in the Price Schedules shall immediately be brought to the attention of the Employer in order that these may, if necessary, be adjusted in good time.  Uncertainties as to the meaning of items in the Price Schedules and any ambiguity or discrepancy shall be referred to the Employer for explanation.</t>
  </si>
  <si>
    <t>No claims arising from errors, omissions or misunderstandings, as aforesaid, shall be accepted after the closing date of the BID.</t>
  </si>
  <si>
    <t>The rates and prices inserted in the Price Schedules shall be fully inclusive for the work described under the items.  Such prices shall cover all costs and expenses that may be required in and for the completion of the work described and shall cover the cost of all general risks, liabilities and obligations set forth or implied in the Contract Documents.</t>
  </si>
  <si>
    <t>The Contractor shall also include in his prices for anything not specially mentioned but where required to complete the work in every respect as specified.</t>
  </si>
  <si>
    <t>Where special liabilities, obligations and risks cannot be treated as indicated above, the cost thereof shall be included separately in the item or items "Other specify" OR "Specify" provided for this purpose.</t>
  </si>
  <si>
    <t>ALL ITEMS TO BE PRICED</t>
  </si>
  <si>
    <t>Schedule 1 covers the "Supply from abroad" and Schedule 2 covers "Supply from within the country of the employer".  The bidder can cost a combination of supply from both abroad and local but the bidder must ensure that he does not price for the same item under both sections.</t>
  </si>
  <si>
    <t>Years 1 - 5 costs as indicated in Price Schedules No. 6, 7, 8 and 9 are used to determine the 5 year O&amp;M Contract value.
Years 1 - 20 costs as indicated in Price Schedules No. 6, 7, 8 and 9 are used to determine the Life Cycle Costs for the Plant, because reserves the right to extend the O&amp;M contract beyond the initial 5 years. Therefore it is imperative to understand what those costs are expected to be for the rest of the expected life of the Plant.</t>
  </si>
  <si>
    <t>Costs indicated in section, "A -  Critical Spare Parts, Tools and Equipment", in Price Schedule No. 5 shall be included in the Life Cycle Costing calculation. The Bidder shall indicate the needed Critical Spare Parts, Tools and Equipment descriptions as well as quantities to meet the functional guarantees. This cost is part of the DS&amp;I contract.</t>
  </si>
  <si>
    <t>Costs indicated in section, "B -  Maintenance Spare Parts, Tools and Equipment", in Price Schedule No. 5 shall NOT be included in the Life Cycle Costing calculation. This information is for indicative purposes to know the unit costs for Maintenance Spare Parts, Tools and Equipment that falls under the Price Schedule No. 9.</t>
  </si>
  <si>
    <t>Costs indicated in Price Schedules No. 6, 7, 8 shall exclusively be for Augmentation activities and required materials.</t>
  </si>
  <si>
    <t>Costs indicated in Price Schedules No. 9 shall be for O&amp;M activities and required materials (excluding augmentation costs already accounted for in Price Schedules No. 6, 7, 8).</t>
  </si>
  <si>
    <t>A price or rate is to be entered against each item in the Price Schedules.  Items against which no price or rate is entered by the Contractor will not be paid for when executed but will be considered as covered by prices and rates elsewhere in the Price Schedules.</t>
  </si>
  <si>
    <t>The Price Schedules has been divided into various sections.  Notwithstanding such division of the Works for the convenience of pricing and measurement of the work, nothing contained therein shall in any way relieve or be deemed to relieve the Contractor of his responsibilities and duties set forth elsewhere in the Contract Documents.</t>
  </si>
  <si>
    <t>ALTERATIONS TO THE PRICE SCHEDULES</t>
  </si>
  <si>
    <t xml:space="preserve">Bidders shall adhere strictly to the Price Schedules and the Contractor may make no alterations to or deletion of any items in the Schedule except where highlighted in light Green. </t>
  </si>
  <si>
    <t>In the event of any arithmetical errors occurring in the totals in this Price Schedules such totals will be corrected on the assumption that the rates quoted are correct.</t>
  </si>
  <si>
    <t xml:space="preserve">PRICE SCHEDULES </t>
  </si>
  <si>
    <t>The Price Schedules (Schedule 1 to 5) provides the basis of all valuations of the work, payments in multiple currencies for the DS&amp;I part of the Contract.</t>
  </si>
  <si>
    <t xml:space="preserve">The Price Schedules (Schedule 1 to 5)  breakdown structure provided by the Contractor shall be based  on the Price Schedules provided by the Employer.  The bill items listed by the Employer identify the specific items of work which are estimated to be required to achieve Completion. No deletion of any items is permitted. The Price Schedules (Schedule 1 to 5)  breakdown structure is compiled to the satisfaction of the Employer with any additions and/or amendments deemed necessary. </t>
  </si>
  <si>
    <t>The Contractor’s detailed  Price Schedules (Schedule 1 to 9)  summates back to the "Schedule No. 10. Summary Total" of prices provided.</t>
  </si>
  <si>
    <t>The Price Schedules is integrated with the required rate of exchange and the forecast rate of payment schedule (FRP) in foreign currency.  The conversion of the prices into ZAR and the forecast rate of payment schedule is for Eskom's information only.  The Bids shall be quoted in the currencies of the bidder's choice (limited to a total of 3 different currencies of which one shall be ZAR) and these currencies and quoted price have to be included in the Letter of Bid accordingly.  The different currencies will be stated in the "Schedule ROE Foreign Currency" worksheets and indicated in the Price Schedules where applicable.</t>
  </si>
  <si>
    <t xml:space="preserve">The total of the prices includes for all direct and indirect costs, overheads, profits, on costs, risks, liabilities, obligations, etc. relative to the contract and all taxes including customs duties on imported Plant to authorities and Excluding VAT on all Schedules. 
In accordance with provisions of BDS, ITB Clause 35.5 (a) and 35.5 (b) Custom duties on Schedule 1 items and VAT on Schedule 1 - 5 &amp; 9 will not be included in the  individual items in Schedule 1 - 5 &amp; 9 and the same will not be considered in bid evaluation. 
As per ITB Clause 17.5 (d) VAT on Schedule 2 - 5 will be taken into bid evaluation but will not be included in individual line items of Schedule 3 &amp; 4 but will be shown by the bidders as single entry in Schedule 9.
For the information of Employer, the bidders will also show the VAT on Schedule 1 - 5 &amp; 9 separately as single entry in Schedule 5 though VAT on Schedule 1 - 5 &amp; 9  will not be considered in bid evaluation. </t>
  </si>
  <si>
    <t>The Contractor allows for all necessary costs to complete the Works as required in terms of the Specifications, the Works and conditions of contract whether expressly stated or not in the Price Schedules. The Contractor provides the Employer with any breakdown of prices as may be required for specific items not detailed in the price schedules prior to or after contract award.</t>
  </si>
  <si>
    <t>Contractor to check and take responsibility for all descriptions, formulae, and structure of this file.</t>
  </si>
  <si>
    <t>The Contractor may add rows as required to cater for specific requirements but is to adhere to the basic requirements identified above and to clearly identify the rows added relative to the Employer's items. No rows are to be deleted.</t>
  </si>
  <si>
    <t>Where reference is made to the "Contractor" in these documents it will mean "Bidder" during the bidding process.</t>
  </si>
  <si>
    <t>10.10</t>
  </si>
  <si>
    <t>The Price Schedules (Schedule 6 to 8 &amp; 9) provides the basis of Augmentation (Abroad, Local and Services) &amp; O&amp;M, payments in multiple currencies for the O&amp;M part of the Contract that will be evaluated and Placed together with the DS&amp;I part of the contract if necessary.</t>
  </si>
  <si>
    <t>10.11</t>
  </si>
  <si>
    <t>The price schedule provides the basis of all valuations of the work, payments in multiple currencies, price adjustment (CPA) and general progress monitoring. CPA shall be fixed for the first 18 months of the O&amp;M contract.</t>
  </si>
  <si>
    <t>11.1</t>
  </si>
  <si>
    <t>Cargo Insurance During Transport with reference to GCC 34.1a</t>
  </si>
  <si>
    <t>11.2</t>
  </si>
  <si>
    <t>Installation All Risks Insurance with reference to GCC 34.1b</t>
  </si>
  <si>
    <t>11.3</t>
  </si>
  <si>
    <t>Third Party Liability Insurance with reference to GCC 34.1c</t>
  </si>
  <si>
    <t>11.4</t>
  </si>
  <si>
    <t>Other insurance as may be required to be specified by the Bidder</t>
  </si>
  <si>
    <t>11.5</t>
  </si>
  <si>
    <r>
      <t xml:space="preserve">The Bidder shall quote the bid price on </t>
    </r>
    <r>
      <rPr>
        <b/>
        <sz val="10"/>
        <rFont val="Arial"/>
        <family val="2"/>
      </rPr>
      <t>Carriage and Insurance Paid (CIP)</t>
    </r>
    <r>
      <rPr>
        <sz val="10"/>
        <rFont val="Arial"/>
        <family val="2"/>
      </rPr>
      <t xml:space="preserve"> for the Design Supply and Installation (DS&amp;I) Price with Insurance (PWI) as explained in clauses ITB17.5 and BDS ITB 17.5. The Employer shall evaluate the bids based on PWI.
The Shipping Requirements for this Contract are based on the use of </t>
    </r>
    <r>
      <rPr>
        <b/>
        <sz val="10"/>
        <rFont val="Arial"/>
        <family val="2"/>
      </rPr>
      <t>INCOTERMS 2020®</t>
    </r>
    <r>
      <rPr>
        <sz val="10"/>
        <rFont val="Arial"/>
        <family val="2"/>
      </rPr>
      <t>:
The Contractor delivers the goods in accordance with the</t>
    </r>
    <r>
      <rPr>
        <b/>
        <sz val="10"/>
        <rFont val="Arial"/>
        <family val="2"/>
      </rPr>
      <t xml:space="preserve"> INCOTERMS 2020® CIP </t>
    </r>
    <r>
      <rPr>
        <sz val="10"/>
        <rFont val="Arial"/>
        <family val="2"/>
      </rPr>
      <t xml:space="preserve">to Place of Destination as specified in the Bidding Document.
The Parties obligations described for </t>
    </r>
    <r>
      <rPr>
        <b/>
        <sz val="10"/>
        <rFont val="Arial"/>
        <family val="2"/>
      </rPr>
      <t>CIP</t>
    </r>
    <r>
      <rPr>
        <sz val="10"/>
        <rFont val="Arial"/>
        <family val="2"/>
      </rPr>
      <t xml:space="preserve"> will be incorporated into this contract as part of the Supply and Delivery Requirements.</t>
    </r>
  </si>
  <si>
    <t>11.6</t>
  </si>
  <si>
    <t>The Employer shall award the contract on CIP and Design Supply and Installation including Bidders Insurance (PWI price).</t>
  </si>
  <si>
    <t>11.7</t>
  </si>
  <si>
    <t>The bidder that does not provide PWI Price shall be considered non-responsive</t>
  </si>
  <si>
    <t>For detailed instructions - refer to "Section IV - Bidding Forms - Appendix to Financial Part" of the DS&amp;I Bid document.</t>
  </si>
  <si>
    <t>For detailed instructions - refer to "Currency ROE Rate of Exchange.- This sheet is provided to enter the Rate of Exchange for the WHOLE spreadsheet.</t>
  </si>
  <si>
    <t>This sheet is required to be completed by the BIDDER with the "Rates of Exchange" in terms of Eskom's BID requirements</t>
  </si>
  <si>
    <t>Eskom Holdings SOC</t>
  </si>
  <si>
    <t>Activity Schedule Summary (Rev- 00)</t>
  </si>
  <si>
    <t>Activity No.</t>
  </si>
  <si>
    <t>Preliminaries &amp; General Items</t>
  </si>
  <si>
    <t>General</t>
  </si>
  <si>
    <t>Land Cost</t>
  </si>
  <si>
    <t>Reinforced concrete foundation for solar panels</t>
  </si>
  <si>
    <t>Mechanical works</t>
  </si>
  <si>
    <t>Electrical works</t>
  </si>
  <si>
    <t>Control and Instrumentation (C&amp;I)works</t>
  </si>
  <si>
    <t>Fixed Structures</t>
  </si>
  <si>
    <t>Lighting</t>
  </si>
  <si>
    <t>Physical Security Systems</t>
  </si>
  <si>
    <t>Balancing</t>
  </si>
  <si>
    <t>Pre construction escalation is included on this estimate.</t>
  </si>
  <si>
    <t>Contract award date has been assumed to be June 2021.</t>
  </si>
  <si>
    <t>January 2012 is the base date for this estimate.</t>
  </si>
  <si>
    <t>Post contraction escalation is not included on this estimate.</t>
  </si>
  <si>
    <t>Design, Engineering, Supply, Construction, Installation, Testing, Commissioning Cost (excluding VAT)</t>
  </si>
  <si>
    <t>The price activity schedule is for the Engineering, Procurement and Construction (EPC) , on a lump-sum basis under an EPC, It should include all studies, permitting, design, engineering, procurement, manufacturing, deliveries to Site, execution, erection, commissioning, testing, completion, operation and maintenance (O&amp;M) until the end of the Defects Liability Period, making good defects and warranty cover during the Defects Liability Period, and other works necessary to construct a water electrolysis hydrogen generation plant, which must be integrated with the existing renewable power plant for “green H2 production’ at ERIC Roshervillee as per Technical Specification for Renewable Hydrogen Facility (Annexure A) and 240-56227413 Hydrogen System Standard (Annexure B).</t>
  </si>
  <si>
    <t xml:space="preserve">The total of the prices shall include for all direct and indirect costs, overheads, profits, on costs, risks, liabilities, obligations, etc. relative to the contract and all taxes including customs duties on imported Plant to authorities and Excluding VAT on all items. </t>
  </si>
  <si>
    <t xml:space="preserve">To engineer, procure and construct a water electrolysis hydrogen generation plant, which must be integrated with the existing renewable power plant for “green H2 production’ at ERIC Rosherville </t>
  </si>
  <si>
    <t>Sub Activity 1: Breakdown</t>
  </si>
  <si>
    <t>Sub Activity 2: Breakdown</t>
  </si>
  <si>
    <t>Sub Activity 3: Breakdown</t>
  </si>
  <si>
    <t>Sub Activity 4: Breakdown</t>
  </si>
  <si>
    <t>Maintenance and Technical Support</t>
  </si>
  <si>
    <t xml:space="preserve">Local </t>
  </si>
  <si>
    <t xml:space="preserve">Activity Schedule (Rev- 00) </t>
  </si>
  <si>
    <t>Foreign</t>
  </si>
  <si>
    <t>1.1.1</t>
  </si>
  <si>
    <t>1.1.2</t>
  </si>
  <si>
    <t>1.1.3</t>
  </si>
  <si>
    <t>1.1.4</t>
  </si>
  <si>
    <t>1.1.5</t>
  </si>
  <si>
    <t>1.1.6</t>
  </si>
  <si>
    <t>1.1.7</t>
  </si>
  <si>
    <t>2.2.1</t>
  </si>
  <si>
    <t>2.2.2</t>
  </si>
  <si>
    <t>2.2.3</t>
  </si>
  <si>
    <t>2.2.4</t>
  </si>
  <si>
    <t>2.2.5</t>
  </si>
  <si>
    <t>2.2.6</t>
  </si>
  <si>
    <t>2.2.7</t>
  </si>
  <si>
    <t>2.2.8</t>
  </si>
  <si>
    <t>3.1.1</t>
  </si>
  <si>
    <t>Local</t>
  </si>
  <si>
    <t>3.1.2</t>
  </si>
  <si>
    <t>3.1.3</t>
  </si>
  <si>
    <t>3.2.1</t>
  </si>
  <si>
    <t>3.3.1</t>
  </si>
  <si>
    <t>3.4.1</t>
  </si>
  <si>
    <t>3.4.2</t>
  </si>
  <si>
    <t>3.5.1</t>
  </si>
  <si>
    <t>4.1.1</t>
  </si>
  <si>
    <t>4.1.2</t>
  </si>
  <si>
    <t>4.1.3</t>
  </si>
  <si>
    <t>4.2.1</t>
  </si>
  <si>
    <t>4.2.2</t>
  </si>
  <si>
    <t>4.2.3</t>
  </si>
  <si>
    <t>4.3.1</t>
  </si>
  <si>
    <t>4.4.1</t>
  </si>
  <si>
    <t>4.4.2</t>
  </si>
  <si>
    <t>5.1.1</t>
  </si>
  <si>
    <t>5.1.2</t>
  </si>
  <si>
    <t>5.1.3</t>
  </si>
  <si>
    <t>5.1.4</t>
  </si>
  <si>
    <t>5.2.1</t>
  </si>
  <si>
    <t>5.3.1</t>
  </si>
  <si>
    <t>5.4.1</t>
  </si>
  <si>
    <t>5.5.1</t>
  </si>
  <si>
    <t>6.1.1</t>
  </si>
  <si>
    <t>6.1.2</t>
  </si>
  <si>
    <t>6.1.3</t>
  </si>
  <si>
    <t>6.2.1</t>
  </si>
  <si>
    <t>6.2.2</t>
  </si>
  <si>
    <t>6.3.1</t>
  </si>
  <si>
    <t>7.1.1</t>
  </si>
  <si>
    <t>7.1.2</t>
  </si>
  <si>
    <t>7.1.3</t>
  </si>
  <si>
    <t>1.1.8</t>
  </si>
  <si>
    <t>1.1.9</t>
  </si>
  <si>
    <t>1.1.10</t>
  </si>
  <si>
    <t>2.2.9</t>
  </si>
  <si>
    <t>2.2.10</t>
  </si>
  <si>
    <t>3.1.4</t>
  </si>
  <si>
    <t>3.1.5</t>
  </si>
  <si>
    <t>3.2.2</t>
  </si>
  <si>
    <t>3.2.3</t>
  </si>
  <si>
    <t>3.2.4</t>
  </si>
  <si>
    <t>3.2.5</t>
  </si>
  <si>
    <t>3.3.2</t>
  </si>
  <si>
    <t>3.3.3</t>
  </si>
  <si>
    <t>3.3.4</t>
  </si>
  <si>
    <t>3.3.5</t>
  </si>
  <si>
    <t>3.4.3</t>
  </si>
  <si>
    <t>3.4.4</t>
  </si>
  <si>
    <t>3.4.5</t>
  </si>
  <si>
    <t>3.5.2</t>
  </si>
  <si>
    <t>3.5.3</t>
  </si>
  <si>
    <t>3.5.4</t>
  </si>
  <si>
    <t>3.5.5</t>
  </si>
  <si>
    <t>Sub Activity 5: Breakdown (Add Additional sub activities if needed)</t>
  </si>
  <si>
    <t>Electrical and Control &amp; Instrumentaiton</t>
  </si>
  <si>
    <t>Other Activities</t>
  </si>
  <si>
    <t>Sub Activity 3: Breakdown (Add Additional sub activities if needed)</t>
  </si>
  <si>
    <t>4.1.4</t>
  </si>
  <si>
    <t>4.1.5</t>
  </si>
  <si>
    <t>4.2.4</t>
  </si>
  <si>
    <t>4.2.5</t>
  </si>
  <si>
    <t>4.5.1</t>
  </si>
  <si>
    <t>4.3.2</t>
  </si>
  <si>
    <t>4.3.3</t>
  </si>
  <si>
    <t>4.3.4</t>
  </si>
  <si>
    <t>4.3.5</t>
  </si>
  <si>
    <t>4.4.3</t>
  </si>
  <si>
    <t>4.4.4</t>
  </si>
  <si>
    <t>4.4.5</t>
  </si>
  <si>
    <t>4.5.2</t>
  </si>
  <si>
    <t>4.5.3</t>
  </si>
  <si>
    <t>4.5.4</t>
  </si>
  <si>
    <t>4.5.5</t>
  </si>
  <si>
    <t>5.5.2</t>
  </si>
  <si>
    <t>5.5.3</t>
  </si>
  <si>
    <t>5.5.4</t>
  </si>
  <si>
    <t>5.5.5</t>
  </si>
  <si>
    <t>5.4.2</t>
  </si>
  <si>
    <t>5.4.3</t>
  </si>
  <si>
    <t>5.4.4</t>
  </si>
  <si>
    <t>5.4.5</t>
  </si>
  <si>
    <t>5.3.2</t>
  </si>
  <si>
    <t>5.3.3</t>
  </si>
  <si>
    <t>5.3.4</t>
  </si>
  <si>
    <t>5.3.5</t>
  </si>
  <si>
    <t>5.2.2</t>
  </si>
  <si>
    <t>5.2.3</t>
  </si>
  <si>
    <t>5.2.4</t>
  </si>
  <si>
    <t>5.2.5</t>
  </si>
  <si>
    <t>5.1.5</t>
  </si>
  <si>
    <t>6.4.1</t>
  </si>
  <si>
    <t>6.5.1</t>
  </si>
  <si>
    <t>6.1.4</t>
  </si>
  <si>
    <t>6.1.5</t>
  </si>
  <si>
    <t>6.2.3</t>
  </si>
  <si>
    <t>6.2.4</t>
  </si>
  <si>
    <t>6.2.5</t>
  </si>
  <si>
    <t>6.3.2</t>
  </si>
  <si>
    <t>6.3.3</t>
  </si>
  <si>
    <t>6.3.4</t>
  </si>
  <si>
    <t>6.3.5</t>
  </si>
  <si>
    <t>6.4.2</t>
  </si>
  <si>
    <t>6.4.3</t>
  </si>
  <si>
    <t>6.4.4</t>
  </si>
  <si>
    <t>6.4.5</t>
  </si>
  <si>
    <t>6.5.2</t>
  </si>
  <si>
    <t>6.5.3</t>
  </si>
  <si>
    <t>6.5.4</t>
  </si>
  <si>
    <t>6.5.5</t>
  </si>
  <si>
    <t>7.2.1</t>
  </si>
  <si>
    <t>7.3.1</t>
  </si>
  <si>
    <t>7.1.4</t>
  </si>
  <si>
    <t>7.1.5</t>
  </si>
  <si>
    <t>7.2.2</t>
  </si>
  <si>
    <t>7.2.3</t>
  </si>
  <si>
    <t>7.2.4</t>
  </si>
  <si>
    <t>7.2.5</t>
  </si>
  <si>
    <t>7.3.2</t>
  </si>
  <si>
    <t>7.3.3</t>
  </si>
  <si>
    <t>7.3.4</t>
  </si>
  <si>
    <t>7.3.5</t>
  </si>
  <si>
    <t>8.1.1</t>
  </si>
  <si>
    <t>8.2.1</t>
  </si>
  <si>
    <t>8.3.1</t>
  </si>
  <si>
    <t>8.3.2</t>
  </si>
  <si>
    <t>8.3.3</t>
  </si>
  <si>
    <t>8.3.4</t>
  </si>
  <si>
    <t>8.3.5</t>
  </si>
  <si>
    <t>8.2.2</t>
  </si>
  <si>
    <t>8.2.3</t>
  </si>
  <si>
    <t>8.2.4</t>
  </si>
  <si>
    <t>8.2.5</t>
  </si>
  <si>
    <t>8.1.2</t>
  </si>
  <si>
    <t>8.1.3</t>
  </si>
  <si>
    <t>8.1.4</t>
  </si>
  <si>
    <t>8.1.5</t>
  </si>
  <si>
    <t>Days</t>
  </si>
  <si>
    <t xml:space="preserve">Contractors Provision for risk on account of weather events within one-in-ten-year return during construction (Plant, Labour) </t>
  </si>
  <si>
    <t>Testing, Commisioning and Technical Support</t>
  </si>
  <si>
    <t>Allow for the maintenance and technical support (as and when required) - Technician</t>
  </si>
  <si>
    <t>Allow for the maintenance and technical support (as and when required) - Engineer</t>
  </si>
  <si>
    <t>R / hour</t>
  </si>
  <si>
    <t>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</si>
</sst>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R&quot;* #,##0.00_-;\-&quot;R&quot;* #,##0.00_-;_-&quot;R&quot;* &quot;-&quot;??_-;_-@_-"/>
    <numFmt numFmtId="43" formatCode="_-* #,##0.00_-;\-* #,##0.00_-;_-* &quot;-&quot;??_-;_-@_-"/>
    <numFmt numFmtId="164" formatCode="_(* #,##0.00_);_(* \(#,##0.00\);_(* &quot;-&quot;??_);_(@_)"/>
    <numFmt numFmtId="165" formatCode="[$-1C09]dd\ mmmm\ yyyy;@"/>
    <numFmt numFmtId="166" formatCode="_ * #,##0.00_ ;_ * \-#,##0.00_ ;_ * &quot;-&quot;??_ ;_ @_ "/>
    <numFmt numFmtId="167" formatCode="dd\-mmm\-yyyy"/>
    <numFmt numFmtId="168" formatCode="&quot;R&quot;\ #,##0.00;[Red]&quot;R&quot;\ \-#,##0.00"/>
    <numFmt numFmtId="169" formatCode="&quot;R&quot;\ #,##0.00"/>
    <numFmt numFmtId="170" formatCode="dd/mmm/yy_)"/>
    <numFmt numFmtId="171" formatCode="_-[$$-409]* #,##0.00_ ;_-[$$-409]* \-#,##0.00\ ;_-[$$-409]* &quot;-&quot;??_ ;_-@_ "/>
    <numFmt numFmtId="172" formatCode="&quot;R&quot;#,##0.00"/>
    <numFmt numFmtId="173" formatCode="0.000%"/>
    <numFmt numFmtId="174" formatCode="&quot;R&quot;\ #,##0.00;&quot;R&quot;\ \-#,##0.00"/>
    <numFmt numFmtId="175" formatCode="&quot;R&quot;\ #,##0.000000"/>
    <numFmt numFmtId="176" formatCode="_(* #,##0.0000_);_(* \(#,##0.0000\);_(* &quot;-&quot;??_);_(@_)"/>
    <numFmt numFmtId="177" formatCode="dd\-mmmm\-yyyy"/>
    <numFmt numFmtId="178" formatCode="0."/>
    <numFmt numFmtId="179" formatCode="#,##0.000"/>
    <numFmt numFmtId="180" formatCode="[$-409]mmm\-yy;@"/>
    <numFmt numFmtId="181" formatCode="mmm\-yyyy"/>
  </numFmts>
  <fonts count="64" x14ac:knownFonts="1">
    <font>
      <sz val="11"/>
      <color theme="1"/>
      <name val="Calibri"/>
      <family val="2"/>
      <scheme val="minor"/>
    </font>
    <font>
      <sz val="10"/>
      <name val="Arial"/>
      <family val="2"/>
    </font>
    <font>
      <sz val="10"/>
      <name val="Arial"/>
      <family val="2"/>
    </font>
    <font>
      <b/>
      <sz val="10"/>
      <name val="Arial"/>
      <family val="2"/>
    </font>
    <font>
      <sz val="8"/>
      <name val="Arial"/>
      <family val="2"/>
    </font>
    <font>
      <b/>
      <sz val="8"/>
      <name val="Arial"/>
      <family val="2"/>
    </font>
    <font>
      <sz val="8"/>
      <color indexed="10"/>
      <name val="Arial"/>
      <family val="2"/>
    </font>
    <font>
      <sz val="8"/>
      <color indexed="17"/>
      <name val="Arial"/>
      <family val="2"/>
    </font>
    <font>
      <sz val="8"/>
      <color indexed="12"/>
      <name val="Arial"/>
      <family val="2"/>
    </font>
    <font>
      <sz val="12"/>
      <name val="Arial"/>
      <family val="2"/>
    </font>
    <font>
      <sz val="12"/>
      <color indexed="12"/>
      <name val="Arial"/>
      <family val="2"/>
    </font>
    <font>
      <b/>
      <sz val="12"/>
      <name val="Arial"/>
      <family val="2"/>
    </font>
    <font>
      <sz val="11"/>
      <color theme="1"/>
      <name val="Calibri"/>
      <family val="2"/>
      <scheme val="minor"/>
    </font>
    <font>
      <sz val="12"/>
      <color theme="1"/>
      <name val="Calibri"/>
      <family val="2"/>
      <scheme val="minor"/>
    </font>
    <font>
      <b/>
      <sz val="18"/>
      <name val="Arial"/>
      <family val="2"/>
    </font>
    <font>
      <b/>
      <sz val="14"/>
      <name val="Arial"/>
      <family val="2"/>
    </font>
    <font>
      <b/>
      <u/>
      <sz val="12"/>
      <name val="Arial"/>
      <family val="2"/>
    </font>
    <font>
      <b/>
      <sz val="11"/>
      <color rgb="FF000000"/>
      <name val="Arial"/>
      <family val="2"/>
    </font>
    <font>
      <b/>
      <sz val="12"/>
      <color theme="1"/>
      <name val="Arial"/>
      <family val="2"/>
    </font>
    <font>
      <b/>
      <sz val="12"/>
      <color rgb="FF000000"/>
      <name val="Arial"/>
      <family val="2"/>
    </font>
    <font>
      <b/>
      <sz val="11"/>
      <name val="Arial"/>
      <family val="2"/>
    </font>
    <font>
      <sz val="11"/>
      <name val="Arial"/>
      <family val="2"/>
    </font>
    <font>
      <b/>
      <i/>
      <sz val="11"/>
      <name val="Arial"/>
      <family val="2"/>
    </font>
    <font>
      <sz val="11"/>
      <name val="Calibri"/>
      <family val="2"/>
      <scheme val="minor"/>
    </font>
    <font>
      <b/>
      <sz val="11"/>
      <name val="Calibri"/>
      <family val="2"/>
      <scheme val="minor"/>
    </font>
    <font>
      <sz val="10"/>
      <name val="Helv"/>
    </font>
    <font>
      <b/>
      <sz val="8"/>
      <color theme="1"/>
      <name val="Arial Narrow"/>
      <family val="2"/>
    </font>
    <font>
      <sz val="11"/>
      <color theme="1"/>
      <name val="Arial Narrow"/>
      <family val="2"/>
    </font>
    <font>
      <b/>
      <sz val="8"/>
      <color theme="1"/>
      <name val="Times New Roman"/>
      <family val="1"/>
    </font>
    <font>
      <sz val="11"/>
      <color theme="1"/>
      <name val="Times New Roman"/>
      <family val="1"/>
    </font>
    <font>
      <sz val="8"/>
      <color theme="1"/>
      <name val="Times New Roman"/>
      <family val="1"/>
    </font>
    <font>
      <u/>
      <sz val="8"/>
      <color rgb="FFFF0000"/>
      <name val="Times New Roman"/>
      <family val="1"/>
    </font>
    <font>
      <b/>
      <u/>
      <sz val="10"/>
      <name val="Times New Roman"/>
      <family val="1"/>
    </font>
    <font>
      <b/>
      <sz val="10"/>
      <name val="Times New Roman"/>
      <family val="1"/>
    </font>
    <font>
      <sz val="10"/>
      <name val="Times New Roman"/>
      <family val="1"/>
    </font>
    <font>
      <b/>
      <sz val="11"/>
      <color theme="1"/>
      <name val="Times New Roman"/>
      <family val="1"/>
    </font>
    <font>
      <b/>
      <sz val="10"/>
      <color theme="1"/>
      <name val="Arial"/>
      <family val="2"/>
    </font>
    <font>
      <sz val="10"/>
      <color theme="1"/>
      <name val="Arial"/>
      <family val="2"/>
    </font>
    <font>
      <b/>
      <sz val="9"/>
      <name val="Arial"/>
      <family val="2"/>
    </font>
    <font>
      <sz val="9"/>
      <name val="Arial"/>
      <family val="2"/>
    </font>
    <font>
      <b/>
      <u/>
      <sz val="12"/>
      <color rgb="FFFF0000"/>
      <name val="Arial"/>
      <family val="2"/>
    </font>
    <font>
      <u/>
      <sz val="11"/>
      <color theme="10"/>
      <name val="Calibri"/>
      <family val="2"/>
      <scheme val="minor"/>
    </font>
    <font>
      <sz val="12"/>
      <color indexed="17"/>
      <name val="Arial"/>
      <family val="2"/>
    </font>
    <font>
      <sz val="12"/>
      <color indexed="10"/>
      <name val="Arial"/>
      <family val="2"/>
    </font>
    <font>
      <b/>
      <sz val="14"/>
      <color indexed="10"/>
      <name val="Arial"/>
      <family val="2"/>
    </font>
    <font>
      <b/>
      <sz val="12"/>
      <color indexed="10"/>
      <name val="Arial"/>
      <family val="2"/>
    </font>
    <font>
      <u/>
      <sz val="12"/>
      <color indexed="12"/>
      <name val="Arial"/>
      <family val="2"/>
    </font>
    <font>
      <b/>
      <sz val="16"/>
      <name val="Arial"/>
      <family val="2"/>
    </font>
    <font>
      <sz val="16"/>
      <name val="Arial"/>
      <family val="2"/>
    </font>
    <font>
      <sz val="14"/>
      <name val="Arial"/>
      <family val="2"/>
    </font>
    <font>
      <sz val="8"/>
      <color theme="0"/>
      <name val="Arial"/>
      <family val="2"/>
    </font>
    <font>
      <b/>
      <sz val="8"/>
      <color theme="0"/>
      <name val="Arial"/>
      <family val="2"/>
    </font>
    <font>
      <sz val="12"/>
      <color theme="0"/>
      <name val="Arial"/>
      <family val="2"/>
    </font>
    <font>
      <sz val="10"/>
      <color indexed="10"/>
      <name val="Arial"/>
      <family val="2"/>
    </font>
    <font>
      <b/>
      <sz val="10"/>
      <color indexed="10"/>
      <name val="Arial"/>
      <family val="2"/>
    </font>
    <font>
      <sz val="9"/>
      <color indexed="10"/>
      <name val="Arial"/>
      <family val="2"/>
    </font>
    <font>
      <b/>
      <sz val="10"/>
      <color indexed="8"/>
      <name val="Arial"/>
      <family val="2"/>
    </font>
    <font>
      <b/>
      <sz val="8"/>
      <color rgb="FFFF0000"/>
      <name val="Arial"/>
      <family val="2"/>
    </font>
    <font>
      <b/>
      <sz val="8"/>
      <color rgb="FF242424"/>
      <name val="Arial"/>
      <family val="2"/>
    </font>
    <font>
      <b/>
      <i/>
      <sz val="8"/>
      <name val="Arial"/>
      <family val="2"/>
    </font>
    <font>
      <sz val="10"/>
      <color theme="0"/>
      <name val="Arial"/>
      <family val="2"/>
    </font>
    <font>
      <sz val="8"/>
      <color theme="0" tint="-0.249977111117893"/>
      <name val="Arial"/>
      <family val="2"/>
    </font>
    <font>
      <sz val="8"/>
      <color theme="2" tint="-9.9978637043366805E-2"/>
      <name val="Arial"/>
      <family val="2"/>
    </font>
    <font>
      <sz val="8"/>
      <name val="Calibri"/>
      <family val="2"/>
      <scheme val="minor"/>
    </font>
  </fonts>
  <fills count="15">
    <fill>
      <patternFill patternType="none"/>
    </fill>
    <fill>
      <patternFill patternType="gray125"/>
    </fill>
    <fill>
      <patternFill patternType="solid">
        <fgColor indexed="4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55"/>
        <bgColor indexed="64"/>
      </patternFill>
    </fill>
    <fill>
      <patternFill patternType="solid">
        <fgColor indexed="50"/>
        <bgColor indexed="64"/>
      </patternFill>
    </fill>
    <fill>
      <patternFill patternType="solid">
        <fgColor theme="8" tint="0.79998168889431442"/>
        <bgColor indexed="64"/>
      </patternFill>
    </fill>
    <fill>
      <patternFill patternType="solid">
        <fgColor theme="7" tint="0.79998168889431442"/>
        <bgColor indexed="64"/>
      </patternFill>
    </fill>
  </fills>
  <borders count="1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auto="1"/>
      </left>
      <right style="hair">
        <color auto="1"/>
      </right>
      <top style="medium">
        <color auto="1"/>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auto="1"/>
      </top>
      <bottom style="medium">
        <color indexed="64"/>
      </bottom>
      <diagonal/>
    </border>
    <border>
      <left style="thin">
        <color indexed="64"/>
      </left>
      <right style="medium">
        <color auto="1"/>
      </right>
      <top style="medium">
        <color indexed="64"/>
      </top>
      <bottom/>
      <diagonal/>
    </border>
    <border>
      <left style="medium">
        <color indexed="64"/>
      </left>
      <right style="medium">
        <color indexed="64"/>
      </right>
      <top style="medium">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bottom style="medium">
        <color auto="1"/>
      </bottom>
      <diagonal/>
    </border>
    <border>
      <left style="thin">
        <color indexed="64"/>
      </left>
      <right/>
      <top/>
      <bottom style="medium">
        <color auto="1"/>
      </bottom>
      <diagonal/>
    </border>
    <border>
      <left/>
      <right style="thin">
        <color indexed="64"/>
      </right>
      <top/>
      <bottom style="medium">
        <color auto="1"/>
      </bottom>
      <diagonal/>
    </border>
    <border>
      <left/>
      <right style="hair">
        <color auto="1"/>
      </right>
      <top style="medium">
        <color indexed="64"/>
      </top>
      <bottom/>
      <diagonal/>
    </border>
    <border>
      <left style="thin">
        <color indexed="64"/>
      </left>
      <right style="medium">
        <color auto="1"/>
      </right>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auto="1"/>
      </top>
      <bottom style="hair">
        <color auto="1"/>
      </bottom>
      <diagonal/>
    </border>
    <border>
      <left style="medium">
        <color auto="1"/>
      </left>
      <right style="medium">
        <color auto="1"/>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auto="1"/>
      </left>
      <right style="medium">
        <color auto="1"/>
      </right>
      <top/>
      <bottom style="hair">
        <color indexed="64"/>
      </bottom>
      <diagonal/>
    </border>
    <border>
      <left style="thin">
        <color indexed="64"/>
      </left>
      <right style="medium">
        <color indexed="64"/>
      </right>
      <top/>
      <bottom style="hair">
        <color auto="1"/>
      </bottom>
      <diagonal/>
    </border>
    <border>
      <left style="hair">
        <color auto="1"/>
      </left>
      <right style="hair">
        <color auto="1"/>
      </right>
      <top style="hair">
        <color auto="1"/>
      </top>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hair">
        <color indexed="64"/>
      </top>
      <bottom/>
      <diagonal/>
    </border>
    <border>
      <left/>
      <right style="medium">
        <color auto="1"/>
      </right>
      <top style="thin">
        <color auto="1"/>
      </top>
      <bottom style="thin">
        <color auto="1"/>
      </bottom>
      <diagonal/>
    </border>
    <border>
      <left style="hair">
        <color indexed="64"/>
      </left>
      <right style="thin">
        <color indexed="64"/>
      </right>
      <top style="medium">
        <color auto="1"/>
      </top>
      <bottom/>
      <diagonal/>
    </border>
    <border>
      <left style="medium">
        <color indexed="64"/>
      </left>
      <right/>
      <top style="thin">
        <color indexed="64"/>
      </top>
      <bottom/>
      <diagonal/>
    </border>
    <border>
      <left/>
      <right/>
      <top/>
      <bottom style="thin">
        <color indexed="64"/>
      </bottom>
      <diagonal/>
    </border>
    <border>
      <left/>
      <right style="double">
        <color auto="1"/>
      </right>
      <top/>
      <bottom/>
      <diagonal/>
    </border>
    <border>
      <left/>
      <right style="double">
        <color auto="1"/>
      </right>
      <top style="double">
        <color auto="1"/>
      </top>
      <bottom style="double">
        <color auto="1"/>
      </bottom>
      <diagonal/>
    </border>
    <border>
      <left style="thin">
        <color indexed="64"/>
      </left>
      <right/>
      <top/>
      <bottom/>
      <diagonal/>
    </border>
    <border>
      <left/>
      <right/>
      <top style="hair">
        <color auto="1"/>
      </top>
      <bottom/>
      <diagonal/>
    </border>
    <border>
      <left/>
      <right style="medium">
        <color auto="1"/>
      </right>
      <top style="thin">
        <color indexed="64"/>
      </top>
      <bottom style="medium">
        <color indexed="64"/>
      </bottom>
      <diagonal/>
    </border>
    <border>
      <left style="hair">
        <color auto="1"/>
      </left>
      <right style="thin">
        <color indexed="64"/>
      </right>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style="medium">
        <color auto="1"/>
      </right>
      <top style="hair">
        <color indexed="64"/>
      </top>
      <bottom/>
      <diagonal/>
    </border>
    <border>
      <left style="medium">
        <color auto="1"/>
      </left>
      <right style="medium">
        <color auto="1"/>
      </right>
      <top style="hair">
        <color indexed="64"/>
      </top>
      <bottom/>
      <diagonal/>
    </border>
    <border>
      <left style="thin">
        <color indexed="64"/>
      </left>
      <right/>
      <top style="hair">
        <color indexed="64"/>
      </top>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medium">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style="hair">
        <color indexed="64"/>
      </left>
      <right style="thin">
        <color rgb="FF000000"/>
      </right>
      <top style="hair">
        <color indexed="64"/>
      </top>
      <bottom/>
      <diagonal/>
    </border>
    <border>
      <left style="hair">
        <color indexed="64"/>
      </left>
      <right style="thin">
        <color rgb="FF000000"/>
      </right>
      <top/>
      <bottom style="hair">
        <color indexed="64"/>
      </bottom>
      <diagonal/>
    </border>
    <border>
      <left style="hair">
        <color indexed="64"/>
      </left>
      <right style="thin">
        <color rgb="FF000000"/>
      </right>
      <top style="hair">
        <color indexed="64"/>
      </top>
      <bottom style="hair">
        <color indexed="64"/>
      </bottom>
      <diagonal/>
    </border>
    <border>
      <left style="hair">
        <color indexed="64"/>
      </left>
      <right/>
      <top/>
      <bottom/>
      <diagonal/>
    </border>
    <border>
      <left style="hair">
        <color auto="1"/>
      </left>
      <right/>
      <top style="medium">
        <color auto="1"/>
      </top>
      <bottom/>
      <diagonal/>
    </border>
    <border>
      <left style="hair">
        <color auto="1"/>
      </left>
      <right/>
      <top/>
      <bottom style="medium">
        <color auto="1"/>
      </bottom>
      <diagonal/>
    </border>
    <border>
      <left style="thin">
        <color indexed="64"/>
      </left>
      <right style="thin">
        <color indexed="64"/>
      </right>
      <top/>
      <bottom/>
      <diagonal/>
    </border>
  </borders>
  <cellStyleXfs count="26">
    <xf numFmtId="0" fontId="0" fillId="0" borderId="0"/>
    <xf numFmtId="0" fontId="1"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0" fontId="2" fillId="0" borderId="0"/>
    <xf numFmtId="0" fontId="2" fillId="0" borderId="0"/>
    <xf numFmtId="170" fontId="25" fillId="0" borderId="0"/>
    <xf numFmtId="171" fontId="12" fillId="0" borderId="0"/>
    <xf numFmtId="0" fontId="2" fillId="0" borderId="0"/>
    <xf numFmtId="166" fontId="12" fillId="0" borderId="0" applyFont="0" applyFill="0" applyBorder="0" applyAlignment="0" applyProtection="0"/>
    <xf numFmtId="0" fontId="12" fillId="0" borderId="0"/>
    <xf numFmtId="0" fontId="2" fillId="0" borderId="0"/>
    <xf numFmtId="0" fontId="2" fillId="0" borderId="0"/>
    <xf numFmtId="166" fontId="12" fillId="0" borderId="0" applyFont="0" applyFill="0" applyBorder="0" applyAlignment="0" applyProtection="0"/>
    <xf numFmtId="164" fontId="2"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41" fillId="0" borderId="0" applyNumberFormat="0" applyFill="0" applyBorder="0" applyAlignment="0" applyProtection="0"/>
    <xf numFmtId="0" fontId="1" fillId="0" borderId="0"/>
    <xf numFmtId="0" fontId="1" fillId="0" borderId="0"/>
    <xf numFmtId="43" fontId="12" fillId="0" borderId="0" applyFont="0" applyFill="0" applyBorder="0" applyAlignment="0" applyProtection="0"/>
    <xf numFmtId="9" fontId="1" fillId="0" borderId="0" applyFont="0" applyFill="0" applyBorder="0" applyAlignment="0" applyProtection="0"/>
  </cellStyleXfs>
  <cellXfs count="549">
    <xf numFmtId="0" fontId="0" fillId="0" borderId="0" xfId="0"/>
    <xf numFmtId="0" fontId="4" fillId="0" borderId="36" xfId="2" quotePrefix="1" applyFont="1" applyBorder="1" applyAlignment="1">
      <alignment horizontal="left"/>
    </xf>
    <xf numFmtId="0" fontId="13" fillId="0" borderId="0" xfId="0" applyFont="1"/>
    <xf numFmtId="0" fontId="13"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left" indent="3"/>
    </xf>
    <xf numFmtId="0" fontId="9" fillId="0" borderId="0" xfId="0" applyFont="1" applyAlignment="1">
      <alignment horizontal="center"/>
    </xf>
    <xf numFmtId="0" fontId="0" fillId="0" borderId="0" xfId="0" applyAlignment="1">
      <alignment horizontal="center"/>
    </xf>
    <xf numFmtId="0" fontId="11" fillId="0" borderId="0" xfId="0" applyFont="1" applyAlignment="1">
      <alignment horizontal="center" wrapText="1"/>
    </xf>
    <xf numFmtId="0" fontId="11" fillId="0" borderId="0" xfId="0" quotePrefix="1" applyFont="1" applyAlignment="1">
      <alignment vertical="center" wrapText="1"/>
    </xf>
    <xf numFmtId="0" fontId="11" fillId="0" borderId="57" xfId="0" quotePrefix="1" applyFont="1" applyBorder="1" applyAlignment="1">
      <alignment vertical="center" wrapText="1"/>
    </xf>
    <xf numFmtId="0" fontId="16" fillId="0" borderId="0" xfId="0" applyFont="1" applyAlignment="1">
      <alignment horizontal="center"/>
    </xf>
    <xf numFmtId="0" fontId="11" fillId="0" borderId="0" xfId="0" applyFont="1" applyAlignment="1">
      <alignment horizontal="left" vertical="center"/>
    </xf>
    <xf numFmtId="0" fontId="17" fillId="3" borderId="57" xfId="0" applyFont="1" applyFill="1" applyBorder="1" applyAlignment="1" applyProtection="1">
      <alignment horizontal="left" vertical="center" wrapText="1"/>
      <protection locked="0"/>
    </xf>
    <xf numFmtId="0" fontId="13" fillId="0" borderId="0" xfId="0" applyFont="1" applyAlignment="1">
      <alignment horizontal="center"/>
    </xf>
    <xf numFmtId="15" fontId="18" fillId="3" borderId="57" xfId="0" applyNumberFormat="1" applyFont="1" applyFill="1" applyBorder="1" applyAlignment="1" applyProtection="1">
      <alignment horizontal="center" vertical="center"/>
      <protection locked="0"/>
    </xf>
    <xf numFmtId="0" fontId="11" fillId="0" borderId="0" xfId="0" applyFont="1" applyAlignment="1">
      <alignment horizontal="center"/>
    </xf>
    <xf numFmtId="0" fontId="11" fillId="0" borderId="0" xfId="0" applyFont="1" applyAlignment="1">
      <alignment horizontal="left" vertical="center" wrapText="1"/>
    </xf>
    <xf numFmtId="169" fontId="19" fillId="0" borderId="57" xfId="0" applyNumberFormat="1" applyFont="1" applyBorder="1" applyAlignment="1">
      <alignment horizontal="center" vertical="center" wrapText="1"/>
    </xf>
    <xf numFmtId="0" fontId="11" fillId="0" borderId="0" xfId="0" applyFont="1" applyAlignment="1">
      <alignment vertical="center"/>
    </xf>
    <xf numFmtId="0" fontId="11" fillId="0" borderId="0" xfId="0" applyFont="1" applyAlignment="1">
      <alignment horizontal="left"/>
    </xf>
    <xf numFmtId="0" fontId="13" fillId="0" borderId="0" xfId="0" applyFont="1" applyAlignment="1">
      <alignment horizontal="center" vertical="center" wrapText="1"/>
    </xf>
    <xf numFmtId="9" fontId="17" fillId="3" borderId="57" xfId="5" applyFont="1" applyFill="1" applyBorder="1" applyAlignment="1" applyProtection="1">
      <alignment horizontal="left" vertical="center" wrapText="1"/>
      <protection locked="0"/>
    </xf>
    <xf numFmtId="0" fontId="11" fillId="0" borderId="0" xfId="0" applyFont="1" applyAlignment="1">
      <alignment vertical="center" wrapText="1"/>
    </xf>
    <xf numFmtId="0" fontId="11" fillId="0" borderId="0" xfId="0" applyFont="1"/>
    <xf numFmtId="0" fontId="0" fillId="0" borderId="0" xfId="0" applyAlignment="1">
      <alignment horizontal="center" vertical="center"/>
    </xf>
    <xf numFmtId="0" fontId="20" fillId="4" borderId="1" xfId="0" applyFont="1" applyFill="1" applyBorder="1" applyAlignment="1">
      <alignment horizontal="left"/>
    </xf>
    <xf numFmtId="0" fontId="21" fillId="4" borderId="57" xfId="0" applyFont="1" applyFill="1" applyBorder="1"/>
    <xf numFmtId="0" fontId="21" fillId="4" borderId="16" xfId="0" applyFont="1" applyFill="1" applyBorder="1"/>
    <xf numFmtId="0" fontId="21" fillId="4" borderId="0" xfId="0" applyFont="1" applyFill="1"/>
    <xf numFmtId="0" fontId="21" fillId="4" borderId="0" xfId="0" applyFont="1" applyFill="1" applyAlignment="1">
      <alignment horizontal="center" vertical="center"/>
    </xf>
    <xf numFmtId="0" fontId="20" fillId="4" borderId="3" xfId="0" applyFont="1" applyFill="1" applyBorder="1" applyAlignment="1">
      <alignment horizontal="left"/>
    </xf>
    <xf numFmtId="0" fontId="20" fillId="4" borderId="57" xfId="0" applyFont="1" applyFill="1" applyBorder="1" applyAlignment="1">
      <alignment vertical="top" wrapText="1"/>
    </xf>
    <xf numFmtId="0" fontId="20" fillId="4" borderId="0" xfId="0" applyFont="1" applyFill="1" applyAlignment="1">
      <alignment vertical="top" wrapText="1"/>
    </xf>
    <xf numFmtId="0" fontId="20" fillId="4" borderId="16" xfId="0" applyFont="1" applyFill="1" applyBorder="1"/>
    <xf numFmtId="0" fontId="20" fillId="4" borderId="0" xfId="0" applyFont="1" applyFill="1"/>
    <xf numFmtId="0" fontId="21" fillId="4" borderId="0" xfId="0" applyFont="1" applyFill="1" applyAlignment="1">
      <alignment horizontal="left" vertical="center"/>
    </xf>
    <xf numFmtId="0" fontId="22" fillId="4" borderId="0" xfId="0" quotePrefix="1" applyFont="1" applyFill="1" applyAlignment="1">
      <alignment wrapText="1"/>
    </xf>
    <xf numFmtId="0" fontId="22" fillId="4" borderId="0" xfId="0" quotePrefix="1" applyFont="1" applyFill="1" applyAlignment="1">
      <alignment horizontal="left"/>
    </xf>
    <xf numFmtId="0" fontId="22" fillId="4" borderId="0" xfId="0" quotePrefix="1" applyFont="1" applyFill="1" applyAlignment="1">
      <alignment horizontal="left" vertical="center" wrapText="1"/>
    </xf>
    <xf numFmtId="0" fontId="3" fillId="4" borderId="0" xfId="0" applyFont="1" applyFill="1" applyAlignment="1">
      <alignment vertical="center"/>
    </xf>
    <xf numFmtId="0" fontId="23" fillId="4" borderId="0" xfId="0" applyFont="1" applyFill="1"/>
    <xf numFmtId="0" fontId="3" fillId="4" borderId="58" xfId="6" applyFont="1" applyFill="1" applyBorder="1" applyAlignment="1">
      <alignment horizontal="center" vertical="center"/>
    </xf>
    <xf numFmtId="0" fontId="2" fillId="4" borderId="58" xfId="6" applyFill="1" applyBorder="1" applyAlignment="1">
      <alignment horizontal="center" vertical="center"/>
    </xf>
    <xf numFmtId="0" fontId="24" fillId="4" borderId="0" xfId="0" applyFont="1" applyFill="1"/>
    <xf numFmtId="0" fontId="2" fillId="4" borderId="58" xfId="6" quotePrefix="1" applyFill="1" applyBorder="1" applyAlignment="1">
      <alignment horizontal="center" vertical="center"/>
    </xf>
    <xf numFmtId="0" fontId="3" fillId="4" borderId="0" xfId="0" applyFont="1" applyFill="1" applyAlignment="1">
      <alignment horizontal="justify" vertical="center"/>
    </xf>
    <xf numFmtId="44" fontId="17" fillId="3" borderId="57" xfId="0" applyNumberFormat="1" applyFont="1" applyFill="1" applyBorder="1" applyAlignment="1" applyProtection="1">
      <alignment horizontal="left" vertical="center" wrapText="1"/>
      <protection locked="0"/>
    </xf>
    <xf numFmtId="0" fontId="12" fillId="0" borderId="0" xfId="12"/>
    <xf numFmtId="0" fontId="27" fillId="0" borderId="0" xfId="12" applyFont="1"/>
    <xf numFmtId="0" fontId="29" fillId="0" borderId="0" xfId="12" applyFont="1"/>
    <xf numFmtId="0" fontId="30" fillId="0" borderId="62" xfId="12" applyFont="1" applyBorder="1"/>
    <xf numFmtId="166" fontId="30" fillId="0" borderId="61" xfId="12" applyNumberFormat="1" applyFont="1" applyBorder="1"/>
    <xf numFmtId="173" fontId="30" fillId="0" borderId="0" xfId="4" applyNumberFormat="1" applyFont="1" applyAlignment="1">
      <alignment horizontal="center"/>
    </xf>
    <xf numFmtId="0" fontId="30" fillId="0" borderId="0" xfId="12" applyFont="1"/>
    <xf numFmtId="0" fontId="28" fillId="0" borderId="54" xfId="12" applyFont="1" applyBorder="1" applyAlignment="1">
      <alignment horizontal="center"/>
    </xf>
    <xf numFmtId="173" fontId="28" fillId="0" borderId="0" xfId="4" applyNumberFormat="1" applyFont="1" applyAlignment="1">
      <alignment horizontal="center"/>
    </xf>
    <xf numFmtId="174" fontId="30" fillId="0" borderId="0" xfId="12" applyNumberFormat="1" applyFont="1"/>
    <xf numFmtId="0" fontId="28" fillId="0" borderId="73" xfId="12" applyFont="1" applyBorder="1" applyAlignment="1">
      <alignment horizontal="center"/>
    </xf>
    <xf numFmtId="44" fontId="27" fillId="0" borderId="0" xfId="12" applyNumberFormat="1" applyFont="1"/>
    <xf numFmtId="166" fontId="4" fillId="0" borderId="0" xfId="15" applyFont="1"/>
    <xf numFmtId="0" fontId="33" fillId="0" borderId="0" xfId="2" applyFont="1" applyAlignment="1">
      <alignment vertical="center"/>
    </xf>
    <xf numFmtId="0" fontId="34" fillId="0" borderId="0" xfId="2" applyFont="1" applyAlignment="1">
      <alignment vertical="center"/>
    </xf>
    <xf numFmtId="0" fontId="29" fillId="0" borderId="72" xfId="14" applyFont="1" applyBorder="1" applyAlignment="1">
      <alignment horizontal="left"/>
    </xf>
    <xf numFmtId="15" fontId="29" fillId="0" borderId="72" xfId="12" applyNumberFormat="1" applyFont="1" applyBorder="1" applyAlignment="1">
      <alignment horizontal="left"/>
    </xf>
    <xf numFmtId="0" fontId="29" fillId="0" borderId="0" xfId="14" applyFont="1" applyAlignment="1">
      <alignment horizontal="left"/>
    </xf>
    <xf numFmtId="0" fontId="29" fillId="0" borderId="0" xfId="12" applyFont="1" applyAlignment="1">
      <alignment horizontal="center"/>
    </xf>
    <xf numFmtId="0" fontId="23" fillId="7" borderId="0" xfId="0" applyFont="1" applyFill="1"/>
    <xf numFmtId="43" fontId="29" fillId="0" borderId="0" xfId="12" applyNumberFormat="1" applyFont="1"/>
    <xf numFmtId="0" fontId="30" fillId="0" borderId="60" xfId="12" applyFont="1" applyBorder="1"/>
    <xf numFmtId="166" fontId="28" fillId="0" borderId="61" xfId="12" applyNumberFormat="1" applyFont="1" applyBorder="1"/>
    <xf numFmtId="9" fontId="29" fillId="0" borderId="0" xfId="4" applyFont="1"/>
    <xf numFmtId="0" fontId="28" fillId="0" borderId="56" xfId="12" applyFont="1" applyBorder="1" applyAlignment="1">
      <alignment horizontal="center"/>
    </xf>
    <xf numFmtId="174" fontId="28" fillId="0" borderId="55" xfId="12" applyNumberFormat="1" applyFont="1" applyBorder="1"/>
    <xf numFmtId="44" fontId="12" fillId="0" borderId="0" xfId="12" applyNumberFormat="1"/>
    <xf numFmtId="165" fontId="34" fillId="0" borderId="0" xfId="15" applyNumberFormat="1" applyFont="1" applyAlignment="1">
      <alignment horizontal="left"/>
    </xf>
    <xf numFmtId="0" fontId="30" fillId="0" borderId="5" xfId="12" applyFont="1" applyBorder="1" applyAlignment="1">
      <alignment horizontal="center"/>
    </xf>
    <xf numFmtId="166" fontId="30" fillId="0" borderId="5" xfId="12" applyNumberFormat="1" applyFont="1" applyBorder="1" applyAlignment="1">
      <alignment horizontal="center"/>
    </xf>
    <xf numFmtId="166" fontId="28" fillId="0" borderId="69" xfId="12" applyNumberFormat="1" applyFont="1" applyBorder="1" applyAlignment="1">
      <alignment horizontal="center"/>
    </xf>
    <xf numFmtId="166" fontId="30" fillId="0" borderId="77" xfId="12" applyNumberFormat="1" applyFont="1" applyBorder="1" applyAlignment="1">
      <alignment horizontal="center"/>
    </xf>
    <xf numFmtId="169" fontId="28" fillId="0" borderId="74" xfId="12" applyNumberFormat="1" applyFont="1" applyBorder="1" applyAlignment="1">
      <alignment horizontal="center"/>
    </xf>
    <xf numFmtId="0" fontId="26" fillId="0" borderId="0" xfId="14" applyFont="1"/>
    <xf numFmtId="165" fontId="26" fillId="0" borderId="0" xfId="14" applyNumberFormat="1" applyFont="1"/>
    <xf numFmtId="44" fontId="30" fillId="0" borderId="61" xfId="12" applyNumberFormat="1" applyFont="1" applyBorder="1"/>
    <xf numFmtId="44" fontId="28" fillId="0" borderId="61" xfId="12" applyNumberFormat="1" applyFont="1" applyBorder="1"/>
    <xf numFmtId="0" fontId="35" fillId="6" borderId="25" xfId="12" applyFont="1" applyFill="1" applyBorder="1" applyAlignment="1">
      <alignment horizontal="center"/>
    </xf>
    <xf numFmtId="0" fontId="35" fillId="6" borderId="14" xfId="12" applyFont="1" applyFill="1" applyBorder="1"/>
    <xf numFmtId="0" fontId="35" fillId="6" borderId="26" xfId="12" applyFont="1" applyFill="1" applyBorder="1" applyAlignment="1">
      <alignment horizontal="center"/>
    </xf>
    <xf numFmtId="0" fontId="30" fillId="0" borderId="71" xfId="12" applyFont="1" applyBorder="1" applyAlignment="1">
      <alignment vertical="center" wrapText="1"/>
    </xf>
    <xf numFmtId="0" fontId="30" fillId="0" borderId="67" xfId="12" applyFont="1" applyBorder="1" applyAlignment="1">
      <alignment vertical="center" wrapText="1"/>
    </xf>
    <xf numFmtId="0" fontId="30" fillId="0" borderId="4" xfId="12" applyFont="1" applyBorder="1" applyAlignment="1">
      <alignment vertical="center" wrapText="1"/>
    </xf>
    <xf numFmtId="0" fontId="30" fillId="0" borderId="0" xfId="12" applyFont="1" applyAlignment="1">
      <alignment vertical="center" wrapText="1"/>
    </xf>
    <xf numFmtId="172" fontId="28" fillId="0" borderId="0" xfId="4" applyNumberFormat="1" applyFont="1" applyAlignment="1">
      <alignment horizontal="center"/>
    </xf>
    <xf numFmtId="0" fontId="34" fillId="0" borderId="0" xfId="2" applyFont="1" applyAlignment="1">
      <alignment horizontal="left" vertical="center"/>
    </xf>
    <xf numFmtId="0" fontId="4" fillId="0" borderId="31" xfId="17" applyFont="1" applyBorder="1" applyAlignment="1">
      <alignment horizontal="left" vertical="center"/>
    </xf>
    <xf numFmtId="0" fontId="3" fillId="4" borderId="58" xfId="20" applyFont="1" applyFill="1" applyBorder="1" applyAlignment="1">
      <alignment horizontal="center" vertical="center"/>
    </xf>
    <xf numFmtId="0" fontId="1" fillId="4" borderId="58" xfId="20" applyFill="1" applyBorder="1" applyAlignment="1">
      <alignment horizontal="center" vertical="center"/>
    </xf>
    <xf numFmtId="0" fontId="1" fillId="4" borderId="0" xfId="0" applyFont="1" applyFill="1" applyAlignment="1">
      <alignment horizontal="left" vertical="center"/>
    </xf>
    <xf numFmtId="0" fontId="18" fillId="0" borderId="0" xfId="0" applyFont="1" applyAlignment="1">
      <alignment horizontal="left" vertical="center" wrapText="1"/>
    </xf>
    <xf numFmtId="0" fontId="18" fillId="0" borderId="0" xfId="0" applyFont="1" applyAlignment="1">
      <alignment vertical="center"/>
    </xf>
    <xf numFmtId="0" fontId="18" fillId="0" borderId="0" xfId="0" applyFont="1" applyAlignment="1">
      <alignment horizontal="left" vertical="center"/>
    </xf>
    <xf numFmtId="0" fontId="40" fillId="0" borderId="0" xfId="0" applyFont="1" applyAlignment="1">
      <alignment vertical="top" wrapText="1"/>
    </xf>
    <xf numFmtId="0" fontId="18" fillId="0" borderId="0" xfId="0" quotePrefix="1" applyFont="1" applyAlignment="1">
      <alignment vertical="top" wrapText="1"/>
    </xf>
    <xf numFmtId="0" fontId="20" fillId="4" borderId="17" xfId="0" applyFont="1" applyFill="1" applyBorder="1" applyAlignment="1">
      <alignment horizontal="left"/>
    </xf>
    <xf numFmtId="0" fontId="20" fillId="4" borderId="18" xfId="0" applyFont="1" applyFill="1" applyBorder="1" applyAlignment="1">
      <alignment horizontal="left"/>
    </xf>
    <xf numFmtId="0" fontId="20" fillId="4" borderId="57" xfId="0" applyFont="1" applyFill="1" applyBorder="1"/>
    <xf numFmtId="166" fontId="9" fillId="0" borderId="0" xfId="22" applyNumberFormat="1" applyFont="1" applyAlignment="1">
      <alignment vertical="center"/>
    </xf>
    <xf numFmtId="0" fontId="9" fillId="0" borderId="0" xfId="22" applyFont="1" applyAlignment="1">
      <alignment vertical="center"/>
    </xf>
    <xf numFmtId="0" fontId="10" fillId="0" borderId="0" xfId="22" applyFont="1" applyAlignment="1">
      <alignment vertical="center"/>
    </xf>
    <xf numFmtId="175" fontId="42" fillId="0" borderId="0" xfId="22" applyNumberFormat="1" applyFont="1" applyAlignment="1">
      <alignment vertical="center" wrapText="1"/>
    </xf>
    <xf numFmtId="0" fontId="10" fillId="0" borderId="0" xfId="22" applyFont="1" applyAlignment="1">
      <alignment horizontal="center" vertical="center"/>
    </xf>
    <xf numFmtId="0" fontId="43" fillId="0" borderId="0" xfId="22" applyFont="1" applyAlignment="1">
      <alignment vertical="center"/>
    </xf>
    <xf numFmtId="39" fontId="43" fillId="0" borderId="0" xfId="22" applyNumberFormat="1" applyFont="1" applyAlignment="1">
      <alignment vertical="center"/>
    </xf>
    <xf numFmtId="0" fontId="42" fillId="0" borderId="0" xfId="22" applyFont="1" applyAlignment="1">
      <alignment vertical="center"/>
    </xf>
    <xf numFmtId="10" fontId="9" fillId="0" borderId="0" xfId="22" applyNumberFormat="1" applyFont="1" applyAlignment="1">
      <alignment vertical="center"/>
    </xf>
    <xf numFmtId="10" fontId="10" fillId="0" borderId="0" xfId="22" applyNumberFormat="1" applyFont="1" applyAlignment="1">
      <alignment vertical="center"/>
    </xf>
    <xf numFmtId="176" fontId="42" fillId="0" borderId="0" xfId="18" applyNumberFormat="1" applyFont="1" applyFill="1" applyBorder="1" applyAlignment="1">
      <alignment vertical="center"/>
    </xf>
    <xf numFmtId="0" fontId="15" fillId="8" borderId="0" xfId="19" applyFont="1" applyFill="1" applyAlignment="1">
      <alignment horizontal="left" vertical="center"/>
    </xf>
    <xf numFmtId="0" fontId="44" fillId="8" borderId="0" xfId="19" applyFont="1" applyFill="1" applyAlignment="1">
      <alignment horizontal="left" vertical="top"/>
    </xf>
    <xf numFmtId="0" fontId="44" fillId="8" borderId="0" xfId="19" applyFont="1" applyFill="1"/>
    <xf numFmtId="0" fontId="1" fillId="8" borderId="0" xfId="19" applyFill="1"/>
    <xf numFmtId="0" fontId="1" fillId="0" borderId="0" xfId="23"/>
    <xf numFmtId="0" fontId="15" fillId="0" borderId="0" xfId="23" applyFont="1" applyAlignment="1">
      <alignment horizontal="left" vertical="center"/>
    </xf>
    <xf numFmtId="0" fontId="1" fillId="0" borderId="0" xfId="23" applyAlignment="1">
      <alignment horizontal="left" vertical="top"/>
    </xf>
    <xf numFmtId="0" fontId="1" fillId="0" borderId="0" xfId="23" applyAlignment="1">
      <alignment vertical="center"/>
    </xf>
    <xf numFmtId="0" fontId="1" fillId="0" borderId="0" xfId="23" applyAlignment="1">
      <alignment vertical="center" wrapText="1" shrinkToFit="1"/>
    </xf>
    <xf numFmtId="0" fontId="11" fillId="0" borderId="0" xfId="19" quotePrefix="1" applyFont="1" applyAlignment="1">
      <alignment horizontal="left"/>
    </xf>
    <xf numFmtId="1" fontId="15" fillId="0" borderId="0" xfId="23" applyNumberFormat="1" applyFont="1" applyAlignment="1">
      <alignment vertical="center"/>
    </xf>
    <xf numFmtId="0" fontId="11" fillId="0" borderId="80" xfId="19" quotePrefix="1" applyFont="1" applyBorder="1" applyAlignment="1">
      <alignment horizontal="left" vertical="center"/>
    </xf>
    <xf numFmtId="0" fontId="11" fillId="0" borderId="0" xfId="19" quotePrefix="1" applyFont="1" applyAlignment="1">
      <alignment horizontal="center" vertical="top"/>
    </xf>
    <xf numFmtId="0" fontId="11" fillId="0" borderId="0" xfId="19" quotePrefix="1" applyFont="1" applyAlignment="1">
      <alignment horizontal="left" vertical="top"/>
    </xf>
    <xf numFmtId="0" fontId="11" fillId="0" borderId="62" xfId="19" quotePrefix="1" applyFont="1" applyBorder="1" applyAlignment="1">
      <alignment horizontal="left" vertical="center"/>
    </xf>
    <xf numFmtId="169" fontId="9" fillId="0" borderId="0" xfId="19" applyNumberFormat="1" applyFont="1"/>
    <xf numFmtId="0" fontId="47" fillId="0" borderId="0" xfId="19" quotePrefix="1" applyFont="1" applyAlignment="1">
      <alignment vertical="center"/>
    </xf>
    <xf numFmtId="0" fontId="9" fillId="0" borderId="0" xfId="19" applyFont="1"/>
    <xf numFmtId="0" fontId="11" fillId="0" borderId="0" xfId="19" quotePrefix="1" applyFont="1" applyAlignment="1">
      <alignment horizontal="left" vertical="center"/>
    </xf>
    <xf numFmtId="0" fontId="9" fillId="0" borderId="0" xfId="19" applyFont="1" applyAlignment="1">
      <alignment horizontal="left" vertical="top"/>
    </xf>
    <xf numFmtId="0" fontId="47" fillId="0" borderId="0" xfId="19" applyFont="1" applyAlignment="1">
      <alignment horizontal="left" vertical="top"/>
    </xf>
    <xf numFmtId="0" fontId="47" fillId="0" borderId="0" xfId="19" applyFont="1" applyAlignment="1">
      <alignment vertical="center"/>
    </xf>
    <xf numFmtId="0" fontId="48" fillId="0" borderId="0" xfId="19" applyFont="1" applyAlignment="1">
      <alignment vertical="center"/>
    </xf>
    <xf numFmtId="0" fontId="48" fillId="0" borderId="0" xfId="19" applyFont="1"/>
    <xf numFmtId="0" fontId="15" fillId="0" borderId="0" xfId="19" applyFont="1" applyAlignment="1">
      <alignment vertical="center"/>
    </xf>
    <xf numFmtId="0" fontId="15" fillId="0" borderId="0" xfId="19" applyFont="1" applyAlignment="1">
      <alignment horizontal="left" vertical="top"/>
    </xf>
    <xf numFmtId="0" fontId="49" fillId="0" borderId="0" xfId="19" applyFont="1" applyAlignment="1">
      <alignment vertical="center"/>
    </xf>
    <xf numFmtId="0" fontId="49" fillId="0" borderId="0" xfId="19" applyFont="1"/>
    <xf numFmtId="0" fontId="11" fillId="0" borderId="17" xfId="19" applyFont="1" applyBorder="1"/>
    <xf numFmtId="0" fontId="9" fillId="0" borderId="13" xfId="19" applyFont="1" applyBorder="1" applyAlignment="1">
      <alignment horizontal="left" vertical="top"/>
    </xf>
    <xf numFmtId="0" fontId="11" fillId="0" borderId="13" xfId="19" quotePrefix="1" applyFont="1" applyBorder="1" applyAlignment="1">
      <alignment horizontal="right" vertical="center"/>
    </xf>
    <xf numFmtId="0" fontId="1" fillId="0" borderId="17" xfId="19" applyBorder="1"/>
    <xf numFmtId="0" fontId="11" fillId="0" borderId="18" xfId="19" applyFont="1" applyBorder="1" applyAlignment="1">
      <alignment horizontal="right" vertical="center"/>
    </xf>
    <xf numFmtId="177" fontId="20" fillId="2" borderId="18" xfId="19" applyNumberFormat="1" applyFont="1" applyFill="1" applyBorder="1" applyAlignment="1">
      <alignment vertical="center"/>
    </xf>
    <xf numFmtId="0" fontId="3" fillId="0" borderId="85" xfId="19" applyFont="1" applyBorder="1" applyAlignment="1">
      <alignment horizontal="center" vertical="center"/>
    </xf>
    <xf numFmtId="0" fontId="11" fillId="0" borderId="86" xfId="19" quotePrefix="1" applyFont="1" applyBorder="1" applyAlignment="1">
      <alignment horizontal="left" vertical="top"/>
    </xf>
    <xf numFmtId="0" fontId="11" fillId="0" borderId="23" xfId="19" applyFont="1" applyBorder="1" applyAlignment="1">
      <alignment horizontal="center" vertical="center"/>
    </xf>
    <xf numFmtId="2" fontId="11" fillId="0" borderId="25" xfId="19" quotePrefix="1" applyNumberFormat="1" applyFont="1" applyBorder="1" applyAlignment="1">
      <alignment horizontal="center" vertical="center" wrapText="1"/>
    </xf>
    <xf numFmtId="0" fontId="11" fillId="0" borderId="18" xfId="19" applyFont="1" applyBorder="1" applyAlignment="1">
      <alignment horizontal="center" vertical="center" wrapText="1"/>
    </xf>
    <xf numFmtId="0" fontId="11" fillId="0" borderId="16" xfId="19" applyFont="1" applyBorder="1" applyAlignment="1">
      <alignment vertical="top" wrapText="1"/>
    </xf>
    <xf numFmtId="0" fontId="1" fillId="0" borderId="0" xfId="19" applyAlignment="1">
      <alignment vertical="top" wrapText="1"/>
    </xf>
    <xf numFmtId="0" fontId="3" fillId="0" borderId="62" xfId="19" applyFont="1" applyBorder="1" applyAlignment="1">
      <alignment horizontal="center" vertical="center"/>
    </xf>
    <xf numFmtId="3" fontId="9" fillId="0" borderId="87" xfId="19" applyNumberFormat="1" applyFont="1" applyBorder="1" applyAlignment="1">
      <alignment horizontal="left" vertical="top"/>
    </xf>
    <xf numFmtId="3" fontId="9" fillId="0" borderId="88" xfId="19" applyNumberFormat="1" applyFont="1" applyBorder="1" applyAlignment="1">
      <alignment horizontal="center" vertical="center"/>
    </xf>
    <xf numFmtId="169" fontId="9" fillId="2" borderId="80" xfId="19" applyNumberFormat="1" applyFont="1" applyFill="1" applyBorder="1" applyAlignment="1">
      <alignment horizontal="right" vertical="center"/>
    </xf>
    <xf numFmtId="169" fontId="9" fillId="10" borderId="89" xfId="19" applyNumberFormat="1" applyFont="1" applyFill="1" applyBorder="1" applyAlignment="1">
      <alignment horizontal="center"/>
    </xf>
    <xf numFmtId="0" fontId="9" fillId="2" borderId="69" xfId="19" applyFont="1" applyFill="1" applyBorder="1" applyAlignment="1">
      <alignment horizontal="center"/>
    </xf>
    <xf numFmtId="3" fontId="9" fillId="0" borderId="58" xfId="19" applyNumberFormat="1" applyFont="1" applyBorder="1" applyAlignment="1">
      <alignment horizontal="left" vertical="top"/>
    </xf>
    <xf numFmtId="3" fontId="9" fillId="0" borderId="61" xfId="19" applyNumberFormat="1" applyFont="1" applyBorder="1" applyAlignment="1">
      <alignment horizontal="center" vertical="center"/>
    </xf>
    <xf numFmtId="169" fontId="9" fillId="2" borderId="79" xfId="19" applyNumberFormat="1" applyFont="1" applyFill="1" applyBorder="1" applyAlignment="1">
      <alignment horizontal="right" vertical="center"/>
    </xf>
    <xf numFmtId="0" fontId="9" fillId="2" borderId="58" xfId="19" applyFont="1" applyFill="1" applyBorder="1" applyAlignment="1">
      <alignment horizontal="center"/>
    </xf>
    <xf numFmtId="0" fontId="11" fillId="0" borderId="0" xfId="19" applyFont="1" applyAlignment="1">
      <alignment horizontal="left"/>
    </xf>
    <xf numFmtId="0" fontId="11" fillId="8" borderId="0" xfId="19" applyFont="1" applyFill="1" applyAlignment="1">
      <alignment vertical="center" wrapText="1"/>
    </xf>
    <xf numFmtId="2" fontId="5" fillId="0" borderId="2" xfId="24" applyNumberFormat="1" applyFont="1" applyBorder="1" applyAlignment="1">
      <alignment vertical="center" wrapText="1"/>
    </xf>
    <xf numFmtId="2" fontId="6" fillId="2" borderId="37" xfId="24" applyNumberFormat="1" applyFont="1" applyFill="1" applyBorder="1" applyAlignment="1">
      <alignment horizontal="center" vertical="center"/>
    </xf>
    <xf numFmtId="2" fontId="6" fillId="2" borderId="44" xfId="24" applyNumberFormat="1" applyFont="1" applyFill="1" applyBorder="1" applyAlignment="1">
      <alignment horizontal="center" vertical="center"/>
    </xf>
    <xf numFmtId="2" fontId="7" fillId="0" borderId="0" xfId="24" applyNumberFormat="1" applyFont="1" applyAlignment="1">
      <alignment horizontal="center" vertical="center"/>
    </xf>
    <xf numFmtId="0" fontId="11" fillId="0" borderId="58" xfId="1" applyFont="1" applyBorder="1" applyAlignment="1">
      <alignment horizontal="left" vertical="center"/>
    </xf>
    <xf numFmtId="0" fontId="11" fillId="0" borderId="0" xfId="1" applyFont="1" applyAlignment="1">
      <alignment vertical="center"/>
    </xf>
    <xf numFmtId="0" fontId="9" fillId="0" borderId="0" xfId="1" applyFont="1" applyAlignment="1">
      <alignment vertical="center"/>
    </xf>
    <xf numFmtId="0" fontId="10" fillId="0" borderId="0" xfId="1" applyFont="1" applyAlignment="1">
      <alignment vertical="center"/>
    </xf>
    <xf numFmtId="0" fontId="11" fillId="0" borderId="58" xfId="1" applyFont="1" applyBorder="1" applyAlignment="1">
      <alignment horizontal="left" vertical="center" wrapText="1"/>
    </xf>
    <xf numFmtId="10" fontId="9" fillId="0" borderId="0" xfId="1" applyNumberFormat="1" applyFont="1" applyAlignment="1">
      <alignment vertical="center"/>
    </xf>
    <xf numFmtId="10" fontId="10" fillId="0" borderId="0" xfId="1" applyNumberFormat="1" applyFont="1" applyAlignment="1">
      <alignment vertical="center"/>
    </xf>
    <xf numFmtId="0" fontId="11" fillId="0" borderId="0" xfId="1" applyFont="1" applyAlignment="1">
      <alignment vertical="center" wrapText="1"/>
    </xf>
    <xf numFmtId="0" fontId="11" fillId="0" borderId="0" xfId="1" applyFont="1" applyAlignment="1">
      <alignment horizontal="left" vertical="center"/>
    </xf>
    <xf numFmtId="0" fontId="1" fillId="0" borderId="0" xfId="1" applyAlignment="1">
      <alignment vertical="center"/>
    </xf>
    <xf numFmtId="0" fontId="3" fillId="0" borderId="0" xfId="1" applyFont="1" applyAlignment="1">
      <alignment vertical="center" wrapText="1"/>
    </xf>
    <xf numFmtId="0" fontId="3" fillId="11" borderId="57" xfId="1" applyFont="1" applyFill="1" applyBorder="1" applyAlignment="1">
      <alignment vertical="center" wrapText="1"/>
    </xf>
    <xf numFmtId="0" fontId="11" fillId="11" borderId="18" xfId="1" applyFont="1" applyFill="1" applyBorder="1" applyAlignment="1">
      <alignment horizontal="center" vertical="center" wrapText="1"/>
    </xf>
    <xf numFmtId="0" fontId="11" fillId="11" borderId="13" xfId="1" applyFont="1" applyFill="1" applyBorder="1" applyAlignment="1">
      <alignment vertical="center"/>
    </xf>
    <xf numFmtId="0" fontId="11" fillId="11" borderId="18" xfId="1" applyFont="1" applyFill="1" applyBorder="1" applyAlignment="1">
      <alignment vertical="center"/>
    </xf>
    <xf numFmtId="0" fontId="1" fillId="0" borderId="90" xfId="1" applyBorder="1" applyAlignment="1">
      <alignment vertical="center"/>
    </xf>
    <xf numFmtId="0" fontId="9" fillId="0" borderId="89" xfId="1" applyFont="1" applyBorder="1" applyAlignment="1">
      <alignment horizontal="center" vertical="center"/>
    </xf>
    <xf numFmtId="0" fontId="11" fillId="0" borderId="89" xfId="1" applyFont="1" applyBorder="1" applyAlignment="1">
      <alignment vertical="center"/>
    </xf>
    <xf numFmtId="0" fontId="1" fillId="0" borderId="92" xfId="1" applyBorder="1" applyAlignment="1">
      <alignment vertical="center"/>
    </xf>
    <xf numFmtId="0" fontId="21" fillId="0" borderId="69" xfId="1" applyFont="1" applyBorder="1" applyAlignment="1">
      <alignment horizontal="center" vertical="center"/>
    </xf>
    <xf numFmtId="0" fontId="1" fillId="0" borderId="93" xfId="1" applyBorder="1" applyAlignment="1">
      <alignment vertical="center"/>
    </xf>
    <xf numFmtId="0" fontId="21" fillId="0" borderId="77" xfId="1" applyFont="1" applyBorder="1" applyAlignment="1">
      <alignment horizontal="center" vertical="center"/>
    </xf>
    <xf numFmtId="0" fontId="1" fillId="0" borderId="0" xfId="1" applyAlignment="1">
      <alignment horizontal="left" vertical="center"/>
    </xf>
    <xf numFmtId="0" fontId="15" fillId="0" borderId="0" xfId="1" applyFont="1" applyAlignment="1">
      <alignment wrapText="1"/>
    </xf>
    <xf numFmtId="0" fontId="1" fillId="0" borderId="0" xfId="1"/>
    <xf numFmtId="178" fontId="21" fillId="0" borderId="58" xfId="1" applyNumberFormat="1" applyFont="1" applyBorder="1" applyAlignment="1">
      <alignment horizontal="left" wrapText="1"/>
    </xf>
    <xf numFmtId="178" fontId="20" fillId="0" borderId="0" xfId="1" applyNumberFormat="1" applyFont="1" applyAlignment="1">
      <alignment horizontal="left" wrapText="1"/>
    </xf>
    <xf numFmtId="0" fontId="20" fillId="0" borderId="0" xfId="1" applyFont="1"/>
    <xf numFmtId="0" fontId="15" fillId="0" borderId="0" xfId="1" applyFont="1" applyAlignment="1">
      <alignment vertical="center" wrapText="1"/>
    </xf>
    <xf numFmtId="0" fontId="21" fillId="0" borderId="0" xfId="1" applyFont="1" applyAlignment="1">
      <alignment vertical="center"/>
    </xf>
    <xf numFmtId="0" fontId="9" fillId="0" borderId="58" xfId="1" applyFont="1" applyBorder="1" applyAlignment="1">
      <alignment horizontal="left" vertical="top" wrapText="1"/>
    </xf>
    <xf numFmtId="0" fontId="9" fillId="0" borderId="0" xfId="1" applyFont="1" applyAlignment="1">
      <alignment horizontal="center" vertical="center"/>
    </xf>
    <xf numFmtId="0" fontId="9" fillId="0" borderId="58" xfId="1" quotePrefix="1" applyFont="1" applyBorder="1" applyAlignment="1">
      <alignment horizontal="left" vertical="top" wrapText="1"/>
    </xf>
    <xf numFmtId="0" fontId="9" fillId="0" borderId="0" xfId="1" applyFont="1" applyAlignment="1">
      <alignment horizontal="left" vertical="center" wrapText="1"/>
    </xf>
    <xf numFmtId="0" fontId="20" fillId="0" borderId="0" xfId="1" applyFont="1" applyAlignment="1">
      <alignment vertical="center"/>
    </xf>
    <xf numFmtId="0" fontId="9" fillId="0" borderId="0" xfId="1" applyFont="1" applyAlignment="1">
      <alignment horizontal="left" wrapText="1"/>
    </xf>
    <xf numFmtId="0" fontId="1" fillId="0" borderId="0" xfId="1" applyAlignment="1">
      <alignment horizontal="left" vertical="center" wrapText="1"/>
    </xf>
    <xf numFmtId="0" fontId="9" fillId="0" borderId="95" xfId="1" applyFont="1" applyBorder="1" applyAlignment="1">
      <alignment horizontal="left" vertical="top" wrapText="1"/>
    </xf>
    <xf numFmtId="0" fontId="9" fillId="0" borderId="48" xfId="1" applyFont="1" applyBorder="1" applyAlignment="1">
      <alignment horizontal="left" vertical="top" wrapText="1"/>
    </xf>
    <xf numFmtId="0" fontId="21" fillId="0" borderId="0" xfId="1" applyFont="1" applyAlignment="1">
      <alignment horizontal="left" vertical="center" wrapText="1"/>
    </xf>
    <xf numFmtId="0" fontId="21" fillId="0" borderId="0" xfId="1" quotePrefix="1" applyFont="1" applyAlignment="1">
      <alignment horizontal="left" vertical="top" wrapText="1"/>
    </xf>
    <xf numFmtId="0" fontId="21" fillId="0" borderId="0" xfId="1" applyFont="1" applyAlignment="1">
      <alignment horizontal="left" vertical="top" wrapText="1"/>
    </xf>
    <xf numFmtId="0" fontId="1" fillId="0" borderId="0" xfId="1" applyAlignment="1">
      <alignment horizontal="left" vertical="top" wrapText="1"/>
    </xf>
    <xf numFmtId="0" fontId="1" fillId="0" borderId="0" xfId="1" applyAlignment="1">
      <alignment vertical="center" wrapText="1"/>
    </xf>
    <xf numFmtId="0" fontId="3" fillId="0" borderId="0" xfId="1" quotePrefix="1" applyFont="1" applyAlignment="1">
      <alignment horizontal="center" vertical="center" wrapText="1"/>
    </xf>
    <xf numFmtId="0" fontId="20" fillId="12" borderId="58" xfId="1" applyFont="1" applyFill="1" applyBorder="1" applyAlignment="1">
      <alignment horizontal="center" vertical="center" wrapText="1"/>
    </xf>
    <xf numFmtId="0" fontId="1" fillId="0" borderId="63" xfId="1" applyBorder="1" applyAlignment="1">
      <alignment vertical="center"/>
    </xf>
    <xf numFmtId="0" fontId="1" fillId="0" borderId="60" xfId="1" applyBorder="1" applyAlignment="1">
      <alignment vertical="center"/>
    </xf>
    <xf numFmtId="0" fontId="38" fillId="11" borderId="58" xfId="1" applyFont="1" applyFill="1" applyBorder="1" applyAlignment="1">
      <alignment horizontal="center" vertical="center" wrapText="1"/>
    </xf>
    <xf numFmtId="0" fontId="38" fillId="11" borderId="58" xfId="1" quotePrefix="1" applyFont="1" applyFill="1" applyBorder="1" applyAlignment="1">
      <alignment horizontal="center" vertical="center" wrapText="1"/>
    </xf>
    <xf numFmtId="0" fontId="38" fillId="11" borderId="48" xfId="1" quotePrefix="1" applyFont="1" applyFill="1" applyBorder="1" applyAlignment="1">
      <alignment horizontal="center" vertical="center" wrapText="1"/>
    </xf>
    <xf numFmtId="180" fontId="1" fillId="11" borderId="60" xfId="1" applyNumberFormat="1" applyFill="1" applyBorder="1" applyAlignment="1">
      <alignment horizontal="center" vertical="center"/>
    </xf>
    <xf numFmtId="0" fontId="39" fillId="0" borderId="58" xfId="1" applyFont="1" applyBorder="1" applyAlignment="1">
      <alignment horizontal="center" vertical="center" wrapText="1"/>
    </xf>
    <xf numFmtId="9" fontId="55" fillId="2" borderId="58" xfId="25" applyFont="1" applyFill="1" applyBorder="1" applyAlignment="1">
      <alignment horizontal="center" vertical="center"/>
    </xf>
    <xf numFmtId="0" fontId="55" fillId="2" borderId="58" xfId="1" applyFont="1" applyFill="1" applyBorder="1" applyAlignment="1">
      <alignment vertical="center"/>
    </xf>
    <xf numFmtId="0" fontId="55" fillId="2" borderId="48" xfId="1" applyFont="1" applyFill="1" applyBorder="1" applyAlignment="1">
      <alignment vertical="center"/>
    </xf>
    <xf numFmtId="181" fontId="55" fillId="2" borderId="48" xfId="1" applyNumberFormat="1" applyFont="1" applyFill="1" applyBorder="1" applyAlignment="1">
      <alignment vertical="center"/>
    </xf>
    <xf numFmtId="0" fontId="53" fillId="2" borderId="58" xfId="1" applyFont="1" applyFill="1" applyBorder="1" applyAlignment="1">
      <alignment horizontal="center" vertical="center"/>
    </xf>
    <xf numFmtId="0" fontId="55" fillId="2" borderId="48" xfId="1" applyFont="1" applyFill="1" applyBorder="1" applyAlignment="1">
      <alignment horizontal="center" vertical="center"/>
    </xf>
    <xf numFmtId="0" fontId="53" fillId="2" borderId="60" xfId="1" applyFont="1" applyFill="1" applyBorder="1" applyAlignment="1">
      <alignment vertical="center"/>
    </xf>
    <xf numFmtId="0" fontId="53" fillId="2" borderId="58" xfId="1" applyFont="1" applyFill="1" applyBorder="1" applyAlignment="1">
      <alignment vertical="center"/>
    </xf>
    <xf numFmtId="0" fontId="53" fillId="0" borderId="0" xfId="1" applyFont="1" applyAlignment="1">
      <alignment vertical="center"/>
    </xf>
    <xf numFmtId="9" fontId="53" fillId="2" borderId="58" xfId="25" applyFont="1" applyFill="1" applyBorder="1" applyAlignment="1">
      <alignment horizontal="center" vertical="center"/>
    </xf>
    <xf numFmtId="181" fontId="53" fillId="2" borderId="58" xfId="1" applyNumberFormat="1" applyFont="1" applyFill="1" applyBorder="1" applyAlignment="1">
      <alignment vertical="center"/>
    </xf>
    <xf numFmtId="9" fontId="3" fillId="0" borderId="58" xfId="25" applyFont="1" applyBorder="1" applyAlignment="1">
      <alignment horizontal="center" vertical="center"/>
    </xf>
    <xf numFmtId="0" fontId="3" fillId="0" borderId="58" xfId="1" quotePrefix="1" applyFont="1" applyBorder="1" applyAlignment="1">
      <alignment horizontal="left" vertical="center"/>
    </xf>
    <xf numFmtId="0" fontId="1" fillId="0" borderId="58" xfId="1" applyBorder="1" applyAlignment="1">
      <alignment vertical="center"/>
    </xf>
    <xf numFmtId="0" fontId="1" fillId="0" borderId="66" xfId="1" applyBorder="1" applyAlignment="1">
      <alignment vertical="center"/>
    </xf>
    <xf numFmtId="0" fontId="1" fillId="0" borderId="58" xfId="1" applyBorder="1" applyAlignment="1">
      <alignment horizontal="center" vertical="center" wrapText="1"/>
    </xf>
    <xf numFmtId="0" fontId="3" fillId="0" borderId="58" xfId="1" applyFont="1" applyBorder="1" applyAlignment="1">
      <alignment vertical="center"/>
    </xf>
    <xf numFmtId="0" fontId="56" fillId="2" borderId="58" xfId="1" applyFont="1" applyFill="1" applyBorder="1" applyAlignment="1">
      <alignment vertical="center"/>
    </xf>
    <xf numFmtId="0" fontId="1" fillId="0" borderId="0" xfId="1" applyAlignment="1">
      <alignment horizontal="center" vertical="center" wrapText="1"/>
    </xf>
    <xf numFmtId="0" fontId="1" fillId="4" borderId="59" xfId="20" applyFill="1" applyBorder="1" applyAlignment="1">
      <alignment horizontal="center" vertical="center"/>
    </xf>
    <xf numFmtId="0" fontId="4" fillId="0" borderId="39" xfId="17" applyFont="1" applyBorder="1" applyAlignment="1">
      <alignment vertical="center" wrapText="1"/>
    </xf>
    <xf numFmtId="0" fontId="4" fillId="0" borderId="42" xfId="17" applyFont="1" applyBorder="1" applyAlignment="1">
      <alignment horizontal="left" vertical="center"/>
    </xf>
    <xf numFmtId="0" fontId="4" fillId="0" borderId="104" xfId="17" applyFont="1" applyBorder="1" applyAlignment="1">
      <alignment horizontal="left" vertical="center"/>
    </xf>
    <xf numFmtId="0" fontId="4" fillId="0" borderId="105" xfId="17" applyFont="1" applyBorder="1" applyAlignment="1">
      <alignment horizontal="left" vertical="center"/>
    </xf>
    <xf numFmtId="0" fontId="4" fillId="0" borderId="51" xfId="2" applyFont="1" applyBorder="1" applyAlignment="1">
      <alignment vertical="center" wrapText="1"/>
    </xf>
    <xf numFmtId="167" fontId="6" fillId="2" borderId="30" xfId="17" applyNumberFormat="1" applyFont="1" applyFill="1" applyBorder="1" applyAlignment="1">
      <alignment horizontal="center" vertical="center"/>
    </xf>
    <xf numFmtId="39" fontId="6" fillId="2" borderId="37" xfId="17" applyNumberFormat="1" applyFont="1" applyFill="1" applyBorder="1" applyAlignment="1">
      <alignment horizontal="center" vertical="center"/>
    </xf>
    <xf numFmtId="164" fontId="8" fillId="0" borderId="45" xfId="18" applyFont="1" applyFill="1" applyBorder="1" applyAlignment="1">
      <alignment horizontal="center" vertical="center"/>
    </xf>
    <xf numFmtId="3" fontId="8" fillId="0" borderId="31" xfId="18" applyNumberFormat="1" applyFont="1" applyFill="1" applyBorder="1" applyAlignment="1">
      <alignment horizontal="center" vertical="center"/>
    </xf>
    <xf numFmtId="164" fontId="8" fillId="0" borderId="32" xfId="18" applyFont="1" applyFill="1" applyBorder="1" applyAlignment="1" applyProtection="1">
      <alignment horizontal="center" vertical="center"/>
    </xf>
    <xf numFmtId="0" fontId="60" fillId="0" borderId="0" xfId="17" applyFont="1"/>
    <xf numFmtId="0" fontId="1" fillId="0" borderId="0" xfId="17"/>
    <xf numFmtId="0" fontId="50" fillId="0" borderId="0" xfId="17" applyFont="1" applyAlignment="1">
      <alignment vertical="center"/>
    </xf>
    <xf numFmtId="0" fontId="4" fillId="0" borderId="0" xfId="17" applyFont="1" applyAlignment="1">
      <alignment vertical="center"/>
    </xf>
    <xf numFmtId="0" fontId="5" fillId="0" borderId="0" xfId="17" applyFont="1" applyAlignment="1">
      <alignment vertical="center"/>
    </xf>
    <xf numFmtId="0" fontId="61" fillId="0" borderId="0" xfId="17" applyFont="1" applyAlignment="1">
      <alignment vertical="center"/>
    </xf>
    <xf numFmtId="0" fontId="50" fillId="0" borderId="0" xfId="17" applyFont="1" applyAlignment="1">
      <alignment horizontal="center" vertical="center"/>
    </xf>
    <xf numFmtId="0" fontId="5" fillId="0" borderId="108" xfId="17" applyFont="1" applyBorder="1" applyAlignment="1">
      <alignment horizontal="center" vertical="center" wrapText="1"/>
    </xf>
    <xf numFmtId="2" fontId="4" fillId="0" borderId="0" xfId="17" applyNumberFormat="1" applyFont="1" applyAlignment="1">
      <alignment vertical="center"/>
    </xf>
    <xf numFmtId="2" fontId="6" fillId="0" borderId="0" xfId="17" applyNumberFormat="1" applyFont="1" applyAlignment="1">
      <alignment horizontal="center" vertical="center"/>
    </xf>
    <xf numFmtId="0" fontId="5" fillId="0" borderId="109" xfId="17" applyFont="1" applyBorder="1" applyAlignment="1">
      <alignment horizontal="center" vertical="center" wrapText="1"/>
    </xf>
    <xf numFmtId="0" fontId="5" fillId="0" borderId="22" xfId="17" applyFont="1" applyBorder="1" applyAlignment="1">
      <alignment horizontal="center" vertical="center" wrapText="1"/>
    </xf>
    <xf numFmtId="0" fontId="5" fillId="0" borderId="10" xfId="17" quotePrefix="1" applyFont="1" applyBorder="1" applyAlignment="1">
      <alignment vertical="center" wrapText="1"/>
    </xf>
    <xf numFmtId="0" fontId="62" fillId="0" borderId="0" xfId="17" applyFont="1" applyAlignment="1">
      <alignment vertical="center"/>
    </xf>
    <xf numFmtId="2" fontId="5" fillId="0" borderId="0" xfId="17" applyNumberFormat="1" applyFont="1" applyAlignment="1">
      <alignment horizontal="center" vertical="center"/>
    </xf>
    <xf numFmtId="0" fontId="5" fillId="0" borderId="0" xfId="17" applyFont="1" applyAlignment="1">
      <alignment horizontal="center" vertical="center"/>
    </xf>
    <xf numFmtId="164" fontId="4" fillId="0" borderId="0" xfId="17" applyNumberFormat="1" applyFont="1" applyAlignment="1">
      <alignment vertical="center"/>
    </xf>
    <xf numFmtId="164" fontId="4" fillId="0" borderId="0" xfId="18" applyFont="1" applyFill="1" applyBorder="1" applyAlignment="1">
      <alignment vertical="center"/>
    </xf>
    <xf numFmtId="164" fontId="4" fillId="0" borderId="0" xfId="18" applyFont="1" applyFill="1" applyBorder="1"/>
    <xf numFmtId="166" fontId="4" fillId="0" borderId="0" xfId="17" applyNumberFormat="1" applyFont="1" applyAlignment="1">
      <alignment vertical="center"/>
    </xf>
    <xf numFmtId="0" fontId="50" fillId="0" borderId="34" xfId="17" applyFont="1" applyBorder="1" applyAlignment="1">
      <alignment vertical="center"/>
    </xf>
    <xf numFmtId="0" fontId="4" fillId="0" borderId="35" xfId="17" applyFont="1" applyBorder="1" applyAlignment="1">
      <alignment horizontal="center" vertical="center"/>
    </xf>
    <xf numFmtId="0" fontId="4" fillId="0" borderId="36" xfId="17" applyFont="1" applyBorder="1" applyAlignment="1">
      <alignment horizontal="center" vertical="center"/>
    </xf>
    <xf numFmtId="0" fontId="4" fillId="0" borderId="36" xfId="17" applyFont="1" applyBorder="1" applyAlignment="1">
      <alignment wrapText="1"/>
    </xf>
    <xf numFmtId="0" fontId="4" fillId="0" borderId="31" xfId="17" applyFont="1" applyBorder="1" applyAlignment="1">
      <alignment wrapText="1"/>
    </xf>
    <xf numFmtId="0" fontId="50" fillId="0" borderId="33" xfId="17" applyFont="1" applyBorder="1" applyAlignment="1">
      <alignment horizontal="center" vertical="center" wrapText="1"/>
    </xf>
    <xf numFmtId="4" fontId="50" fillId="0" borderId="34" xfId="17" applyNumberFormat="1" applyFont="1" applyBorder="1" applyAlignment="1">
      <alignment vertical="center"/>
    </xf>
    <xf numFmtId="0" fontId="4" fillId="0" borderId="42" xfId="17" applyFont="1" applyBorder="1" applyAlignment="1">
      <alignment horizontal="center" vertical="center"/>
    </xf>
    <xf numFmtId="0" fontId="4" fillId="0" borderId="31" xfId="17" applyFont="1" applyBorder="1" applyAlignment="1">
      <alignment horizontal="center" vertical="center"/>
    </xf>
    <xf numFmtId="0" fontId="4" fillId="0" borderId="0" xfId="17" applyFont="1" applyAlignment="1">
      <alignment horizontal="center" vertical="center"/>
    </xf>
    <xf numFmtId="0" fontId="5" fillId="14" borderId="88" xfId="17" applyFont="1" applyFill="1" applyBorder="1" applyAlignment="1">
      <alignment vertical="center" wrapText="1"/>
    </xf>
    <xf numFmtId="0" fontId="4" fillId="0" borderId="0" xfId="17" applyFont="1" applyAlignment="1">
      <alignment horizontal="left" vertical="center"/>
    </xf>
    <xf numFmtId="164" fontId="8" fillId="0" borderId="110" xfId="18" applyFont="1" applyFill="1" applyBorder="1" applyAlignment="1" applyProtection="1">
      <alignment horizontal="center" vertical="center"/>
    </xf>
    <xf numFmtId="0" fontId="5" fillId="14" borderId="84" xfId="17" applyFont="1" applyFill="1" applyBorder="1" applyAlignment="1">
      <alignment vertical="center" wrapText="1"/>
    </xf>
    <xf numFmtId="0" fontId="4" fillId="0" borderId="51" xfId="17" applyFont="1" applyBorder="1" applyAlignment="1">
      <alignment horizontal="center" vertical="center"/>
    </xf>
    <xf numFmtId="0" fontId="4" fillId="0" borderId="51" xfId="17" applyFont="1" applyBorder="1" applyAlignment="1">
      <alignment wrapText="1"/>
    </xf>
    <xf numFmtId="0" fontId="50" fillId="0" borderId="96" xfId="17" applyFont="1" applyBorder="1" applyAlignment="1">
      <alignment horizontal="center" vertical="center" wrapText="1"/>
    </xf>
    <xf numFmtId="4" fontId="50" fillId="0" borderId="97" xfId="17" applyNumberFormat="1" applyFont="1" applyBorder="1" applyAlignment="1">
      <alignment vertical="center"/>
    </xf>
    <xf numFmtId="0" fontId="4" fillId="0" borderId="46" xfId="17" applyFont="1" applyBorder="1" applyAlignment="1">
      <alignment wrapText="1"/>
    </xf>
    <xf numFmtId="0" fontId="4" fillId="0" borderId="99" xfId="17" applyFont="1" applyBorder="1" applyAlignment="1">
      <alignment horizontal="center" vertical="center"/>
    </xf>
    <xf numFmtId="0" fontId="4" fillId="0" borderId="100" xfId="17" applyFont="1" applyBorder="1" applyAlignment="1">
      <alignment horizontal="center" vertical="center"/>
    </xf>
    <xf numFmtId="0" fontId="59" fillId="0" borderId="100" xfId="17" quotePrefix="1" applyFont="1" applyBorder="1" applyAlignment="1">
      <alignment horizontal="left"/>
    </xf>
    <xf numFmtId="0" fontId="59" fillId="0" borderId="42" xfId="17" quotePrefix="1" applyFont="1" applyBorder="1" applyAlignment="1">
      <alignment horizontal="left"/>
    </xf>
    <xf numFmtId="167" fontId="6" fillId="2" borderId="41" xfId="17" applyNumberFormat="1" applyFont="1" applyFill="1" applyBorder="1" applyAlignment="1">
      <alignment horizontal="center" vertical="center"/>
    </xf>
    <xf numFmtId="39" fontId="6" fillId="2" borderId="44" xfId="17" applyNumberFormat="1" applyFont="1" applyFill="1" applyBorder="1" applyAlignment="1">
      <alignment horizontal="center" vertical="center"/>
    </xf>
    <xf numFmtId="164" fontId="8" fillId="0" borderId="41" xfId="18" applyFont="1" applyFill="1" applyBorder="1" applyAlignment="1">
      <alignment horizontal="center" vertical="center"/>
    </xf>
    <xf numFmtId="3" fontId="8" fillId="0" borderId="42" xfId="18" applyNumberFormat="1" applyFont="1" applyFill="1" applyBorder="1" applyAlignment="1">
      <alignment horizontal="center" vertical="center"/>
    </xf>
    <xf numFmtId="164" fontId="8" fillId="0" borderId="44" xfId="18" applyFont="1" applyFill="1" applyBorder="1" applyAlignment="1">
      <alignment horizontal="center" vertical="center"/>
    </xf>
    <xf numFmtId="164" fontId="8" fillId="0" borderId="43" xfId="18" applyFont="1" applyFill="1" applyBorder="1" applyAlignment="1" applyProtection="1">
      <alignment horizontal="center" vertical="center"/>
    </xf>
    <xf numFmtId="0" fontId="50" fillId="0" borderId="50" xfId="17" applyFont="1" applyBorder="1" applyAlignment="1">
      <alignment horizontal="center" vertical="center" wrapText="1"/>
    </xf>
    <xf numFmtId="0" fontId="4" fillId="0" borderId="100" xfId="17" quotePrefix="1" applyFont="1" applyBorder="1" applyAlignment="1">
      <alignment horizontal="left"/>
    </xf>
    <xf numFmtId="0" fontId="4" fillId="0" borderId="42" xfId="17" quotePrefix="1" applyFont="1" applyBorder="1" applyAlignment="1">
      <alignment horizontal="left"/>
    </xf>
    <xf numFmtId="0" fontId="59" fillId="0" borderId="51" xfId="17" quotePrefix="1" applyFont="1" applyBorder="1" applyAlignment="1">
      <alignment horizontal="left"/>
    </xf>
    <xf numFmtId="0" fontId="59" fillId="0" borderId="46" xfId="17" quotePrefix="1" applyFont="1" applyBorder="1" applyAlignment="1">
      <alignment horizontal="left"/>
    </xf>
    <xf numFmtId="164" fontId="8" fillId="0" borderId="30" xfId="18" applyFont="1" applyFill="1" applyBorder="1" applyAlignment="1">
      <alignment horizontal="center" vertical="center"/>
    </xf>
    <xf numFmtId="164" fontId="8" fillId="0" borderId="98" xfId="18" applyFont="1" applyFill="1" applyBorder="1" applyAlignment="1">
      <alignment horizontal="center" vertical="center"/>
    </xf>
    <xf numFmtId="3" fontId="8" fillId="0" borderId="46" xfId="18" applyNumberFormat="1" applyFont="1" applyFill="1" applyBorder="1" applyAlignment="1">
      <alignment horizontal="center" vertical="center"/>
    </xf>
    <xf numFmtId="0" fontId="5" fillId="14" borderId="61" xfId="17" applyFont="1" applyFill="1" applyBorder="1" applyAlignment="1">
      <alignment vertical="center" wrapText="1"/>
    </xf>
    <xf numFmtId="0" fontId="50" fillId="0" borderId="49" xfId="17" applyFont="1" applyBorder="1" applyAlignment="1">
      <alignment vertical="center"/>
    </xf>
    <xf numFmtId="0" fontId="4" fillId="0" borderId="107" xfId="17" quotePrefix="1" applyFont="1" applyBorder="1" applyAlignment="1">
      <alignment horizontal="left"/>
    </xf>
    <xf numFmtId="167" fontId="6" fillId="2" borderId="40" xfId="17" applyNumberFormat="1" applyFont="1" applyFill="1" applyBorder="1" applyAlignment="1">
      <alignment horizontal="center" vertical="center"/>
    </xf>
    <xf numFmtId="0" fontId="4" fillId="0" borderId="106" xfId="17" applyFont="1" applyBorder="1" applyAlignment="1">
      <alignment horizontal="left" vertical="center"/>
    </xf>
    <xf numFmtId="164" fontId="8" fillId="14" borderId="58" xfId="18" applyFont="1" applyFill="1" applyBorder="1" applyAlignment="1" applyProtection="1">
      <alignment horizontal="center" vertical="center"/>
    </xf>
    <xf numFmtId="164" fontId="10" fillId="0" borderId="57" xfId="17" applyNumberFormat="1" applyFont="1" applyBorder="1" applyAlignment="1">
      <alignment vertical="center"/>
    </xf>
    <xf numFmtId="164" fontId="52" fillId="0" borderId="57" xfId="17" applyNumberFormat="1" applyFont="1" applyBorder="1" applyAlignment="1">
      <alignment vertical="center"/>
    </xf>
    <xf numFmtId="168" fontId="52" fillId="0" borderId="8" xfId="17" applyNumberFormat="1" applyFont="1" applyBorder="1" applyAlignment="1">
      <alignment vertical="center"/>
    </xf>
    <xf numFmtId="0" fontId="52" fillId="0" borderId="0" xfId="17" applyFont="1" applyAlignment="1">
      <alignment vertical="center"/>
    </xf>
    <xf numFmtId="0" fontId="9" fillId="0" borderId="0" xfId="17" applyFont="1" applyAlignment="1">
      <alignment vertical="center"/>
    </xf>
    <xf numFmtId="166" fontId="9" fillId="0" borderId="0" xfId="17" applyNumberFormat="1" applyFont="1" applyAlignment="1">
      <alignment vertical="center"/>
    </xf>
    <xf numFmtId="164" fontId="9" fillId="0" borderId="0" xfId="18" applyFont="1" applyFill="1" applyBorder="1" applyAlignment="1">
      <alignment vertical="center"/>
    </xf>
    <xf numFmtId="164" fontId="9" fillId="0" borderId="0" xfId="18" applyFont="1" applyFill="1" applyBorder="1"/>
    <xf numFmtId="0" fontId="11" fillId="0" borderId="0" xfId="17" applyFont="1" applyAlignment="1">
      <alignment vertical="center"/>
    </xf>
    <xf numFmtId="0" fontId="11" fillId="0" borderId="0" xfId="17" applyFont="1" applyAlignment="1">
      <alignment horizontal="center" vertical="center"/>
    </xf>
    <xf numFmtId="164" fontId="10" fillId="0" borderId="0" xfId="17" applyNumberFormat="1" applyFont="1" applyAlignment="1">
      <alignment vertical="center"/>
    </xf>
    <xf numFmtId="164" fontId="52" fillId="0" borderId="0" xfId="17" applyNumberFormat="1" applyFont="1" applyAlignment="1">
      <alignment vertical="center"/>
    </xf>
    <xf numFmtId="168" fontId="52" fillId="0" borderId="0" xfId="17" applyNumberFormat="1" applyFont="1" applyAlignment="1">
      <alignment vertical="center"/>
    </xf>
    <xf numFmtId="0" fontId="33" fillId="0" borderId="0" xfId="17" applyFont="1" applyAlignment="1">
      <alignment horizontal="left" vertical="center"/>
    </xf>
    <xf numFmtId="0" fontId="8" fillId="0" borderId="0" xfId="17" applyFont="1" applyAlignment="1">
      <alignment horizontal="center" vertical="center"/>
    </xf>
    <xf numFmtId="164" fontId="8" fillId="0" borderId="0" xfId="17" applyNumberFormat="1" applyFont="1" applyAlignment="1">
      <alignment horizontal="center" vertical="center"/>
    </xf>
    <xf numFmtId="0" fontId="4" fillId="0" borderId="0" xfId="17" applyFont="1" applyAlignment="1">
      <alignment vertical="center" wrapText="1"/>
    </xf>
    <xf numFmtId="0" fontId="7" fillId="0" borderId="0" xfId="17" applyFont="1" applyAlignment="1">
      <alignment horizontal="left" vertical="center"/>
    </xf>
    <xf numFmtId="0" fontId="10" fillId="0" borderId="0" xfId="17" applyFont="1" applyAlignment="1">
      <alignment horizontal="center" vertical="center"/>
    </xf>
    <xf numFmtId="0" fontId="6" fillId="0" borderId="0" xfId="17" applyFont="1" applyAlignment="1">
      <alignment vertical="center"/>
    </xf>
    <xf numFmtId="0" fontId="5" fillId="14" borderId="68" xfId="17" applyFont="1" applyFill="1" applyBorder="1" applyAlignment="1" applyProtection="1">
      <alignment horizontal="left"/>
      <protection locked="0"/>
    </xf>
    <xf numFmtId="0" fontId="5" fillId="14" borderId="76" xfId="17" applyFont="1" applyFill="1" applyBorder="1" applyAlignment="1" applyProtection="1">
      <alignment horizontal="left"/>
      <protection locked="0"/>
    </xf>
    <xf numFmtId="0" fontId="5" fillId="14" borderId="28" xfId="17" applyFont="1" applyFill="1" applyBorder="1" applyAlignment="1" applyProtection="1">
      <alignment horizontal="left"/>
      <protection locked="0"/>
    </xf>
    <xf numFmtId="0" fontId="5" fillId="14" borderId="29" xfId="17" applyFont="1" applyFill="1" applyBorder="1" applyAlignment="1" applyProtection="1">
      <alignment horizontal="left"/>
      <protection locked="0"/>
    </xf>
    <xf numFmtId="164" fontId="8" fillId="14" borderId="38" xfId="18" applyFont="1" applyFill="1" applyBorder="1" applyAlignment="1">
      <alignment horizontal="center" vertical="center"/>
    </xf>
    <xf numFmtId="164" fontId="8" fillId="14" borderId="32" xfId="18" applyFont="1" applyFill="1" applyBorder="1" applyAlignment="1" applyProtection="1">
      <alignment horizontal="center" vertical="center"/>
    </xf>
    <xf numFmtId="0" fontId="4" fillId="0" borderId="36" xfId="2" applyFont="1" applyBorder="1" applyAlignment="1">
      <alignment horizontal="left" vertical="top" wrapText="1"/>
    </xf>
    <xf numFmtId="0" fontId="0" fillId="0" borderId="0" xfId="0" applyAlignment="1">
      <alignment horizontal="center"/>
    </xf>
    <xf numFmtId="0" fontId="14"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wrapText="1"/>
    </xf>
    <xf numFmtId="0" fontId="16" fillId="0" borderId="0" xfId="0" quotePrefix="1" applyFont="1" applyAlignment="1">
      <alignment horizontal="left" vertical="top" wrapText="1"/>
    </xf>
    <xf numFmtId="0" fontId="16" fillId="0" borderId="0" xfId="0" applyFont="1" applyAlignment="1">
      <alignment horizontal="left" vertical="top" wrapText="1"/>
    </xf>
    <xf numFmtId="170" fontId="1" fillId="4" borderId="59" xfId="8" applyFont="1" applyFill="1" applyBorder="1" applyAlignment="1">
      <alignment horizontal="left" vertical="center" wrapText="1"/>
    </xf>
    <xf numFmtId="170" fontId="1" fillId="4" borderId="60" xfId="8" applyFont="1" applyFill="1" applyBorder="1" applyAlignment="1">
      <alignment horizontal="left" vertical="center" wrapText="1"/>
    </xf>
    <xf numFmtId="0" fontId="3" fillId="4" borderId="59" xfId="20" applyFont="1" applyFill="1" applyBorder="1" applyAlignment="1">
      <alignment horizontal="left" vertical="center"/>
    </xf>
    <xf numFmtId="0" fontId="3" fillId="4" borderId="60" xfId="20" applyFont="1" applyFill="1" applyBorder="1" applyAlignment="1">
      <alignment horizontal="left" vertical="center"/>
    </xf>
    <xf numFmtId="170" fontId="1" fillId="4" borderId="59" xfId="8" quotePrefix="1" applyFont="1" applyFill="1" applyBorder="1" applyAlignment="1">
      <alignment horizontal="left" vertical="center" wrapText="1"/>
    </xf>
    <xf numFmtId="170" fontId="1" fillId="4" borderId="60" xfId="8" quotePrefix="1" applyFont="1" applyFill="1" applyBorder="1" applyAlignment="1">
      <alignment horizontal="left" vertical="center" wrapText="1"/>
    </xf>
    <xf numFmtId="170" fontId="1" fillId="0" borderId="59" xfId="8" applyFont="1" applyBorder="1" applyAlignment="1">
      <alignment horizontal="left" vertical="center" wrapText="1"/>
    </xf>
    <xf numFmtId="170" fontId="1" fillId="0" borderId="60" xfId="8" applyFont="1" applyBorder="1" applyAlignment="1">
      <alignment horizontal="left" vertical="center" wrapText="1"/>
    </xf>
    <xf numFmtId="0" fontId="20" fillId="4" borderId="17" xfId="0" applyFont="1" applyFill="1" applyBorder="1" applyAlignment="1">
      <alignment horizontal="left" wrapText="1"/>
    </xf>
    <xf numFmtId="0" fontId="20" fillId="4" borderId="18" xfId="0" applyFont="1" applyFill="1" applyBorder="1" applyAlignment="1">
      <alignment horizontal="left" wrapText="1"/>
    </xf>
    <xf numFmtId="0" fontId="3" fillId="4" borderId="59" xfId="20" applyFont="1" applyFill="1" applyBorder="1" applyAlignment="1">
      <alignment horizontal="left" vertical="top"/>
    </xf>
    <xf numFmtId="0" fontId="3" fillId="4" borderId="60" xfId="20" applyFont="1" applyFill="1" applyBorder="1" applyAlignment="1">
      <alignment horizontal="left" vertical="top"/>
    </xf>
    <xf numFmtId="0" fontId="3" fillId="4" borderId="59" xfId="20" quotePrefix="1" applyFont="1" applyFill="1" applyBorder="1" applyAlignment="1">
      <alignment horizontal="left" vertical="top"/>
    </xf>
    <xf numFmtId="0" fontId="3" fillId="4" borderId="60" xfId="20" quotePrefix="1" applyFont="1" applyFill="1" applyBorder="1" applyAlignment="1">
      <alignment horizontal="left" vertical="top"/>
    </xf>
    <xf numFmtId="0" fontId="1" fillId="4" borderId="59" xfId="20" applyFill="1" applyBorder="1" applyAlignment="1">
      <alignment horizontal="left" vertical="center" wrapText="1"/>
    </xf>
    <xf numFmtId="0" fontId="1" fillId="4" borderId="60" xfId="20" applyFill="1" applyBorder="1" applyAlignment="1">
      <alignment horizontal="left" vertical="center" wrapText="1"/>
    </xf>
    <xf numFmtId="170" fontId="1" fillId="0" borderId="59" xfId="8" quotePrefix="1" applyFont="1" applyBorder="1" applyAlignment="1">
      <alignment horizontal="left" vertical="center" wrapText="1"/>
    </xf>
    <xf numFmtId="170" fontId="1" fillId="0" borderId="60" xfId="8" quotePrefix="1" applyFont="1" applyBorder="1" applyAlignment="1">
      <alignment horizontal="left" vertical="center" wrapText="1"/>
    </xf>
    <xf numFmtId="0" fontId="1" fillId="4" borderId="59" xfId="1" applyFill="1" applyBorder="1" applyAlignment="1">
      <alignment horizontal="left" vertical="center" wrapText="1"/>
    </xf>
    <xf numFmtId="0" fontId="1" fillId="4" borderId="60" xfId="1" applyFill="1" applyBorder="1" applyAlignment="1">
      <alignment horizontal="left" vertical="center" wrapText="1"/>
    </xf>
    <xf numFmtId="0" fontId="3" fillId="4" borderId="66" xfId="20" quotePrefix="1" applyFont="1" applyFill="1" applyBorder="1" applyAlignment="1">
      <alignment horizontal="left" vertical="center"/>
    </xf>
    <xf numFmtId="0" fontId="3" fillId="4" borderId="53" xfId="20" quotePrefix="1" applyFont="1" applyFill="1" applyBorder="1" applyAlignment="1">
      <alignment horizontal="left" vertical="center"/>
    </xf>
    <xf numFmtId="0" fontId="1" fillId="4" borderId="101" xfId="20" applyFill="1" applyBorder="1" applyAlignment="1">
      <alignment horizontal="left" vertical="center" wrapText="1"/>
    </xf>
    <xf numFmtId="0" fontId="1" fillId="4" borderId="89" xfId="20" applyFill="1" applyBorder="1" applyAlignment="1">
      <alignment horizontal="left" vertical="center" wrapText="1"/>
    </xf>
    <xf numFmtId="0" fontId="5" fillId="14" borderId="59" xfId="17" applyFont="1" applyFill="1" applyBorder="1" applyAlignment="1">
      <alignment horizontal="center" vertical="center" wrapText="1"/>
    </xf>
    <xf numFmtId="0" fontId="5" fillId="14" borderId="63" xfId="17" applyFont="1" applyFill="1" applyBorder="1" applyAlignment="1">
      <alignment horizontal="center" vertical="center" wrapText="1"/>
    </xf>
    <xf numFmtId="0" fontId="5" fillId="14" borderId="101" xfId="17" applyFont="1" applyFill="1" applyBorder="1" applyAlignment="1">
      <alignment horizontal="left" vertical="center" wrapText="1"/>
    </xf>
    <xf numFmtId="0" fontId="5" fillId="14" borderId="91" xfId="17" applyFont="1" applyFill="1" applyBorder="1" applyAlignment="1">
      <alignment horizontal="left" vertical="center" wrapText="1"/>
    </xf>
    <xf numFmtId="0" fontId="5" fillId="14" borderId="102" xfId="17" applyFont="1" applyFill="1" applyBorder="1" applyAlignment="1">
      <alignment horizontal="left" vertical="center" wrapText="1"/>
    </xf>
    <xf numFmtId="0" fontId="5" fillId="14" borderId="103" xfId="17" applyFont="1" applyFill="1" applyBorder="1" applyAlignment="1">
      <alignment horizontal="center" vertical="center" wrapText="1"/>
    </xf>
    <xf numFmtId="0" fontId="5" fillId="14" borderId="91" xfId="17" applyFont="1" applyFill="1" applyBorder="1" applyAlignment="1">
      <alignment horizontal="center" vertical="center" wrapText="1"/>
    </xf>
    <xf numFmtId="0" fontId="5" fillId="0" borderId="0" xfId="17" applyFont="1" applyAlignment="1">
      <alignment horizontal="left" vertical="center" wrapText="1"/>
    </xf>
    <xf numFmtId="0" fontId="4" fillId="0" borderId="0" xfId="17" applyFont="1" applyAlignment="1">
      <alignment horizontal="left" vertical="center" wrapText="1"/>
    </xf>
    <xf numFmtId="0" fontId="11" fillId="0" borderId="17" xfId="17" applyFont="1" applyBorder="1" applyAlignment="1">
      <alignment horizontal="center" vertical="center"/>
    </xf>
    <xf numFmtId="0" fontId="11" fillId="0" borderId="13" xfId="17" applyFont="1" applyBorder="1" applyAlignment="1">
      <alignment horizontal="center" vertical="center"/>
    </xf>
    <xf numFmtId="0" fontId="33" fillId="0" borderId="0" xfId="17" applyFont="1" applyAlignment="1">
      <alignment horizontal="left" vertical="center"/>
    </xf>
    <xf numFmtId="0" fontId="5" fillId="13" borderId="17" xfId="17" applyFont="1" applyFill="1" applyBorder="1" applyAlignment="1">
      <alignment horizontal="center" vertical="center"/>
    </xf>
    <xf numFmtId="0" fontId="5" fillId="13" borderId="13" xfId="17" applyFont="1" applyFill="1" applyBorder="1" applyAlignment="1">
      <alignment horizontal="center" vertical="center"/>
    </xf>
    <xf numFmtId="0" fontId="5" fillId="13" borderId="18" xfId="17" applyFont="1" applyFill="1" applyBorder="1" applyAlignment="1">
      <alignment horizontal="center" vertical="center"/>
    </xf>
    <xf numFmtId="0" fontId="5" fillId="14" borderId="64" xfId="17" applyFont="1" applyFill="1" applyBorder="1" applyAlignment="1">
      <alignment horizontal="left" vertical="center" wrapText="1"/>
    </xf>
    <xf numFmtId="0" fontId="5" fillId="14" borderId="72" xfId="17" applyFont="1" applyFill="1" applyBorder="1" applyAlignment="1">
      <alignment horizontal="left" vertical="center" wrapText="1"/>
    </xf>
    <xf numFmtId="0" fontId="5" fillId="14" borderId="52" xfId="17" applyFont="1" applyFill="1" applyBorder="1" applyAlignment="1">
      <alignment horizontal="left" vertical="center" wrapText="1"/>
    </xf>
    <xf numFmtId="0" fontId="5" fillId="14" borderId="47" xfId="17" applyFont="1" applyFill="1" applyBorder="1" applyAlignment="1">
      <alignment horizontal="center" vertical="center" wrapText="1"/>
    </xf>
    <xf numFmtId="0" fontId="5" fillId="14" borderId="72" xfId="17" applyFont="1" applyFill="1" applyBorder="1" applyAlignment="1">
      <alignment horizontal="center" vertical="center" wrapText="1"/>
    </xf>
    <xf numFmtId="0" fontId="57" fillId="0" borderId="15" xfId="17" applyFont="1" applyBorder="1" applyAlignment="1">
      <alignment horizontal="center" vertical="center" wrapText="1"/>
    </xf>
    <xf numFmtId="0" fontId="57" fillId="0" borderId="23" xfId="17" applyFont="1" applyBorder="1" applyAlignment="1">
      <alignment horizontal="center" vertical="center" wrapText="1"/>
    </xf>
    <xf numFmtId="0" fontId="51" fillId="0" borderId="16" xfId="17" applyFont="1" applyBorder="1" applyAlignment="1">
      <alignment horizontal="center" vertical="center" wrapText="1"/>
    </xf>
    <xf numFmtId="0" fontId="51" fillId="0" borderId="24" xfId="17" applyFont="1" applyBorder="1" applyAlignment="1">
      <alignment horizontal="center" vertical="center" wrapText="1"/>
    </xf>
    <xf numFmtId="0" fontId="58" fillId="13" borderId="17" xfId="17" applyFont="1" applyFill="1" applyBorder="1" applyAlignment="1">
      <alignment horizontal="center" vertical="center"/>
    </xf>
    <xf numFmtId="0" fontId="5" fillId="0" borderId="1" xfId="17" applyFont="1" applyBorder="1" applyAlignment="1">
      <alignment horizontal="center" vertical="center" wrapText="1"/>
    </xf>
    <xf numFmtId="0" fontId="5" fillId="0" borderId="6" xfId="17" applyFont="1" applyBorder="1" applyAlignment="1">
      <alignment horizontal="center" vertical="center" wrapText="1"/>
    </xf>
    <xf numFmtId="0" fontId="5" fillId="0" borderId="9" xfId="17" applyFont="1" applyBorder="1" applyAlignment="1">
      <alignment horizontal="center" vertical="center" wrapText="1"/>
    </xf>
    <xf numFmtId="0" fontId="5" fillId="0" borderId="19" xfId="17" applyFont="1" applyBorder="1" applyAlignment="1">
      <alignment horizontal="center" vertical="center" wrapText="1"/>
    </xf>
    <xf numFmtId="0" fontId="5" fillId="0" borderId="70" xfId="17" applyFont="1" applyBorder="1" applyAlignment="1">
      <alignment horizontal="center" vertical="center" wrapText="1"/>
    </xf>
    <xf numFmtId="0" fontId="5" fillId="0" borderId="78" xfId="17" applyFont="1" applyBorder="1" applyAlignment="1">
      <alignment horizontal="center" vertical="center" wrapText="1"/>
    </xf>
    <xf numFmtId="0" fontId="5" fillId="0" borderId="10" xfId="17" applyFont="1" applyBorder="1" applyAlignment="1">
      <alignment horizontal="center" vertical="center" wrapText="1"/>
    </xf>
    <xf numFmtId="0" fontId="5" fillId="0" borderId="11" xfId="17" applyFont="1" applyBorder="1" applyAlignment="1">
      <alignment horizontal="center" vertical="center" wrapText="1"/>
    </xf>
    <xf numFmtId="0" fontId="5" fillId="0" borderId="20" xfId="17" applyFont="1" applyBorder="1" applyAlignment="1">
      <alignment horizontal="center" vertical="center" wrapText="1"/>
    </xf>
    <xf numFmtId="0" fontId="5" fillId="0" borderId="21" xfId="17" applyFont="1" applyBorder="1" applyAlignment="1">
      <alignment horizontal="center" vertical="center" wrapText="1"/>
    </xf>
    <xf numFmtId="17" fontId="5" fillId="0" borderId="12" xfId="17" quotePrefix="1" applyNumberFormat="1" applyFont="1" applyBorder="1" applyAlignment="1">
      <alignment horizontal="center" vertical="center" wrapText="1"/>
    </xf>
    <xf numFmtId="0" fontId="5" fillId="0" borderId="13" xfId="17" quotePrefix="1" applyFont="1" applyBorder="1" applyAlignment="1">
      <alignment horizontal="center" vertical="center" wrapText="1"/>
    </xf>
    <xf numFmtId="0" fontId="5" fillId="0" borderId="14" xfId="17" quotePrefix="1" applyFont="1" applyBorder="1" applyAlignment="1">
      <alignment horizontal="center" vertical="center" wrapText="1"/>
    </xf>
    <xf numFmtId="0" fontId="1" fillId="0" borderId="7" xfId="17" applyBorder="1" applyAlignment="1">
      <alignment horizontal="center"/>
    </xf>
    <xf numFmtId="0" fontId="3" fillId="0" borderId="1" xfId="17" applyFont="1" applyBorder="1" applyAlignment="1">
      <alignment horizontal="left" vertical="center"/>
    </xf>
    <xf numFmtId="0" fontId="3" fillId="0" borderId="2" xfId="17" applyFont="1" applyBorder="1" applyAlignment="1">
      <alignment horizontal="left" vertical="center"/>
    </xf>
    <xf numFmtId="0" fontId="3" fillId="0" borderId="3" xfId="17" applyFont="1" applyBorder="1" applyAlignment="1">
      <alignment horizontal="left" vertical="center"/>
    </xf>
    <xf numFmtId="0" fontId="3" fillId="0" borderId="4" xfId="17" applyFont="1" applyBorder="1" applyAlignment="1">
      <alignment horizontal="left" vertical="center"/>
    </xf>
    <xf numFmtId="0" fontId="3" fillId="0" borderId="0" xfId="17" applyFont="1" applyAlignment="1">
      <alignment horizontal="left" vertical="center"/>
    </xf>
    <xf numFmtId="0" fontId="3" fillId="0" borderId="5" xfId="17" applyFont="1" applyBorder="1" applyAlignment="1">
      <alignment horizontal="left" vertical="center"/>
    </xf>
    <xf numFmtId="165" fontId="3" fillId="0" borderId="6" xfId="17" applyNumberFormat="1" applyFont="1" applyBorder="1" applyAlignment="1">
      <alignment horizontal="left" vertical="center"/>
    </xf>
    <xf numFmtId="165" fontId="3" fillId="0" borderId="7" xfId="17" applyNumberFormat="1" applyFont="1" applyBorder="1" applyAlignment="1">
      <alignment horizontal="left" vertical="center"/>
    </xf>
    <xf numFmtId="165" fontId="3" fillId="0" borderId="8" xfId="17" applyNumberFormat="1" applyFont="1" applyBorder="1" applyAlignment="1">
      <alignment horizontal="left" vertical="center"/>
    </xf>
    <xf numFmtId="0" fontId="3" fillId="0" borderId="17" xfId="17" applyFont="1" applyBorder="1" applyAlignment="1">
      <alignment horizontal="center" vertical="center"/>
    </xf>
    <xf numFmtId="0" fontId="3" fillId="0" borderId="13" xfId="17" applyFont="1" applyBorder="1" applyAlignment="1">
      <alignment horizontal="center" vertical="center"/>
    </xf>
    <xf numFmtId="0" fontId="3" fillId="0" borderId="18" xfId="17" applyFont="1" applyBorder="1" applyAlignment="1">
      <alignment horizontal="center" vertical="center"/>
    </xf>
    <xf numFmtId="0" fontId="9" fillId="8" borderId="0" xfId="19" quotePrefix="1" applyFont="1" applyFill="1" applyAlignment="1">
      <alignment horizontal="left" vertical="center" wrapText="1"/>
    </xf>
    <xf numFmtId="0" fontId="9" fillId="8" borderId="0" xfId="19" applyFont="1" applyFill="1" applyAlignment="1">
      <alignment horizontal="left" vertical="center" wrapText="1"/>
    </xf>
    <xf numFmtId="0" fontId="46" fillId="8" borderId="75" xfId="21" quotePrefix="1" applyFont="1" applyFill="1" applyBorder="1" applyAlignment="1">
      <alignment horizontal="left" vertical="center" wrapText="1"/>
    </xf>
    <xf numFmtId="0" fontId="9" fillId="8" borderId="5" xfId="19" applyFont="1" applyFill="1" applyBorder="1" applyAlignment="1">
      <alignment horizontal="left" vertical="center" wrapText="1"/>
    </xf>
    <xf numFmtId="0" fontId="9" fillId="8" borderId="47" xfId="19" quotePrefix="1" applyFont="1" applyFill="1" applyBorder="1" applyAlignment="1">
      <alignment horizontal="left" vertical="center" wrapText="1"/>
    </xf>
    <xf numFmtId="0" fontId="9" fillId="8" borderId="72" xfId="19" applyFont="1" applyFill="1" applyBorder="1" applyAlignment="1">
      <alignment horizontal="left" vertical="center" wrapText="1"/>
    </xf>
    <xf numFmtId="0" fontId="9" fillId="8" borderId="83" xfId="19" applyFont="1" applyFill="1" applyBorder="1" applyAlignment="1">
      <alignment horizontal="left" vertical="center" wrapText="1"/>
    </xf>
    <xf numFmtId="0" fontId="11" fillId="0" borderId="59" xfId="0" applyFont="1" applyBorder="1" applyAlignment="1">
      <alignment horizontal="left" vertical="center"/>
    </xf>
    <xf numFmtId="0" fontId="11" fillId="0" borderId="60" xfId="0" applyFont="1" applyBorder="1" applyAlignment="1">
      <alignment horizontal="left" vertical="center"/>
    </xf>
    <xf numFmtId="0" fontId="11" fillId="0" borderId="63" xfId="0" applyFont="1" applyBorder="1" applyAlignment="1">
      <alignment horizontal="left" vertical="center"/>
    </xf>
    <xf numFmtId="0" fontId="11" fillId="0" borderId="59" xfId="0" applyFont="1" applyBorder="1" applyAlignment="1">
      <alignment horizontal="left" vertical="center" wrapText="1"/>
    </xf>
    <xf numFmtId="0" fontId="11" fillId="0" borderId="63" xfId="0" applyFont="1" applyBorder="1" applyAlignment="1">
      <alignment horizontal="left" vertical="center" wrapText="1"/>
    </xf>
    <xf numFmtId="0" fontId="11" fillId="0" borderId="60" xfId="0" applyFont="1" applyBorder="1" applyAlignment="1">
      <alignment horizontal="left" vertical="center" wrapText="1"/>
    </xf>
    <xf numFmtId="0" fontId="3" fillId="9" borderId="4" xfId="19" applyFont="1" applyFill="1" applyBorder="1" applyAlignment="1">
      <alignment vertical="center" wrapText="1"/>
    </xf>
    <xf numFmtId="0" fontId="1" fillId="9" borderId="0" xfId="19" applyFill="1" applyAlignment="1">
      <alignment vertical="center" wrapText="1"/>
    </xf>
    <xf numFmtId="0" fontId="9" fillId="8" borderId="48" xfId="19" quotePrefix="1" applyFont="1" applyFill="1" applyBorder="1" applyAlignment="1">
      <alignment horizontal="left" vertical="center" wrapText="1"/>
    </xf>
    <xf numFmtId="0" fontId="9" fillId="8" borderId="48" xfId="19" applyFont="1" applyFill="1" applyBorder="1" applyAlignment="1">
      <alignment horizontal="left" vertical="center" wrapText="1"/>
    </xf>
    <xf numFmtId="0" fontId="9" fillId="8" borderId="84" xfId="19" applyFont="1" applyFill="1" applyBorder="1" applyAlignment="1">
      <alignment horizontal="left" vertical="center" wrapText="1"/>
    </xf>
    <xf numFmtId="0" fontId="11" fillId="8" borderId="59" xfId="19" quotePrefix="1" applyFont="1" applyFill="1" applyBorder="1" applyAlignment="1">
      <alignment horizontal="left" vertical="top" wrapText="1"/>
    </xf>
    <xf numFmtId="0" fontId="11" fillId="8" borderId="63" xfId="19" applyFont="1" applyFill="1" applyBorder="1" applyAlignment="1">
      <alignment horizontal="left" vertical="top" wrapText="1"/>
    </xf>
    <xf numFmtId="0" fontId="11" fillId="8" borderId="69" xfId="19" applyFont="1" applyFill="1" applyBorder="1" applyAlignment="1">
      <alignment horizontal="left" vertical="top" wrapText="1"/>
    </xf>
    <xf numFmtId="0" fontId="9" fillId="8" borderId="81" xfId="19" quotePrefix="1" applyFont="1" applyFill="1" applyBorder="1" applyAlignment="1">
      <alignment horizontal="left" vertical="center" wrapText="1"/>
    </xf>
    <xf numFmtId="0" fontId="9" fillId="8" borderId="81" xfId="19" applyFont="1" applyFill="1" applyBorder="1" applyAlignment="1">
      <alignment horizontal="left" vertical="center" wrapText="1"/>
    </xf>
    <xf numFmtId="0" fontId="9" fillId="8" borderId="15" xfId="19" applyFont="1" applyFill="1" applyBorder="1" applyAlignment="1">
      <alignment horizontal="left" vertical="center" wrapText="1"/>
    </xf>
    <xf numFmtId="0" fontId="11" fillId="0" borderId="62" xfId="19" quotePrefix="1" applyFont="1" applyBorder="1" applyAlignment="1">
      <alignment horizontal="left" vertical="center" wrapText="1"/>
    </xf>
    <xf numFmtId="0" fontId="9" fillId="8" borderId="66" xfId="19" quotePrefix="1" applyFont="1" applyFill="1" applyBorder="1" applyAlignment="1">
      <alignment horizontal="left" vertical="center" wrapText="1"/>
    </xf>
    <xf numFmtId="0" fontId="9" fillId="8" borderId="67" xfId="19" applyFont="1" applyFill="1" applyBorder="1" applyAlignment="1">
      <alignment horizontal="left" vertical="center" wrapText="1"/>
    </xf>
    <xf numFmtId="0" fontId="9" fillId="8" borderId="82" xfId="19" applyFont="1" applyFill="1" applyBorder="1" applyAlignment="1">
      <alignment horizontal="left" vertical="center" wrapText="1"/>
    </xf>
    <xf numFmtId="0" fontId="21" fillId="0" borderId="63" xfId="1" applyFont="1" applyBorder="1" applyAlignment="1">
      <alignment horizontal="left" vertical="center"/>
    </xf>
    <xf numFmtId="0" fontId="21" fillId="0" borderId="69" xfId="1" applyFont="1" applyBorder="1" applyAlignment="1">
      <alignment horizontal="left" vertical="center"/>
    </xf>
    <xf numFmtId="0" fontId="11" fillId="0" borderId="59" xfId="1" applyFont="1" applyBorder="1" applyAlignment="1">
      <alignment horizontal="left" vertical="center"/>
    </xf>
    <xf numFmtId="0" fontId="11" fillId="0" borderId="60" xfId="1" applyFont="1" applyBorder="1" applyAlignment="1">
      <alignment horizontal="left" vertical="center"/>
    </xf>
    <xf numFmtId="0" fontId="15" fillId="0" borderId="0" xfId="1" applyFont="1" applyAlignment="1">
      <alignment horizontal="left" vertical="center" wrapText="1"/>
    </xf>
    <xf numFmtId="0" fontId="9" fillId="0" borderId="58" xfId="1" applyFont="1" applyBorder="1" applyAlignment="1">
      <alignment horizontal="left" vertical="top" wrapText="1"/>
    </xf>
    <xf numFmtId="0" fontId="9" fillId="0" borderId="91" xfId="1" applyFont="1" applyBorder="1" applyAlignment="1">
      <alignment horizontal="left" vertical="center"/>
    </xf>
    <xf numFmtId="0" fontId="21" fillId="0" borderId="94" xfId="1" applyFont="1" applyBorder="1" applyAlignment="1">
      <alignment horizontal="left" vertical="center"/>
    </xf>
    <xf numFmtId="0" fontId="21" fillId="0" borderId="77" xfId="1" applyFont="1" applyBorder="1" applyAlignment="1">
      <alignment horizontal="left" vertical="center"/>
    </xf>
    <xf numFmtId="0" fontId="20" fillId="0" borderId="59" xfId="1" quotePrefix="1" applyFont="1" applyBorder="1" applyAlignment="1">
      <alignment horizontal="left" wrapText="1"/>
    </xf>
    <xf numFmtId="0" fontId="20" fillId="0" borderId="63" xfId="1" quotePrefix="1" applyFont="1" applyBorder="1" applyAlignment="1">
      <alignment horizontal="left" wrapText="1"/>
    </xf>
    <xf numFmtId="0" fontId="20" fillId="0" borderId="60" xfId="1" quotePrefix="1" applyFont="1" applyBorder="1" applyAlignment="1">
      <alignment horizontal="left" wrapText="1"/>
    </xf>
    <xf numFmtId="0" fontId="20" fillId="0" borderId="59" xfId="1" applyFont="1" applyBorder="1" applyAlignment="1">
      <alignment horizontal="left"/>
    </xf>
    <xf numFmtId="0" fontId="20" fillId="0" borderId="63" xfId="1" applyFont="1" applyBorder="1" applyAlignment="1">
      <alignment horizontal="left"/>
    </xf>
    <xf numFmtId="0" fontId="20" fillId="0" borderId="60" xfId="1" applyFont="1" applyBorder="1" applyAlignment="1">
      <alignment horizontal="left"/>
    </xf>
    <xf numFmtId="0" fontId="1" fillId="0" borderId="17" xfId="1" applyBorder="1" applyAlignment="1">
      <alignment horizontal="left" vertical="top"/>
    </xf>
    <xf numFmtId="0" fontId="1" fillId="0" borderId="13" xfId="1" applyBorder="1" applyAlignment="1">
      <alignment horizontal="left" vertical="top"/>
    </xf>
    <xf numFmtId="0" fontId="1" fillId="0" borderId="18" xfId="1" applyBorder="1" applyAlignment="1">
      <alignment horizontal="left" vertical="top"/>
    </xf>
    <xf numFmtId="0" fontId="1" fillId="11" borderId="1" xfId="1" applyFill="1" applyBorder="1" applyAlignment="1">
      <alignment horizontal="center" vertical="center"/>
    </xf>
    <xf numFmtId="0" fontId="1" fillId="11" borderId="2" xfId="1" applyFill="1" applyBorder="1" applyAlignment="1">
      <alignment horizontal="center" vertical="center"/>
    </xf>
    <xf numFmtId="0" fontId="1" fillId="11" borderId="3" xfId="1" applyFill="1" applyBorder="1" applyAlignment="1">
      <alignment horizontal="center" vertical="center"/>
    </xf>
    <xf numFmtId="0" fontId="1" fillId="11" borderId="4" xfId="1" applyFill="1" applyBorder="1" applyAlignment="1">
      <alignment horizontal="center" vertical="center"/>
    </xf>
    <xf numFmtId="0" fontId="1" fillId="11" borderId="0" xfId="1" applyFill="1" applyAlignment="1">
      <alignment horizontal="center" vertical="center"/>
    </xf>
    <xf numFmtId="0" fontId="1" fillId="11" borderId="5" xfId="1" applyFill="1" applyBorder="1" applyAlignment="1">
      <alignment horizontal="center" vertical="center"/>
    </xf>
    <xf numFmtId="0" fontId="1" fillId="11" borderId="6" xfId="1" applyFill="1" applyBorder="1" applyAlignment="1">
      <alignment horizontal="center" vertical="center"/>
    </xf>
    <xf numFmtId="0" fontId="1" fillId="11" borderId="7" xfId="1" applyFill="1" applyBorder="1" applyAlignment="1">
      <alignment horizontal="center" vertical="center"/>
    </xf>
    <xf numFmtId="0" fontId="1" fillId="11" borderId="8" xfId="1" applyFill="1" applyBorder="1" applyAlignment="1">
      <alignment horizontal="center" vertical="center"/>
    </xf>
    <xf numFmtId="179" fontId="45" fillId="2" borderId="59" xfId="1" applyNumberFormat="1" applyFont="1" applyFill="1" applyBorder="1" applyAlignment="1">
      <alignment horizontal="left" vertical="center"/>
    </xf>
    <xf numFmtId="179" fontId="45" fillId="2" borderId="63" xfId="1" applyNumberFormat="1" applyFont="1" applyFill="1" applyBorder="1" applyAlignment="1">
      <alignment horizontal="left" vertical="center"/>
    </xf>
    <xf numFmtId="0" fontId="9" fillId="0" borderId="95" xfId="1" applyFont="1" applyBorder="1" applyAlignment="1">
      <alignment horizontal="left" vertical="top" wrapText="1"/>
    </xf>
    <xf numFmtId="0" fontId="9" fillId="0" borderId="48" xfId="1" applyFont="1" applyBorder="1" applyAlignment="1">
      <alignment horizontal="left" vertical="top" wrapText="1"/>
    </xf>
    <xf numFmtId="0" fontId="22" fillId="4" borderId="1" xfId="0" quotePrefix="1" applyFont="1" applyFill="1" applyBorder="1" applyAlignment="1">
      <alignment horizontal="left" wrapText="1"/>
    </xf>
    <xf numFmtId="0" fontId="22" fillId="4" borderId="2" xfId="0" quotePrefix="1" applyFont="1" applyFill="1" applyBorder="1" applyAlignment="1">
      <alignment horizontal="left" wrapText="1"/>
    </xf>
    <xf numFmtId="0" fontId="22" fillId="4" borderId="3" xfId="0" quotePrefix="1" applyFont="1" applyFill="1" applyBorder="1" applyAlignment="1">
      <alignment horizontal="left" wrapText="1"/>
    </xf>
    <xf numFmtId="0" fontId="22" fillId="4" borderId="6" xfId="0" quotePrefix="1" applyFont="1" applyFill="1" applyBorder="1" applyAlignment="1">
      <alignment horizontal="left" vertical="center" wrapText="1"/>
    </xf>
    <xf numFmtId="0" fontId="22" fillId="4" borderId="7" xfId="0" quotePrefix="1" applyFont="1" applyFill="1" applyBorder="1" applyAlignment="1">
      <alignment horizontal="left" vertical="center" wrapText="1"/>
    </xf>
    <xf numFmtId="0" fontId="22" fillId="4" borderId="8" xfId="0" quotePrefix="1" applyFont="1" applyFill="1" applyBorder="1" applyAlignment="1">
      <alignment horizontal="left" vertical="center" wrapText="1"/>
    </xf>
    <xf numFmtId="0" fontId="3" fillId="4" borderId="59" xfId="6" quotePrefix="1" applyFont="1" applyFill="1" applyBorder="1" applyAlignment="1">
      <alignment horizontal="left" vertical="center"/>
    </xf>
    <xf numFmtId="0" fontId="3" fillId="4" borderId="60" xfId="6" quotePrefix="1" applyFont="1" applyFill="1" applyBorder="1" applyAlignment="1">
      <alignment horizontal="left" vertical="center"/>
    </xf>
    <xf numFmtId="0" fontId="2" fillId="4" borderId="59" xfId="6" applyFill="1" applyBorder="1" applyAlignment="1">
      <alignment horizontal="left" vertical="center" wrapText="1"/>
    </xf>
    <xf numFmtId="0" fontId="2" fillId="4" borderId="60" xfId="6" applyFill="1" applyBorder="1" applyAlignment="1">
      <alignment horizontal="left" vertical="center" wrapText="1"/>
    </xf>
    <xf numFmtId="0" fontId="2" fillId="4" borderId="59" xfId="7" applyFill="1" applyBorder="1" applyAlignment="1">
      <alignment horizontal="left" vertical="center" wrapText="1"/>
    </xf>
    <xf numFmtId="0" fontId="2" fillId="4" borderId="60" xfId="7" applyFill="1" applyBorder="1" applyAlignment="1">
      <alignment horizontal="left" vertical="center" wrapText="1"/>
    </xf>
    <xf numFmtId="0" fontId="3" fillId="4" borderId="59" xfId="6" applyFont="1" applyFill="1" applyBorder="1" applyAlignment="1">
      <alignment horizontal="left" vertical="top"/>
    </xf>
    <xf numFmtId="0" fontId="3" fillId="4" borderId="60" xfId="6" applyFont="1" applyFill="1" applyBorder="1" applyAlignment="1">
      <alignment horizontal="left" vertical="top"/>
    </xf>
    <xf numFmtId="0" fontId="12" fillId="0" borderId="59" xfId="12" applyBorder="1" applyAlignment="1">
      <alignment horizontal="left" wrapText="1"/>
    </xf>
    <xf numFmtId="0" fontId="12" fillId="0" borderId="63" xfId="12" applyBorder="1" applyAlignment="1">
      <alignment horizontal="left" wrapText="1"/>
    </xf>
    <xf numFmtId="0" fontId="36" fillId="4" borderId="59" xfId="6" applyFont="1" applyFill="1" applyBorder="1" applyAlignment="1">
      <alignment horizontal="left" vertical="top"/>
    </xf>
    <xf numFmtId="0" fontId="36" fillId="4" borderId="60" xfId="6" applyFont="1" applyFill="1" applyBorder="1" applyAlignment="1">
      <alignment horizontal="left" vertical="top"/>
    </xf>
    <xf numFmtId="0" fontId="3" fillId="4" borderId="59" xfId="6" applyFont="1" applyFill="1" applyBorder="1" applyAlignment="1">
      <alignment horizontal="left" vertical="center"/>
    </xf>
    <xf numFmtId="0" fontId="3" fillId="4" borderId="60" xfId="6" applyFont="1" applyFill="1" applyBorder="1" applyAlignment="1">
      <alignment horizontal="left" vertical="center"/>
    </xf>
    <xf numFmtId="0" fontId="37" fillId="5" borderId="59" xfId="6" applyFont="1" applyFill="1" applyBorder="1" applyAlignment="1">
      <alignment horizontal="left" vertical="center" wrapText="1"/>
    </xf>
    <xf numFmtId="0" fontId="37" fillId="5" borderId="60" xfId="6" applyFont="1" applyFill="1" applyBorder="1" applyAlignment="1">
      <alignment horizontal="left" vertical="center" wrapText="1"/>
    </xf>
    <xf numFmtId="0" fontId="3" fillId="4" borderId="59" xfId="6" quotePrefix="1" applyFont="1" applyFill="1" applyBorder="1" applyAlignment="1">
      <alignment horizontal="left" vertical="top"/>
    </xf>
    <xf numFmtId="0" fontId="3" fillId="4" borderId="60" xfId="6" quotePrefix="1" applyFont="1" applyFill="1" applyBorder="1" applyAlignment="1">
      <alignment horizontal="left" vertical="top"/>
    </xf>
    <xf numFmtId="170" fontId="3" fillId="0" borderId="59" xfId="8" quotePrefix="1" applyFont="1" applyBorder="1" applyAlignment="1">
      <alignment horizontal="left" vertical="center" wrapText="1"/>
    </xf>
    <xf numFmtId="170" fontId="3" fillId="0" borderId="60" xfId="8" quotePrefix="1" applyFont="1" applyBorder="1" applyAlignment="1">
      <alignment horizontal="left" vertical="center" wrapText="1"/>
    </xf>
    <xf numFmtId="0" fontId="12" fillId="0" borderId="17" xfId="12" applyBorder="1" applyAlignment="1">
      <alignment horizontal="center"/>
    </xf>
    <xf numFmtId="0" fontId="12" fillId="0" borderId="13" xfId="12" applyBorder="1" applyAlignment="1">
      <alignment horizontal="center"/>
    </xf>
    <xf numFmtId="0" fontId="12" fillId="0" borderId="18" xfId="12" applyBorder="1" applyAlignment="1">
      <alignment horizontal="center"/>
    </xf>
    <xf numFmtId="0" fontId="26" fillId="0" borderId="1" xfId="14" applyFont="1" applyBorder="1" applyAlignment="1">
      <alignment horizontal="left"/>
    </xf>
    <xf numFmtId="0" fontId="26" fillId="0" borderId="2" xfId="14" applyFont="1" applyBorder="1" applyAlignment="1">
      <alignment horizontal="left"/>
    </xf>
    <xf numFmtId="0" fontId="26" fillId="0" borderId="3" xfId="14" applyFont="1" applyBorder="1" applyAlignment="1">
      <alignment horizontal="left"/>
    </xf>
    <xf numFmtId="0" fontId="26" fillId="0" borderId="4" xfId="14" applyFont="1" applyBorder="1" applyAlignment="1">
      <alignment horizontal="left"/>
    </xf>
    <xf numFmtId="0" fontId="26" fillId="0" borderId="0" xfId="14" applyFont="1" applyAlignment="1">
      <alignment horizontal="left"/>
    </xf>
    <xf numFmtId="0" fontId="26" fillId="0" borderId="5" xfId="14" applyFont="1" applyBorder="1" applyAlignment="1">
      <alignment horizontal="left"/>
    </xf>
    <xf numFmtId="165" fontId="26" fillId="0" borderId="6" xfId="14" applyNumberFormat="1" applyFont="1" applyBorder="1" applyAlignment="1">
      <alignment horizontal="left"/>
    </xf>
    <xf numFmtId="165" fontId="26" fillId="0" borderId="7" xfId="14" applyNumberFormat="1" applyFont="1" applyBorder="1" applyAlignment="1">
      <alignment horizontal="left"/>
    </xf>
    <xf numFmtId="165" fontId="26" fillId="0" borderId="8" xfId="14" applyNumberFormat="1" applyFont="1" applyBorder="1" applyAlignment="1">
      <alignment horizontal="left"/>
    </xf>
    <xf numFmtId="0" fontId="29" fillId="5" borderId="65" xfId="12" applyFont="1" applyFill="1" applyBorder="1" applyAlignment="1">
      <alignment horizontal="center"/>
    </xf>
    <xf numFmtId="0" fontId="29" fillId="5" borderId="63" xfId="12" applyFont="1" applyFill="1" applyBorder="1" applyAlignment="1">
      <alignment horizontal="center"/>
    </xf>
    <xf numFmtId="0" fontId="29" fillId="5" borderId="69" xfId="12" applyFont="1" applyFill="1" applyBorder="1" applyAlignment="1">
      <alignment horizontal="center"/>
    </xf>
    <xf numFmtId="0" fontId="30" fillId="0" borderId="71" xfId="12" applyFont="1" applyBorder="1" applyAlignment="1">
      <alignment horizontal="center" vertical="center" wrapText="1"/>
    </xf>
    <xf numFmtId="0" fontId="30" fillId="0" borderId="67" xfId="12" applyFont="1" applyBorder="1" applyAlignment="1">
      <alignment horizontal="center" vertical="center" wrapText="1"/>
    </xf>
    <xf numFmtId="0" fontId="30" fillId="0" borderId="64" xfId="12" applyFont="1" applyBorder="1" applyAlignment="1">
      <alignment horizontal="center" vertical="center" wrapText="1"/>
    </xf>
    <xf numFmtId="0" fontId="30" fillId="0" borderId="72" xfId="12" applyFont="1" applyBorder="1" applyAlignment="1">
      <alignment horizontal="center" vertical="center" wrapText="1"/>
    </xf>
    <xf numFmtId="0" fontId="30" fillId="0" borderId="71" xfId="12" applyFont="1" applyBorder="1" applyAlignment="1">
      <alignment horizontal="center"/>
    </xf>
    <xf numFmtId="0" fontId="30" fillId="0" borderId="67" xfId="12" applyFont="1" applyBorder="1" applyAlignment="1">
      <alignment horizontal="center"/>
    </xf>
    <xf numFmtId="0" fontId="30" fillId="0" borderId="64" xfId="12" applyFont="1" applyBorder="1" applyAlignment="1">
      <alignment horizontal="center"/>
    </xf>
    <xf numFmtId="0" fontId="30" fillId="0" borderId="72" xfId="12" applyFont="1" applyBorder="1" applyAlignment="1">
      <alignment horizontal="center"/>
    </xf>
    <xf numFmtId="0" fontId="34" fillId="0" borderId="0" xfId="2" applyFont="1" applyAlignment="1">
      <alignment horizontal="left" vertical="center"/>
    </xf>
    <xf numFmtId="0" fontId="29" fillId="0" borderId="0" xfId="12" applyFont="1" applyAlignment="1">
      <alignment horizontal="center"/>
    </xf>
    <xf numFmtId="0" fontId="34" fillId="0" borderId="66" xfId="2" applyFont="1" applyBorder="1" applyAlignment="1">
      <alignment horizontal="left" vertical="center"/>
    </xf>
    <xf numFmtId="0" fontId="34" fillId="0" borderId="53" xfId="2" applyFont="1" applyBorder="1" applyAlignment="1">
      <alignment horizontal="left" vertical="center"/>
    </xf>
    <xf numFmtId="0" fontId="34" fillId="0" borderId="75" xfId="2" applyFont="1" applyBorder="1" applyAlignment="1">
      <alignment horizontal="left" vertical="center"/>
    </xf>
    <xf numFmtId="0" fontId="34" fillId="0" borderId="27" xfId="2" applyFont="1" applyBorder="1" applyAlignment="1">
      <alignment horizontal="left" vertical="center"/>
    </xf>
    <xf numFmtId="0" fontId="34" fillId="0" borderId="47" xfId="2" applyFont="1" applyBorder="1" applyAlignment="1">
      <alignment horizontal="left" vertical="center"/>
    </xf>
    <xf numFmtId="0" fontId="34" fillId="0" borderId="52" xfId="2" applyFont="1" applyBorder="1" applyAlignment="1">
      <alignment horizontal="left" vertical="center"/>
    </xf>
    <xf numFmtId="0" fontId="31" fillId="0" borderId="0" xfId="12" applyFont="1" applyAlignment="1">
      <alignment horizontal="center" vertical="center"/>
    </xf>
    <xf numFmtId="0" fontId="27" fillId="0" borderId="0" xfId="14" applyFont="1" applyAlignment="1">
      <alignment horizontal="center"/>
    </xf>
    <xf numFmtId="0" fontId="32" fillId="0" borderId="72" xfId="2" applyFont="1" applyBorder="1" applyAlignment="1">
      <alignment horizontal="left" vertical="center"/>
    </xf>
    <xf numFmtId="0" fontId="30" fillId="0" borderId="6" xfId="12" applyFont="1" applyBorder="1" applyAlignment="1">
      <alignment horizontal="center"/>
    </xf>
    <xf numFmtId="0" fontId="30" fillId="0" borderId="7" xfId="12" applyFont="1" applyBorder="1" applyAlignment="1">
      <alignment horizontal="center"/>
    </xf>
  </cellXfs>
  <cellStyles count="26">
    <cellStyle name="Comma" xfId="24" builtinId="3"/>
    <cellStyle name="Comma 2" xfId="3" xr:uid="{00000000-0005-0000-0000-000000000000}"/>
    <cellStyle name="Comma 2 2" xfId="18" xr:uid="{48EC1C75-76DE-4672-99E5-A63F857BFD44}"/>
    <cellStyle name="Comma 24" xfId="16" xr:uid="{00000000-0005-0000-0000-000001000000}"/>
    <cellStyle name="Comma 27" xfId="15" xr:uid="{00000000-0005-0000-0000-000002000000}"/>
    <cellStyle name="Comma 3" xfId="11" xr:uid="{00000000-0005-0000-0000-000003000000}"/>
    <cellStyle name="Hyperlink" xfId="21" builtinId="8"/>
    <cellStyle name="Normal" xfId="0" builtinId="0"/>
    <cellStyle name="Normal 10" xfId="2" xr:uid="{00000000-0005-0000-0000-000005000000}"/>
    <cellStyle name="Normal 10 18" xfId="17" xr:uid="{1B01128B-F33B-49F0-A8AD-BC75A40D1449}"/>
    <cellStyle name="Normal 117" xfId="12" xr:uid="{00000000-0005-0000-0000-000006000000}"/>
    <cellStyle name="Normal 2" xfId="1" xr:uid="{00000000-0005-0000-0000-000007000000}"/>
    <cellStyle name="Normal 2 2" xfId="7" xr:uid="{00000000-0005-0000-0000-000008000000}"/>
    <cellStyle name="Normal 2 2 2" xfId="10" xr:uid="{00000000-0005-0000-0000-000009000000}"/>
    <cellStyle name="Normal 2 2 2 2" xfId="19" xr:uid="{1C484BB5-61F0-436E-80D9-E4CBDA733CB4}"/>
    <cellStyle name="Normal 2 2 58" xfId="14" xr:uid="{00000000-0005-0000-0000-00000A000000}"/>
    <cellStyle name="Normal 2 3" xfId="8" xr:uid="{00000000-0005-0000-0000-00000B000000}"/>
    <cellStyle name="Normal 2_Medupi Section E- Price Schedules Rev2" xfId="6" xr:uid="{00000000-0005-0000-0000-00000C000000}"/>
    <cellStyle name="Normal 2_Medupi Section E- Price Schedules Rev2 2" xfId="20" xr:uid="{75B01367-30AE-4274-8E36-04F2230B3EDF}"/>
    <cellStyle name="Normal 3 28" xfId="13" xr:uid="{00000000-0005-0000-0000-00000D000000}"/>
    <cellStyle name="Normal 47" xfId="23" xr:uid="{355B606A-4605-421B-BBAD-97DAB45F4330}"/>
    <cellStyle name="Normal 51" xfId="22" xr:uid="{1042F77E-23A4-424D-B1C0-2BA9A5588A09}"/>
    <cellStyle name="Normal 6" xfId="9" xr:uid="{00000000-0005-0000-0000-00000E000000}"/>
    <cellStyle name="Percent" xfId="5" builtinId="5"/>
    <cellStyle name="Percent 2" xfId="4" xr:uid="{00000000-0005-0000-0000-000011000000}"/>
    <cellStyle name="Percent 2 2 2" xfId="25" xr:uid="{31FB9620-5F4F-4946-8FE9-F1DBA2D51D1C}"/>
  </cellStyles>
  <dxfs count="0"/>
  <tableStyles count="0" defaultTableStyle="TableStyleMedium2" defaultPivotStyle="PivotStyleLight16"/>
  <colors>
    <mruColors>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1</xdr:col>
      <xdr:colOff>471486</xdr:colOff>
      <xdr:row>2</xdr:row>
      <xdr:rowOff>85725</xdr:rowOff>
    </xdr:from>
    <xdr:to>
      <xdr:col>2</xdr:col>
      <xdr:colOff>2324100</xdr:colOff>
      <xdr:row>9</xdr:row>
      <xdr:rowOff>141548</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1112836" y="517525"/>
          <a:ext cx="6710364" cy="1433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471486</xdr:colOff>
      <xdr:row>2</xdr:row>
      <xdr:rowOff>85725</xdr:rowOff>
    </xdr:from>
    <xdr:to>
      <xdr:col>2</xdr:col>
      <xdr:colOff>2324100</xdr:colOff>
      <xdr:row>9</xdr:row>
      <xdr:rowOff>141548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1077911" y="520700"/>
          <a:ext cx="6713539" cy="1462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4070350</xdr:colOff>
          <xdr:row>1</xdr:row>
          <xdr:rowOff>38100</xdr:rowOff>
        </xdr:from>
        <xdr:to>
          <xdr:col>3</xdr:col>
          <xdr:colOff>1295400</xdr:colOff>
          <xdr:row>4</xdr:row>
          <xdr:rowOff>101600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www.resbank.co.z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2.w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J41"/>
  <sheetViews>
    <sheetView showGridLines="0" topLeftCell="A19" zoomScale="85" zoomScaleNormal="85" workbookViewId="0">
      <selection activeCell="C26" sqref="C26"/>
    </sheetView>
  </sheetViews>
  <sheetFormatPr defaultColWidth="9.36328125" defaultRowHeight="14.5" x14ac:dyDescent="0.35"/>
  <cols>
    <col min="2" max="2" width="69.54296875" customWidth="1"/>
    <col min="3" max="3" width="40.36328125" style="25" customWidth="1"/>
  </cols>
  <sheetData>
    <row r="1" spans="2:4" ht="11.25" customHeight="1" x14ac:dyDescent="0.35">
      <c r="B1" s="2"/>
      <c r="C1" s="3"/>
    </row>
    <row r="2" spans="2:4" ht="23" x14ac:dyDescent="0.35">
      <c r="B2" s="348" t="s">
        <v>0</v>
      </c>
      <c r="C2" s="348"/>
    </row>
    <row r="3" spans="2:4" ht="15.5" x14ac:dyDescent="0.35">
      <c r="B3" s="2"/>
      <c r="C3" s="3"/>
    </row>
    <row r="4" spans="2:4" ht="15.5" x14ac:dyDescent="0.35">
      <c r="B4" s="2"/>
      <c r="C4" s="4"/>
    </row>
    <row r="5" spans="2:4" ht="15.5" x14ac:dyDescent="0.35">
      <c r="B5" s="2"/>
      <c r="C5" s="3"/>
    </row>
    <row r="6" spans="2:4" ht="15.5" x14ac:dyDescent="0.35">
      <c r="B6" s="2"/>
      <c r="C6" s="3"/>
    </row>
    <row r="7" spans="2:4" ht="15.5" x14ac:dyDescent="0.35">
      <c r="B7" s="2"/>
      <c r="C7" s="3"/>
    </row>
    <row r="8" spans="2:4" ht="15.5" x14ac:dyDescent="0.35">
      <c r="B8" s="2"/>
      <c r="C8" s="3"/>
    </row>
    <row r="9" spans="2:4" ht="15.5" x14ac:dyDescent="0.35">
      <c r="B9" s="2"/>
      <c r="C9" s="3"/>
    </row>
    <row r="10" spans="2:4" ht="15.5" x14ac:dyDescent="0.35">
      <c r="B10" s="2"/>
      <c r="C10" s="3"/>
    </row>
    <row r="11" spans="2:4" ht="15.5" x14ac:dyDescent="0.35">
      <c r="B11" s="5"/>
      <c r="C11" s="3"/>
    </row>
    <row r="12" spans="2:4" ht="18" x14ac:dyDescent="0.35">
      <c r="B12" s="349" t="s">
        <v>1</v>
      </c>
      <c r="C12" s="349"/>
    </row>
    <row r="13" spans="2:4" ht="15.5" x14ac:dyDescent="0.35">
      <c r="B13" s="6"/>
      <c r="C13" s="3"/>
    </row>
    <row r="14" spans="2:4" ht="15.5" x14ac:dyDescent="0.35">
      <c r="B14" s="350" t="s">
        <v>2</v>
      </c>
      <c r="C14" s="350"/>
      <c r="D14" s="7"/>
    </row>
    <row r="15" spans="2:4" ht="16" thickBot="1" x14ac:dyDescent="0.4">
      <c r="B15" s="8"/>
      <c r="C15" s="8"/>
      <c r="D15" s="7"/>
    </row>
    <row r="16" spans="2:4" ht="33" customHeight="1" thickBot="1" x14ac:dyDescent="0.4">
      <c r="B16" s="9" t="s">
        <v>3</v>
      </c>
      <c r="C16" s="10"/>
    </row>
    <row r="17" spans="2:10" ht="16" thickBot="1" x14ac:dyDescent="0.4">
      <c r="B17" s="6"/>
      <c r="C17" s="3"/>
    </row>
    <row r="18" spans="2:10" ht="33" customHeight="1" thickBot="1" x14ac:dyDescent="0.4">
      <c r="B18" s="9" t="s">
        <v>4</v>
      </c>
      <c r="C18" s="10"/>
    </row>
    <row r="19" spans="2:10" ht="15.5" x14ac:dyDescent="0.35">
      <c r="B19" s="6"/>
      <c r="C19" s="3"/>
    </row>
    <row r="20" spans="2:10" ht="54.75" customHeight="1" x14ac:dyDescent="0.35">
      <c r="B20" s="351" t="s">
        <v>5</v>
      </c>
      <c r="C20" s="352"/>
    </row>
    <row r="21" spans="2:10" ht="16" thickBot="1" x14ac:dyDescent="0.4">
      <c r="B21" s="11"/>
      <c r="C21" s="3"/>
    </row>
    <row r="22" spans="2:10" ht="30" customHeight="1" thickBot="1" x14ac:dyDescent="0.4">
      <c r="B22" s="12" t="s">
        <v>6</v>
      </c>
      <c r="C22" s="47" t="e">
        <f>#REF!</f>
        <v>#REF!</v>
      </c>
    </row>
    <row r="23" spans="2:10" ht="16" thickBot="1" x14ac:dyDescent="0.4">
      <c r="B23" s="14"/>
      <c r="C23" s="3"/>
    </row>
    <row r="24" spans="2:10" ht="16" thickBot="1" x14ac:dyDescent="0.4">
      <c r="B24" s="12" t="s">
        <v>7</v>
      </c>
      <c r="C24" s="15"/>
    </row>
    <row r="25" spans="2:10" ht="16" thickBot="1" x14ac:dyDescent="0.4">
      <c r="B25" s="16"/>
      <c r="C25" s="3"/>
    </row>
    <row r="26" spans="2:10" ht="31.5" thickBot="1" x14ac:dyDescent="0.4">
      <c r="B26" s="17" t="s">
        <v>8</v>
      </c>
      <c r="C26" s="18">
        <v>0</v>
      </c>
    </row>
    <row r="27" spans="2:10" ht="31.5" thickBot="1" x14ac:dyDescent="0.4">
      <c r="B27" s="17" t="s">
        <v>9</v>
      </c>
      <c r="C27" s="18">
        <f>C26</f>
        <v>0</v>
      </c>
      <c r="I27" s="347"/>
      <c r="J27" s="347"/>
    </row>
    <row r="28" spans="2:10" ht="16" thickBot="1" x14ac:dyDescent="0.4">
      <c r="B28" s="19" t="s">
        <v>10</v>
      </c>
      <c r="C28" s="18">
        <f>C27*0.15</f>
        <v>0</v>
      </c>
    </row>
    <row r="29" spans="2:10" ht="16" thickBot="1" x14ac:dyDescent="0.4">
      <c r="B29" s="12" t="s">
        <v>11</v>
      </c>
      <c r="C29" s="18">
        <f>C27+C28</f>
        <v>0</v>
      </c>
      <c r="I29" s="347"/>
      <c r="J29" s="347"/>
    </row>
    <row r="30" spans="2:10" ht="53.25" customHeight="1" thickBot="1" x14ac:dyDescent="0.4">
      <c r="B30" s="12" t="s">
        <v>12</v>
      </c>
      <c r="C30" s="13"/>
    </row>
    <row r="31" spans="2:10" ht="12.75" customHeight="1" thickBot="1" x14ac:dyDescent="0.4">
      <c r="B31" s="20"/>
      <c r="C31" s="21"/>
    </row>
    <row r="32" spans="2:10" ht="17.25" customHeight="1" thickBot="1" x14ac:dyDescent="0.4">
      <c r="B32" s="12" t="s">
        <v>13</v>
      </c>
      <c r="C32" s="13"/>
    </row>
    <row r="33" spans="2:3" ht="12.75" customHeight="1" thickBot="1" x14ac:dyDescent="0.4">
      <c r="B33" s="12"/>
      <c r="C33" s="12"/>
    </row>
    <row r="34" spans="2:3" ht="31.5" thickBot="1" x14ac:dyDescent="0.4">
      <c r="B34" s="17" t="s">
        <v>14</v>
      </c>
      <c r="C34" s="22"/>
    </row>
    <row r="35" spans="2:3" ht="12.75" customHeight="1" thickBot="1" x14ac:dyDescent="0.4">
      <c r="B35" s="20"/>
      <c r="C35" s="21"/>
    </row>
    <row r="36" spans="2:3" ht="26.25" customHeight="1" thickBot="1" x14ac:dyDescent="0.4">
      <c r="B36" s="23" t="s">
        <v>15</v>
      </c>
      <c r="C36" s="13"/>
    </row>
    <row r="37" spans="2:3" ht="12.75" customHeight="1" thickBot="1" x14ac:dyDescent="0.4">
      <c r="B37" s="24"/>
      <c r="C37" s="4"/>
    </row>
    <row r="38" spans="2:3" ht="48.75" customHeight="1" thickBot="1" x14ac:dyDescent="0.4">
      <c r="B38" s="19" t="s">
        <v>16</v>
      </c>
      <c r="C38" s="13"/>
    </row>
    <row r="39" spans="2:3" ht="14.25" customHeight="1" thickBot="1" x14ac:dyDescent="0.4">
      <c r="B39" s="2"/>
      <c r="C39" s="4"/>
    </row>
    <row r="40" spans="2:3" ht="30" customHeight="1" thickBot="1" x14ac:dyDescent="0.4">
      <c r="B40" s="19" t="s">
        <v>17</v>
      </c>
      <c r="C40" s="13"/>
    </row>
    <row r="41" spans="2:3" ht="19.5" customHeight="1" x14ac:dyDescent="0.35">
      <c r="C41" s="4"/>
    </row>
  </sheetData>
  <sheetProtection selectLockedCells="1"/>
  <mergeCells count="6">
    <mergeCell ref="I29:J29"/>
    <mergeCell ref="B2:C2"/>
    <mergeCell ref="B12:C12"/>
    <mergeCell ref="B14:C14"/>
    <mergeCell ref="B20:C20"/>
    <mergeCell ref="I27:J27"/>
  </mergeCells>
  <pageMargins left="0.7" right="0.7" top="0.75" bottom="0.75" header="0.3" footer="0.3"/>
  <pageSetup paperSize="9" scale="74" orientation="portrait" r:id="rId1"/>
  <colBreaks count="1" manualBreakCount="1">
    <brk id="4" max="3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961CE-F6B6-4340-9738-CC710ECBEEE0}">
  <sheetPr>
    <tabColor rgb="FF00FF00"/>
  </sheetPr>
  <dimension ref="B1:J38"/>
  <sheetViews>
    <sheetView showGridLines="0" topLeftCell="A37" zoomScale="85" zoomScaleNormal="85" workbookViewId="0">
      <selection activeCell="B91" sqref="B91"/>
    </sheetView>
  </sheetViews>
  <sheetFormatPr defaultRowHeight="14.5" x14ac:dyDescent="0.35"/>
  <cols>
    <col min="2" max="2" width="69.54296875" customWidth="1"/>
    <col min="3" max="3" width="40.36328125" style="25" customWidth="1"/>
  </cols>
  <sheetData>
    <row r="1" spans="2:4" ht="11.25" customHeight="1" x14ac:dyDescent="0.35">
      <c r="B1" s="2"/>
      <c r="C1" s="3"/>
    </row>
    <row r="2" spans="2:4" ht="23" x14ac:dyDescent="0.35">
      <c r="B2" s="348"/>
      <c r="C2" s="348"/>
    </row>
    <row r="3" spans="2:4" ht="15.5" x14ac:dyDescent="0.35">
      <c r="B3" s="2"/>
      <c r="C3" s="3"/>
    </row>
    <row r="4" spans="2:4" ht="15.5" x14ac:dyDescent="0.35">
      <c r="B4" s="2"/>
      <c r="C4" s="4"/>
    </row>
    <row r="5" spans="2:4" ht="15.5" x14ac:dyDescent="0.35">
      <c r="B5" s="2"/>
      <c r="C5" s="3"/>
    </row>
    <row r="6" spans="2:4" ht="15.5" x14ac:dyDescent="0.35">
      <c r="B6" s="2"/>
      <c r="C6" s="3"/>
    </row>
    <row r="7" spans="2:4" ht="15.5" x14ac:dyDescent="0.35">
      <c r="B7" s="2"/>
      <c r="C7" s="3"/>
    </row>
    <row r="8" spans="2:4" ht="15.5" x14ac:dyDescent="0.35">
      <c r="B8" s="2"/>
      <c r="C8" s="3"/>
    </row>
    <row r="9" spans="2:4" ht="15.5" x14ac:dyDescent="0.35">
      <c r="B9" s="2"/>
      <c r="C9" s="3"/>
    </row>
    <row r="10" spans="2:4" ht="15.5" x14ac:dyDescent="0.35">
      <c r="B10" s="2"/>
      <c r="C10" s="3"/>
    </row>
    <row r="11" spans="2:4" ht="15.5" x14ac:dyDescent="0.35">
      <c r="B11" s="5"/>
      <c r="C11" s="3"/>
    </row>
    <row r="12" spans="2:4" ht="18" x14ac:dyDescent="0.35">
      <c r="B12" s="349" t="s">
        <v>1</v>
      </c>
      <c r="C12" s="349"/>
    </row>
    <row r="13" spans="2:4" ht="15.5" x14ac:dyDescent="0.35">
      <c r="B13" s="6"/>
      <c r="C13" s="3"/>
    </row>
    <row r="14" spans="2:4" ht="15.5" x14ac:dyDescent="0.35">
      <c r="B14" s="350" t="s">
        <v>2</v>
      </c>
      <c r="C14" s="350"/>
      <c r="D14" s="7"/>
    </row>
    <row r="15" spans="2:4" ht="16" thickBot="1" x14ac:dyDescent="0.4">
      <c r="B15" s="8"/>
      <c r="C15" s="8"/>
      <c r="D15" s="7"/>
    </row>
    <row r="16" spans="2:4" ht="33" customHeight="1" thickBot="1" x14ac:dyDescent="0.4">
      <c r="B16" s="9" t="s">
        <v>3</v>
      </c>
      <c r="C16" s="10"/>
    </row>
    <row r="17" spans="2:10" ht="16" thickBot="1" x14ac:dyDescent="0.4">
      <c r="B17" s="6"/>
      <c r="C17" s="3"/>
    </row>
    <row r="18" spans="2:10" ht="33" customHeight="1" thickBot="1" x14ac:dyDescent="0.4">
      <c r="B18" s="9" t="s">
        <v>4</v>
      </c>
      <c r="C18" s="10" t="s">
        <v>18</v>
      </c>
    </row>
    <row r="19" spans="2:10" ht="15.5" x14ac:dyDescent="0.35">
      <c r="B19" s="6"/>
      <c r="C19" s="3"/>
    </row>
    <row r="20" spans="2:10" ht="74.75" customHeight="1" x14ac:dyDescent="0.35">
      <c r="B20" s="102" t="s">
        <v>347</v>
      </c>
      <c r="C20" s="101"/>
    </row>
    <row r="21" spans="2:10" ht="16" thickBot="1" x14ac:dyDescent="0.4">
      <c r="B21" s="11"/>
      <c r="C21" s="3"/>
    </row>
    <row r="22" spans="2:10" ht="30" customHeight="1" thickBot="1" x14ac:dyDescent="0.4">
      <c r="B22" s="12" t="s">
        <v>6</v>
      </c>
      <c r="C22" s="13"/>
    </row>
    <row r="23" spans="2:10" ht="15.5" x14ac:dyDescent="0.35">
      <c r="B23" s="14"/>
      <c r="C23" s="3"/>
    </row>
    <row r="24" spans="2:10" ht="16" thickBot="1" x14ac:dyDescent="0.4">
      <c r="B24" s="16"/>
      <c r="C24" s="3"/>
    </row>
    <row r="25" spans="2:10" ht="31.5" thickBot="1" x14ac:dyDescent="0.4">
      <c r="B25" s="98" t="s">
        <v>344</v>
      </c>
      <c r="C25" s="18">
        <f>'Typical Activity Schedule'!M195</f>
        <v>0</v>
      </c>
    </row>
    <row r="26" spans="2:10" ht="16" thickBot="1" x14ac:dyDescent="0.4">
      <c r="B26" s="98"/>
      <c r="C26" s="18"/>
    </row>
    <row r="27" spans="2:10" ht="31.5" thickBot="1" x14ac:dyDescent="0.4">
      <c r="B27" s="98" t="s">
        <v>19</v>
      </c>
      <c r="C27" s="18">
        <f>C25*15%</f>
        <v>0</v>
      </c>
      <c r="I27" s="347"/>
      <c r="J27" s="347"/>
    </row>
    <row r="28" spans="2:10" ht="16" thickBot="1" x14ac:dyDescent="0.4">
      <c r="B28" s="99" t="s">
        <v>10</v>
      </c>
      <c r="C28" s="18">
        <f>C25+C27</f>
        <v>0</v>
      </c>
    </row>
    <row r="29" spans="2:10" ht="16" thickBot="1" x14ac:dyDescent="0.4">
      <c r="B29" s="100" t="s">
        <v>11</v>
      </c>
      <c r="C29" s="18"/>
      <c r="I29" s="347"/>
      <c r="J29" s="347"/>
    </row>
    <row r="30" spans="2:10" ht="53.25" customHeight="1" thickBot="1" x14ac:dyDescent="0.4">
      <c r="B30" s="12" t="s">
        <v>12</v>
      </c>
      <c r="C30" s="13"/>
    </row>
    <row r="31" spans="2:10" ht="12.75" customHeight="1" x14ac:dyDescent="0.35">
      <c r="B31" s="20"/>
      <c r="C31" s="21"/>
    </row>
    <row r="32" spans="2:10" ht="12.75" customHeight="1" thickBot="1" x14ac:dyDescent="0.4">
      <c r="B32" s="20"/>
      <c r="C32" s="21"/>
    </row>
    <row r="33" spans="2:3" ht="26.25" customHeight="1" thickBot="1" x14ac:dyDescent="0.4">
      <c r="B33" s="23" t="s">
        <v>15</v>
      </c>
      <c r="C33" s="13"/>
    </row>
    <row r="34" spans="2:3" ht="12.75" customHeight="1" thickBot="1" x14ac:dyDescent="0.4">
      <c r="B34" s="24"/>
      <c r="C34" s="4"/>
    </row>
    <row r="35" spans="2:3" ht="48.75" customHeight="1" thickBot="1" x14ac:dyDescent="0.4">
      <c r="B35" s="19" t="s">
        <v>16</v>
      </c>
      <c r="C35" s="13"/>
    </row>
    <row r="36" spans="2:3" ht="14.25" customHeight="1" thickBot="1" x14ac:dyDescent="0.4">
      <c r="B36" s="2"/>
      <c r="C36" s="4"/>
    </row>
    <row r="37" spans="2:3" ht="30" customHeight="1" thickBot="1" x14ac:dyDescent="0.4">
      <c r="B37" s="19" t="s">
        <v>17</v>
      </c>
      <c r="C37" s="13"/>
    </row>
    <row r="38" spans="2:3" ht="19.5" customHeight="1" x14ac:dyDescent="0.35">
      <c r="C38" s="4"/>
    </row>
  </sheetData>
  <sheetProtection selectLockedCells="1"/>
  <mergeCells count="5">
    <mergeCell ref="B2:C2"/>
    <mergeCell ref="B12:C12"/>
    <mergeCell ref="B14:C14"/>
    <mergeCell ref="I27:J27"/>
    <mergeCell ref="I29:J29"/>
  </mergeCells>
  <pageMargins left="0.7" right="0.7" top="0.75" bottom="0.75" header="0.3" footer="0.3"/>
  <pageSetup paperSize="9" scale="74" orientation="portrait" r:id="rId1"/>
  <colBreaks count="1" manualBreakCount="1">
    <brk id="4" max="3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796D5-2452-479B-99B5-2DBC587524B3}">
  <sheetPr>
    <tabColor rgb="FF00FF00"/>
  </sheetPr>
  <dimension ref="B1:V58"/>
  <sheetViews>
    <sheetView zoomScale="70" zoomScaleNormal="70" zoomScaleSheetLayoutView="85" workbookViewId="0">
      <selection activeCell="F17" sqref="F17"/>
    </sheetView>
  </sheetViews>
  <sheetFormatPr defaultColWidth="9.36328125" defaultRowHeight="14.5" x14ac:dyDescent="0.35"/>
  <cols>
    <col min="1" max="1" width="2.36328125" style="41" customWidth="1"/>
    <col min="2" max="2" width="9.36328125" style="41"/>
    <col min="3" max="3" width="62.54296875" style="41" customWidth="1"/>
    <col min="4" max="4" width="87" style="41" customWidth="1"/>
    <col min="5" max="16384" width="9.36328125" style="41"/>
  </cols>
  <sheetData>
    <row r="1" spans="2:22" ht="15" thickBot="1" x14ac:dyDescent="0.4"/>
    <row r="2" spans="2:22" s="29" customFormat="1" ht="43.25" customHeight="1" thickBot="1" x14ac:dyDescent="0.35">
      <c r="B2" s="361" t="str">
        <f>'COVER  '!B20</f>
        <v xml:space="preserve">To engineer, procure and construct a water electrolysis hydrogen generation plant, which must be integrated with the existing renewable power plant for “green H2 production’ at ERIC Rosherville </v>
      </c>
      <c r="C2" s="362"/>
      <c r="D2" s="28"/>
      <c r="H2" s="30"/>
      <c r="K2" s="30"/>
      <c r="V2" s="30"/>
    </row>
    <row r="3" spans="2:22" s="29" customFormat="1" thickBot="1" x14ac:dyDescent="0.35">
      <c r="B3" s="26" t="s">
        <v>20</v>
      </c>
      <c r="C3" s="31"/>
      <c r="D3" s="32"/>
      <c r="E3" s="33" t="str">
        <f>IF('COVER  '!B17="","",'COVER  '!B17)</f>
        <v/>
      </c>
      <c r="H3" s="30"/>
      <c r="K3" s="30"/>
      <c r="V3" s="30"/>
    </row>
    <row r="4" spans="2:22" s="29" customFormat="1" thickBot="1" x14ac:dyDescent="0.35">
      <c r="B4" s="103" t="s">
        <v>21</v>
      </c>
      <c r="C4" s="104"/>
      <c r="D4" s="105"/>
      <c r="E4" s="35"/>
      <c r="F4" s="36"/>
      <c r="G4" s="36"/>
      <c r="H4" s="36"/>
      <c r="I4" s="36"/>
      <c r="K4" s="30"/>
      <c r="V4" s="30"/>
    </row>
    <row r="5" spans="2:22" s="29" customFormat="1" ht="17.149999999999999" customHeight="1" x14ac:dyDescent="0.3">
      <c r="B5" s="39"/>
      <c r="C5" s="39"/>
      <c r="D5" s="39"/>
      <c r="H5" s="30"/>
      <c r="K5" s="30"/>
      <c r="V5" s="30"/>
    </row>
    <row r="6" spans="2:22" x14ac:dyDescent="0.35">
      <c r="B6" s="40" t="s">
        <v>22</v>
      </c>
    </row>
    <row r="7" spans="2:22" ht="30" customHeight="1" thickBot="1" x14ac:dyDescent="0.4">
      <c r="B7" s="95">
        <v>1</v>
      </c>
      <c r="C7" s="373" t="s">
        <v>23</v>
      </c>
      <c r="D7" s="374"/>
    </row>
    <row r="8" spans="2:22" ht="67.5" customHeight="1" x14ac:dyDescent="0.35">
      <c r="B8" s="246">
        <v>1.1000000000000001</v>
      </c>
      <c r="C8" s="375" t="s">
        <v>345</v>
      </c>
      <c r="D8" s="376"/>
    </row>
    <row r="9" spans="2:22" ht="57.5" customHeight="1" x14ac:dyDescent="0.35">
      <c r="B9" s="96">
        <v>1.2</v>
      </c>
      <c r="C9" s="371" t="s">
        <v>24</v>
      </c>
      <c r="D9" s="372"/>
    </row>
    <row r="10" spans="2:22" s="44" customFormat="1" ht="30" customHeight="1" x14ac:dyDescent="0.35">
      <c r="B10" s="95">
        <v>2</v>
      </c>
      <c r="C10" s="363" t="s">
        <v>25</v>
      </c>
      <c r="D10" s="364"/>
    </row>
    <row r="11" spans="2:22" ht="30" customHeight="1" x14ac:dyDescent="0.35">
      <c r="B11" s="96">
        <v>2.1</v>
      </c>
      <c r="C11" s="357" t="s">
        <v>26</v>
      </c>
      <c r="D11" s="358"/>
    </row>
    <row r="12" spans="2:22" ht="30" customHeight="1" x14ac:dyDescent="0.35">
      <c r="B12" s="95">
        <v>3</v>
      </c>
      <c r="C12" s="363" t="s">
        <v>27</v>
      </c>
      <c r="D12" s="364"/>
    </row>
    <row r="13" spans="2:22" ht="30" customHeight="1" x14ac:dyDescent="0.35">
      <c r="B13" s="96">
        <v>3.1</v>
      </c>
      <c r="C13" s="371" t="s">
        <v>28</v>
      </c>
      <c r="D13" s="372"/>
    </row>
    <row r="14" spans="2:22" ht="30" customHeight="1" x14ac:dyDescent="0.35">
      <c r="B14" s="95">
        <v>4</v>
      </c>
      <c r="C14" s="363" t="s">
        <v>29</v>
      </c>
      <c r="D14" s="364"/>
    </row>
    <row r="15" spans="2:22" ht="43.5" customHeight="1" x14ac:dyDescent="0.35">
      <c r="B15" s="96">
        <v>4.0999999999999996</v>
      </c>
      <c r="C15" s="353" t="s">
        <v>30</v>
      </c>
      <c r="D15" s="354"/>
    </row>
    <row r="16" spans="2:22" ht="30" customHeight="1" x14ac:dyDescent="0.35">
      <c r="B16" s="96">
        <v>4.2</v>
      </c>
      <c r="C16" s="353" t="s">
        <v>31</v>
      </c>
      <c r="D16" s="354"/>
    </row>
    <row r="17" spans="2:4" ht="30" customHeight="1" x14ac:dyDescent="0.35">
      <c r="B17" s="95">
        <v>5</v>
      </c>
      <c r="C17" s="363" t="s">
        <v>32</v>
      </c>
      <c r="D17" s="364"/>
    </row>
    <row r="18" spans="2:4" ht="30" customHeight="1" x14ac:dyDescent="0.35">
      <c r="B18" s="96">
        <v>5.0999999999999996</v>
      </c>
      <c r="C18" s="353" t="s">
        <v>33</v>
      </c>
      <c r="D18" s="354"/>
    </row>
    <row r="19" spans="2:4" ht="30" customHeight="1" x14ac:dyDescent="0.35">
      <c r="B19" s="96">
        <v>5.2</v>
      </c>
      <c r="C19" s="353" t="s">
        <v>34</v>
      </c>
      <c r="D19" s="354"/>
    </row>
    <row r="20" spans="2:4" ht="30" customHeight="1" x14ac:dyDescent="0.35">
      <c r="B20" s="96">
        <v>5.3</v>
      </c>
      <c r="C20" s="367" t="s">
        <v>35</v>
      </c>
      <c r="D20" s="368"/>
    </row>
    <row r="21" spans="2:4" ht="30" customHeight="1" x14ac:dyDescent="0.35">
      <c r="B21" s="96">
        <v>5.4</v>
      </c>
      <c r="C21" s="353" t="s">
        <v>36</v>
      </c>
      <c r="D21" s="354"/>
    </row>
    <row r="22" spans="2:4" ht="30" customHeight="1" x14ac:dyDescent="0.35">
      <c r="B22" s="96">
        <v>5.5</v>
      </c>
      <c r="C22" s="353" t="s">
        <v>37</v>
      </c>
      <c r="D22" s="354"/>
    </row>
    <row r="23" spans="2:4" ht="30" customHeight="1" x14ac:dyDescent="0.35">
      <c r="B23" s="96">
        <v>5.6</v>
      </c>
      <c r="C23" s="353" t="s">
        <v>38</v>
      </c>
      <c r="D23" s="354"/>
    </row>
    <row r="24" spans="2:4" ht="30" customHeight="1" x14ac:dyDescent="0.35">
      <c r="B24" s="95">
        <v>6</v>
      </c>
      <c r="C24" s="363" t="s">
        <v>39</v>
      </c>
      <c r="D24" s="364"/>
    </row>
    <row r="25" spans="2:4" ht="30" customHeight="1" x14ac:dyDescent="0.35">
      <c r="B25" s="96">
        <v>6.1</v>
      </c>
      <c r="C25" s="353" t="s">
        <v>40</v>
      </c>
      <c r="D25" s="354"/>
    </row>
    <row r="26" spans="2:4" ht="30" customHeight="1" x14ac:dyDescent="0.35">
      <c r="B26" s="95">
        <v>7</v>
      </c>
      <c r="C26" s="365" t="s">
        <v>41</v>
      </c>
      <c r="D26" s="366"/>
    </row>
    <row r="27" spans="2:4" ht="30" customHeight="1" x14ac:dyDescent="0.35">
      <c r="B27" s="96">
        <v>7.1</v>
      </c>
      <c r="C27" s="353" t="s">
        <v>42</v>
      </c>
      <c r="D27" s="354"/>
    </row>
    <row r="28" spans="2:4" ht="30" customHeight="1" x14ac:dyDescent="0.35">
      <c r="B28" s="95">
        <v>8</v>
      </c>
      <c r="C28" s="365" t="s">
        <v>43</v>
      </c>
      <c r="D28" s="366"/>
    </row>
    <row r="29" spans="2:4" ht="30" customHeight="1" x14ac:dyDescent="0.35">
      <c r="B29" s="96">
        <v>8.1</v>
      </c>
      <c r="C29" s="353" t="s">
        <v>44</v>
      </c>
      <c r="D29" s="354"/>
    </row>
    <row r="30" spans="2:4" ht="30" customHeight="1" x14ac:dyDescent="0.35">
      <c r="B30" s="95">
        <v>9</v>
      </c>
      <c r="C30" s="355" t="s">
        <v>45</v>
      </c>
      <c r="D30" s="356"/>
    </row>
    <row r="31" spans="2:4" ht="30" customHeight="1" x14ac:dyDescent="0.35">
      <c r="B31" s="96">
        <v>9.1</v>
      </c>
      <c r="C31" s="357" t="s">
        <v>46</v>
      </c>
      <c r="D31" s="358"/>
    </row>
    <row r="32" spans="2:4" ht="30" customHeight="1" x14ac:dyDescent="0.35">
      <c r="B32" s="96">
        <v>9.1999999999999993</v>
      </c>
      <c r="C32" s="359" t="s">
        <v>346</v>
      </c>
      <c r="D32" s="360"/>
    </row>
    <row r="33" spans="2:4" ht="30" customHeight="1" x14ac:dyDescent="0.35">
      <c r="B33" s="96">
        <v>9.3000000000000007</v>
      </c>
      <c r="C33" s="353" t="s">
        <v>47</v>
      </c>
      <c r="D33" s="354"/>
    </row>
    <row r="34" spans="2:4" ht="30" customHeight="1" x14ac:dyDescent="0.35">
      <c r="B34" s="96">
        <v>9.4</v>
      </c>
      <c r="C34" s="353" t="s">
        <v>48</v>
      </c>
      <c r="D34" s="354"/>
    </row>
    <row r="35" spans="2:4" ht="30" customHeight="1" x14ac:dyDescent="0.35">
      <c r="B35" s="96">
        <v>9.5</v>
      </c>
      <c r="C35" s="353" t="s">
        <v>49</v>
      </c>
      <c r="D35" s="354"/>
    </row>
    <row r="36" spans="2:4" ht="30" customHeight="1" x14ac:dyDescent="0.35">
      <c r="B36" s="96">
        <v>9.6</v>
      </c>
      <c r="C36" s="353" t="s">
        <v>50</v>
      </c>
      <c r="D36" s="354"/>
    </row>
    <row r="37" spans="2:4" ht="30" customHeight="1" x14ac:dyDescent="0.35">
      <c r="B37" s="95">
        <v>10</v>
      </c>
      <c r="C37" s="355" t="s">
        <v>51</v>
      </c>
      <c r="D37" s="356"/>
    </row>
    <row r="38" spans="2:4" ht="30" customHeight="1" x14ac:dyDescent="0.35">
      <c r="B38" s="96">
        <v>10.1</v>
      </c>
      <c r="C38" s="369" t="s">
        <v>52</v>
      </c>
      <c r="D38" s="370"/>
    </row>
    <row r="39" spans="2:4" ht="30" customHeight="1" x14ac:dyDescent="0.35">
      <c r="B39" s="95">
        <v>11</v>
      </c>
      <c r="C39" s="355" t="s">
        <v>53</v>
      </c>
      <c r="D39" s="356"/>
    </row>
    <row r="40" spans="2:4" ht="30" customHeight="1" x14ac:dyDescent="0.35">
      <c r="B40" s="96">
        <v>11.1</v>
      </c>
      <c r="C40" s="357" t="s">
        <v>54</v>
      </c>
      <c r="D40" s="358"/>
    </row>
    <row r="41" spans="2:4" ht="30" customHeight="1" x14ac:dyDescent="0.35">
      <c r="B41" s="96">
        <v>11.2</v>
      </c>
      <c r="C41" s="353" t="s">
        <v>55</v>
      </c>
      <c r="D41" s="354"/>
    </row>
    <row r="42" spans="2:4" ht="30" customHeight="1" x14ac:dyDescent="0.35">
      <c r="B42" s="95">
        <v>13</v>
      </c>
      <c r="C42" s="355" t="s">
        <v>56</v>
      </c>
      <c r="D42" s="356"/>
    </row>
    <row r="43" spans="2:4" ht="30" customHeight="1" x14ac:dyDescent="0.35">
      <c r="B43" s="96">
        <v>13.1</v>
      </c>
      <c r="C43" s="357" t="s">
        <v>57</v>
      </c>
      <c r="D43" s="358"/>
    </row>
    <row r="44" spans="2:4" ht="30" customHeight="1" x14ac:dyDescent="0.35">
      <c r="B44" s="96">
        <v>13.2</v>
      </c>
      <c r="C44" s="357" t="s">
        <v>58</v>
      </c>
      <c r="D44" s="358"/>
    </row>
    <row r="46" spans="2:4" x14ac:dyDescent="0.35">
      <c r="B46" s="46"/>
    </row>
    <row r="57" spans="2:2" x14ac:dyDescent="0.35">
      <c r="B57" s="97"/>
    </row>
    <row r="58" spans="2:2" x14ac:dyDescent="0.35">
      <c r="B58" s="46"/>
    </row>
  </sheetData>
  <sheetProtection selectLockedCells="1"/>
  <mergeCells count="39">
    <mergeCell ref="C12:D12"/>
    <mergeCell ref="C13:D13"/>
    <mergeCell ref="C14:D14"/>
    <mergeCell ref="C7:D7"/>
    <mergeCell ref="C8:D8"/>
    <mergeCell ref="C9:D9"/>
    <mergeCell ref="C10:D10"/>
    <mergeCell ref="C11:D11"/>
    <mergeCell ref="C22:D22"/>
    <mergeCell ref="C16:D16"/>
    <mergeCell ref="C17:D17"/>
    <mergeCell ref="C18:D18"/>
    <mergeCell ref="C15:D15"/>
    <mergeCell ref="C44:D44"/>
    <mergeCell ref="B2:C2"/>
    <mergeCell ref="C34:D34"/>
    <mergeCell ref="C35:D35"/>
    <mergeCell ref="C36:D36"/>
    <mergeCell ref="C24:D24"/>
    <mergeCell ref="C25:D25"/>
    <mergeCell ref="C26:D26"/>
    <mergeCell ref="C27:D27"/>
    <mergeCell ref="C28:D28"/>
    <mergeCell ref="C29:D29"/>
    <mergeCell ref="C19:D19"/>
    <mergeCell ref="C20:D20"/>
    <mergeCell ref="C21:D21"/>
    <mergeCell ref="C37:D37"/>
    <mergeCell ref="C38:D38"/>
    <mergeCell ref="C23:D23"/>
    <mergeCell ref="C39:D39"/>
    <mergeCell ref="C40:D40"/>
    <mergeCell ref="C42:D42"/>
    <mergeCell ref="C43:D43"/>
    <mergeCell ref="C30:D30"/>
    <mergeCell ref="C31:D31"/>
    <mergeCell ref="C32:D32"/>
    <mergeCell ref="C33:D33"/>
    <mergeCell ref="C41:D41"/>
  </mergeCells>
  <pageMargins left="0.7" right="0.7" top="0.75" bottom="0.75" header="0.3" footer="0.3"/>
  <pageSetup paperSize="8" fitToWidth="3" fitToHeight="3" orientation="landscape" r:id="rId1"/>
  <rowBreaks count="1" manualBreakCount="1">
    <brk id="3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1F3C5-6ACC-4E55-88C4-5D811D3CD073}">
  <sheetPr>
    <tabColor rgb="FF0070C0"/>
  </sheetPr>
  <dimension ref="A1:AB202"/>
  <sheetViews>
    <sheetView tabSelected="1" view="pageBreakPreview" zoomScaleNormal="85" zoomScaleSheetLayoutView="100" workbookViewId="0">
      <selection activeCell="B9" sqref="B9:O9"/>
    </sheetView>
  </sheetViews>
  <sheetFormatPr defaultColWidth="9.36328125" defaultRowHeight="10.5" outlineLevelCol="1" x14ac:dyDescent="0.35"/>
  <cols>
    <col min="1" max="1" width="2" style="260" customWidth="1"/>
    <col min="2" max="2" width="6.6328125" style="288" customWidth="1"/>
    <col min="3" max="3" width="8.453125" style="286" customWidth="1"/>
    <col min="4" max="4" width="54.90625" style="336" customWidth="1"/>
    <col min="5" max="5" width="19.36328125" style="336" customWidth="1"/>
    <col min="6" max="6" width="18.453125" style="337" customWidth="1"/>
    <col min="7" max="7" width="8.453125" style="286" customWidth="1"/>
    <col min="8" max="8" width="8.36328125" style="286" customWidth="1"/>
    <col min="9" max="9" width="14.54296875" style="173" customWidth="1"/>
    <col min="10" max="10" width="7.453125" style="334" customWidth="1"/>
    <col min="11" max="11" width="12.36328125" style="334" customWidth="1"/>
    <col min="12" max="12" width="12.54296875" style="334" customWidth="1"/>
    <col min="13" max="13" width="18.54296875" style="334" customWidth="1"/>
    <col min="14" max="14" width="11.6328125" style="259" customWidth="1"/>
    <col min="15" max="15" width="60.6328125" style="259" hidden="1" customWidth="1" outlineLevel="1"/>
    <col min="16" max="16" width="7.36328125" style="259" customWidth="1" collapsed="1"/>
    <col min="17" max="17" width="9.36328125" style="260" customWidth="1"/>
    <col min="18" max="18" width="11.36328125" style="260" customWidth="1"/>
    <col min="19" max="19" width="12.36328125" style="260" customWidth="1"/>
    <col min="20" max="20" width="41.54296875" style="260" customWidth="1"/>
    <col min="21" max="21" width="24" style="260" customWidth="1"/>
    <col min="22" max="22" width="10.453125" style="260" customWidth="1"/>
    <col min="23" max="23" width="13.54296875" style="260" customWidth="1"/>
    <col min="24" max="24" width="15" style="260" customWidth="1"/>
    <col min="25" max="25" width="30.453125" style="260" customWidth="1"/>
    <col min="26" max="26" width="18.453125" style="260" customWidth="1"/>
    <col min="27" max="27" width="28" style="260" customWidth="1"/>
    <col min="28" max="28" width="6.54296875" style="261" customWidth="1"/>
    <col min="29" max="16384" width="9.36328125" style="260"/>
  </cols>
  <sheetData>
    <row r="1" spans="2:28" s="258" customFormat="1" ht="17.75" customHeight="1" thickBot="1" x14ac:dyDescent="0.3">
      <c r="B1" s="415"/>
      <c r="C1" s="415"/>
      <c r="D1" s="415"/>
      <c r="E1" s="415"/>
      <c r="F1" s="415"/>
      <c r="G1" s="415"/>
      <c r="H1" s="415"/>
      <c r="I1" s="415"/>
      <c r="J1" s="415"/>
      <c r="K1" s="415"/>
      <c r="L1" s="415"/>
      <c r="M1" s="415"/>
      <c r="N1" s="415"/>
      <c r="O1" s="415"/>
      <c r="P1" s="257"/>
    </row>
    <row r="2" spans="2:28" ht="13" x14ac:dyDescent="0.35">
      <c r="B2" s="416" t="s">
        <v>59</v>
      </c>
      <c r="C2" s="417"/>
      <c r="D2" s="417"/>
      <c r="E2" s="417"/>
      <c r="F2" s="417"/>
      <c r="G2" s="417"/>
      <c r="H2" s="417"/>
      <c r="I2" s="417"/>
      <c r="J2" s="417"/>
      <c r="K2" s="417"/>
      <c r="L2" s="417"/>
      <c r="M2" s="417"/>
      <c r="N2" s="417"/>
      <c r="O2" s="418"/>
    </row>
    <row r="3" spans="2:28" ht="13" x14ac:dyDescent="0.35">
      <c r="B3" s="419" t="s">
        <v>60</v>
      </c>
      <c r="C3" s="420"/>
      <c r="D3" s="420"/>
      <c r="E3" s="420"/>
      <c r="F3" s="420"/>
      <c r="G3" s="420"/>
      <c r="H3" s="420"/>
      <c r="I3" s="420"/>
      <c r="J3" s="420"/>
      <c r="K3" s="420"/>
      <c r="L3" s="420"/>
      <c r="M3" s="420"/>
      <c r="N3" s="420"/>
      <c r="O3" s="421"/>
    </row>
    <row r="4" spans="2:28" ht="13" x14ac:dyDescent="0.35">
      <c r="B4" s="419" t="s">
        <v>354</v>
      </c>
      <c r="C4" s="420"/>
      <c r="D4" s="420"/>
      <c r="E4" s="420"/>
      <c r="F4" s="420"/>
      <c r="G4" s="420"/>
      <c r="H4" s="420"/>
      <c r="I4" s="420"/>
      <c r="J4" s="420"/>
      <c r="K4" s="420"/>
      <c r="L4" s="420"/>
      <c r="M4" s="420"/>
      <c r="N4" s="420"/>
      <c r="O4" s="421"/>
    </row>
    <row r="5" spans="2:28" ht="13.5" thickBot="1" x14ac:dyDescent="0.4">
      <c r="B5" s="422"/>
      <c r="C5" s="423"/>
      <c r="D5" s="423"/>
      <c r="E5" s="423"/>
      <c r="F5" s="423"/>
      <c r="G5" s="423"/>
      <c r="H5" s="423"/>
      <c r="I5" s="423"/>
      <c r="J5" s="423"/>
      <c r="K5" s="423"/>
      <c r="L5" s="423"/>
      <c r="M5" s="423"/>
      <c r="N5" s="423"/>
      <c r="O5" s="424"/>
      <c r="Q5" s="262"/>
    </row>
    <row r="6" spans="2:28" ht="17.149999999999999" customHeight="1" thickBot="1" x14ac:dyDescent="0.4">
      <c r="B6" s="425" t="s">
        <v>61</v>
      </c>
      <c r="C6" s="426"/>
      <c r="D6" s="426"/>
      <c r="E6" s="426"/>
      <c r="F6" s="426"/>
      <c r="G6" s="426"/>
      <c r="H6" s="426"/>
      <c r="I6" s="426"/>
      <c r="J6" s="426"/>
      <c r="K6" s="426"/>
      <c r="L6" s="426"/>
      <c r="M6" s="426"/>
      <c r="N6" s="426"/>
      <c r="O6" s="427"/>
      <c r="Q6" s="263" t="s">
        <v>353</v>
      </c>
    </row>
    <row r="7" spans="2:28" ht="20.149999999999999" customHeight="1" thickBot="1" x14ac:dyDescent="0.4">
      <c r="B7" s="402" t="s">
        <v>62</v>
      </c>
      <c r="C7" s="404" t="s">
        <v>63</v>
      </c>
      <c r="D7" s="404" t="s">
        <v>64</v>
      </c>
      <c r="E7" s="264"/>
      <c r="F7" s="406" t="s">
        <v>65</v>
      </c>
      <c r="G7" s="408" t="s">
        <v>66</v>
      </c>
      <c r="H7" s="409"/>
      <c r="I7" s="412"/>
      <c r="J7" s="413"/>
      <c r="K7" s="413"/>
      <c r="L7" s="413"/>
      <c r="M7" s="414"/>
      <c r="N7" s="397" t="s">
        <v>67</v>
      </c>
      <c r="O7" s="399" t="s">
        <v>68</v>
      </c>
      <c r="Q7" s="263" t="s">
        <v>355</v>
      </c>
      <c r="R7" s="265"/>
      <c r="S7" s="265"/>
      <c r="T7" s="265"/>
      <c r="U7" s="266"/>
      <c r="V7" s="265"/>
      <c r="W7" s="265"/>
      <c r="X7" s="265"/>
    </row>
    <row r="8" spans="2:28" s="272" customFormat="1" ht="32.75" customHeight="1" thickBot="1" x14ac:dyDescent="0.4">
      <c r="B8" s="403"/>
      <c r="C8" s="405"/>
      <c r="D8" s="405"/>
      <c r="E8" s="267" t="s">
        <v>517</v>
      </c>
      <c r="F8" s="407"/>
      <c r="G8" s="410"/>
      <c r="H8" s="411"/>
      <c r="I8" s="170" t="s">
        <v>69</v>
      </c>
      <c r="J8" s="268" t="s">
        <v>70</v>
      </c>
      <c r="K8" s="268" t="s">
        <v>71</v>
      </c>
      <c r="L8" s="268" t="s">
        <v>72</v>
      </c>
      <c r="M8" s="269" t="s">
        <v>73</v>
      </c>
      <c r="N8" s="398"/>
      <c r="O8" s="400"/>
      <c r="P8" s="259"/>
      <c r="Q8" s="270"/>
      <c r="R8" s="271"/>
      <c r="S8" s="271"/>
      <c r="T8" s="271"/>
      <c r="U8" s="271"/>
      <c r="V8" s="271"/>
      <c r="W8" s="271"/>
      <c r="X8" s="271"/>
    </row>
    <row r="9" spans="2:28" ht="12.65" customHeight="1" thickBot="1" x14ac:dyDescent="0.25">
      <c r="B9" s="389" t="s">
        <v>75</v>
      </c>
      <c r="C9" s="390"/>
      <c r="D9" s="390"/>
      <c r="E9" s="390"/>
      <c r="F9" s="390"/>
      <c r="G9" s="390"/>
      <c r="H9" s="390"/>
      <c r="I9" s="390"/>
      <c r="J9" s="390"/>
      <c r="K9" s="390"/>
      <c r="L9" s="390"/>
      <c r="M9" s="390"/>
      <c r="N9" s="390"/>
      <c r="O9" s="391"/>
      <c r="Q9" s="273"/>
      <c r="R9" s="273"/>
      <c r="S9" s="273"/>
      <c r="U9" s="274"/>
      <c r="V9" s="274"/>
      <c r="X9" s="275"/>
      <c r="Y9" s="276"/>
      <c r="AB9" s="260"/>
    </row>
    <row r="10" spans="2:28" ht="12.65" customHeight="1" x14ac:dyDescent="0.25">
      <c r="B10" s="340"/>
      <c r="C10" s="341"/>
      <c r="D10" s="342"/>
      <c r="E10" s="342"/>
      <c r="F10" s="343"/>
      <c r="G10" s="344"/>
      <c r="H10" s="344"/>
      <c r="I10" s="344"/>
      <c r="J10" s="344"/>
      <c r="K10" s="344"/>
      <c r="L10" s="344"/>
      <c r="M10" s="345">
        <f>SUM(M11:M20)</f>
        <v>0</v>
      </c>
      <c r="N10" s="345"/>
      <c r="O10" s="277" t="s">
        <v>74</v>
      </c>
      <c r="Q10" s="273"/>
      <c r="R10" s="273"/>
      <c r="S10" s="273"/>
      <c r="U10" s="274"/>
      <c r="V10" s="274"/>
      <c r="W10" s="276"/>
      <c r="X10" s="275"/>
      <c r="Y10" s="276"/>
      <c r="AB10" s="260"/>
    </row>
    <row r="11" spans="2:28" ht="10" x14ac:dyDescent="0.2">
      <c r="B11" s="278">
        <v>1</v>
      </c>
      <c r="C11" s="279" t="s">
        <v>356</v>
      </c>
      <c r="D11" s="280"/>
      <c r="E11" s="281"/>
      <c r="F11" s="94"/>
      <c r="G11" s="252" t="s">
        <v>353</v>
      </c>
      <c r="H11" s="253" t="s">
        <v>76</v>
      </c>
      <c r="I11" s="171">
        <v>1</v>
      </c>
      <c r="J11" s="254"/>
      <c r="K11" s="255"/>
      <c r="L11" s="304">
        <v>0</v>
      </c>
      <c r="M11" s="256">
        <f t="shared" ref="M11:M20" si="0">K11*L11*I11</f>
        <v>0</v>
      </c>
      <c r="N11" s="282" t="s">
        <v>77</v>
      </c>
      <c r="O11" s="283" t="s">
        <v>78</v>
      </c>
      <c r="Q11" s="273"/>
      <c r="R11" s="273"/>
      <c r="S11" s="273"/>
      <c r="U11" s="274"/>
      <c r="V11" s="274"/>
      <c r="W11" s="276"/>
      <c r="X11" s="275"/>
      <c r="Y11" s="276"/>
      <c r="AB11" s="260"/>
    </row>
    <row r="12" spans="2:28" ht="10" x14ac:dyDescent="0.2">
      <c r="B12" s="278"/>
      <c r="C12" s="284" t="s">
        <v>357</v>
      </c>
      <c r="D12" s="280"/>
      <c r="E12" s="281"/>
      <c r="F12" s="94"/>
      <c r="G12" s="252" t="s">
        <v>353</v>
      </c>
      <c r="H12" s="253" t="s">
        <v>76</v>
      </c>
      <c r="I12" s="171">
        <v>1</v>
      </c>
      <c r="J12" s="254"/>
      <c r="K12" s="255"/>
      <c r="L12" s="304">
        <v>0</v>
      </c>
      <c r="M12" s="256">
        <f t="shared" si="0"/>
        <v>0</v>
      </c>
      <c r="N12" s="282" t="s">
        <v>77</v>
      </c>
      <c r="O12" s="283" t="s">
        <v>78</v>
      </c>
      <c r="Q12" s="273"/>
      <c r="R12" s="273"/>
      <c r="S12" s="273"/>
      <c r="U12" s="274"/>
      <c r="V12" s="274"/>
      <c r="W12" s="276"/>
      <c r="X12" s="275"/>
      <c r="Y12" s="276"/>
      <c r="AB12" s="260"/>
    </row>
    <row r="13" spans="2:28" ht="10" x14ac:dyDescent="0.2">
      <c r="B13" s="278"/>
      <c r="C13" s="285" t="s">
        <v>358</v>
      </c>
      <c r="D13" s="280"/>
      <c r="E13" s="281"/>
      <c r="F13" s="94"/>
      <c r="G13" s="252" t="s">
        <v>353</v>
      </c>
      <c r="H13" s="253" t="s">
        <v>76</v>
      </c>
      <c r="I13" s="171">
        <v>1</v>
      </c>
      <c r="J13" s="254"/>
      <c r="K13" s="255"/>
      <c r="L13" s="304">
        <v>0</v>
      </c>
      <c r="M13" s="256">
        <f t="shared" si="0"/>
        <v>0</v>
      </c>
      <c r="N13" s="282" t="s">
        <v>77</v>
      </c>
      <c r="O13" s="283" t="s">
        <v>78</v>
      </c>
      <c r="Q13" s="273"/>
      <c r="R13" s="273"/>
      <c r="S13" s="273"/>
      <c r="U13" s="274"/>
      <c r="V13" s="274"/>
      <c r="W13" s="276"/>
      <c r="X13" s="275"/>
      <c r="Y13" s="276"/>
      <c r="AB13" s="260"/>
    </row>
    <row r="14" spans="2:28" ht="10" x14ac:dyDescent="0.2">
      <c r="B14" s="278"/>
      <c r="C14" s="285" t="s">
        <v>359</v>
      </c>
      <c r="D14" s="280"/>
      <c r="E14" s="281"/>
      <c r="F14" s="94"/>
      <c r="G14" s="252" t="s">
        <v>353</v>
      </c>
      <c r="H14" s="253" t="s">
        <v>76</v>
      </c>
      <c r="I14" s="171">
        <v>1</v>
      </c>
      <c r="J14" s="254"/>
      <c r="K14" s="255"/>
      <c r="L14" s="304">
        <v>0</v>
      </c>
      <c r="M14" s="256">
        <f t="shared" si="0"/>
        <v>0</v>
      </c>
      <c r="N14" s="282" t="s">
        <v>77</v>
      </c>
      <c r="O14" s="283" t="s">
        <v>78</v>
      </c>
      <c r="Q14" s="273"/>
      <c r="R14" s="273"/>
      <c r="S14" s="273"/>
      <c r="U14" s="274"/>
      <c r="V14" s="274"/>
      <c r="W14" s="276"/>
      <c r="X14" s="275"/>
      <c r="Y14" s="276"/>
      <c r="AB14" s="260"/>
    </row>
    <row r="15" spans="2:28" ht="10" x14ac:dyDescent="0.2">
      <c r="B15" s="278"/>
      <c r="C15" s="285" t="s">
        <v>360</v>
      </c>
      <c r="D15" s="280"/>
      <c r="E15" s="281"/>
      <c r="F15" s="94"/>
      <c r="G15" s="252" t="s">
        <v>353</v>
      </c>
      <c r="H15" s="253" t="s">
        <v>76</v>
      </c>
      <c r="I15" s="171">
        <v>1</v>
      </c>
      <c r="J15" s="254"/>
      <c r="K15" s="255"/>
      <c r="L15" s="304">
        <v>0</v>
      </c>
      <c r="M15" s="256">
        <f t="shared" si="0"/>
        <v>0</v>
      </c>
      <c r="N15" s="282" t="s">
        <v>77</v>
      </c>
      <c r="O15" s="283" t="s">
        <v>78</v>
      </c>
      <c r="Q15" s="273"/>
      <c r="R15" s="273"/>
      <c r="S15" s="273"/>
      <c r="U15" s="274"/>
      <c r="V15" s="274"/>
      <c r="W15" s="276"/>
      <c r="X15" s="275"/>
      <c r="Y15" s="276"/>
      <c r="AB15" s="260"/>
    </row>
    <row r="16" spans="2:28" ht="10" x14ac:dyDescent="0.2">
      <c r="B16" s="278"/>
      <c r="C16" s="285" t="s">
        <v>361</v>
      </c>
      <c r="D16" s="280"/>
      <c r="E16" s="281"/>
      <c r="F16" s="94"/>
      <c r="G16" s="252" t="s">
        <v>353</v>
      </c>
      <c r="H16" s="253" t="s">
        <v>76</v>
      </c>
      <c r="I16" s="171">
        <v>1</v>
      </c>
      <c r="J16" s="254"/>
      <c r="K16" s="255"/>
      <c r="L16" s="304">
        <v>0</v>
      </c>
      <c r="M16" s="256">
        <f t="shared" si="0"/>
        <v>0</v>
      </c>
      <c r="N16" s="282" t="s">
        <v>77</v>
      </c>
      <c r="O16" s="283" t="s">
        <v>78</v>
      </c>
      <c r="Q16" s="273"/>
      <c r="R16" s="273"/>
      <c r="S16" s="273"/>
      <c r="U16" s="274"/>
      <c r="V16" s="274"/>
      <c r="W16" s="276"/>
      <c r="X16" s="275"/>
      <c r="Y16" s="276"/>
      <c r="AB16" s="260"/>
    </row>
    <row r="17" spans="2:28" ht="10" x14ac:dyDescent="0.2">
      <c r="B17" s="278"/>
      <c r="C17" s="285" t="s">
        <v>362</v>
      </c>
      <c r="D17" s="280"/>
      <c r="E17" s="281"/>
      <c r="F17" s="94"/>
      <c r="G17" s="252" t="s">
        <v>353</v>
      </c>
      <c r="H17" s="253" t="s">
        <v>76</v>
      </c>
      <c r="I17" s="171">
        <v>1</v>
      </c>
      <c r="J17" s="254"/>
      <c r="K17" s="255"/>
      <c r="L17" s="304">
        <v>0</v>
      </c>
      <c r="M17" s="256">
        <f t="shared" si="0"/>
        <v>0</v>
      </c>
      <c r="N17" s="282"/>
      <c r="O17" s="283"/>
      <c r="Q17" s="273"/>
      <c r="R17" s="273"/>
      <c r="S17" s="273"/>
      <c r="U17" s="274"/>
      <c r="V17" s="274"/>
      <c r="W17" s="276"/>
      <c r="X17" s="275"/>
      <c r="Y17" s="276"/>
      <c r="AB17" s="260"/>
    </row>
    <row r="18" spans="2:28" ht="10" x14ac:dyDescent="0.2">
      <c r="B18" s="278"/>
      <c r="C18" s="285" t="s">
        <v>406</v>
      </c>
      <c r="D18" s="280"/>
      <c r="E18" s="281"/>
      <c r="F18" s="94"/>
      <c r="G18" s="252" t="s">
        <v>353</v>
      </c>
      <c r="H18" s="253" t="s">
        <v>76</v>
      </c>
      <c r="I18" s="171">
        <v>1</v>
      </c>
      <c r="J18" s="254"/>
      <c r="K18" s="255"/>
      <c r="L18" s="304">
        <v>0</v>
      </c>
      <c r="M18" s="256">
        <f t="shared" si="0"/>
        <v>0</v>
      </c>
      <c r="N18" s="282"/>
      <c r="O18" s="283"/>
      <c r="Q18" s="273"/>
      <c r="R18" s="273"/>
      <c r="S18" s="273"/>
      <c r="U18" s="274"/>
      <c r="V18" s="274"/>
      <c r="W18" s="276"/>
      <c r="X18" s="275"/>
      <c r="Y18" s="276"/>
      <c r="AB18" s="260"/>
    </row>
    <row r="19" spans="2:28" ht="10" x14ac:dyDescent="0.2">
      <c r="B19" s="278"/>
      <c r="C19" s="285" t="s">
        <v>407</v>
      </c>
      <c r="D19" s="280"/>
      <c r="E19" s="281"/>
      <c r="F19" s="94"/>
      <c r="G19" s="252" t="s">
        <v>353</v>
      </c>
      <c r="H19" s="253" t="s">
        <v>76</v>
      </c>
      <c r="I19" s="171">
        <v>1</v>
      </c>
      <c r="J19" s="254"/>
      <c r="K19" s="255"/>
      <c r="L19" s="304">
        <v>0</v>
      </c>
      <c r="M19" s="256">
        <f>K19*L19*I19</f>
        <v>0</v>
      </c>
      <c r="N19" s="282"/>
      <c r="O19" s="283"/>
      <c r="Q19" s="273"/>
      <c r="R19" s="273"/>
      <c r="S19" s="273"/>
      <c r="U19" s="274"/>
      <c r="V19" s="274"/>
      <c r="W19" s="276"/>
      <c r="X19" s="275"/>
      <c r="Y19" s="276"/>
      <c r="AB19" s="260"/>
    </row>
    <row r="20" spans="2:28" ht="20.5" thickBot="1" x14ac:dyDescent="0.25">
      <c r="B20" s="278"/>
      <c r="C20" s="285" t="s">
        <v>408</v>
      </c>
      <c r="D20" s="346" t="s">
        <v>512</v>
      </c>
      <c r="E20" s="281"/>
      <c r="F20" s="94"/>
      <c r="G20" s="252" t="s">
        <v>353</v>
      </c>
      <c r="H20" s="253" t="s">
        <v>76</v>
      </c>
      <c r="I20" s="171">
        <v>1</v>
      </c>
      <c r="J20" s="254" t="s">
        <v>511</v>
      </c>
      <c r="K20" s="255">
        <v>30</v>
      </c>
      <c r="L20" s="304">
        <v>0</v>
      </c>
      <c r="M20" s="256">
        <f t="shared" si="0"/>
        <v>0</v>
      </c>
      <c r="N20" s="282"/>
      <c r="O20" s="283"/>
      <c r="Q20" s="273"/>
      <c r="R20" s="273"/>
      <c r="S20" s="273"/>
      <c r="U20" s="274"/>
      <c r="V20" s="274"/>
      <c r="W20" s="276"/>
      <c r="X20" s="275"/>
      <c r="Y20" s="276"/>
      <c r="AB20" s="260"/>
    </row>
    <row r="21" spans="2:28" ht="12.65" customHeight="1" thickBot="1" x14ac:dyDescent="0.25">
      <c r="B21" s="401" t="s">
        <v>79</v>
      </c>
      <c r="C21" s="390"/>
      <c r="D21" s="390"/>
      <c r="E21" s="390"/>
      <c r="F21" s="390"/>
      <c r="G21" s="390"/>
      <c r="H21" s="390"/>
      <c r="I21" s="390"/>
      <c r="J21" s="390"/>
      <c r="K21" s="390"/>
      <c r="L21" s="390"/>
      <c r="M21" s="390"/>
      <c r="N21" s="390"/>
      <c r="O21" s="391"/>
      <c r="Q21" s="273"/>
      <c r="R21" s="273"/>
      <c r="S21" s="273"/>
      <c r="U21" s="274"/>
      <c r="V21" s="274"/>
      <c r="X21" s="275"/>
      <c r="Y21" s="276"/>
    </row>
    <row r="22" spans="2:28" x14ac:dyDescent="0.2">
      <c r="B22" s="392"/>
      <c r="C22" s="393"/>
      <c r="D22" s="393"/>
      <c r="E22" s="393"/>
      <c r="F22" s="394"/>
      <c r="G22" s="395"/>
      <c r="H22" s="396"/>
      <c r="I22" s="396"/>
      <c r="J22" s="395"/>
      <c r="K22" s="396"/>
      <c r="L22" s="396"/>
      <c r="M22" s="345">
        <f>SUM(M23:M32)</f>
        <v>0</v>
      </c>
      <c r="N22" s="290"/>
      <c r="O22" s="277"/>
      <c r="Q22" s="273"/>
      <c r="R22" s="273"/>
      <c r="S22" s="273"/>
      <c r="U22" s="274"/>
      <c r="V22" s="274"/>
      <c r="W22" s="276"/>
      <c r="X22" s="275"/>
      <c r="Y22" s="276"/>
    </row>
    <row r="23" spans="2:28" ht="10" x14ac:dyDescent="0.2">
      <c r="B23" s="278">
        <f>B11+1</f>
        <v>2</v>
      </c>
      <c r="C23" s="279" t="s">
        <v>363</v>
      </c>
      <c r="D23" s="280"/>
      <c r="E23" s="280"/>
      <c r="F23" s="94"/>
      <c r="G23" s="252" t="s">
        <v>353</v>
      </c>
      <c r="H23" s="253" t="s">
        <v>76</v>
      </c>
      <c r="I23" s="171">
        <v>1</v>
      </c>
      <c r="J23" s="254"/>
      <c r="K23" s="255"/>
      <c r="L23" s="304">
        <v>0</v>
      </c>
      <c r="M23" s="256">
        <f t="shared" ref="M23:M31" si="1">I23*K23*L23</f>
        <v>0</v>
      </c>
      <c r="N23" s="282"/>
      <c r="O23" s="283"/>
      <c r="Q23" s="273"/>
      <c r="R23" s="273"/>
      <c r="S23" s="273"/>
      <c r="U23" s="274"/>
      <c r="V23" s="274"/>
      <c r="W23" s="276"/>
      <c r="X23" s="275"/>
      <c r="Y23" s="276"/>
      <c r="AB23" s="260"/>
    </row>
    <row r="24" spans="2:28" ht="10" x14ac:dyDescent="0.2">
      <c r="B24" s="278"/>
      <c r="C24" s="291" t="s">
        <v>364</v>
      </c>
      <c r="D24" s="292"/>
      <c r="E24" s="280"/>
      <c r="F24" s="94"/>
      <c r="G24" s="252" t="s">
        <v>353</v>
      </c>
      <c r="H24" s="253" t="s">
        <v>76</v>
      </c>
      <c r="I24" s="171">
        <v>1</v>
      </c>
      <c r="J24" s="254"/>
      <c r="K24" s="255"/>
      <c r="L24" s="304">
        <v>0</v>
      </c>
      <c r="M24" s="256">
        <f t="shared" si="1"/>
        <v>0</v>
      </c>
      <c r="N24" s="293"/>
      <c r="O24" s="294"/>
      <c r="Q24" s="273"/>
      <c r="R24" s="273"/>
      <c r="S24" s="273"/>
      <c r="U24" s="274"/>
      <c r="V24" s="274"/>
      <c r="W24" s="276"/>
      <c r="X24" s="275"/>
      <c r="Y24" s="276"/>
      <c r="AB24" s="260"/>
    </row>
    <row r="25" spans="2:28" ht="10" x14ac:dyDescent="0.2">
      <c r="B25" s="278"/>
      <c r="C25" s="291" t="s">
        <v>365</v>
      </c>
      <c r="D25" s="292"/>
      <c r="E25" s="280"/>
      <c r="F25" s="94"/>
      <c r="G25" s="252" t="s">
        <v>353</v>
      </c>
      <c r="H25" s="253" t="s">
        <v>76</v>
      </c>
      <c r="I25" s="171">
        <v>1</v>
      </c>
      <c r="J25" s="254"/>
      <c r="K25" s="255"/>
      <c r="L25" s="304">
        <v>0</v>
      </c>
      <c r="M25" s="256">
        <f t="shared" si="1"/>
        <v>0</v>
      </c>
      <c r="N25" s="293"/>
      <c r="O25" s="294"/>
      <c r="Q25" s="273"/>
      <c r="R25" s="273"/>
      <c r="S25" s="273"/>
      <c r="U25" s="274"/>
      <c r="V25" s="274"/>
      <c r="W25" s="276"/>
      <c r="X25" s="275"/>
      <c r="Y25" s="276"/>
      <c r="AB25" s="260"/>
    </row>
    <row r="26" spans="2:28" ht="10" x14ac:dyDescent="0.2">
      <c r="B26" s="278"/>
      <c r="C26" s="291" t="s">
        <v>366</v>
      </c>
      <c r="D26" s="292"/>
      <c r="E26" s="280"/>
      <c r="F26" s="94"/>
      <c r="G26" s="252" t="s">
        <v>353</v>
      </c>
      <c r="H26" s="253" t="s">
        <v>76</v>
      </c>
      <c r="I26" s="171">
        <v>1</v>
      </c>
      <c r="J26" s="254"/>
      <c r="K26" s="255"/>
      <c r="L26" s="304">
        <v>0</v>
      </c>
      <c r="M26" s="256">
        <f t="shared" si="1"/>
        <v>0</v>
      </c>
      <c r="N26" s="293"/>
      <c r="O26" s="294"/>
      <c r="Q26" s="273"/>
      <c r="R26" s="273"/>
      <c r="S26" s="273"/>
      <c r="U26" s="274"/>
      <c r="V26" s="274"/>
      <c r="W26" s="276"/>
      <c r="X26" s="275"/>
      <c r="Y26" s="276"/>
      <c r="AB26" s="260"/>
    </row>
    <row r="27" spans="2:28" ht="10" x14ac:dyDescent="0.2">
      <c r="B27" s="278"/>
      <c r="C27" s="291" t="s">
        <v>367</v>
      </c>
      <c r="D27" s="292"/>
      <c r="E27" s="280"/>
      <c r="F27" s="94"/>
      <c r="G27" s="252" t="s">
        <v>353</v>
      </c>
      <c r="H27" s="253" t="s">
        <v>76</v>
      </c>
      <c r="I27" s="171">
        <v>1</v>
      </c>
      <c r="J27" s="254"/>
      <c r="K27" s="255"/>
      <c r="L27" s="304">
        <v>0</v>
      </c>
      <c r="M27" s="256">
        <f t="shared" si="1"/>
        <v>0</v>
      </c>
      <c r="N27" s="293"/>
      <c r="O27" s="294"/>
      <c r="Q27" s="273"/>
      <c r="R27" s="273"/>
      <c r="S27" s="273"/>
      <c r="U27" s="274"/>
      <c r="V27" s="274"/>
      <c r="W27" s="276"/>
      <c r="X27" s="275"/>
      <c r="Y27" s="276"/>
      <c r="AB27" s="260"/>
    </row>
    <row r="28" spans="2:28" ht="10" x14ac:dyDescent="0.2">
      <c r="B28" s="278"/>
      <c r="C28" s="291" t="s">
        <v>368</v>
      </c>
      <c r="D28" s="292"/>
      <c r="E28" s="280"/>
      <c r="F28" s="94"/>
      <c r="G28" s="252" t="s">
        <v>353</v>
      </c>
      <c r="H28" s="253" t="s">
        <v>76</v>
      </c>
      <c r="I28" s="171">
        <v>1</v>
      </c>
      <c r="J28" s="254"/>
      <c r="K28" s="255"/>
      <c r="L28" s="304">
        <v>0</v>
      </c>
      <c r="M28" s="256">
        <f>I28*K28*L28</f>
        <v>0</v>
      </c>
      <c r="N28" s="293"/>
      <c r="O28" s="294"/>
      <c r="Q28" s="273"/>
      <c r="R28" s="273"/>
      <c r="S28" s="273"/>
      <c r="U28" s="274"/>
      <c r="V28" s="274"/>
      <c r="W28" s="276"/>
      <c r="X28" s="275"/>
      <c r="Y28" s="276"/>
      <c r="AB28" s="260"/>
    </row>
    <row r="29" spans="2:28" ht="10" x14ac:dyDescent="0.2">
      <c r="B29" s="278"/>
      <c r="C29" s="291" t="s">
        <v>369</v>
      </c>
      <c r="D29" s="292"/>
      <c r="E29" s="295"/>
      <c r="F29" s="94"/>
      <c r="G29" s="252" t="s">
        <v>353</v>
      </c>
      <c r="H29" s="253" t="s">
        <v>76</v>
      </c>
      <c r="I29" s="171">
        <v>1</v>
      </c>
      <c r="J29" s="254"/>
      <c r="K29" s="255"/>
      <c r="L29" s="304">
        <v>0</v>
      </c>
      <c r="M29" s="256">
        <f t="shared" si="1"/>
        <v>0</v>
      </c>
      <c r="N29" s="293"/>
      <c r="O29" s="294"/>
      <c r="Q29" s="273"/>
      <c r="R29" s="273"/>
      <c r="S29" s="273"/>
      <c r="U29" s="274"/>
      <c r="V29" s="274"/>
      <c r="W29" s="276"/>
      <c r="X29" s="275"/>
      <c r="Y29" s="276"/>
      <c r="AB29" s="260"/>
    </row>
    <row r="30" spans="2:28" ht="10" x14ac:dyDescent="0.2">
      <c r="B30" s="278"/>
      <c r="C30" s="291" t="s">
        <v>370</v>
      </c>
      <c r="D30" s="292"/>
      <c r="E30" s="295"/>
      <c r="F30" s="94"/>
      <c r="G30" s="252" t="s">
        <v>353</v>
      </c>
      <c r="H30" s="253" t="s">
        <v>76</v>
      </c>
      <c r="I30" s="171">
        <v>1</v>
      </c>
      <c r="J30" s="254"/>
      <c r="K30" s="255"/>
      <c r="L30" s="304">
        <v>0</v>
      </c>
      <c r="M30" s="256">
        <f t="shared" si="1"/>
        <v>0</v>
      </c>
      <c r="N30" s="293"/>
      <c r="O30" s="294"/>
      <c r="Q30" s="273"/>
      <c r="R30" s="273"/>
      <c r="S30" s="273"/>
      <c r="U30" s="274"/>
      <c r="V30" s="274"/>
      <c r="W30" s="276"/>
      <c r="X30" s="275"/>
      <c r="Y30" s="276"/>
      <c r="AB30" s="260"/>
    </row>
    <row r="31" spans="2:28" ht="10" x14ac:dyDescent="0.2">
      <c r="B31" s="278"/>
      <c r="C31" s="291" t="s">
        <v>409</v>
      </c>
      <c r="D31" s="292"/>
      <c r="E31" s="295"/>
      <c r="F31" s="94"/>
      <c r="G31" s="252" t="s">
        <v>353</v>
      </c>
      <c r="H31" s="253" t="s">
        <v>76</v>
      </c>
      <c r="I31" s="171">
        <v>1</v>
      </c>
      <c r="J31" s="254"/>
      <c r="K31" s="255"/>
      <c r="L31" s="304">
        <v>0</v>
      </c>
      <c r="M31" s="256">
        <f t="shared" si="1"/>
        <v>0</v>
      </c>
      <c r="N31" s="293"/>
      <c r="O31" s="294"/>
      <c r="Q31" s="273"/>
      <c r="R31" s="273"/>
      <c r="S31" s="273"/>
      <c r="U31" s="274"/>
      <c r="V31" s="274"/>
      <c r="W31" s="276"/>
      <c r="X31" s="275"/>
      <c r="Y31" s="276"/>
      <c r="AB31" s="260"/>
    </row>
    <row r="32" spans="2:28" thickBot="1" x14ac:dyDescent="0.25">
      <c r="B32" s="278"/>
      <c r="C32" s="291" t="s">
        <v>410</v>
      </c>
      <c r="D32" s="292"/>
      <c r="E32" s="295"/>
      <c r="F32" s="94"/>
      <c r="G32" s="252" t="s">
        <v>353</v>
      </c>
      <c r="H32" s="253" t="s">
        <v>76</v>
      </c>
      <c r="I32" s="171">
        <v>1</v>
      </c>
      <c r="J32" s="254"/>
      <c r="K32" s="255"/>
      <c r="L32" s="304">
        <v>0</v>
      </c>
      <c r="M32" s="256">
        <f>I32*K32*L32</f>
        <v>0</v>
      </c>
      <c r="N32" s="293"/>
      <c r="O32" s="294"/>
      <c r="Q32" s="273"/>
      <c r="R32" s="273"/>
      <c r="S32" s="273"/>
      <c r="U32" s="274"/>
      <c r="V32" s="274"/>
      <c r="W32" s="276"/>
      <c r="X32" s="275"/>
      <c r="Y32" s="276"/>
      <c r="AB32" s="260"/>
    </row>
    <row r="33" spans="1:27" s="261" customFormat="1" ht="12.65" customHeight="1" thickBot="1" x14ac:dyDescent="0.25">
      <c r="A33" s="260"/>
      <c r="B33" s="389" t="s">
        <v>80</v>
      </c>
      <c r="C33" s="390"/>
      <c r="D33" s="390"/>
      <c r="E33" s="390"/>
      <c r="F33" s="390"/>
      <c r="G33" s="390"/>
      <c r="H33" s="390"/>
      <c r="I33" s="390"/>
      <c r="J33" s="390"/>
      <c r="K33" s="390"/>
      <c r="L33" s="390"/>
      <c r="M33" s="390"/>
      <c r="N33" s="390"/>
      <c r="O33" s="391"/>
      <c r="P33" s="259"/>
      <c r="Q33" s="273"/>
      <c r="R33" s="273"/>
      <c r="S33" s="273"/>
      <c r="T33" s="260"/>
      <c r="U33" s="274"/>
      <c r="V33" s="274"/>
      <c r="W33" s="260"/>
      <c r="X33" s="275"/>
      <c r="Y33" s="276"/>
      <c r="Z33" s="260"/>
      <c r="AA33" s="260"/>
    </row>
    <row r="34" spans="1:27" s="261" customFormat="1" ht="12.65" customHeight="1" x14ac:dyDescent="0.2">
      <c r="A34" s="260"/>
      <c r="B34" s="379" t="s">
        <v>348</v>
      </c>
      <c r="C34" s="380"/>
      <c r="D34" s="380"/>
      <c r="E34" s="380"/>
      <c r="F34" s="381"/>
      <c r="G34" s="382"/>
      <c r="H34" s="383"/>
      <c r="I34" s="383"/>
      <c r="J34" s="382"/>
      <c r="K34" s="383"/>
      <c r="L34" s="383"/>
      <c r="M34" s="319">
        <f>SUM(M35:M39)</f>
        <v>0</v>
      </c>
      <c r="N34" s="287"/>
      <c r="O34" s="277"/>
      <c r="P34" s="259"/>
      <c r="Q34" s="273"/>
      <c r="R34" s="273"/>
      <c r="S34" s="273"/>
      <c r="T34" s="260"/>
      <c r="U34" s="274"/>
      <c r="V34" s="274"/>
      <c r="W34" s="276"/>
      <c r="X34" s="275"/>
      <c r="Y34" s="276"/>
      <c r="Z34" s="260"/>
      <c r="AA34" s="260"/>
    </row>
    <row r="35" spans="1:27" s="261" customFormat="1" x14ac:dyDescent="0.2">
      <c r="A35" s="260"/>
      <c r="B35" s="296">
        <f>B23+1</f>
        <v>3</v>
      </c>
      <c r="C35" s="297" t="s">
        <v>371</v>
      </c>
      <c r="D35" s="298"/>
      <c r="E35" s="299"/>
      <c r="F35" s="94"/>
      <c r="G35" s="300" t="s">
        <v>372</v>
      </c>
      <c r="H35" s="301" t="s">
        <v>76</v>
      </c>
      <c r="I35" s="172">
        <v>1</v>
      </c>
      <c r="J35" s="302"/>
      <c r="K35" s="303"/>
      <c r="L35" s="304">
        <v>0</v>
      </c>
      <c r="M35" s="305">
        <f>I35*K35*L35</f>
        <v>0</v>
      </c>
      <c r="N35" s="306" t="s">
        <v>77</v>
      </c>
      <c r="O35" s="283" t="s">
        <v>78</v>
      </c>
      <c r="P35" s="259"/>
      <c r="Q35" s="273"/>
      <c r="R35" s="273"/>
      <c r="S35" s="273"/>
      <c r="T35" s="260"/>
      <c r="U35" s="274"/>
      <c r="V35" s="274"/>
      <c r="W35" s="260"/>
      <c r="X35" s="275"/>
      <c r="Y35" s="276"/>
      <c r="Z35" s="260"/>
      <c r="AA35" s="260"/>
    </row>
    <row r="36" spans="1:27" s="261" customFormat="1" x14ac:dyDescent="0.2">
      <c r="A36" s="260"/>
      <c r="B36" s="296"/>
      <c r="C36" s="297" t="s">
        <v>373</v>
      </c>
      <c r="D36" s="307"/>
      <c r="E36" s="308"/>
      <c r="F36" s="94"/>
      <c r="G36" s="300" t="s">
        <v>372</v>
      </c>
      <c r="H36" s="301" t="s">
        <v>76</v>
      </c>
      <c r="I36" s="172">
        <v>1</v>
      </c>
      <c r="J36" s="302"/>
      <c r="K36" s="303"/>
      <c r="L36" s="304">
        <v>0</v>
      </c>
      <c r="M36" s="305">
        <f t="shared" ref="M36:M39" si="2">I36*K36*L36</f>
        <v>0</v>
      </c>
      <c r="N36" s="306"/>
      <c r="O36" s="283"/>
      <c r="P36" s="259">
        <f>540</f>
        <v>540</v>
      </c>
      <c r="Q36" s="273"/>
      <c r="R36" s="273"/>
      <c r="S36" s="273"/>
      <c r="T36" s="260"/>
      <c r="U36" s="274"/>
      <c r="V36" s="274"/>
      <c r="W36" s="260"/>
      <c r="X36" s="275"/>
      <c r="Y36" s="276"/>
      <c r="Z36" s="260"/>
      <c r="AA36" s="260"/>
    </row>
    <row r="37" spans="1:27" s="261" customFormat="1" x14ac:dyDescent="0.2">
      <c r="A37" s="260"/>
      <c r="B37" s="296"/>
      <c r="C37" s="297" t="s">
        <v>374</v>
      </c>
      <c r="D37" s="307"/>
      <c r="E37" s="308"/>
      <c r="F37" s="94"/>
      <c r="G37" s="300" t="s">
        <v>372</v>
      </c>
      <c r="H37" s="301" t="s">
        <v>76</v>
      </c>
      <c r="I37" s="172">
        <v>1</v>
      </c>
      <c r="J37" s="302"/>
      <c r="K37" s="303"/>
      <c r="L37" s="304">
        <v>0</v>
      </c>
      <c r="M37" s="305">
        <f t="shared" si="2"/>
        <v>0</v>
      </c>
      <c r="N37" s="306"/>
      <c r="O37" s="283"/>
      <c r="P37" s="259"/>
      <c r="Q37" s="273"/>
      <c r="R37" s="273"/>
      <c r="S37" s="273"/>
      <c r="T37" s="260"/>
      <c r="U37" s="274"/>
      <c r="V37" s="274"/>
      <c r="W37" s="260"/>
      <c r="X37" s="275"/>
      <c r="Y37" s="276"/>
      <c r="Z37" s="260"/>
      <c r="AA37" s="260"/>
    </row>
    <row r="38" spans="1:27" s="261" customFormat="1" x14ac:dyDescent="0.2">
      <c r="A38" s="260"/>
      <c r="B38" s="296"/>
      <c r="C38" s="297" t="s">
        <v>411</v>
      </c>
      <c r="D38" s="307"/>
      <c r="E38" s="308"/>
      <c r="F38" s="94"/>
      <c r="G38" s="300" t="s">
        <v>372</v>
      </c>
      <c r="H38" s="301" t="s">
        <v>76</v>
      </c>
      <c r="I38" s="172">
        <v>1</v>
      </c>
      <c r="J38" s="302"/>
      <c r="K38" s="303"/>
      <c r="L38" s="304">
        <v>0</v>
      </c>
      <c r="M38" s="305">
        <f t="shared" si="2"/>
        <v>0</v>
      </c>
      <c r="N38" s="306"/>
      <c r="O38" s="283"/>
      <c r="P38" s="259"/>
      <c r="Q38" s="273"/>
      <c r="R38" s="273"/>
      <c r="S38" s="273"/>
      <c r="T38" s="260"/>
      <c r="U38" s="274"/>
      <c r="V38" s="274"/>
      <c r="W38" s="260"/>
      <c r="X38" s="275"/>
      <c r="Y38" s="276"/>
      <c r="Z38" s="260"/>
      <c r="AA38" s="260"/>
    </row>
    <row r="39" spans="1:27" s="261" customFormat="1" ht="11" thickBot="1" x14ac:dyDescent="0.25">
      <c r="A39" s="260"/>
      <c r="B39" s="278"/>
      <c r="C39" s="297" t="s">
        <v>412</v>
      </c>
      <c r="D39" s="309"/>
      <c r="E39" s="310"/>
      <c r="F39" s="94"/>
      <c r="G39" s="300" t="s">
        <v>372</v>
      </c>
      <c r="H39" s="301" t="s">
        <v>76</v>
      </c>
      <c r="I39" s="172">
        <v>1</v>
      </c>
      <c r="J39" s="311"/>
      <c r="K39" s="255"/>
      <c r="L39" s="304">
        <v>0</v>
      </c>
      <c r="M39" s="305">
        <f t="shared" si="2"/>
        <v>0</v>
      </c>
      <c r="N39" s="282" t="s">
        <v>77</v>
      </c>
      <c r="O39" s="283" t="s">
        <v>78</v>
      </c>
      <c r="P39" s="259"/>
      <c r="Q39" s="273"/>
      <c r="R39" s="273"/>
      <c r="S39" s="273"/>
      <c r="T39" s="260"/>
      <c r="U39" s="274"/>
      <c r="V39" s="274"/>
      <c r="W39" s="276"/>
      <c r="X39" s="275"/>
      <c r="Y39" s="276"/>
      <c r="Z39" s="260"/>
      <c r="AA39" s="276"/>
    </row>
    <row r="40" spans="1:27" s="261" customFormat="1" ht="10.5" customHeight="1" x14ac:dyDescent="0.2">
      <c r="A40" s="260"/>
      <c r="B40" s="379" t="s">
        <v>349</v>
      </c>
      <c r="C40" s="380"/>
      <c r="D40" s="380"/>
      <c r="E40" s="380"/>
      <c r="F40" s="381"/>
      <c r="G40" s="377"/>
      <c r="H40" s="378"/>
      <c r="I40" s="378"/>
      <c r="J40" s="378"/>
      <c r="K40" s="378"/>
      <c r="L40" s="378"/>
      <c r="M40" s="319">
        <f>SUM(M41:M45)</f>
        <v>0</v>
      </c>
      <c r="N40" s="314"/>
      <c r="O40" s="315"/>
      <c r="P40" s="259"/>
      <c r="Q40" s="273"/>
      <c r="R40" s="273"/>
      <c r="S40" s="273"/>
      <c r="T40" s="260"/>
      <c r="U40" s="274"/>
      <c r="V40" s="274"/>
      <c r="W40" s="276"/>
      <c r="X40" s="275"/>
      <c r="Y40" s="276"/>
      <c r="Z40" s="260"/>
      <c r="AA40" s="260"/>
    </row>
    <row r="41" spans="1:27" s="261" customFormat="1" x14ac:dyDescent="0.2">
      <c r="A41" s="260"/>
      <c r="B41" s="296">
        <f>B35+1</f>
        <v>4</v>
      </c>
      <c r="C41" s="297" t="s">
        <v>375</v>
      </c>
      <c r="D41" s="307"/>
      <c r="E41" s="308"/>
      <c r="F41" s="94"/>
      <c r="G41" s="300" t="s">
        <v>372</v>
      </c>
      <c r="H41" s="301" t="s">
        <v>76</v>
      </c>
      <c r="I41" s="172">
        <v>1</v>
      </c>
      <c r="J41" s="312"/>
      <c r="K41" s="313"/>
      <c r="L41" s="304">
        <v>0</v>
      </c>
      <c r="M41" s="305">
        <f>I41*K41*L41</f>
        <v>0</v>
      </c>
      <c r="N41" s="306" t="s">
        <v>77</v>
      </c>
      <c r="O41" s="283" t="s">
        <v>78</v>
      </c>
      <c r="P41" s="259"/>
      <c r="Q41" s="273"/>
      <c r="R41" s="273"/>
      <c r="S41" s="273"/>
      <c r="T41" s="260"/>
      <c r="U41" s="274"/>
      <c r="V41" s="274"/>
      <c r="W41" s="260"/>
      <c r="X41" s="275"/>
      <c r="Y41" s="276"/>
      <c r="Z41" s="260"/>
      <c r="AA41" s="260"/>
    </row>
    <row r="42" spans="1:27" s="261" customFormat="1" x14ac:dyDescent="0.2">
      <c r="A42" s="260"/>
      <c r="B42" s="296"/>
      <c r="C42" s="297" t="s">
        <v>413</v>
      </c>
      <c r="D42" s="307"/>
      <c r="E42" s="308"/>
      <c r="F42" s="94"/>
      <c r="G42" s="300" t="s">
        <v>372</v>
      </c>
      <c r="H42" s="301" t="s">
        <v>76</v>
      </c>
      <c r="I42" s="172">
        <v>1</v>
      </c>
      <c r="J42" s="312"/>
      <c r="K42" s="313"/>
      <c r="L42" s="304">
        <v>0</v>
      </c>
      <c r="M42" s="305">
        <f t="shared" ref="M42:M45" si="3">I42*K42*L42</f>
        <v>0</v>
      </c>
      <c r="N42" s="306" t="s">
        <v>77</v>
      </c>
      <c r="O42" s="283" t="s">
        <v>78</v>
      </c>
      <c r="P42" s="259"/>
      <c r="Q42" s="273"/>
      <c r="R42" s="273"/>
      <c r="S42" s="273"/>
      <c r="T42" s="260"/>
      <c r="U42" s="274"/>
      <c r="V42" s="274"/>
      <c r="W42" s="260"/>
      <c r="X42" s="275"/>
      <c r="Y42" s="276"/>
      <c r="Z42" s="260"/>
      <c r="AA42" s="260"/>
    </row>
    <row r="43" spans="1:27" s="261" customFormat="1" x14ac:dyDescent="0.2">
      <c r="A43" s="260"/>
      <c r="B43" s="296"/>
      <c r="C43" s="297" t="s">
        <v>414</v>
      </c>
      <c r="D43" s="307"/>
      <c r="E43" s="308"/>
      <c r="F43" s="94"/>
      <c r="G43" s="300" t="s">
        <v>372</v>
      </c>
      <c r="H43" s="301" t="s">
        <v>76</v>
      </c>
      <c r="I43" s="172">
        <v>1</v>
      </c>
      <c r="J43" s="312"/>
      <c r="K43" s="313"/>
      <c r="L43" s="304">
        <v>0</v>
      </c>
      <c r="M43" s="305">
        <f t="shared" si="3"/>
        <v>0</v>
      </c>
      <c r="N43" s="306" t="s">
        <v>77</v>
      </c>
      <c r="O43" s="283" t="s">
        <v>78</v>
      </c>
      <c r="P43" s="259"/>
      <c r="Q43" s="273"/>
      <c r="R43" s="273"/>
      <c r="S43" s="273"/>
      <c r="T43" s="260"/>
      <c r="U43" s="274"/>
      <c r="V43" s="274"/>
      <c r="W43" s="260"/>
      <c r="X43" s="275"/>
      <c r="Y43" s="276"/>
      <c r="Z43" s="260"/>
      <c r="AA43" s="260"/>
    </row>
    <row r="44" spans="1:27" s="261" customFormat="1" x14ac:dyDescent="0.2">
      <c r="A44" s="260"/>
      <c r="B44" s="296"/>
      <c r="C44" s="297" t="s">
        <v>415</v>
      </c>
      <c r="D44" s="307"/>
      <c r="E44" s="308"/>
      <c r="F44" s="94"/>
      <c r="G44" s="300" t="s">
        <v>372</v>
      </c>
      <c r="H44" s="301" t="s">
        <v>76</v>
      </c>
      <c r="I44" s="172">
        <v>1</v>
      </c>
      <c r="J44" s="312"/>
      <c r="K44" s="313"/>
      <c r="L44" s="304">
        <v>0</v>
      </c>
      <c r="M44" s="305">
        <f t="shared" si="3"/>
        <v>0</v>
      </c>
      <c r="N44" s="306" t="s">
        <v>77</v>
      </c>
      <c r="O44" s="283" t="s">
        <v>78</v>
      </c>
      <c r="P44" s="259"/>
      <c r="Q44" s="273"/>
      <c r="R44" s="273"/>
      <c r="S44" s="273"/>
      <c r="T44" s="260"/>
      <c r="U44" s="274"/>
      <c r="V44" s="274"/>
      <c r="W44" s="260"/>
      <c r="X44" s="275"/>
      <c r="Y44" s="276"/>
      <c r="Z44" s="260"/>
      <c r="AA44" s="260"/>
    </row>
    <row r="45" spans="1:27" s="261" customFormat="1" ht="11" thickBot="1" x14ac:dyDescent="0.25">
      <c r="A45" s="260"/>
      <c r="B45" s="296"/>
      <c r="C45" s="297" t="s">
        <v>416</v>
      </c>
      <c r="D45" s="307"/>
      <c r="E45" s="316"/>
      <c r="F45" s="247"/>
      <c r="G45" s="300" t="s">
        <v>372</v>
      </c>
      <c r="H45" s="301" t="s">
        <v>76</v>
      </c>
      <c r="I45" s="172">
        <v>1</v>
      </c>
      <c r="J45" s="312"/>
      <c r="K45" s="313"/>
      <c r="L45" s="304">
        <v>0</v>
      </c>
      <c r="M45" s="305">
        <f t="shared" si="3"/>
        <v>0</v>
      </c>
      <c r="N45" s="306" t="s">
        <v>77</v>
      </c>
      <c r="O45" s="283" t="s">
        <v>78</v>
      </c>
      <c r="P45" s="259"/>
      <c r="Q45" s="273"/>
      <c r="R45" s="273"/>
      <c r="S45" s="273"/>
      <c r="T45" s="260"/>
      <c r="U45" s="274"/>
      <c r="V45" s="274"/>
      <c r="W45" s="260"/>
      <c r="X45" s="275"/>
      <c r="Y45" s="276"/>
      <c r="Z45" s="260"/>
      <c r="AA45" s="260"/>
    </row>
    <row r="46" spans="1:27" s="261" customFormat="1" ht="10.5" customHeight="1" x14ac:dyDescent="0.2">
      <c r="A46" s="260"/>
      <c r="B46" s="379" t="s">
        <v>350</v>
      </c>
      <c r="C46" s="380"/>
      <c r="D46" s="380"/>
      <c r="E46" s="380"/>
      <c r="F46" s="381"/>
      <c r="G46" s="377"/>
      <c r="H46" s="378"/>
      <c r="I46" s="378"/>
      <c r="J46" s="378"/>
      <c r="K46" s="378"/>
      <c r="L46" s="378"/>
      <c r="M46" s="319">
        <f>SUM(M47:M51)</f>
        <v>0</v>
      </c>
      <c r="N46" s="314"/>
      <c r="O46" s="315"/>
      <c r="P46" s="259"/>
      <c r="Q46" s="273"/>
      <c r="R46" s="273"/>
      <c r="S46" s="273"/>
      <c r="T46" s="260"/>
      <c r="U46" s="274"/>
      <c r="V46" s="274"/>
      <c r="W46" s="276"/>
      <c r="X46" s="275"/>
      <c r="Y46" s="276"/>
      <c r="Z46" s="260"/>
      <c r="AA46" s="260"/>
    </row>
    <row r="47" spans="1:27" s="261" customFormat="1" x14ac:dyDescent="0.2">
      <c r="A47" s="260"/>
      <c r="B47" s="296">
        <f>B41+1</f>
        <v>5</v>
      </c>
      <c r="C47" s="297" t="s">
        <v>376</v>
      </c>
      <c r="D47" s="307"/>
      <c r="E47" s="308"/>
      <c r="F47" s="94"/>
      <c r="G47" s="300" t="s">
        <v>372</v>
      </c>
      <c r="H47" s="301" t="s">
        <v>76</v>
      </c>
      <c r="I47" s="172">
        <v>1</v>
      </c>
      <c r="J47" s="302"/>
      <c r="K47" s="303"/>
      <c r="L47" s="304">
        <v>0</v>
      </c>
      <c r="M47" s="305">
        <f>I47*K47*L47</f>
        <v>0</v>
      </c>
      <c r="N47" s="306" t="s">
        <v>77</v>
      </c>
      <c r="O47" s="283" t="s">
        <v>78</v>
      </c>
      <c r="P47" s="259"/>
      <c r="Q47" s="273"/>
      <c r="R47" s="273"/>
      <c r="S47" s="273"/>
      <c r="T47" s="260"/>
      <c r="U47" s="274"/>
      <c r="V47" s="274"/>
      <c r="W47" s="260"/>
      <c r="X47" s="275"/>
      <c r="Y47" s="276"/>
      <c r="Z47" s="260"/>
      <c r="AA47" s="260"/>
    </row>
    <row r="48" spans="1:27" s="261" customFormat="1" x14ac:dyDescent="0.2">
      <c r="A48" s="260"/>
      <c r="B48" s="296"/>
      <c r="C48" s="297" t="s">
        <v>417</v>
      </c>
      <c r="D48" s="307"/>
      <c r="E48" s="308"/>
      <c r="F48" s="94"/>
      <c r="G48" s="300" t="s">
        <v>372</v>
      </c>
      <c r="H48" s="301" t="s">
        <v>76</v>
      </c>
      <c r="I48" s="172">
        <v>1</v>
      </c>
      <c r="J48" s="302"/>
      <c r="K48" s="303"/>
      <c r="L48" s="304">
        <v>0</v>
      </c>
      <c r="M48" s="305">
        <f t="shared" ref="M48:M51" si="4">I48*K48*L48</f>
        <v>0</v>
      </c>
      <c r="N48" s="306" t="s">
        <v>77</v>
      </c>
      <c r="O48" s="283" t="s">
        <v>78</v>
      </c>
      <c r="P48" s="259"/>
      <c r="Q48" s="273"/>
      <c r="R48" s="273"/>
      <c r="S48" s="273"/>
      <c r="T48" s="260"/>
      <c r="U48" s="274"/>
      <c r="V48" s="274"/>
      <c r="W48" s="260"/>
      <c r="X48" s="275"/>
      <c r="Y48" s="276"/>
      <c r="Z48" s="260"/>
      <c r="AA48" s="260"/>
    </row>
    <row r="49" spans="1:27" s="261" customFormat="1" x14ac:dyDescent="0.2">
      <c r="A49" s="260"/>
      <c r="B49" s="296"/>
      <c r="C49" s="297" t="s">
        <v>418</v>
      </c>
      <c r="D49" s="307"/>
      <c r="E49" s="308"/>
      <c r="F49" s="94"/>
      <c r="G49" s="300" t="s">
        <v>372</v>
      </c>
      <c r="H49" s="301" t="s">
        <v>76</v>
      </c>
      <c r="I49" s="172">
        <v>1</v>
      </c>
      <c r="J49" s="302"/>
      <c r="K49" s="303"/>
      <c r="L49" s="304">
        <v>0</v>
      </c>
      <c r="M49" s="305">
        <f t="shared" si="4"/>
        <v>0</v>
      </c>
      <c r="N49" s="306" t="s">
        <v>77</v>
      </c>
      <c r="O49" s="283" t="s">
        <v>78</v>
      </c>
      <c r="P49" s="259"/>
      <c r="Q49" s="273"/>
      <c r="R49" s="273"/>
      <c r="S49" s="273"/>
      <c r="T49" s="260"/>
      <c r="U49" s="274"/>
      <c r="V49" s="274"/>
      <c r="W49" s="260"/>
      <c r="X49" s="275"/>
      <c r="Y49" s="276"/>
      <c r="Z49" s="260"/>
      <c r="AA49" s="260"/>
    </row>
    <row r="50" spans="1:27" s="261" customFormat="1" x14ac:dyDescent="0.2">
      <c r="A50" s="260"/>
      <c r="B50" s="296"/>
      <c r="C50" s="297" t="s">
        <v>419</v>
      </c>
      <c r="D50" s="307"/>
      <c r="E50" s="308"/>
      <c r="F50" s="94"/>
      <c r="G50" s="300" t="s">
        <v>372</v>
      </c>
      <c r="H50" s="301" t="s">
        <v>76</v>
      </c>
      <c r="I50" s="172">
        <v>1</v>
      </c>
      <c r="J50" s="302"/>
      <c r="K50" s="303"/>
      <c r="L50" s="304">
        <v>0</v>
      </c>
      <c r="M50" s="305">
        <f t="shared" si="4"/>
        <v>0</v>
      </c>
      <c r="N50" s="306" t="s">
        <v>77</v>
      </c>
      <c r="O50" s="283" t="s">
        <v>78</v>
      </c>
      <c r="P50" s="259"/>
      <c r="Q50" s="273"/>
      <c r="R50" s="273"/>
      <c r="S50" s="273"/>
      <c r="T50" s="260"/>
      <c r="U50" s="274"/>
      <c r="V50" s="274"/>
      <c r="W50" s="260"/>
      <c r="X50" s="275"/>
      <c r="Y50" s="276"/>
      <c r="Z50" s="260"/>
      <c r="AA50" s="260"/>
    </row>
    <row r="51" spans="1:27" s="261" customFormat="1" ht="11" thickBot="1" x14ac:dyDescent="0.25">
      <c r="A51" s="260"/>
      <c r="B51" s="296"/>
      <c r="C51" s="297" t="s">
        <v>420</v>
      </c>
      <c r="D51" s="307"/>
      <c r="E51" s="316"/>
      <c r="F51" s="247"/>
      <c r="G51" s="300" t="s">
        <v>372</v>
      </c>
      <c r="H51" s="301" t="s">
        <v>76</v>
      </c>
      <c r="I51" s="172">
        <v>1</v>
      </c>
      <c r="J51" s="302"/>
      <c r="K51" s="303"/>
      <c r="L51" s="304">
        <v>0</v>
      </c>
      <c r="M51" s="305">
        <f t="shared" si="4"/>
        <v>0</v>
      </c>
      <c r="N51" s="306" t="s">
        <v>77</v>
      </c>
      <c r="O51" s="283" t="s">
        <v>78</v>
      </c>
      <c r="P51" s="259"/>
      <c r="Q51" s="273"/>
      <c r="R51" s="273"/>
      <c r="S51" s="273"/>
      <c r="T51" s="260"/>
      <c r="U51" s="274"/>
      <c r="V51" s="274"/>
      <c r="W51" s="260"/>
      <c r="X51" s="275"/>
      <c r="Y51" s="276"/>
      <c r="Z51" s="260"/>
      <c r="AA51" s="260"/>
    </row>
    <row r="52" spans="1:27" s="261" customFormat="1" ht="10.5" customHeight="1" x14ac:dyDescent="0.2">
      <c r="A52" s="260"/>
      <c r="B52" s="379" t="s">
        <v>351</v>
      </c>
      <c r="C52" s="380"/>
      <c r="D52" s="380"/>
      <c r="E52" s="380"/>
      <c r="F52" s="381"/>
      <c r="G52" s="377"/>
      <c r="H52" s="378"/>
      <c r="I52" s="378"/>
      <c r="J52" s="378"/>
      <c r="K52" s="378"/>
      <c r="L52" s="378"/>
      <c r="M52" s="319">
        <f>SUM(M53:M57)</f>
        <v>0</v>
      </c>
      <c r="N52" s="314"/>
      <c r="O52" s="315"/>
      <c r="P52" s="259"/>
      <c r="Q52" s="273"/>
      <c r="R52" s="273"/>
      <c r="S52" s="273"/>
      <c r="T52" s="260"/>
      <c r="U52" s="274"/>
      <c r="V52" s="274"/>
      <c r="W52" s="276"/>
      <c r="X52" s="275"/>
      <c r="Y52" s="276"/>
      <c r="Z52" s="260"/>
      <c r="AA52" s="260"/>
    </row>
    <row r="53" spans="1:27" s="261" customFormat="1" x14ac:dyDescent="0.2">
      <c r="A53" s="260"/>
      <c r="B53" s="296">
        <f>B47+1</f>
        <v>6</v>
      </c>
      <c r="C53" s="297" t="s">
        <v>377</v>
      </c>
      <c r="D53" s="307"/>
      <c r="E53" s="308"/>
      <c r="F53" s="248"/>
      <c r="G53" s="300" t="s">
        <v>372</v>
      </c>
      <c r="H53" s="301" t="s">
        <v>76</v>
      </c>
      <c r="I53" s="172">
        <v>1</v>
      </c>
      <c r="J53" s="302"/>
      <c r="K53" s="303"/>
      <c r="L53" s="304">
        <v>0</v>
      </c>
      <c r="M53" s="305">
        <f>I53*K53*L53</f>
        <v>0</v>
      </c>
      <c r="N53" s="306" t="s">
        <v>77</v>
      </c>
      <c r="O53" s="283" t="s">
        <v>78</v>
      </c>
      <c r="P53" s="259"/>
      <c r="Q53" s="273"/>
      <c r="R53" s="273"/>
      <c r="S53" s="273"/>
      <c r="T53" s="260"/>
      <c r="U53" s="274"/>
      <c r="V53" s="274"/>
      <c r="W53" s="260"/>
      <c r="X53" s="275"/>
      <c r="Y53" s="276"/>
      <c r="Z53" s="260"/>
      <c r="AA53" s="260"/>
    </row>
    <row r="54" spans="1:27" s="261" customFormat="1" x14ac:dyDescent="0.2">
      <c r="A54" s="260"/>
      <c r="B54" s="296"/>
      <c r="C54" s="297" t="s">
        <v>378</v>
      </c>
      <c r="D54" s="307"/>
      <c r="E54" s="316"/>
      <c r="F54" s="249"/>
      <c r="G54" s="317" t="s">
        <v>372</v>
      </c>
      <c r="H54" s="301" t="s">
        <v>76</v>
      </c>
      <c r="I54" s="172">
        <v>1</v>
      </c>
      <c r="J54" s="302"/>
      <c r="K54" s="303"/>
      <c r="L54" s="304">
        <v>0</v>
      </c>
      <c r="M54" s="305">
        <f t="shared" ref="M54:M57" si="5">I54*K54*L54</f>
        <v>0</v>
      </c>
      <c r="N54" s="306" t="s">
        <v>77</v>
      </c>
      <c r="O54" s="283" t="s">
        <v>78</v>
      </c>
      <c r="P54" s="259"/>
      <c r="Q54" s="273"/>
      <c r="R54" s="273"/>
      <c r="S54" s="273"/>
      <c r="T54" s="260"/>
      <c r="U54" s="274"/>
      <c r="V54" s="274"/>
      <c r="W54" s="260"/>
      <c r="X54" s="275"/>
      <c r="Y54" s="276"/>
      <c r="Z54" s="260"/>
      <c r="AA54" s="260"/>
    </row>
    <row r="55" spans="1:27" s="261" customFormat="1" x14ac:dyDescent="0.2">
      <c r="A55" s="260"/>
      <c r="B55" s="296"/>
      <c r="C55" s="297" t="s">
        <v>421</v>
      </c>
      <c r="D55" s="308"/>
      <c r="E55" s="308"/>
      <c r="F55" s="318"/>
      <c r="G55" s="317" t="s">
        <v>372</v>
      </c>
      <c r="H55" s="301" t="s">
        <v>76</v>
      </c>
      <c r="I55" s="172">
        <v>1</v>
      </c>
      <c r="J55" s="302"/>
      <c r="K55" s="303"/>
      <c r="L55" s="304">
        <v>0</v>
      </c>
      <c r="M55" s="305">
        <f t="shared" si="5"/>
        <v>0</v>
      </c>
      <c r="N55" s="306" t="s">
        <v>77</v>
      </c>
      <c r="O55" s="283" t="s">
        <v>78</v>
      </c>
      <c r="P55" s="259"/>
      <c r="Q55" s="273"/>
      <c r="R55" s="273"/>
      <c r="S55" s="273"/>
      <c r="T55" s="260"/>
      <c r="U55" s="274"/>
      <c r="V55" s="274"/>
      <c r="W55" s="260"/>
      <c r="X55" s="275"/>
      <c r="Y55" s="276"/>
      <c r="Z55" s="260"/>
      <c r="AA55" s="260"/>
    </row>
    <row r="56" spans="1:27" s="261" customFormat="1" x14ac:dyDescent="0.2">
      <c r="A56" s="260"/>
      <c r="B56" s="296"/>
      <c r="C56" s="297" t="s">
        <v>422</v>
      </c>
      <c r="D56" s="307"/>
      <c r="E56" s="308"/>
      <c r="F56" s="250"/>
      <c r="G56" s="317" t="s">
        <v>372</v>
      </c>
      <c r="H56" s="301" t="s">
        <v>76</v>
      </c>
      <c r="I56" s="172">
        <v>1</v>
      </c>
      <c r="J56" s="302"/>
      <c r="K56" s="303"/>
      <c r="L56" s="304">
        <v>0</v>
      </c>
      <c r="M56" s="305">
        <f t="shared" si="5"/>
        <v>0</v>
      </c>
      <c r="N56" s="306" t="s">
        <v>77</v>
      </c>
      <c r="O56" s="283" t="s">
        <v>78</v>
      </c>
      <c r="P56" s="259"/>
      <c r="Q56" s="273"/>
      <c r="R56" s="273"/>
      <c r="S56" s="273"/>
      <c r="T56" s="260"/>
      <c r="U56" s="274"/>
      <c r="V56" s="274"/>
      <c r="W56" s="260"/>
      <c r="X56" s="275"/>
      <c r="Y56" s="276"/>
      <c r="Z56" s="260"/>
      <c r="AA56" s="260"/>
    </row>
    <row r="57" spans="1:27" s="261" customFormat="1" ht="11" thickBot="1" x14ac:dyDescent="0.25">
      <c r="A57" s="260"/>
      <c r="B57" s="296"/>
      <c r="C57" s="297" t="s">
        <v>423</v>
      </c>
      <c r="D57" s="307"/>
      <c r="E57" s="308"/>
      <c r="F57" s="94"/>
      <c r="G57" s="300" t="s">
        <v>372</v>
      </c>
      <c r="H57" s="301" t="s">
        <v>76</v>
      </c>
      <c r="I57" s="172">
        <v>1</v>
      </c>
      <c r="J57" s="302"/>
      <c r="K57" s="303"/>
      <c r="L57" s="304">
        <v>0</v>
      </c>
      <c r="M57" s="289">
        <f t="shared" si="5"/>
        <v>0</v>
      </c>
      <c r="N57" s="306" t="s">
        <v>77</v>
      </c>
      <c r="O57" s="283" t="s">
        <v>78</v>
      </c>
      <c r="P57" s="259"/>
      <c r="Q57" s="273"/>
      <c r="R57" s="273"/>
      <c r="S57" s="273"/>
      <c r="T57" s="260"/>
      <c r="U57" s="274"/>
      <c r="V57" s="274"/>
      <c r="W57" s="260"/>
      <c r="X57" s="275"/>
      <c r="Y57" s="276"/>
      <c r="Z57" s="260"/>
      <c r="AA57" s="260"/>
    </row>
    <row r="58" spans="1:27" s="261" customFormat="1" ht="10.5" customHeight="1" x14ac:dyDescent="0.2">
      <c r="A58" s="260"/>
      <c r="B58" s="379" t="s">
        <v>428</v>
      </c>
      <c r="C58" s="380"/>
      <c r="D58" s="380"/>
      <c r="E58" s="380"/>
      <c r="F58" s="381"/>
      <c r="G58" s="377"/>
      <c r="H58" s="378"/>
      <c r="I58" s="378"/>
      <c r="J58" s="378"/>
      <c r="K58" s="378"/>
      <c r="L58" s="378"/>
      <c r="M58" s="319">
        <f>SUM(M59:M63)</f>
        <v>0</v>
      </c>
      <c r="N58" s="314"/>
      <c r="O58" s="315"/>
      <c r="P58" s="259"/>
      <c r="Q58" s="273"/>
      <c r="R58" s="273"/>
      <c r="S58" s="273"/>
      <c r="T58" s="260"/>
      <c r="U58" s="274"/>
      <c r="V58" s="274"/>
      <c r="W58" s="276"/>
      <c r="X58" s="275"/>
      <c r="Y58" s="276"/>
      <c r="Z58" s="260"/>
      <c r="AA58" s="260"/>
    </row>
    <row r="59" spans="1:27" s="261" customFormat="1" x14ac:dyDescent="0.2">
      <c r="A59" s="260"/>
      <c r="B59" s="296">
        <f>B53+1</f>
        <v>7</v>
      </c>
      <c r="C59" s="297" t="s">
        <v>379</v>
      </c>
      <c r="D59" s="307"/>
      <c r="E59" s="308"/>
      <c r="F59" s="248"/>
      <c r="G59" s="300" t="s">
        <v>372</v>
      </c>
      <c r="H59" s="301" t="s">
        <v>76</v>
      </c>
      <c r="I59" s="172">
        <v>1</v>
      </c>
      <c r="J59" s="302"/>
      <c r="K59" s="303"/>
      <c r="L59" s="304">
        <v>0</v>
      </c>
      <c r="M59" s="305">
        <f>I59*K59*L59</f>
        <v>0</v>
      </c>
      <c r="N59" s="306" t="s">
        <v>77</v>
      </c>
      <c r="O59" s="283" t="s">
        <v>78</v>
      </c>
      <c r="P59" s="259"/>
      <c r="Q59" s="273"/>
      <c r="R59" s="273"/>
      <c r="S59" s="273"/>
      <c r="T59" s="260"/>
      <c r="U59" s="274"/>
      <c r="V59" s="274"/>
      <c r="W59" s="260"/>
      <c r="X59" s="275"/>
      <c r="Y59" s="276"/>
      <c r="Z59" s="260"/>
      <c r="AA59" s="260"/>
    </row>
    <row r="60" spans="1:27" s="261" customFormat="1" x14ac:dyDescent="0.2">
      <c r="A60" s="260"/>
      <c r="B60" s="296"/>
      <c r="C60" s="297" t="s">
        <v>424</v>
      </c>
      <c r="D60" s="307"/>
      <c r="E60" s="316"/>
      <c r="F60" s="249"/>
      <c r="G60" s="300" t="s">
        <v>372</v>
      </c>
      <c r="H60" s="301" t="s">
        <v>76</v>
      </c>
      <c r="I60" s="172">
        <v>1</v>
      </c>
      <c r="J60" s="302"/>
      <c r="K60" s="303"/>
      <c r="L60" s="304">
        <v>0</v>
      </c>
      <c r="M60" s="305">
        <f t="shared" ref="M60:M63" si="6">I60*K60*L60</f>
        <v>0</v>
      </c>
      <c r="N60" s="306" t="s">
        <v>77</v>
      </c>
      <c r="O60" s="283" t="s">
        <v>78</v>
      </c>
      <c r="P60" s="259"/>
      <c r="Q60" s="273"/>
      <c r="R60" s="273"/>
      <c r="S60" s="273"/>
      <c r="T60" s="260"/>
      <c r="U60" s="274"/>
      <c r="V60" s="274"/>
      <c r="W60" s="260"/>
      <c r="X60" s="275"/>
      <c r="Y60" s="276"/>
      <c r="Z60" s="260"/>
      <c r="AA60" s="260"/>
    </row>
    <row r="61" spans="1:27" s="261" customFormat="1" x14ac:dyDescent="0.2">
      <c r="A61" s="260"/>
      <c r="B61" s="296"/>
      <c r="C61" s="297" t="s">
        <v>425</v>
      </c>
      <c r="D61" s="307"/>
      <c r="E61" s="308"/>
      <c r="F61" s="318"/>
      <c r="G61" s="300" t="s">
        <v>372</v>
      </c>
      <c r="H61" s="301" t="s">
        <v>76</v>
      </c>
      <c r="I61" s="172">
        <v>1</v>
      </c>
      <c r="J61" s="302"/>
      <c r="K61" s="303"/>
      <c r="L61" s="304">
        <v>0</v>
      </c>
      <c r="M61" s="305">
        <f t="shared" si="6"/>
        <v>0</v>
      </c>
      <c r="N61" s="306" t="s">
        <v>77</v>
      </c>
      <c r="O61" s="283" t="s">
        <v>78</v>
      </c>
      <c r="P61" s="259"/>
      <c r="Q61" s="273"/>
      <c r="R61" s="273"/>
      <c r="S61" s="273"/>
      <c r="T61" s="260"/>
      <c r="U61" s="274"/>
      <c r="V61" s="274"/>
      <c r="W61" s="260"/>
      <c r="X61" s="275"/>
      <c r="Y61" s="276"/>
      <c r="Z61" s="260"/>
      <c r="AA61" s="260"/>
    </row>
    <row r="62" spans="1:27" s="261" customFormat="1" x14ac:dyDescent="0.2">
      <c r="A62" s="260"/>
      <c r="B62" s="296"/>
      <c r="C62" s="297" t="s">
        <v>426</v>
      </c>
      <c r="D62" s="307"/>
      <c r="E62" s="308"/>
      <c r="F62" s="250"/>
      <c r="G62" s="300" t="s">
        <v>372</v>
      </c>
      <c r="H62" s="301" t="s">
        <v>76</v>
      </c>
      <c r="I62" s="172">
        <v>1</v>
      </c>
      <c r="J62" s="302"/>
      <c r="K62" s="303"/>
      <c r="L62" s="304">
        <v>0</v>
      </c>
      <c r="M62" s="305">
        <f t="shared" si="6"/>
        <v>0</v>
      </c>
      <c r="N62" s="306" t="s">
        <v>77</v>
      </c>
      <c r="O62" s="283" t="s">
        <v>78</v>
      </c>
      <c r="P62" s="259"/>
      <c r="Q62" s="273"/>
      <c r="R62" s="273"/>
      <c r="S62" s="273"/>
      <c r="T62" s="260"/>
      <c r="U62" s="274"/>
      <c r="V62" s="274"/>
      <c r="W62" s="260"/>
      <c r="X62" s="275"/>
      <c r="Y62" s="276"/>
      <c r="Z62" s="260"/>
      <c r="AA62" s="260"/>
    </row>
    <row r="63" spans="1:27" s="261" customFormat="1" ht="11" thickBot="1" x14ac:dyDescent="0.25">
      <c r="A63" s="260"/>
      <c r="B63" s="296"/>
      <c r="C63" s="297" t="s">
        <v>427</v>
      </c>
      <c r="D63" s="307"/>
      <c r="E63" s="308"/>
      <c r="F63" s="94"/>
      <c r="G63" s="300" t="s">
        <v>372</v>
      </c>
      <c r="H63" s="301" t="s">
        <v>76</v>
      </c>
      <c r="I63" s="172">
        <v>1</v>
      </c>
      <c r="J63" s="302"/>
      <c r="K63" s="303"/>
      <c r="L63" s="304">
        <v>0</v>
      </c>
      <c r="M63" s="305">
        <f t="shared" si="6"/>
        <v>0</v>
      </c>
      <c r="N63" s="306" t="s">
        <v>77</v>
      </c>
      <c r="O63" s="283" t="s">
        <v>78</v>
      </c>
      <c r="P63" s="259"/>
      <c r="Q63" s="273"/>
      <c r="R63" s="273"/>
      <c r="S63" s="273"/>
      <c r="T63" s="260"/>
      <c r="U63" s="274"/>
      <c r="V63" s="274"/>
      <c r="W63" s="260"/>
      <c r="X63" s="275"/>
      <c r="Y63" s="276"/>
      <c r="Z63" s="260"/>
      <c r="AA63" s="260"/>
    </row>
    <row r="64" spans="1:27" s="261" customFormat="1" ht="11" thickBot="1" x14ac:dyDescent="0.25">
      <c r="A64" s="260"/>
      <c r="B64" s="389" t="s">
        <v>83</v>
      </c>
      <c r="C64" s="390"/>
      <c r="D64" s="390"/>
      <c r="E64" s="390"/>
      <c r="F64" s="390"/>
      <c r="G64" s="390"/>
      <c r="H64" s="390"/>
      <c r="I64" s="390"/>
      <c r="J64" s="390"/>
      <c r="K64" s="390"/>
      <c r="L64" s="390"/>
      <c r="M64" s="390"/>
      <c r="N64" s="390"/>
      <c r="O64" s="391"/>
      <c r="P64" s="259"/>
      <c r="Q64" s="273"/>
      <c r="R64" s="273"/>
      <c r="S64" s="273"/>
      <c r="T64" s="260"/>
      <c r="U64" s="274"/>
      <c r="V64" s="274"/>
      <c r="W64" s="260"/>
      <c r="X64" s="275"/>
      <c r="Y64" s="276"/>
      <c r="Z64" s="260"/>
      <c r="AA64" s="260"/>
    </row>
    <row r="65" spans="1:27" s="261" customFormat="1" ht="12.65" customHeight="1" x14ac:dyDescent="0.2">
      <c r="A65" s="260"/>
      <c r="B65" s="379" t="s">
        <v>348</v>
      </c>
      <c r="C65" s="380"/>
      <c r="D65" s="380"/>
      <c r="E65" s="380"/>
      <c r="F65" s="381"/>
      <c r="G65" s="382"/>
      <c r="H65" s="383"/>
      <c r="I65" s="383"/>
      <c r="J65" s="382"/>
      <c r="K65" s="383"/>
      <c r="L65" s="383"/>
      <c r="M65" s="319">
        <f>SUM(M66:M70)</f>
        <v>0</v>
      </c>
      <c r="N65" s="287"/>
      <c r="O65" s="277"/>
      <c r="P65" s="259"/>
      <c r="Q65" s="273"/>
      <c r="R65" s="273"/>
      <c r="S65" s="273"/>
      <c r="T65" s="260"/>
      <c r="U65" s="274"/>
      <c r="V65" s="274"/>
      <c r="W65" s="276"/>
      <c r="X65" s="275"/>
      <c r="Y65" s="276"/>
      <c r="Z65" s="260"/>
      <c r="AA65" s="260"/>
    </row>
    <row r="66" spans="1:27" s="261" customFormat="1" x14ac:dyDescent="0.2">
      <c r="A66" s="260"/>
      <c r="B66" s="296">
        <f>B59+1</f>
        <v>8</v>
      </c>
      <c r="C66" s="297" t="s">
        <v>380</v>
      </c>
      <c r="D66" s="298"/>
      <c r="E66" s="299"/>
      <c r="F66" s="94"/>
      <c r="G66" s="300" t="s">
        <v>372</v>
      </c>
      <c r="H66" s="301" t="s">
        <v>76</v>
      </c>
      <c r="I66" s="172">
        <v>1</v>
      </c>
      <c r="J66" s="302"/>
      <c r="K66" s="303"/>
      <c r="L66" s="304">
        <v>0</v>
      </c>
      <c r="M66" s="305">
        <f>I66*K66*L66</f>
        <v>0</v>
      </c>
      <c r="N66" s="306" t="s">
        <v>77</v>
      </c>
      <c r="O66" s="283" t="s">
        <v>78</v>
      </c>
      <c r="P66" s="259"/>
      <c r="Q66" s="273"/>
      <c r="R66" s="273"/>
      <c r="S66" s="273"/>
      <c r="T66" s="260"/>
      <c r="U66" s="274"/>
      <c r="V66" s="274"/>
      <c r="W66" s="260"/>
      <c r="X66" s="275"/>
      <c r="Y66" s="276"/>
      <c r="Z66" s="260"/>
      <c r="AA66" s="260"/>
    </row>
    <row r="67" spans="1:27" s="261" customFormat="1" x14ac:dyDescent="0.2">
      <c r="A67" s="260"/>
      <c r="B67" s="296"/>
      <c r="C67" s="297" t="s">
        <v>381</v>
      </c>
      <c r="D67" s="307"/>
      <c r="E67" s="308"/>
      <c r="F67" s="94"/>
      <c r="G67" s="300" t="s">
        <v>372</v>
      </c>
      <c r="H67" s="301" t="s">
        <v>76</v>
      </c>
      <c r="I67" s="172">
        <v>1</v>
      </c>
      <c r="J67" s="302"/>
      <c r="K67" s="303"/>
      <c r="L67" s="304">
        <v>0</v>
      </c>
      <c r="M67" s="305">
        <f t="shared" ref="M67:M70" si="7">I67*K67*L67</f>
        <v>0</v>
      </c>
      <c r="N67" s="306"/>
      <c r="O67" s="283"/>
      <c r="P67" s="259">
        <f>540</f>
        <v>540</v>
      </c>
      <c r="Q67" s="273"/>
      <c r="R67" s="273"/>
      <c r="S67" s="273"/>
      <c r="T67" s="260"/>
      <c r="U67" s="274"/>
      <c r="V67" s="274"/>
      <c r="W67" s="260"/>
      <c r="X67" s="275"/>
      <c r="Y67" s="276"/>
      <c r="Z67" s="260"/>
      <c r="AA67" s="260"/>
    </row>
    <row r="68" spans="1:27" s="261" customFormat="1" x14ac:dyDescent="0.2">
      <c r="A68" s="260"/>
      <c r="B68" s="296"/>
      <c r="C68" s="297" t="s">
        <v>382</v>
      </c>
      <c r="D68" s="307"/>
      <c r="E68" s="308"/>
      <c r="F68" s="94"/>
      <c r="G68" s="300" t="s">
        <v>372</v>
      </c>
      <c r="H68" s="301" t="s">
        <v>76</v>
      </c>
      <c r="I68" s="172">
        <v>1</v>
      </c>
      <c r="J68" s="302"/>
      <c r="K68" s="303"/>
      <c r="L68" s="304">
        <v>0</v>
      </c>
      <c r="M68" s="305">
        <f t="shared" si="7"/>
        <v>0</v>
      </c>
      <c r="N68" s="306"/>
      <c r="O68" s="283"/>
      <c r="P68" s="259"/>
      <c r="Q68" s="273"/>
      <c r="R68" s="273"/>
      <c r="S68" s="273"/>
      <c r="T68" s="260"/>
      <c r="U68" s="274"/>
      <c r="V68" s="274"/>
      <c r="W68" s="260"/>
      <c r="X68" s="275"/>
      <c r="Y68" s="276"/>
      <c r="Z68" s="260"/>
      <c r="AA68" s="260"/>
    </row>
    <row r="69" spans="1:27" s="261" customFormat="1" x14ac:dyDescent="0.2">
      <c r="A69" s="260"/>
      <c r="B69" s="296"/>
      <c r="C69" s="297" t="s">
        <v>432</v>
      </c>
      <c r="D69" s="307"/>
      <c r="E69" s="308"/>
      <c r="F69" s="94"/>
      <c r="G69" s="300" t="s">
        <v>372</v>
      </c>
      <c r="H69" s="301" t="s">
        <v>76</v>
      </c>
      <c r="I69" s="172">
        <v>1</v>
      </c>
      <c r="J69" s="302"/>
      <c r="K69" s="303"/>
      <c r="L69" s="304">
        <v>0</v>
      </c>
      <c r="M69" s="305">
        <f t="shared" si="7"/>
        <v>0</v>
      </c>
      <c r="N69" s="306"/>
      <c r="O69" s="283"/>
      <c r="P69" s="259"/>
      <c r="Q69" s="273"/>
      <c r="R69" s="273"/>
      <c r="S69" s="273"/>
      <c r="T69" s="260"/>
      <c r="U69" s="274"/>
      <c r="V69" s="274"/>
      <c r="W69" s="260"/>
      <c r="X69" s="275"/>
      <c r="Y69" s="276"/>
      <c r="Z69" s="260"/>
      <c r="AA69" s="260"/>
    </row>
    <row r="70" spans="1:27" s="261" customFormat="1" ht="11" thickBot="1" x14ac:dyDescent="0.25">
      <c r="A70" s="260"/>
      <c r="B70" s="278"/>
      <c r="C70" s="297" t="s">
        <v>433</v>
      </c>
      <c r="D70" s="309"/>
      <c r="E70" s="310"/>
      <c r="F70" s="94"/>
      <c r="G70" s="300" t="s">
        <v>372</v>
      </c>
      <c r="H70" s="301" t="s">
        <v>76</v>
      </c>
      <c r="I70" s="172">
        <v>1</v>
      </c>
      <c r="J70" s="311"/>
      <c r="K70" s="255"/>
      <c r="L70" s="304">
        <v>0</v>
      </c>
      <c r="M70" s="305">
        <f t="shared" si="7"/>
        <v>0</v>
      </c>
      <c r="N70" s="282" t="s">
        <v>77</v>
      </c>
      <c r="O70" s="283" t="s">
        <v>78</v>
      </c>
      <c r="P70" s="259"/>
      <c r="Q70" s="273"/>
      <c r="R70" s="273"/>
      <c r="S70" s="273"/>
      <c r="T70" s="260"/>
      <c r="U70" s="274"/>
      <c r="V70" s="274"/>
      <c r="W70" s="276"/>
      <c r="X70" s="275"/>
      <c r="Y70" s="276"/>
      <c r="Z70" s="260"/>
      <c r="AA70" s="276"/>
    </row>
    <row r="71" spans="1:27" s="261" customFormat="1" ht="10.5" customHeight="1" x14ac:dyDescent="0.2">
      <c r="A71" s="260"/>
      <c r="B71" s="379" t="s">
        <v>349</v>
      </c>
      <c r="C71" s="380"/>
      <c r="D71" s="380"/>
      <c r="E71" s="380"/>
      <c r="F71" s="381"/>
      <c r="G71" s="377"/>
      <c r="H71" s="378"/>
      <c r="I71" s="378"/>
      <c r="J71" s="378"/>
      <c r="K71" s="378"/>
      <c r="L71" s="378"/>
      <c r="M71" s="319">
        <f>SUM(M72:M76)</f>
        <v>0</v>
      </c>
      <c r="N71" s="314"/>
      <c r="O71" s="315"/>
      <c r="P71" s="259"/>
      <c r="Q71" s="273"/>
      <c r="R71" s="273"/>
      <c r="S71" s="273"/>
      <c r="T71" s="260"/>
      <c r="U71" s="274"/>
      <c r="V71" s="274"/>
      <c r="W71" s="276"/>
      <c r="X71" s="275"/>
      <c r="Y71" s="276"/>
      <c r="Z71" s="260"/>
      <c r="AA71" s="260"/>
    </row>
    <row r="72" spans="1:27" s="261" customFormat="1" x14ac:dyDescent="0.2">
      <c r="A72" s="260"/>
      <c r="B72" s="296">
        <f>B66+1</f>
        <v>9</v>
      </c>
      <c r="C72" s="297" t="s">
        <v>383</v>
      </c>
      <c r="D72" s="307"/>
      <c r="E72" s="308"/>
      <c r="F72" s="94"/>
      <c r="G72" s="300" t="s">
        <v>372</v>
      </c>
      <c r="H72" s="301" t="s">
        <v>76</v>
      </c>
      <c r="I72" s="172">
        <v>1</v>
      </c>
      <c r="J72" s="312"/>
      <c r="K72" s="313"/>
      <c r="L72" s="304">
        <v>0</v>
      </c>
      <c r="M72" s="305">
        <f>I72*K72*L72</f>
        <v>0</v>
      </c>
      <c r="N72" s="306" t="s">
        <v>77</v>
      </c>
      <c r="O72" s="283" t="s">
        <v>78</v>
      </c>
      <c r="P72" s="259"/>
      <c r="Q72" s="273"/>
      <c r="R72" s="273"/>
      <c r="S72" s="273"/>
      <c r="T72" s="260"/>
      <c r="U72" s="274"/>
      <c r="V72" s="274"/>
      <c r="W72" s="260"/>
      <c r="X72" s="275"/>
      <c r="Y72" s="276"/>
      <c r="Z72" s="260"/>
      <c r="AA72" s="260"/>
    </row>
    <row r="73" spans="1:27" s="261" customFormat="1" x14ac:dyDescent="0.2">
      <c r="A73" s="260"/>
      <c r="B73" s="296"/>
      <c r="C73" s="297" t="s">
        <v>384</v>
      </c>
      <c r="D73" s="307"/>
      <c r="E73" s="308"/>
      <c r="F73" s="94"/>
      <c r="G73" s="300" t="s">
        <v>372</v>
      </c>
      <c r="H73" s="301" t="s">
        <v>76</v>
      </c>
      <c r="I73" s="172">
        <v>1</v>
      </c>
      <c r="J73" s="312"/>
      <c r="K73" s="313"/>
      <c r="L73" s="304">
        <v>0</v>
      </c>
      <c r="M73" s="305">
        <f t="shared" ref="M73:M76" si="8">I73*K73*L73</f>
        <v>0</v>
      </c>
      <c r="N73" s="306" t="s">
        <v>77</v>
      </c>
      <c r="O73" s="283" t="s">
        <v>78</v>
      </c>
      <c r="P73" s="259"/>
      <c r="Q73" s="273"/>
      <c r="R73" s="273"/>
      <c r="S73" s="273"/>
      <c r="T73" s="260"/>
      <c r="U73" s="274"/>
      <c r="V73" s="274"/>
      <c r="W73" s="260"/>
      <c r="X73" s="275"/>
      <c r="Y73" s="276"/>
      <c r="Z73" s="260"/>
      <c r="AA73" s="260"/>
    </row>
    <row r="74" spans="1:27" s="261" customFormat="1" x14ac:dyDescent="0.2">
      <c r="A74" s="260"/>
      <c r="B74" s="296"/>
      <c r="C74" s="297" t="s">
        <v>385</v>
      </c>
      <c r="D74" s="307"/>
      <c r="E74" s="308"/>
      <c r="F74" s="94"/>
      <c r="G74" s="300" t="s">
        <v>372</v>
      </c>
      <c r="H74" s="301" t="s">
        <v>76</v>
      </c>
      <c r="I74" s="172">
        <v>1</v>
      </c>
      <c r="J74" s="312"/>
      <c r="K74" s="313"/>
      <c r="L74" s="304">
        <v>0</v>
      </c>
      <c r="M74" s="305">
        <f t="shared" si="8"/>
        <v>0</v>
      </c>
      <c r="N74" s="306" t="s">
        <v>77</v>
      </c>
      <c r="O74" s="283" t="s">
        <v>78</v>
      </c>
      <c r="P74" s="259"/>
      <c r="Q74" s="273"/>
      <c r="R74" s="273"/>
      <c r="S74" s="273"/>
      <c r="T74" s="260"/>
      <c r="U74" s="274"/>
      <c r="V74" s="274"/>
      <c r="W74" s="260"/>
      <c r="X74" s="275"/>
      <c r="Y74" s="276"/>
      <c r="Z74" s="260"/>
      <c r="AA74" s="260"/>
    </row>
    <row r="75" spans="1:27" s="261" customFormat="1" x14ac:dyDescent="0.2">
      <c r="A75" s="260"/>
      <c r="B75" s="296"/>
      <c r="C75" s="297" t="s">
        <v>434</v>
      </c>
      <c r="D75" s="307"/>
      <c r="E75" s="308"/>
      <c r="F75" s="94"/>
      <c r="G75" s="300" t="s">
        <v>372</v>
      </c>
      <c r="H75" s="301" t="s">
        <v>76</v>
      </c>
      <c r="I75" s="172">
        <v>1</v>
      </c>
      <c r="J75" s="312"/>
      <c r="K75" s="313"/>
      <c r="L75" s="304">
        <v>0</v>
      </c>
      <c r="M75" s="305">
        <f t="shared" si="8"/>
        <v>0</v>
      </c>
      <c r="N75" s="306" t="s">
        <v>77</v>
      </c>
      <c r="O75" s="283" t="s">
        <v>78</v>
      </c>
      <c r="P75" s="259"/>
      <c r="Q75" s="273"/>
      <c r="R75" s="273"/>
      <c r="S75" s="273"/>
      <c r="T75" s="260"/>
      <c r="U75" s="274"/>
      <c r="V75" s="274"/>
      <c r="W75" s="260"/>
      <c r="X75" s="275"/>
      <c r="Y75" s="276"/>
      <c r="Z75" s="260"/>
      <c r="AA75" s="260"/>
    </row>
    <row r="76" spans="1:27" s="261" customFormat="1" ht="11" thickBot="1" x14ac:dyDescent="0.25">
      <c r="A76" s="260"/>
      <c r="B76" s="296"/>
      <c r="C76" s="297" t="s">
        <v>435</v>
      </c>
      <c r="D76" s="307"/>
      <c r="E76" s="316"/>
      <c r="F76" s="247"/>
      <c r="G76" s="300" t="s">
        <v>372</v>
      </c>
      <c r="H76" s="301" t="s">
        <v>76</v>
      </c>
      <c r="I76" s="172">
        <v>1</v>
      </c>
      <c r="J76" s="312"/>
      <c r="K76" s="313"/>
      <c r="L76" s="304">
        <v>0</v>
      </c>
      <c r="M76" s="305">
        <f t="shared" si="8"/>
        <v>0</v>
      </c>
      <c r="N76" s="306" t="s">
        <v>77</v>
      </c>
      <c r="O76" s="283" t="s">
        <v>78</v>
      </c>
      <c r="P76" s="259"/>
      <c r="Q76" s="273"/>
      <c r="R76" s="273"/>
      <c r="S76" s="273"/>
      <c r="T76" s="260"/>
      <c r="U76" s="274"/>
      <c r="V76" s="274"/>
      <c r="W76" s="260"/>
      <c r="X76" s="275"/>
      <c r="Y76" s="276"/>
      <c r="Z76" s="260"/>
      <c r="AA76" s="260"/>
    </row>
    <row r="77" spans="1:27" s="261" customFormat="1" ht="10.5" customHeight="1" x14ac:dyDescent="0.2">
      <c r="A77" s="260"/>
      <c r="B77" s="379" t="s">
        <v>350</v>
      </c>
      <c r="C77" s="380"/>
      <c r="D77" s="380"/>
      <c r="E77" s="380"/>
      <c r="F77" s="381"/>
      <c r="G77" s="377"/>
      <c r="H77" s="378"/>
      <c r="I77" s="378"/>
      <c r="J77" s="378"/>
      <c r="K77" s="378"/>
      <c r="L77" s="378"/>
      <c r="M77" s="319">
        <f>SUM(M78:M82)</f>
        <v>0</v>
      </c>
      <c r="N77" s="314"/>
      <c r="O77" s="315"/>
      <c r="P77" s="259"/>
      <c r="Q77" s="273"/>
      <c r="R77" s="273"/>
      <c r="S77" s="273"/>
      <c r="T77" s="260"/>
      <c r="U77" s="274"/>
      <c r="V77" s="274"/>
      <c r="W77" s="276"/>
      <c r="X77" s="275"/>
      <c r="Y77" s="276"/>
      <c r="Z77" s="260"/>
      <c r="AA77" s="260"/>
    </row>
    <row r="78" spans="1:27" s="261" customFormat="1" x14ac:dyDescent="0.2">
      <c r="A78" s="260"/>
      <c r="B78" s="296">
        <f>B72+1</f>
        <v>10</v>
      </c>
      <c r="C78" s="297" t="s">
        <v>386</v>
      </c>
      <c r="D78" s="307"/>
      <c r="E78" s="308"/>
      <c r="F78" s="94"/>
      <c r="G78" s="300" t="s">
        <v>372</v>
      </c>
      <c r="H78" s="301" t="s">
        <v>76</v>
      </c>
      <c r="I78" s="172">
        <v>1</v>
      </c>
      <c r="J78" s="302"/>
      <c r="K78" s="303"/>
      <c r="L78" s="304">
        <v>0</v>
      </c>
      <c r="M78" s="305">
        <f>I78*K78*L78</f>
        <v>0</v>
      </c>
      <c r="N78" s="306" t="s">
        <v>77</v>
      </c>
      <c r="O78" s="283" t="s">
        <v>78</v>
      </c>
      <c r="P78" s="259"/>
      <c r="Q78" s="273"/>
      <c r="R78" s="273"/>
      <c r="S78" s="273"/>
      <c r="T78" s="260"/>
      <c r="U78" s="274"/>
      <c r="V78" s="274"/>
      <c r="W78" s="260"/>
      <c r="X78" s="275"/>
      <c r="Y78" s="276"/>
      <c r="Z78" s="260"/>
      <c r="AA78" s="260"/>
    </row>
    <row r="79" spans="1:27" s="261" customFormat="1" x14ac:dyDescent="0.2">
      <c r="A79" s="260"/>
      <c r="B79" s="296"/>
      <c r="C79" s="297" t="s">
        <v>437</v>
      </c>
      <c r="D79" s="307"/>
      <c r="E79" s="308"/>
      <c r="F79" s="94"/>
      <c r="G79" s="300" t="s">
        <v>372</v>
      </c>
      <c r="H79" s="301" t="s">
        <v>76</v>
      </c>
      <c r="I79" s="172">
        <v>1</v>
      </c>
      <c r="J79" s="302"/>
      <c r="K79" s="303"/>
      <c r="L79" s="304">
        <v>0</v>
      </c>
      <c r="M79" s="305">
        <f t="shared" ref="M79:M82" si="9">I79*K79*L79</f>
        <v>0</v>
      </c>
      <c r="N79" s="306" t="s">
        <v>77</v>
      </c>
      <c r="O79" s="283" t="s">
        <v>78</v>
      </c>
      <c r="P79" s="259"/>
      <c r="Q79" s="273"/>
      <c r="R79" s="273"/>
      <c r="S79" s="273"/>
      <c r="T79" s="260"/>
      <c r="U79" s="274"/>
      <c r="V79" s="274"/>
      <c r="W79" s="260"/>
      <c r="X79" s="275"/>
      <c r="Y79" s="276"/>
      <c r="Z79" s="260"/>
      <c r="AA79" s="260"/>
    </row>
    <row r="80" spans="1:27" s="261" customFormat="1" x14ac:dyDescent="0.2">
      <c r="A80" s="260"/>
      <c r="B80" s="296"/>
      <c r="C80" s="297" t="s">
        <v>438</v>
      </c>
      <c r="D80" s="307"/>
      <c r="E80" s="308"/>
      <c r="F80" s="94"/>
      <c r="G80" s="300" t="s">
        <v>372</v>
      </c>
      <c r="H80" s="301" t="s">
        <v>76</v>
      </c>
      <c r="I80" s="172">
        <v>1</v>
      </c>
      <c r="J80" s="302"/>
      <c r="K80" s="303"/>
      <c r="L80" s="304">
        <v>0</v>
      </c>
      <c r="M80" s="305">
        <f t="shared" si="9"/>
        <v>0</v>
      </c>
      <c r="N80" s="306" t="s">
        <v>77</v>
      </c>
      <c r="O80" s="283" t="s">
        <v>78</v>
      </c>
      <c r="P80" s="259"/>
      <c r="Q80" s="273"/>
      <c r="R80" s="273"/>
      <c r="S80" s="273"/>
      <c r="T80" s="260"/>
      <c r="U80" s="274"/>
      <c r="V80" s="274"/>
      <c r="W80" s="260"/>
      <c r="X80" s="275"/>
      <c r="Y80" s="276"/>
      <c r="Z80" s="260"/>
      <c r="AA80" s="260"/>
    </row>
    <row r="81" spans="1:27" s="261" customFormat="1" x14ac:dyDescent="0.2">
      <c r="A81" s="260"/>
      <c r="B81" s="296"/>
      <c r="C81" s="297" t="s">
        <v>439</v>
      </c>
      <c r="D81" s="307"/>
      <c r="E81" s="308"/>
      <c r="F81" s="94"/>
      <c r="G81" s="300" t="s">
        <v>372</v>
      </c>
      <c r="H81" s="301" t="s">
        <v>76</v>
      </c>
      <c r="I81" s="172">
        <v>1</v>
      </c>
      <c r="J81" s="302"/>
      <c r="K81" s="303"/>
      <c r="L81" s="304">
        <v>0</v>
      </c>
      <c r="M81" s="305">
        <f t="shared" si="9"/>
        <v>0</v>
      </c>
      <c r="N81" s="306" t="s">
        <v>77</v>
      </c>
      <c r="O81" s="283" t="s">
        <v>78</v>
      </c>
      <c r="P81" s="259"/>
      <c r="Q81" s="273"/>
      <c r="R81" s="273"/>
      <c r="S81" s="273"/>
      <c r="T81" s="260"/>
      <c r="U81" s="274"/>
      <c r="V81" s="274"/>
      <c r="W81" s="260"/>
      <c r="X81" s="275"/>
      <c r="Y81" s="276"/>
      <c r="Z81" s="260"/>
      <c r="AA81" s="260"/>
    </row>
    <row r="82" spans="1:27" s="261" customFormat="1" ht="11" thickBot="1" x14ac:dyDescent="0.25">
      <c r="A82" s="260"/>
      <c r="B82" s="296"/>
      <c r="C82" s="297" t="s">
        <v>440</v>
      </c>
      <c r="D82" s="307"/>
      <c r="E82" s="316"/>
      <c r="F82" s="247"/>
      <c r="G82" s="300" t="s">
        <v>372</v>
      </c>
      <c r="H82" s="301" t="s">
        <v>76</v>
      </c>
      <c r="I82" s="172">
        <v>1</v>
      </c>
      <c r="J82" s="302"/>
      <c r="K82" s="303"/>
      <c r="L82" s="304">
        <v>0</v>
      </c>
      <c r="M82" s="305">
        <f t="shared" si="9"/>
        <v>0</v>
      </c>
      <c r="N82" s="306" t="s">
        <v>77</v>
      </c>
      <c r="O82" s="283" t="s">
        <v>78</v>
      </c>
      <c r="P82" s="259"/>
      <c r="Q82" s="273"/>
      <c r="R82" s="273"/>
      <c r="S82" s="273"/>
      <c r="T82" s="260"/>
      <c r="U82" s="274"/>
      <c r="V82" s="274"/>
      <c r="W82" s="260"/>
      <c r="X82" s="275"/>
      <c r="Y82" s="276"/>
      <c r="Z82" s="260"/>
      <c r="AA82" s="260"/>
    </row>
    <row r="83" spans="1:27" s="261" customFormat="1" ht="10.5" customHeight="1" x14ac:dyDescent="0.2">
      <c r="A83" s="260"/>
      <c r="B83" s="379" t="s">
        <v>351</v>
      </c>
      <c r="C83" s="380"/>
      <c r="D83" s="380"/>
      <c r="E83" s="380"/>
      <c r="F83" s="381"/>
      <c r="G83" s="377"/>
      <c r="H83" s="378"/>
      <c r="I83" s="378"/>
      <c r="J83" s="378"/>
      <c r="K83" s="378"/>
      <c r="L83" s="378"/>
      <c r="M83" s="319">
        <f>SUM(M84:M88)</f>
        <v>0</v>
      </c>
      <c r="N83" s="314"/>
      <c r="O83" s="315"/>
      <c r="P83" s="259"/>
      <c r="Q83" s="273"/>
      <c r="R83" s="273"/>
      <c r="S83" s="273"/>
      <c r="T83" s="260"/>
      <c r="U83" s="274"/>
      <c r="V83" s="274"/>
      <c r="W83" s="276"/>
      <c r="X83" s="275"/>
      <c r="Y83" s="276"/>
      <c r="Z83" s="260"/>
      <c r="AA83" s="260"/>
    </row>
    <row r="84" spans="1:27" s="261" customFormat="1" x14ac:dyDescent="0.2">
      <c r="A84" s="260"/>
      <c r="B84" s="296">
        <f>B78+1</f>
        <v>11</v>
      </c>
      <c r="C84" s="297" t="s">
        <v>387</v>
      </c>
      <c r="D84" s="307"/>
      <c r="E84" s="308"/>
      <c r="F84" s="248"/>
      <c r="G84" s="300" t="s">
        <v>372</v>
      </c>
      <c r="H84" s="301" t="s">
        <v>76</v>
      </c>
      <c r="I84" s="172">
        <v>1</v>
      </c>
      <c r="J84" s="302"/>
      <c r="K84" s="303"/>
      <c r="L84" s="304">
        <v>0</v>
      </c>
      <c r="M84" s="305">
        <f>I84*K84*L84</f>
        <v>0</v>
      </c>
      <c r="N84" s="306" t="s">
        <v>77</v>
      </c>
      <c r="O84" s="283" t="s">
        <v>78</v>
      </c>
      <c r="P84" s="259"/>
      <c r="Q84" s="273"/>
      <c r="R84" s="273"/>
      <c r="S84" s="273"/>
      <c r="T84" s="260"/>
      <c r="U84" s="274"/>
      <c r="V84" s="274"/>
      <c r="W84" s="260"/>
      <c r="X84" s="275"/>
      <c r="Y84" s="276"/>
      <c r="Z84" s="260"/>
      <c r="AA84" s="260"/>
    </row>
    <row r="85" spans="1:27" s="261" customFormat="1" x14ac:dyDescent="0.2">
      <c r="A85" s="260"/>
      <c r="B85" s="296"/>
      <c r="C85" s="297" t="s">
        <v>388</v>
      </c>
      <c r="D85" s="307"/>
      <c r="E85" s="316"/>
      <c r="F85" s="249"/>
      <c r="G85" s="317" t="s">
        <v>372</v>
      </c>
      <c r="H85" s="301" t="s">
        <v>76</v>
      </c>
      <c r="I85" s="172">
        <v>1</v>
      </c>
      <c r="J85" s="302"/>
      <c r="K85" s="303"/>
      <c r="L85" s="304">
        <v>0</v>
      </c>
      <c r="M85" s="305">
        <f t="shared" ref="M85:M88" si="10">I85*K85*L85</f>
        <v>0</v>
      </c>
      <c r="N85" s="306" t="s">
        <v>77</v>
      </c>
      <c r="O85" s="283" t="s">
        <v>78</v>
      </c>
      <c r="P85" s="259"/>
      <c r="Q85" s="273"/>
      <c r="R85" s="273"/>
      <c r="S85" s="273"/>
      <c r="T85" s="260"/>
      <c r="U85" s="274"/>
      <c r="V85" s="274"/>
      <c r="W85" s="260"/>
      <c r="X85" s="275"/>
      <c r="Y85" s="276"/>
      <c r="Z85" s="260"/>
      <c r="AA85" s="260"/>
    </row>
    <row r="86" spans="1:27" s="261" customFormat="1" x14ac:dyDescent="0.2">
      <c r="A86" s="260"/>
      <c r="B86" s="296"/>
      <c r="C86" s="297" t="s">
        <v>441</v>
      </c>
      <c r="D86" s="308"/>
      <c r="E86" s="308"/>
      <c r="F86" s="318"/>
      <c r="G86" s="317" t="s">
        <v>372</v>
      </c>
      <c r="H86" s="301" t="s">
        <v>76</v>
      </c>
      <c r="I86" s="172">
        <v>1</v>
      </c>
      <c r="J86" s="302"/>
      <c r="K86" s="303"/>
      <c r="L86" s="304">
        <v>0</v>
      </c>
      <c r="M86" s="305">
        <f t="shared" si="10"/>
        <v>0</v>
      </c>
      <c r="N86" s="306" t="s">
        <v>77</v>
      </c>
      <c r="O86" s="283" t="s">
        <v>78</v>
      </c>
      <c r="P86" s="259"/>
      <c r="Q86" s="273"/>
      <c r="R86" s="273"/>
      <c r="S86" s="273"/>
      <c r="T86" s="260"/>
      <c r="U86" s="274"/>
      <c r="V86" s="274"/>
      <c r="W86" s="260"/>
      <c r="X86" s="275"/>
      <c r="Y86" s="276"/>
      <c r="Z86" s="260"/>
      <c r="AA86" s="260"/>
    </row>
    <row r="87" spans="1:27" s="261" customFormat="1" x14ac:dyDescent="0.2">
      <c r="A87" s="260"/>
      <c r="B87" s="296"/>
      <c r="C87" s="297" t="s">
        <v>442</v>
      </c>
      <c r="D87" s="307"/>
      <c r="E87" s="308"/>
      <c r="F87" s="250"/>
      <c r="G87" s="317" t="s">
        <v>372</v>
      </c>
      <c r="H87" s="301" t="s">
        <v>76</v>
      </c>
      <c r="I87" s="172">
        <v>1</v>
      </c>
      <c r="J87" s="302"/>
      <c r="K87" s="303"/>
      <c r="L87" s="304">
        <v>0</v>
      </c>
      <c r="M87" s="305">
        <f t="shared" si="10"/>
        <v>0</v>
      </c>
      <c r="N87" s="306" t="s">
        <v>77</v>
      </c>
      <c r="O87" s="283" t="s">
        <v>78</v>
      </c>
      <c r="P87" s="259"/>
      <c r="Q87" s="273"/>
      <c r="R87" s="273"/>
      <c r="S87" s="273"/>
      <c r="T87" s="260"/>
      <c r="U87" s="274"/>
      <c r="V87" s="274"/>
      <c r="W87" s="260"/>
      <c r="X87" s="275"/>
      <c r="Y87" s="276"/>
      <c r="Z87" s="260"/>
      <c r="AA87" s="260"/>
    </row>
    <row r="88" spans="1:27" s="261" customFormat="1" ht="11" thickBot="1" x14ac:dyDescent="0.25">
      <c r="A88" s="260"/>
      <c r="B88" s="296"/>
      <c r="C88" s="297" t="s">
        <v>443</v>
      </c>
      <c r="D88" s="307"/>
      <c r="E88" s="308"/>
      <c r="F88" s="94"/>
      <c r="G88" s="300" t="s">
        <v>372</v>
      </c>
      <c r="H88" s="301" t="s">
        <v>76</v>
      </c>
      <c r="I88" s="172">
        <v>1</v>
      </c>
      <c r="J88" s="302"/>
      <c r="K88" s="303"/>
      <c r="L88" s="304">
        <v>0</v>
      </c>
      <c r="M88" s="289">
        <f t="shared" si="10"/>
        <v>0</v>
      </c>
      <c r="N88" s="306" t="s">
        <v>77</v>
      </c>
      <c r="O88" s="283" t="s">
        <v>78</v>
      </c>
      <c r="P88" s="259"/>
      <c r="Q88" s="273"/>
      <c r="R88" s="273"/>
      <c r="S88" s="273"/>
      <c r="T88" s="260"/>
      <c r="U88" s="274"/>
      <c r="V88" s="274"/>
      <c r="W88" s="260"/>
      <c r="X88" s="275"/>
      <c r="Y88" s="276"/>
      <c r="Z88" s="260"/>
      <c r="AA88" s="260"/>
    </row>
    <row r="89" spans="1:27" s="261" customFormat="1" ht="10.5" customHeight="1" x14ac:dyDescent="0.2">
      <c r="A89" s="260"/>
      <c r="B89" s="379" t="s">
        <v>428</v>
      </c>
      <c r="C89" s="380"/>
      <c r="D89" s="380"/>
      <c r="E89" s="380"/>
      <c r="F89" s="381"/>
      <c r="G89" s="377"/>
      <c r="H89" s="378"/>
      <c r="I89" s="378"/>
      <c r="J89" s="378"/>
      <c r="K89" s="378"/>
      <c r="L89" s="378"/>
      <c r="M89" s="319">
        <f>SUM(M90:M94)</f>
        <v>0</v>
      </c>
      <c r="N89" s="314"/>
      <c r="O89" s="315"/>
      <c r="P89" s="259"/>
      <c r="Q89" s="273"/>
      <c r="R89" s="273"/>
      <c r="S89" s="273"/>
      <c r="T89" s="260"/>
      <c r="U89" s="274"/>
      <c r="V89" s="274"/>
      <c r="W89" s="276"/>
      <c r="X89" s="275"/>
      <c r="Y89" s="276"/>
      <c r="Z89" s="260"/>
      <c r="AA89" s="260"/>
    </row>
    <row r="90" spans="1:27" s="261" customFormat="1" x14ac:dyDescent="0.2">
      <c r="A90" s="260"/>
      <c r="B90" s="296">
        <f>B84+1</f>
        <v>12</v>
      </c>
      <c r="C90" s="297" t="s">
        <v>436</v>
      </c>
      <c r="D90" s="307"/>
      <c r="E90" s="308"/>
      <c r="F90" s="248"/>
      <c r="G90" s="300" t="s">
        <v>372</v>
      </c>
      <c r="H90" s="301" t="s">
        <v>76</v>
      </c>
      <c r="I90" s="172">
        <v>1</v>
      </c>
      <c r="J90" s="302"/>
      <c r="K90" s="303"/>
      <c r="L90" s="304">
        <v>0</v>
      </c>
      <c r="M90" s="305">
        <f>I90*K90*L90</f>
        <v>0</v>
      </c>
      <c r="N90" s="306" t="s">
        <v>77</v>
      </c>
      <c r="O90" s="283" t="s">
        <v>78</v>
      </c>
      <c r="P90" s="259"/>
      <c r="Q90" s="273"/>
      <c r="R90" s="273"/>
      <c r="S90" s="273"/>
      <c r="T90" s="260"/>
      <c r="U90" s="274"/>
      <c r="V90" s="274"/>
      <c r="W90" s="260"/>
      <c r="X90" s="275"/>
      <c r="Y90" s="276"/>
      <c r="Z90" s="260"/>
      <c r="AA90" s="260"/>
    </row>
    <row r="91" spans="1:27" s="261" customFormat="1" x14ac:dyDescent="0.2">
      <c r="A91" s="260"/>
      <c r="B91" s="296"/>
      <c r="C91" s="297" t="s">
        <v>444</v>
      </c>
      <c r="D91" s="307"/>
      <c r="E91" s="316"/>
      <c r="F91" s="249"/>
      <c r="G91" s="300" t="s">
        <v>372</v>
      </c>
      <c r="H91" s="301" t="s">
        <v>76</v>
      </c>
      <c r="I91" s="172">
        <v>1</v>
      </c>
      <c r="J91" s="302"/>
      <c r="K91" s="303"/>
      <c r="L91" s="304">
        <v>0</v>
      </c>
      <c r="M91" s="305">
        <f t="shared" ref="M91:M94" si="11">I91*K91*L91</f>
        <v>0</v>
      </c>
      <c r="N91" s="306" t="s">
        <v>77</v>
      </c>
      <c r="O91" s="283" t="s">
        <v>78</v>
      </c>
      <c r="P91" s="259"/>
      <c r="Q91" s="273"/>
      <c r="R91" s="273"/>
      <c r="S91" s="273"/>
      <c r="T91" s="260"/>
      <c r="U91" s="274"/>
      <c r="V91" s="274"/>
      <c r="W91" s="260"/>
      <c r="X91" s="275"/>
      <c r="Y91" s="276"/>
      <c r="Z91" s="260"/>
      <c r="AA91" s="260"/>
    </row>
    <row r="92" spans="1:27" s="261" customFormat="1" x14ac:dyDescent="0.2">
      <c r="A92" s="260"/>
      <c r="B92" s="296"/>
      <c r="C92" s="297" t="s">
        <v>445</v>
      </c>
      <c r="D92" s="307"/>
      <c r="E92" s="308"/>
      <c r="F92" s="318"/>
      <c r="G92" s="300" t="s">
        <v>372</v>
      </c>
      <c r="H92" s="301" t="s">
        <v>76</v>
      </c>
      <c r="I92" s="172">
        <v>1</v>
      </c>
      <c r="J92" s="302"/>
      <c r="K92" s="303"/>
      <c r="L92" s="304">
        <v>0</v>
      </c>
      <c r="M92" s="305">
        <f t="shared" si="11"/>
        <v>0</v>
      </c>
      <c r="N92" s="306" t="s">
        <v>77</v>
      </c>
      <c r="O92" s="283" t="s">
        <v>78</v>
      </c>
      <c r="P92" s="259"/>
      <c r="Q92" s="273"/>
      <c r="R92" s="273"/>
      <c r="S92" s="273"/>
      <c r="T92" s="260"/>
      <c r="U92" s="274"/>
      <c r="V92" s="274"/>
      <c r="W92" s="260"/>
      <c r="X92" s="275"/>
      <c r="Y92" s="276"/>
      <c r="Z92" s="260"/>
      <c r="AA92" s="260"/>
    </row>
    <row r="93" spans="1:27" s="261" customFormat="1" x14ac:dyDescent="0.2">
      <c r="A93" s="260"/>
      <c r="B93" s="296"/>
      <c r="C93" s="297" t="s">
        <v>446</v>
      </c>
      <c r="D93" s="307"/>
      <c r="E93" s="308"/>
      <c r="F93" s="250"/>
      <c r="G93" s="300" t="s">
        <v>372</v>
      </c>
      <c r="H93" s="301" t="s">
        <v>76</v>
      </c>
      <c r="I93" s="172">
        <v>1</v>
      </c>
      <c r="J93" s="302"/>
      <c r="K93" s="303"/>
      <c r="L93" s="304">
        <v>0</v>
      </c>
      <c r="M93" s="305">
        <f t="shared" si="11"/>
        <v>0</v>
      </c>
      <c r="N93" s="306" t="s">
        <v>77</v>
      </c>
      <c r="O93" s="283" t="s">
        <v>78</v>
      </c>
      <c r="P93" s="259"/>
      <c r="Q93" s="273"/>
      <c r="R93" s="273"/>
      <c r="S93" s="273"/>
      <c r="T93" s="260"/>
      <c r="U93" s="274"/>
      <c r="V93" s="274"/>
      <c r="W93" s="260"/>
      <c r="X93" s="275"/>
      <c r="Y93" s="276"/>
      <c r="Z93" s="260"/>
      <c r="AA93" s="260"/>
    </row>
    <row r="94" spans="1:27" s="261" customFormat="1" ht="11" thickBot="1" x14ac:dyDescent="0.25">
      <c r="A94" s="260"/>
      <c r="B94" s="296"/>
      <c r="C94" s="297" t="s">
        <v>447</v>
      </c>
      <c r="D94" s="307"/>
      <c r="E94" s="308"/>
      <c r="F94" s="94"/>
      <c r="G94" s="300" t="s">
        <v>372</v>
      </c>
      <c r="H94" s="301" t="s">
        <v>76</v>
      </c>
      <c r="I94" s="172">
        <v>1</v>
      </c>
      <c r="J94" s="302"/>
      <c r="K94" s="303"/>
      <c r="L94" s="304">
        <v>0</v>
      </c>
      <c r="M94" s="305">
        <f t="shared" si="11"/>
        <v>0</v>
      </c>
      <c r="N94" s="306" t="s">
        <v>77</v>
      </c>
      <c r="O94" s="283" t="s">
        <v>78</v>
      </c>
      <c r="P94" s="259"/>
      <c r="Q94" s="273"/>
      <c r="R94" s="273"/>
      <c r="S94" s="273"/>
      <c r="T94" s="260"/>
      <c r="U94" s="274"/>
      <c r="V94" s="274"/>
      <c r="W94" s="260"/>
      <c r="X94" s="275"/>
      <c r="Y94" s="276"/>
      <c r="Z94" s="260"/>
      <c r="AA94" s="260"/>
    </row>
    <row r="95" spans="1:27" s="261" customFormat="1" ht="12.65" customHeight="1" thickBot="1" x14ac:dyDescent="0.25">
      <c r="A95" s="260"/>
      <c r="B95" s="389" t="s">
        <v>84</v>
      </c>
      <c r="C95" s="390"/>
      <c r="D95" s="390"/>
      <c r="E95" s="390"/>
      <c r="F95" s="390"/>
      <c r="G95" s="390"/>
      <c r="H95" s="390"/>
      <c r="I95" s="390"/>
      <c r="J95" s="390"/>
      <c r="K95" s="390"/>
      <c r="L95" s="390"/>
      <c r="M95" s="390"/>
      <c r="N95" s="390"/>
      <c r="O95" s="391"/>
      <c r="P95" s="259"/>
      <c r="Q95" s="273"/>
      <c r="R95" s="273"/>
      <c r="S95" s="273"/>
      <c r="T95" s="260"/>
      <c r="U95" s="274"/>
      <c r="V95" s="274"/>
      <c r="W95" s="260"/>
      <c r="X95" s="275"/>
      <c r="Y95" s="276"/>
      <c r="Z95" s="260"/>
      <c r="AA95" s="260"/>
    </row>
    <row r="96" spans="1:27" s="261" customFormat="1" ht="12.65" customHeight="1" x14ac:dyDescent="0.2">
      <c r="A96" s="260"/>
      <c r="B96" s="379" t="s">
        <v>348</v>
      </c>
      <c r="C96" s="380"/>
      <c r="D96" s="380"/>
      <c r="E96" s="380"/>
      <c r="F96" s="381"/>
      <c r="G96" s="382"/>
      <c r="H96" s="383"/>
      <c r="I96" s="383"/>
      <c r="J96" s="382"/>
      <c r="K96" s="383"/>
      <c r="L96" s="383"/>
      <c r="M96" s="319">
        <f>SUM(M97:M101)</f>
        <v>0</v>
      </c>
      <c r="N96" s="287"/>
      <c r="O96" s="277"/>
      <c r="P96" s="259"/>
      <c r="Q96" s="273"/>
      <c r="R96" s="273"/>
      <c r="S96" s="273"/>
      <c r="T96" s="260"/>
      <c r="U96" s="274"/>
      <c r="V96" s="274"/>
      <c r="W96" s="276"/>
      <c r="X96" s="275"/>
      <c r="Y96" s="276"/>
      <c r="Z96" s="260"/>
      <c r="AA96" s="260"/>
    </row>
    <row r="97" spans="1:27" s="261" customFormat="1" x14ac:dyDescent="0.2">
      <c r="A97" s="260"/>
      <c r="B97" s="296">
        <f>B90+1</f>
        <v>13</v>
      </c>
      <c r="C97" s="297" t="s">
        <v>389</v>
      </c>
      <c r="D97" s="298"/>
      <c r="E97" s="299"/>
      <c r="F97" s="94"/>
      <c r="G97" s="300" t="s">
        <v>372</v>
      </c>
      <c r="H97" s="301" t="s">
        <v>76</v>
      </c>
      <c r="I97" s="172">
        <v>1</v>
      </c>
      <c r="J97" s="302"/>
      <c r="K97" s="303"/>
      <c r="L97" s="304">
        <v>0</v>
      </c>
      <c r="M97" s="305">
        <f>I97*K97*L97</f>
        <v>0</v>
      </c>
      <c r="N97" s="306" t="s">
        <v>77</v>
      </c>
      <c r="O97" s="283" t="s">
        <v>78</v>
      </c>
      <c r="P97" s="259"/>
      <c r="Q97" s="273"/>
      <c r="R97" s="273"/>
      <c r="S97" s="273"/>
      <c r="T97" s="260"/>
      <c r="U97" s="274"/>
      <c r="V97" s="274"/>
      <c r="W97" s="260"/>
      <c r="X97" s="275"/>
      <c r="Y97" s="276"/>
      <c r="Z97" s="260"/>
      <c r="AA97" s="260"/>
    </row>
    <row r="98" spans="1:27" s="261" customFormat="1" x14ac:dyDescent="0.2">
      <c r="A98" s="260"/>
      <c r="B98" s="296"/>
      <c r="C98" s="297" t="s">
        <v>390</v>
      </c>
      <c r="D98" s="307"/>
      <c r="E98" s="308"/>
      <c r="F98" s="94"/>
      <c r="G98" s="300" t="s">
        <v>372</v>
      </c>
      <c r="H98" s="301" t="s">
        <v>76</v>
      </c>
      <c r="I98" s="172">
        <v>1</v>
      </c>
      <c r="J98" s="302"/>
      <c r="K98" s="303"/>
      <c r="L98" s="304">
        <v>0</v>
      </c>
      <c r="M98" s="305">
        <f t="shared" ref="M98:M101" si="12">I98*K98*L98</f>
        <v>0</v>
      </c>
      <c r="N98" s="306"/>
      <c r="O98" s="283"/>
      <c r="P98" s="259">
        <f>540</f>
        <v>540</v>
      </c>
      <c r="Q98" s="273"/>
      <c r="R98" s="273"/>
      <c r="S98" s="273"/>
      <c r="T98" s="260"/>
      <c r="U98" s="274"/>
      <c r="V98" s="274"/>
      <c r="W98" s="260"/>
      <c r="X98" s="275"/>
      <c r="Y98" s="276"/>
      <c r="Z98" s="260"/>
      <c r="AA98" s="260"/>
    </row>
    <row r="99" spans="1:27" s="261" customFormat="1" x14ac:dyDescent="0.2">
      <c r="A99" s="260"/>
      <c r="B99" s="296"/>
      <c r="C99" s="297" t="s">
        <v>391</v>
      </c>
      <c r="D99" s="307"/>
      <c r="E99" s="308"/>
      <c r="F99" s="94"/>
      <c r="G99" s="300" t="s">
        <v>372</v>
      </c>
      <c r="H99" s="301" t="s">
        <v>76</v>
      </c>
      <c r="I99" s="172">
        <v>1</v>
      </c>
      <c r="J99" s="302"/>
      <c r="K99" s="303"/>
      <c r="L99" s="304">
        <v>0</v>
      </c>
      <c r="M99" s="305">
        <f t="shared" si="12"/>
        <v>0</v>
      </c>
      <c r="N99" s="306"/>
      <c r="O99" s="283"/>
      <c r="P99" s="259"/>
      <c r="Q99" s="273"/>
      <c r="R99" s="273"/>
      <c r="S99" s="273"/>
      <c r="T99" s="260"/>
      <c r="U99" s="274"/>
      <c r="V99" s="274"/>
      <c r="W99" s="260"/>
      <c r="X99" s="275"/>
      <c r="Y99" s="276"/>
      <c r="Z99" s="260"/>
      <c r="AA99" s="260"/>
    </row>
    <row r="100" spans="1:27" s="261" customFormat="1" x14ac:dyDescent="0.2">
      <c r="A100" s="260"/>
      <c r="B100" s="296"/>
      <c r="C100" s="297" t="s">
        <v>392</v>
      </c>
      <c r="D100" s="307"/>
      <c r="E100" s="308"/>
      <c r="F100" s="94"/>
      <c r="G100" s="300" t="s">
        <v>372</v>
      </c>
      <c r="H100" s="301" t="s">
        <v>76</v>
      </c>
      <c r="I100" s="172">
        <v>1</v>
      </c>
      <c r="J100" s="302"/>
      <c r="K100" s="303"/>
      <c r="L100" s="304">
        <v>0</v>
      </c>
      <c r="M100" s="305">
        <f t="shared" si="12"/>
        <v>0</v>
      </c>
      <c r="N100" s="306"/>
      <c r="O100" s="283"/>
      <c r="P100" s="259"/>
      <c r="Q100" s="273"/>
      <c r="R100" s="273"/>
      <c r="S100" s="273"/>
      <c r="T100" s="260"/>
      <c r="U100" s="274"/>
      <c r="V100" s="274"/>
      <c r="W100" s="260"/>
      <c r="X100" s="275"/>
      <c r="Y100" s="276"/>
      <c r="Z100" s="260"/>
      <c r="AA100" s="260"/>
    </row>
    <row r="101" spans="1:27" s="261" customFormat="1" ht="11" thickBot="1" x14ac:dyDescent="0.25">
      <c r="A101" s="260"/>
      <c r="B101" s="278"/>
      <c r="C101" s="297" t="s">
        <v>464</v>
      </c>
      <c r="D101" s="309"/>
      <c r="E101" s="310"/>
      <c r="F101" s="94"/>
      <c r="G101" s="300" t="s">
        <v>372</v>
      </c>
      <c r="H101" s="301" t="s">
        <v>76</v>
      </c>
      <c r="I101" s="172">
        <v>1</v>
      </c>
      <c r="J101" s="311"/>
      <c r="K101" s="255"/>
      <c r="L101" s="304">
        <v>0</v>
      </c>
      <c r="M101" s="305">
        <f t="shared" si="12"/>
        <v>0</v>
      </c>
      <c r="N101" s="282" t="s">
        <v>77</v>
      </c>
      <c r="O101" s="283" t="s">
        <v>78</v>
      </c>
      <c r="P101" s="259"/>
      <c r="Q101" s="273"/>
      <c r="R101" s="273"/>
      <c r="S101" s="273"/>
      <c r="T101" s="260"/>
      <c r="U101" s="274"/>
      <c r="V101" s="274"/>
      <c r="W101" s="276"/>
      <c r="X101" s="275"/>
      <c r="Y101" s="276"/>
      <c r="Z101" s="260"/>
      <c r="AA101" s="276"/>
    </row>
    <row r="102" spans="1:27" s="261" customFormat="1" ht="10.5" customHeight="1" x14ac:dyDescent="0.2">
      <c r="A102" s="260"/>
      <c r="B102" s="379" t="s">
        <v>349</v>
      </c>
      <c r="C102" s="380"/>
      <c r="D102" s="380"/>
      <c r="E102" s="380"/>
      <c r="F102" s="381"/>
      <c r="G102" s="377"/>
      <c r="H102" s="378"/>
      <c r="I102" s="378"/>
      <c r="J102" s="378"/>
      <c r="K102" s="378"/>
      <c r="L102" s="378"/>
      <c r="M102" s="319">
        <f>SUM(M103:M107)</f>
        <v>0</v>
      </c>
      <c r="N102" s="314"/>
      <c r="O102" s="315"/>
      <c r="P102" s="259"/>
      <c r="Q102" s="273"/>
      <c r="R102" s="273"/>
      <c r="S102" s="273"/>
      <c r="T102" s="260"/>
      <c r="U102" s="274"/>
      <c r="V102" s="274"/>
      <c r="W102" s="276"/>
      <c r="X102" s="275"/>
      <c r="Y102" s="276"/>
      <c r="Z102" s="260"/>
      <c r="AA102" s="260"/>
    </row>
    <row r="103" spans="1:27" s="261" customFormat="1" x14ac:dyDescent="0.2">
      <c r="A103" s="260"/>
      <c r="B103" s="296">
        <f>B97+1</f>
        <v>14</v>
      </c>
      <c r="C103" s="297" t="s">
        <v>393</v>
      </c>
      <c r="D103" s="307"/>
      <c r="E103" s="308"/>
      <c r="F103" s="94"/>
      <c r="G103" s="300" t="s">
        <v>372</v>
      </c>
      <c r="H103" s="301" t="s">
        <v>76</v>
      </c>
      <c r="I103" s="172">
        <v>1</v>
      </c>
      <c r="J103" s="312"/>
      <c r="K103" s="313"/>
      <c r="L103" s="304">
        <v>0</v>
      </c>
      <c r="M103" s="305">
        <f>I103*K103*L103</f>
        <v>0</v>
      </c>
      <c r="N103" s="306" t="s">
        <v>77</v>
      </c>
      <c r="O103" s="283" t="s">
        <v>78</v>
      </c>
      <c r="P103" s="259"/>
      <c r="Q103" s="273"/>
      <c r="R103" s="273"/>
      <c r="S103" s="273"/>
      <c r="T103" s="260"/>
      <c r="U103" s="274"/>
      <c r="V103" s="274"/>
      <c r="W103" s="260"/>
      <c r="X103" s="275"/>
      <c r="Y103" s="276"/>
      <c r="Z103" s="260"/>
      <c r="AA103" s="260"/>
    </row>
    <row r="104" spans="1:27" s="261" customFormat="1" x14ac:dyDescent="0.2">
      <c r="A104" s="260"/>
      <c r="B104" s="296"/>
      <c r="C104" s="297" t="s">
        <v>460</v>
      </c>
      <c r="D104" s="307"/>
      <c r="E104" s="308"/>
      <c r="F104" s="94"/>
      <c r="G104" s="300" t="s">
        <v>372</v>
      </c>
      <c r="H104" s="301" t="s">
        <v>76</v>
      </c>
      <c r="I104" s="172">
        <v>1</v>
      </c>
      <c r="J104" s="312"/>
      <c r="K104" s="313"/>
      <c r="L104" s="304">
        <v>0</v>
      </c>
      <c r="M104" s="305">
        <f t="shared" ref="M104:M107" si="13">I104*K104*L104</f>
        <v>0</v>
      </c>
      <c r="N104" s="306" t="s">
        <v>77</v>
      </c>
      <c r="O104" s="283" t="s">
        <v>78</v>
      </c>
      <c r="P104" s="259"/>
      <c r="Q104" s="273"/>
      <c r="R104" s="273"/>
      <c r="S104" s="273"/>
      <c r="T104" s="260"/>
      <c r="U104" s="274"/>
      <c r="V104" s="274"/>
      <c r="W104" s="260"/>
      <c r="X104" s="275"/>
      <c r="Y104" s="276"/>
      <c r="Z104" s="260"/>
      <c r="AA104" s="260"/>
    </row>
    <row r="105" spans="1:27" s="261" customFormat="1" x14ac:dyDescent="0.2">
      <c r="A105" s="260"/>
      <c r="B105" s="296"/>
      <c r="C105" s="297" t="s">
        <v>461</v>
      </c>
      <c r="D105" s="307"/>
      <c r="E105" s="308"/>
      <c r="F105" s="94"/>
      <c r="G105" s="300" t="s">
        <v>372</v>
      </c>
      <c r="H105" s="301" t="s">
        <v>76</v>
      </c>
      <c r="I105" s="172">
        <v>1</v>
      </c>
      <c r="J105" s="312"/>
      <c r="K105" s="313"/>
      <c r="L105" s="304">
        <v>0</v>
      </c>
      <c r="M105" s="305">
        <f t="shared" si="13"/>
        <v>0</v>
      </c>
      <c r="N105" s="306" t="s">
        <v>77</v>
      </c>
      <c r="O105" s="283" t="s">
        <v>78</v>
      </c>
      <c r="P105" s="259"/>
      <c r="Q105" s="273"/>
      <c r="R105" s="273"/>
      <c r="S105" s="273"/>
      <c r="T105" s="260"/>
      <c r="U105" s="274"/>
      <c r="V105" s="274"/>
      <c r="W105" s="260"/>
      <c r="X105" s="275"/>
      <c r="Y105" s="276"/>
      <c r="Z105" s="260"/>
      <c r="AA105" s="260"/>
    </row>
    <row r="106" spans="1:27" s="261" customFormat="1" x14ac:dyDescent="0.2">
      <c r="A106" s="260"/>
      <c r="B106" s="296"/>
      <c r="C106" s="297" t="s">
        <v>462</v>
      </c>
      <c r="D106" s="307"/>
      <c r="E106" s="308"/>
      <c r="F106" s="94"/>
      <c r="G106" s="300" t="s">
        <v>372</v>
      </c>
      <c r="H106" s="301" t="s">
        <v>76</v>
      </c>
      <c r="I106" s="172">
        <v>1</v>
      </c>
      <c r="J106" s="312"/>
      <c r="K106" s="313"/>
      <c r="L106" s="304">
        <v>0</v>
      </c>
      <c r="M106" s="305">
        <f t="shared" si="13"/>
        <v>0</v>
      </c>
      <c r="N106" s="306" t="s">
        <v>77</v>
      </c>
      <c r="O106" s="283" t="s">
        <v>78</v>
      </c>
      <c r="P106" s="259"/>
      <c r="Q106" s="273"/>
      <c r="R106" s="273"/>
      <c r="S106" s="273"/>
      <c r="T106" s="260"/>
      <c r="U106" s="274"/>
      <c r="V106" s="274"/>
      <c r="W106" s="260"/>
      <c r="X106" s="275"/>
      <c r="Y106" s="276"/>
      <c r="Z106" s="260"/>
      <c r="AA106" s="260"/>
    </row>
    <row r="107" spans="1:27" s="261" customFormat="1" ht="11" thickBot="1" x14ac:dyDescent="0.25">
      <c r="A107" s="260"/>
      <c r="B107" s="296"/>
      <c r="C107" s="297" t="s">
        <v>463</v>
      </c>
      <c r="D107" s="307"/>
      <c r="E107" s="316"/>
      <c r="F107" s="247"/>
      <c r="G107" s="300" t="s">
        <v>372</v>
      </c>
      <c r="H107" s="301" t="s">
        <v>76</v>
      </c>
      <c r="I107" s="172">
        <v>1</v>
      </c>
      <c r="J107" s="312"/>
      <c r="K107" s="313"/>
      <c r="L107" s="304">
        <v>0</v>
      </c>
      <c r="M107" s="305">
        <f t="shared" si="13"/>
        <v>0</v>
      </c>
      <c r="N107" s="306" t="s">
        <v>77</v>
      </c>
      <c r="O107" s="283" t="s">
        <v>78</v>
      </c>
      <c r="P107" s="259"/>
      <c r="Q107" s="273"/>
      <c r="R107" s="273"/>
      <c r="S107" s="273"/>
      <c r="T107" s="260"/>
      <c r="U107" s="274"/>
      <c r="V107" s="274"/>
      <c r="W107" s="260"/>
      <c r="X107" s="275"/>
      <c r="Y107" s="276"/>
      <c r="Z107" s="260"/>
      <c r="AA107" s="260"/>
    </row>
    <row r="108" spans="1:27" s="261" customFormat="1" ht="10.5" customHeight="1" x14ac:dyDescent="0.2">
      <c r="A108" s="260"/>
      <c r="B108" s="379" t="s">
        <v>350</v>
      </c>
      <c r="C108" s="380"/>
      <c r="D108" s="380"/>
      <c r="E108" s="380"/>
      <c r="F108" s="381"/>
      <c r="G108" s="377"/>
      <c r="H108" s="378"/>
      <c r="I108" s="378"/>
      <c r="J108" s="378"/>
      <c r="K108" s="378"/>
      <c r="L108" s="378"/>
      <c r="M108" s="319">
        <f>SUM(M109:M113)</f>
        <v>0</v>
      </c>
      <c r="N108" s="314"/>
      <c r="O108" s="315"/>
      <c r="P108" s="259"/>
      <c r="Q108" s="273"/>
      <c r="R108" s="273"/>
      <c r="S108" s="273"/>
      <c r="T108" s="260"/>
      <c r="U108" s="274"/>
      <c r="V108" s="274"/>
      <c r="W108" s="276"/>
      <c r="X108" s="275"/>
      <c r="Y108" s="276"/>
      <c r="Z108" s="260"/>
      <c r="AA108" s="260"/>
    </row>
    <row r="109" spans="1:27" s="261" customFormat="1" x14ac:dyDescent="0.2">
      <c r="A109" s="260"/>
      <c r="B109" s="296">
        <f>B103+1</f>
        <v>15</v>
      </c>
      <c r="C109" s="297" t="s">
        <v>394</v>
      </c>
      <c r="D109" s="307"/>
      <c r="E109" s="308"/>
      <c r="F109" s="94"/>
      <c r="G109" s="300" t="s">
        <v>372</v>
      </c>
      <c r="H109" s="301" t="s">
        <v>76</v>
      </c>
      <c r="I109" s="172">
        <v>1</v>
      </c>
      <c r="J109" s="302"/>
      <c r="K109" s="303"/>
      <c r="L109" s="304">
        <v>0</v>
      </c>
      <c r="M109" s="305">
        <f>I109*K109*L109</f>
        <v>0</v>
      </c>
      <c r="N109" s="306" t="s">
        <v>77</v>
      </c>
      <c r="O109" s="283" t="s">
        <v>78</v>
      </c>
      <c r="P109" s="259"/>
      <c r="Q109" s="273"/>
      <c r="R109" s="273"/>
      <c r="S109" s="273"/>
      <c r="T109" s="260"/>
      <c r="U109" s="274"/>
      <c r="V109" s="274"/>
      <c r="W109" s="260"/>
      <c r="X109" s="275"/>
      <c r="Y109" s="276"/>
      <c r="Z109" s="260"/>
      <c r="AA109" s="260"/>
    </row>
    <row r="110" spans="1:27" s="261" customFormat="1" x14ac:dyDescent="0.2">
      <c r="A110" s="260"/>
      <c r="B110" s="296"/>
      <c r="C110" s="297" t="s">
        <v>456</v>
      </c>
      <c r="D110" s="307"/>
      <c r="E110" s="308"/>
      <c r="F110" s="94"/>
      <c r="G110" s="300" t="s">
        <v>372</v>
      </c>
      <c r="H110" s="301" t="s">
        <v>76</v>
      </c>
      <c r="I110" s="172">
        <v>1</v>
      </c>
      <c r="J110" s="302"/>
      <c r="K110" s="303"/>
      <c r="L110" s="304">
        <v>0</v>
      </c>
      <c r="M110" s="305">
        <f t="shared" ref="M110:M113" si="14">I110*K110*L110</f>
        <v>0</v>
      </c>
      <c r="N110" s="306" t="s">
        <v>77</v>
      </c>
      <c r="O110" s="283" t="s">
        <v>78</v>
      </c>
      <c r="P110" s="259"/>
      <c r="Q110" s="273"/>
      <c r="R110" s="273"/>
      <c r="S110" s="273"/>
      <c r="T110" s="260"/>
      <c r="U110" s="274"/>
      <c r="V110" s="274"/>
      <c r="W110" s="260"/>
      <c r="X110" s="275"/>
      <c r="Y110" s="276"/>
      <c r="Z110" s="260"/>
      <c r="AA110" s="260"/>
    </row>
    <row r="111" spans="1:27" s="261" customFormat="1" x14ac:dyDescent="0.2">
      <c r="A111" s="260"/>
      <c r="B111" s="296"/>
      <c r="C111" s="297" t="s">
        <v>457</v>
      </c>
      <c r="D111" s="307"/>
      <c r="E111" s="308"/>
      <c r="F111" s="94"/>
      <c r="G111" s="300" t="s">
        <v>372</v>
      </c>
      <c r="H111" s="301" t="s">
        <v>76</v>
      </c>
      <c r="I111" s="172">
        <v>1</v>
      </c>
      <c r="J111" s="302"/>
      <c r="K111" s="303"/>
      <c r="L111" s="304">
        <v>0</v>
      </c>
      <c r="M111" s="305">
        <f t="shared" si="14"/>
        <v>0</v>
      </c>
      <c r="N111" s="306" t="s">
        <v>77</v>
      </c>
      <c r="O111" s="283" t="s">
        <v>78</v>
      </c>
      <c r="P111" s="259"/>
      <c r="Q111" s="273"/>
      <c r="R111" s="273"/>
      <c r="S111" s="273"/>
      <c r="T111" s="260"/>
      <c r="U111" s="274"/>
      <c r="V111" s="274"/>
      <c r="W111" s="260"/>
      <c r="X111" s="275"/>
      <c r="Y111" s="276"/>
      <c r="Z111" s="260"/>
      <c r="AA111" s="260"/>
    </row>
    <row r="112" spans="1:27" s="261" customFormat="1" x14ac:dyDescent="0.2">
      <c r="A112" s="260"/>
      <c r="B112" s="296"/>
      <c r="C112" s="297" t="s">
        <v>458</v>
      </c>
      <c r="D112" s="307"/>
      <c r="E112" s="308"/>
      <c r="F112" s="94"/>
      <c r="G112" s="300" t="s">
        <v>372</v>
      </c>
      <c r="H112" s="301" t="s">
        <v>76</v>
      </c>
      <c r="I112" s="172">
        <v>1</v>
      </c>
      <c r="J112" s="302"/>
      <c r="K112" s="303"/>
      <c r="L112" s="304">
        <v>0</v>
      </c>
      <c r="M112" s="305">
        <f t="shared" si="14"/>
        <v>0</v>
      </c>
      <c r="N112" s="306" t="s">
        <v>77</v>
      </c>
      <c r="O112" s="283" t="s">
        <v>78</v>
      </c>
      <c r="P112" s="259"/>
      <c r="Q112" s="273"/>
      <c r="R112" s="273"/>
      <c r="S112" s="273"/>
      <c r="T112" s="260"/>
      <c r="U112" s="274"/>
      <c r="V112" s="274"/>
      <c r="W112" s="260"/>
      <c r="X112" s="275"/>
      <c r="Y112" s="276"/>
      <c r="Z112" s="260"/>
      <c r="AA112" s="260"/>
    </row>
    <row r="113" spans="1:27" s="261" customFormat="1" ht="11" thickBot="1" x14ac:dyDescent="0.25">
      <c r="A113" s="260"/>
      <c r="B113" s="296"/>
      <c r="C113" s="297" t="s">
        <v>459</v>
      </c>
      <c r="D113" s="307"/>
      <c r="E113" s="316"/>
      <c r="F113" s="247"/>
      <c r="G113" s="300" t="s">
        <v>372</v>
      </c>
      <c r="H113" s="301" t="s">
        <v>76</v>
      </c>
      <c r="I113" s="172">
        <v>1</v>
      </c>
      <c r="J113" s="302"/>
      <c r="K113" s="303"/>
      <c r="L113" s="304">
        <v>0</v>
      </c>
      <c r="M113" s="305">
        <f t="shared" si="14"/>
        <v>0</v>
      </c>
      <c r="N113" s="306" t="s">
        <v>77</v>
      </c>
      <c r="O113" s="283" t="s">
        <v>78</v>
      </c>
      <c r="P113" s="259"/>
      <c r="Q113" s="273"/>
      <c r="R113" s="273"/>
      <c r="S113" s="273"/>
      <c r="T113" s="260"/>
      <c r="U113" s="274"/>
      <c r="V113" s="274"/>
      <c r="W113" s="260"/>
      <c r="X113" s="275"/>
      <c r="Y113" s="276"/>
      <c r="Z113" s="260"/>
      <c r="AA113" s="260"/>
    </row>
    <row r="114" spans="1:27" s="261" customFormat="1" ht="10.5" customHeight="1" x14ac:dyDescent="0.2">
      <c r="A114" s="260"/>
      <c r="B114" s="379" t="s">
        <v>351</v>
      </c>
      <c r="C114" s="380"/>
      <c r="D114" s="380"/>
      <c r="E114" s="380"/>
      <c r="F114" s="381"/>
      <c r="G114" s="377"/>
      <c r="H114" s="378"/>
      <c r="I114" s="378"/>
      <c r="J114" s="378"/>
      <c r="K114" s="378"/>
      <c r="L114" s="378"/>
      <c r="M114" s="319">
        <f>SUM(M115:M119)</f>
        <v>0</v>
      </c>
      <c r="N114" s="314"/>
      <c r="O114" s="315"/>
      <c r="P114" s="259"/>
      <c r="Q114" s="273"/>
      <c r="R114" s="273"/>
      <c r="S114" s="273"/>
      <c r="T114" s="260"/>
      <c r="U114" s="274"/>
      <c r="V114" s="274"/>
      <c r="W114" s="276"/>
      <c r="X114" s="275"/>
      <c r="Y114" s="276"/>
      <c r="Z114" s="260"/>
      <c r="AA114" s="260"/>
    </row>
    <row r="115" spans="1:27" s="261" customFormat="1" x14ac:dyDescent="0.2">
      <c r="A115" s="260"/>
      <c r="B115" s="296">
        <f>B109+1</f>
        <v>16</v>
      </c>
      <c r="C115" s="297" t="s">
        <v>395</v>
      </c>
      <c r="D115" s="307"/>
      <c r="E115" s="308"/>
      <c r="F115" s="248"/>
      <c r="G115" s="300" t="s">
        <v>372</v>
      </c>
      <c r="H115" s="301" t="s">
        <v>76</v>
      </c>
      <c r="I115" s="172">
        <v>1</v>
      </c>
      <c r="J115" s="302"/>
      <c r="K115" s="303"/>
      <c r="L115" s="304">
        <v>0</v>
      </c>
      <c r="M115" s="305">
        <f>I115*K115*L115</f>
        <v>0</v>
      </c>
      <c r="N115" s="306" t="s">
        <v>77</v>
      </c>
      <c r="O115" s="283" t="s">
        <v>78</v>
      </c>
      <c r="P115" s="259"/>
      <c r="Q115" s="273"/>
      <c r="R115" s="273"/>
      <c r="S115" s="273"/>
      <c r="T115" s="260"/>
      <c r="U115" s="274"/>
      <c r="V115" s="274"/>
      <c r="W115" s="260"/>
      <c r="X115" s="275"/>
      <c r="Y115" s="276"/>
      <c r="Z115" s="260"/>
      <c r="AA115" s="260"/>
    </row>
    <row r="116" spans="1:27" s="261" customFormat="1" x14ac:dyDescent="0.2">
      <c r="A116" s="260"/>
      <c r="B116" s="296"/>
      <c r="C116" s="297" t="s">
        <v>452</v>
      </c>
      <c r="D116" s="307"/>
      <c r="E116" s="316"/>
      <c r="F116" s="249"/>
      <c r="G116" s="317" t="s">
        <v>372</v>
      </c>
      <c r="H116" s="301" t="s">
        <v>76</v>
      </c>
      <c r="I116" s="172">
        <v>1</v>
      </c>
      <c r="J116" s="302"/>
      <c r="K116" s="303"/>
      <c r="L116" s="304">
        <v>0</v>
      </c>
      <c r="M116" s="305">
        <f t="shared" ref="M116:M119" si="15">I116*K116*L116</f>
        <v>0</v>
      </c>
      <c r="N116" s="306" t="s">
        <v>77</v>
      </c>
      <c r="O116" s="283" t="s">
        <v>78</v>
      </c>
      <c r="P116" s="259"/>
      <c r="Q116" s="273"/>
      <c r="R116" s="273"/>
      <c r="S116" s="273"/>
      <c r="T116" s="260"/>
      <c r="U116" s="274"/>
      <c r="V116" s="274"/>
      <c r="W116" s="260"/>
      <c r="X116" s="275"/>
      <c r="Y116" s="276"/>
      <c r="Z116" s="260"/>
      <c r="AA116" s="260"/>
    </row>
    <row r="117" spans="1:27" s="261" customFormat="1" x14ac:dyDescent="0.2">
      <c r="A117" s="260"/>
      <c r="B117" s="296"/>
      <c r="C117" s="297" t="s">
        <v>453</v>
      </c>
      <c r="D117" s="308"/>
      <c r="E117" s="308"/>
      <c r="F117" s="318"/>
      <c r="G117" s="317" t="s">
        <v>372</v>
      </c>
      <c r="H117" s="301" t="s">
        <v>76</v>
      </c>
      <c r="I117" s="172">
        <v>1</v>
      </c>
      <c r="J117" s="302"/>
      <c r="K117" s="303"/>
      <c r="L117" s="304">
        <v>0</v>
      </c>
      <c r="M117" s="305">
        <f t="shared" si="15"/>
        <v>0</v>
      </c>
      <c r="N117" s="306" t="s">
        <v>77</v>
      </c>
      <c r="O117" s="283" t="s">
        <v>78</v>
      </c>
      <c r="P117" s="259"/>
      <c r="Q117" s="273"/>
      <c r="R117" s="273"/>
      <c r="S117" s="273"/>
      <c r="T117" s="260"/>
      <c r="U117" s="274"/>
      <c r="V117" s="274"/>
      <c r="W117" s="260"/>
      <c r="X117" s="275"/>
      <c r="Y117" s="276"/>
      <c r="Z117" s="260"/>
      <c r="AA117" s="260"/>
    </row>
    <row r="118" spans="1:27" s="261" customFormat="1" x14ac:dyDescent="0.2">
      <c r="A118" s="260"/>
      <c r="B118" s="296"/>
      <c r="C118" s="297" t="s">
        <v>454</v>
      </c>
      <c r="D118" s="307"/>
      <c r="E118" s="308"/>
      <c r="F118" s="250"/>
      <c r="G118" s="317" t="s">
        <v>372</v>
      </c>
      <c r="H118" s="301" t="s">
        <v>76</v>
      </c>
      <c r="I118" s="172">
        <v>1</v>
      </c>
      <c r="J118" s="302"/>
      <c r="K118" s="303"/>
      <c r="L118" s="304">
        <v>0</v>
      </c>
      <c r="M118" s="305">
        <f t="shared" si="15"/>
        <v>0</v>
      </c>
      <c r="N118" s="306" t="s">
        <v>77</v>
      </c>
      <c r="O118" s="283" t="s">
        <v>78</v>
      </c>
      <c r="P118" s="259"/>
      <c r="Q118" s="273"/>
      <c r="R118" s="273"/>
      <c r="S118" s="273"/>
      <c r="T118" s="260"/>
      <c r="U118" s="274"/>
      <c r="V118" s="274"/>
      <c r="W118" s="260"/>
      <c r="X118" s="275"/>
      <c r="Y118" s="276"/>
      <c r="Z118" s="260"/>
      <c r="AA118" s="260"/>
    </row>
    <row r="119" spans="1:27" s="261" customFormat="1" ht="11" thickBot="1" x14ac:dyDescent="0.25">
      <c r="A119" s="260"/>
      <c r="B119" s="296"/>
      <c r="C119" s="297" t="s">
        <v>455</v>
      </c>
      <c r="D119" s="307"/>
      <c r="E119" s="308"/>
      <c r="F119" s="94"/>
      <c r="G119" s="300" t="s">
        <v>372</v>
      </c>
      <c r="H119" s="301" t="s">
        <v>76</v>
      </c>
      <c r="I119" s="172">
        <v>1</v>
      </c>
      <c r="J119" s="302"/>
      <c r="K119" s="303"/>
      <c r="L119" s="304">
        <v>0</v>
      </c>
      <c r="M119" s="289">
        <f t="shared" si="15"/>
        <v>0</v>
      </c>
      <c r="N119" s="306" t="s">
        <v>77</v>
      </c>
      <c r="O119" s="283" t="s">
        <v>78</v>
      </c>
      <c r="P119" s="259"/>
      <c r="Q119" s="273"/>
      <c r="R119" s="273"/>
      <c r="S119" s="273"/>
      <c r="T119" s="260"/>
      <c r="U119" s="274"/>
      <c r="V119" s="274"/>
      <c r="W119" s="260"/>
      <c r="X119" s="275"/>
      <c r="Y119" s="276"/>
      <c r="Z119" s="260"/>
      <c r="AA119" s="260"/>
    </row>
    <row r="120" spans="1:27" s="261" customFormat="1" ht="10.5" customHeight="1" x14ac:dyDescent="0.2">
      <c r="A120" s="260"/>
      <c r="B120" s="379" t="s">
        <v>428</v>
      </c>
      <c r="C120" s="380"/>
      <c r="D120" s="380"/>
      <c r="E120" s="380"/>
      <c r="F120" s="381"/>
      <c r="G120" s="377"/>
      <c r="H120" s="378"/>
      <c r="I120" s="378"/>
      <c r="J120" s="378"/>
      <c r="K120" s="378"/>
      <c r="L120" s="378"/>
      <c r="M120" s="319">
        <f>SUM(M121:M125)</f>
        <v>0</v>
      </c>
      <c r="N120" s="314"/>
      <c r="O120" s="315"/>
      <c r="P120" s="259"/>
      <c r="Q120" s="273"/>
      <c r="R120" s="273"/>
      <c r="S120" s="273"/>
      <c r="T120" s="260"/>
      <c r="U120" s="274"/>
      <c r="V120" s="274"/>
      <c r="W120" s="276"/>
      <c r="X120" s="275"/>
      <c r="Y120" s="276"/>
      <c r="Z120" s="260"/>
      <c r="AA120" s="260"/>
    </row>
    <row r="121" spans="1:27" s="261" customFormat="1" x14ac:dyDescent="0.2">
      <c r="A121" s="260"/>
      <c r="B121" s="296">
        <f>B115+1</f>
        <v>17</v>
      </c>
      <c r="C121" s="297" t="s">
        <v>396</v>
      </c>
      <c r="D121" s="307"/>
      <c r="E121" s="308"/>
      <c r="F121" s="248"/>
      <c r="G121" s="300" t="s">
        <v>372</v>
      </c>
      <c r="H121" s="301" t="s">
        <v>76</v>
      </c>
      <c r="I121" s="172">
        <v>1</v>
      </c>
      <c r="J121" s="302"/>
      <c r="K121" s="303"/>
      <c r="L121" s="304">
        <v>0</v>
      </c>
      <c r="M121" s="305">
        <f>I121*K121*L121</f>
        <v>0</v>
      </c>
      <c r="N121" s="306" t="s">
        <v>77</v>
      </c>
      <c r="O121" s="283" t="s">
        <v>78</v>
      </c>
      <c r="P121" s="259"/>
      <c r="Q121" s="273"/>
      <c r="R121" s="273"/>
      <c r="S121" s="273"/>
      <c r="T121" s="260"/>
      <c r="U121" s="274"/>
      <c r="V121" s="274"/>
      <c r="W121" s="260"/>
      <c r="X121" s="275"/>
      <c r="Y121" s="276"/>
      <c r="Z121" s="260"/>
      <c r="AA121" s="260"/>
    </row>
    <row r="122" spans="1:27" s="261" customFormat="1" x14ac:dyDescent="0.2">
      <c r="A122" s="260"/>
      <c r="B122" s="296"/>
      <c r="C122" s="297" t="s">
        <v>448</v>
      </c>
      <c r="D122" s="307"/>
      <c r="E122" s="316"/>
      <c r="F122" s="249"/>
      <c r="G122" s="300" t="s">
        <v>372</v>
      </c>
      <c r="H122" s="301" t="s">
        <v>76</v>
      </c>
      <c r="I122" s="172">
        <v>1</v>
      </c>
      <c r="J122" s="302"/>
      <c r="K122" s="303"/>
      <c r="L122" s="304">
        <v>0</v>
      </c>
      <c r="M122" s="305">
        <f t="shared" ref="M122:M125" si="16">I122*K122*L122</f>
        <v>0</v>
      </c>
      <c r="N122" s="306" t="s">
        <v>77</v>
      </c>
      <c r="O122" s="283" t="s">
        <v>78</v>
      </c>
      <c r="P122" s="259"/>
      <c r="Q122" s="273"/>
      <c r="R122" s="273"/>
      <c r="S122" s="273"/>
      <c r="T122" s="260"/>
      <c r="U122" s="274"/>
      <c r="V122" s="274"/>
      <c r="W122" s="260"/>
      <c r="X122" s="275"/>
      <c r="Y122" s="276"/>
      <c r="Z122" s="260"/>
      <c r="AA122" s="260"/>
    </row>
    <row r="123" spans="1:27" s="261" customFormat="1" x14ac:dyDescent="0.2">
      <c r="A123" s="260"/>
      <c r="B123" s="296"/>
      <c r="C123" s="297" t="s">
        <v>449</v>
      </c>
      <c r="D123" s="307"/>
      <c r="E123" s="308"/>
      <c r="F123" s="318"/>
      <c r="G123" s="300" t="s">
        <v>372</v>
      </c>
      <c r="H123" s="301" t="s">
        <v>76</v>
      </c>
      <c r="I123" s="172">
        <v>1</v>
      </c>
      <c r="J123" s="302"/>
      <c r="K123" s="303"/>
      <c r="L123" s="304">
        <v>0</v>
      </c>
      <c r="M123" s="305">
        <f t="shared" si="16"/>
        <v>0</v>
      </c>
      <c r="N123" s="306" t="s">
        <v>77</v>
      </c>
      <c r="O123" s="283" t="s">
        <v>78</v>
      </c>
      <c r="P123" s="259"/>
      <c r="Q123" s="273"/>
      <c r="R123" s="273"/>
      <c r="S123" s="273"/>
      <c r="T123" s="260"/>
      <c r="U123" s="274"/>
      <c r="V123" s="274"/>
      <c r="W123" s="260"/>
      <c r="X123" s="275"/>
      <c r="Y123" s="276"/>
      <c r="Z123" s="260"/>
      <c r="AA123" s="260"/>
    </row>
    <row r="124" spans="1:27" s="261" customFormat="1" x14ac:dyDescent="0.2">
      <c r="A124" s="260"/>
      <c r="B124" s="296"/>
      <c r="C124" s="297" t="s">
        <v>450</v>
      </c>
      <c r="D124" s="307"/>
      <c r="E124" s="308"/>
      <c r="F124" s="250"/>
      <c r="G124" s="300" t="s">
        <v>372</v>
      </c>
      <c r="H124" s="301" t="s">
        <v>76</v>
      </c>
      <c r="I124" s="172">
        <v>1</v>
      </c>
      <c r="J124" s="302"/>
      <c r="K124" s="303"/>
      <c r="L124" s="304">
        <v>0</v>
      </c>
      <c r="M124" s="305">
        <f t="shared" si="16"/>
        <v>0</v>
      </c>
      <c r="N124" s="306" t="s">
        <v>77</v>
      </c>
      <c r="O124" s="283" t="s">
        <v>78</v>
      </c>
      <c r="P124" s="259"/>
      <c r="Q124" s="273"/>
      <c r="R124" s="273"/>
      <c r="S124" s="273"/>
      <c r="T124" s="260"/>
      <c r="U124" s="274"/>
      <c r="V124" s="274"/>
      <c r="W124" s="260"/>
      <c r="X124" s="275"/>
      <c r="Y124" s="276"/>
      <c r="Z124" s="260"/>
      <c r="AA124" s="260"/>
    </row>
    <row r="125" spans="1:27" s="261" customFormat="1" ht="11" thickBot="1" x14ac:dyDescent="0.25">
      <c r="A125" s="260"/>
      <c r="B125" s="296"/>
      <c r="C125" s="297" t="s">
        <v>451</v>
      </c>
      <c r="D125" s="307"/>
      <c r="E125" s="308"/>
      <c r="F125" s="94"/>
      <c r="G125" s="300" t="s">
        <v>372</v>
      </c>
      <c r="H125" s="301" t="s">
        <v>76</v>
      </c>
      <c r="I125" s="172">
        <v>1</v>
      </c>
      <c r="J125" s="302"/>
      <c r="K125" s="303"/>
      <c r="L125" s="304">
        <v>0</v>
      </c>
      <c r="M125" s="305">
        <f t="shared" si="16"/>
        <v>0</v>
      </c>
      <c r="N125" s="306" t="s">
        <v>77</v>
      </c>
      <c r="O125" s="283" t="s">
        <v>78</v>
      </c>
      <c r="P125" s="259"/>
      <c r="Q125" s="273"/>
      <c r="R125" s="273"/>
      <c r="S125" s="273"/>
      <c r="T125" s="260"/>
      <c r="U125" s="274"/>
      <c r="V125" s="274"/>
      <c r="W125" s="260"/>
      <c r="X125" s="275"/>
      <c r="Y125" s="276"/>
      <c r="Z125" s="260"/>
      <c r="AA125" s="260"/>
    </row>
    <row r="126" spans="1:27" s="261" customFormat="1" ht="12.65" customHeight="1" thickBot="1" x14ac:dyDescent="0.25">
      <c r="A126" s="260"/>
      <c r="B126" s="389" t="s">
        <v>429</v>
      </c>
      <c r="C126" s="390"/>
      <c r="D126" s="390"/>
      <c r="E126" s="390"/>
      <c r="F126" s="390"/>
      <c r="G126" s="390"/>
      <c r="H126" s="390"/>
      <c r="I126" s="390"/>
      <c r="J126" s="390"/>
      <c r="K126" s="390"/>
      <c r="L126" s="390"/>
      <c r="M126" s="390"/>
      <c r="N126" s="390"/>
      <c r="O126" s="391"/>
      <c r="P126" s="259"/>
      <c r="Q126" s="273"/>
      <c r="R126" s="273"/>
      <c r="S126" s="273"/>
      <c r="T126" s="260"/>
      <c r="U126" s="274"/>
      <c r="V126" s="274"/>
      <c r="W126" s="260"/>
      <c r="X126" s="275"/>
      <c r="Y126" s="276"/>
      <c r="Z126" s="260"/>
      <c r="AA126" s="260"/>
    </row>
    <row r="127" spans="1:27" s="261" customFormat="1" ht="12.65" customHeight="1" x14ac:dyDescent="0.2">
      <c r="A127" s="260"/>
      <c r="B127" s="379" t="s">
        <v>348</v>
      </c>
      <c r="C127" s="380"/>
      <c r="D127" s="380"/>
      <c r="E127" s="380"/>
      <c r="F127" s="381"/>
      <c r="G127" s="382"/>
      <c r="H127" s="383"/>
      <c r="I127" s="383"/>
      <c r="J127" s="382"/>
      <c r="K127" s="383"/>
      <c r="L127" s="383"/>
      <c r="M127" s="319">
        <f>SUM(M128:M132)</f>
        <v>0</v>
      </c>
      <c r="N127" s="287"/>
      <c r="O127" s="277"/>
      <c r="P127" s="259"/>
      <c r="Q127" s="273"/>
      <c r="R127" s="273"/>
      <c r="S127" s="273"/>
      <c r="T127" s="260"/>
      <c r="U127" s="274"/>
      <c r="V127" s="274"/>
      <c r="W127" s="276"/>
      <c r="X127" s="275"/>
      <c r="Y127" s="276"/>
      <c r="Z127" s="260"/>
      <c r="AA127" s="260"/>
    </row>
    <row r="128" spans="1:27" s="261" customFormat="1" x14ac:dyDescent="0.2">
      <c r="A128" s="260"/>
      <c r="B128" s="296">
        <f>B121+1</f>
        <v>18</v>
      </c>
      <c r="C128" s="297" t="s">
        <v>397</v>
      </c>
      <c r="D128" s="298"/>
      <c r="E128" s="299"/>
      <c r="F128" s="94"/>
      <c r="G128" s="300" t="s">
        <v>372</v>
      </c>
      <c r="H128" s="301" t="s">
        <v>76</v>
      </c>
      <c r="I128" s="172">
        <v>1</v>
      </c>
      <c r="J128" s="302"/>
      <c r="K128" s="303"/>
      <c r="L128" s="304">
        <v>0</v>
      </c>
      <c r="M128" s="305">
        <f>I128*K128*L128</f>
        <v>0</v>
      </c>
      <c r="N128" s="306" t="s">
        <v>77</v>
      </c>
      <c r="O128" s="283" t="s">
        <v>78</v>
      </c>
      <c r="P128" s="259"/>
      <c r="Q128" s="273"/>
      <c r="R128" s="273"/>
      <c r="S128" s="273"/>
      <c r="T128" s="260"/>
      <c r="U128" s="274"/>
      <c r="V128" s="274"/>
      <c r="W128" s="260"/>
      <c r="X128" s="275"/>
      <c r="Y128" s="276"/>
      <c r="Z128" s="260"/>
      <c r="AA128" s="260"/>
    </row>
    <row r="129" spans="1:27" s="261" customFormat="1" x14ac:dyDescent="0.2">
      <c r="A129" s="260"/>
      <c r="B129" s="296"/>
      <c r="C129" s="297" t="s">
        <v>398</v>
      </c>
      <c r="D129" s="307"/>
      <c r="E129" s="308"/>
      <c r="F129" s="94"/>
      <c r="G129" s="300" t="s">
        <v>372</v>
      </c>
      <c r="H129" s="301" t="s">
        <v>76</v>
      </c>
      <c r="I129" s="172">
        <v>1</v>
      </c>
      <c r="J129" s="302"/>
      <c r="K129" s="303"/>
      <c r="L129" s="304">
        <v>0</v>
      </c>
      <c r="M129" s="305">
        <f t="shared" ref="M129:M132" si="17">I129*K129*L129</f>
        <v>0</v>
      </c>
      <c r="N129" s="306"/>
      <c r="O129" s="283"/>
      <c r="P129" s="259">
        <f>540</f>
        <v>540</v>
      </c>
      <c r="Q129" s="273"/>
      <c r="R129" s="273"/>
      <c r="S129" s="273"/>
      <c r="T129" s="260"/>
      <c r="U129" s="274"/>
      <c r="V129" s="274"/>
      <c r="W129" s="260"/>
      <c r="X129" s="275"/>
      <c r="Y129" s="276"/>
      <c r="Z129" s="260"/>
      <c r="AA129" s="260"/>
    </row>
    <row r="130" spans="1:27" s="261" customFormat="1" x14ac:dyDescent="0.2">
      <c r="A130" s="260"/>
      <c r="B130" s="296"/>
      <c r="C130" s="297" t="s">
        <v>399</v>
      </c>
      <c r="D130" s="307"/>
      <c r="E130" s="308"/>
      <c r="F130" s="94"/>
      <c r="G130" s="300" t="s">
        <v>372</v>
      </c>
      <c r="H130" s="301" t="s">
        <v>76</v>
      </c>
      <c r="I130" s="172">
        <v>1</v>
      </c>
      <c r="J130" s="302"/>
      <c r="K130" s="303"/>
      <c r="L130" s="304">
        <v>0</v>
      </c>
      <c r="M130" s="305">
        <f t="shared" si="17"/>
        <v>0</v>
      </c>
      <c r="N130" s="306"/>
      <c r="O130" s="283"/>
      <c r="P130" s="259"/>
      <c r="Q130" s="273"/>
      <c r="R130" s="273"/>
      <c r="S130" s="273"/>
      <c r="T130" s="260"/>
      <c r="U130" s="274"/>
      <c r="V130" s="274"/>
      <c r="W130" s="260"/>
      <c r="X130" s="275"/>
      <c r="Y130" s="276"/>
      <c r="Z130" s="260"/>
      <c r="AA130" s="260"/>
    </row>
    <row r="131" spans="1:27" s="261" customFormat="1" x14ac:dyDescent="0.2">
      <c r="A131" s="260"/>
      <c r="B131" s="296"/>
      <c r="C131" s="297" t="s">
        <v>467</v>
      </c>
      <c r="D131" s="307"/>
      <c r="E131" s="308"/>
      <c r="F131" s="94"/>
      <c r="G131" s="300" t="s">
        <v>372</v>
      </c>
      <c r="H131" s="301" t="s">
        <v>76</v>
      </c>
      <c r="I131" s="172">
        <v>1</v>
      </c>
      <c r="J131" s="302"/>
      <c r="K131" s="303"/>
      <c r="L131" s="304">
        <v>0</v>
      </c>
      <c r="M131" s="305">
        <f t="shared" si="17"/>
        <v>0</v>
      </c>
      <c r="N131" s="306"/>
      <c r="O131" s="283"/>
      <c r="P131" s="259"/>
      <c r="Q131" s="273"/>
      <c r="R131" s="273"/>
      <c r="S131" s="273"/>
      <c r="T131" s="260"/>
      <c r="U131" s="274"/>
      <c r="V131" s="274"/>
      <c r="W131" s="260"/>
      <c r="X131" s="275"/>
      <c r="Y131" s="276"/>
      <c r="Z131" s="260"/>
      <c r="AA131" s="260"/>
    </row>
    <row r="132" spans="1:27" s="261" customFormat="1" ht="11" thickBot="1" x14ac:dyDescent="0.25">
      <c r="A132" s="260"/>
      <c r="B132" s="278"/>
      <c r="C132" s="297" t="s">
        <v>468</v>
      </c>
      <c r="D132" s="309"/>
      <c r="E132" s="310"/>
      <c r="F132" s="94"/>
      <c r="G132" s="300" t="s">
        <v>372</v>
      </c>
      <c r="H132" s="301" t="s">
        <v>76</v>
      </c>
      <c r="I132" s="172">
        <v>1</v>
      </c>
      <c r="J132" s="311"/>
      <c r="K132" s="255"/>
      <c r="L132" s="304">
        <v>0</v>
      </c>
      <c r="M132" s="305">
        <f t="shared" si="17"/>
        <v>0</v>
      </c>
      <c r="N132" s="282" t="s">
        <v>77</v>
      </c>
      <c r="O132" s="283" t="s">
        <v>78</v>
      </c>
      <c r="P132" s="259"/>
      <c r="Q132" s="273"/>
      <c r="R132" s="273"/>
      <c r="S132" s="273"/>
      <c r="T132" s="260"/>
      <c r="U132" s="274"/>
      <c r="V132" s="274"/>
      <c r="W132" s="276"/>
      <c r="X132" s="275"/>
      <c r="Y132" s="276"/>
      <c r="Z132" s="260"/>
      <c r="AA132" s="276"/>
    </row>
    <row r="133" spans="1:27" s="261" customFormat="1" ht="10.5" customHeight="1" x14ac:dyDescent="0.2">
      <c r="A133" s="260"/>
      <c r="B133" s="379" t="s">
        <v>349</v>
      </c>
      <c r="C133" s="380"/>
      <c r="D133" s="380"/>
      <c r="E133" s="380"/>
      <c r="F133" s="381"/>
      <c r="G133" s="377"/>
      <c r="H133" s="378"/>
      <c r="I133" s="378"/>
      <c r="J133" s="378"/>
      <c r="K133" s="378"/>
      <c r="L133" s="378"/>
      <c r="M133" s="319">
        <f>SUM(M134:M138)</f>
        <v>0</v>
      </c>
      <c r="N133" s="314"/>
      <c r="O133" s="315"/>
      <c r="P133" s="259"/>
      <c r="Q133" s="273"/>
      <c r="R133" s="273"/>
      <c r="S133" s="273"/>
      <c r="T133" s="260"/>
      <c r="U133" s="274"/>
      <c r="V133" s="274"/>
      <c r="W133" s="276"/>
      <c r="X133" s="275"/>
      <c r="Y133" s="276"/>
      <c r="Z133" s="260"/>
      <c r="AA133" s="260"/>
    </row>
    <row r="134" spans="1:27" s="261" customFormat="1" x14ac:dyDescent="0.2">
      <c r="A134" s="260"/>
      <c r="B134" s="296">
        <f>B128+1</f>
        <v>19</v>
      </c>
      <c r="C134" s="297" t="s">
        <v>400</v>
      </c>
      <c r="D134" s="307"/>
      <c r="E134" s="308"/>
      <c r="F134" s="94"/>
      <c r="G134" s="300" t="s">
        <v>372</v>
      </c>
      <c r="H134" s="301" t="s">
        <v>76</v>
      </c>
      <c r="I134" s="172">
        <v>1</v>
      </c>
      <c r="J134" s="312"/>
      <c r="K134" s="313"/>
      <c r="L134" s="304">
        <v>0</v>
      </c>
      <c r="M134" s="305">
        <f>I134*K134*L134</f>
        <v>0</v>
      </c>
      <c r="N134" s="306" t="s">
        <v>77</v>
      </c>
      <c r="O134" s="283" t="s">
        <v>78</v>
      </c>
      <c r="P134" s="259"/>
      <c r="Q134" s="273"/>
      <c r="R134" s="273"/>
      <c r="S134" s="273"/>
      <c r="T134" s="260"/>
      <c r="U134" s="274"/>
      <c r="V134" s="274"/>
      <c r="W134" s="260"/>
      <c r="X134" s="275"/>
      <c r="Y134" s="276"/>
      <c r="Z134" s="260"/>
      <c r="AA134" s="260"/>
    </row>
    <row r="135" spans="1:27" s="261" customFormat="1" x14ac:dyDescent="0.2">
      <c r="A135" s="260"/>
      <c r="B135" s="296"/>
      <c r="C135" s="297" t="s">
        <v>401</v>
      </c>
      <c r="D135" s="307"/>
      <c r="E135" s="308"/>
      <c r="F135" s="94"/>
      <c r="G135" s="300" t="s">
        <v>372</v>
      </c>
      <c r="H135" s="301" t="s">
        <v>76</v>
      </c>
      <c r="I135" s="172">
        <v>1</v>
      </c>
      <c r="J135" s="312"/>
      <c r="K135" s="313"/>
      <c r="L135" s="304">
        <v>0</v>
      </c>
      <c r="M135" s="305">
        <f t="shared" ref="M135:M138" si="18">I135*K135*L135</f>
        <v>0</v>
      </c>
      <c r="N135" s="306" t="s">
        <v>77</v>
      </c>
      <c r="O135" s="283" t="s">
        <v>78</v>
      </c>
      <c r="P135" s="259"/>
      <c r="Q135" s="273"/>
      <c r="R135" s="273"/>
      <c r="S135" s="273"/>
      <c r="T135" s="260"/>
      <c r="U135" s="274"/>
      <c r="V135" s="274"/>
      <c r="W135" s="260"/>
      <c r="X135" s="275"/>
      <c r="Y135" s="276"/>
      <c r="Z135" s="260"/>
      <c r="AA135" s="260"/>
    </row>
    <row r="136" spans="1:27" s="261" customFormat="1" x14ac:dyDescent="0.2">
      <c r="A136" s="260"/>
      <c r="B136" s="296"/>
      <c r="C136" s="297" t="s">
        <v>469</v>
      </c>
      <c r="D136" s="307"/>
      <c r="E136" s="308"/>
      <c r="F136" s="94"/>
      <c r="G136" s="300" t="s">
        <v>372</v>
      </c>
      <c r="H136" s="301" t="s">
        <v>76</v>
      </c>
      <c r="I136" s="172">
        <v>1</v>
      </c>
      <c r="J136" s="312"/>
      <c r="K136" s="313"/>
      <c r="L136" s="304">
        <v>0</v>
      </c>
      <c r="M136" s="305">
        <f t="shared" si="18"/>
        <v>0</v>
      </c>
      <c r="N136" s="306" t="s">
        <v>77</v>
      </c>
      <c r="O136" s="283" t="s">
        <v>78</v>
      </c>
      <c r="P136" s="259"/>
      <c r="Q136" s="273"/>
      <c r="R136" s="273"/>
      <c r="S136" s="273"/>
      <c r="T136" s="260"/>
      <c r="U136" s="274"/>
      <c r="V136" s="274"/>
      <c r="W136" s="260"/>
      <c r="X136" s="275"/>
      <c r="Y136" s="276"/>
      <c r="Z136" s="260"/>
      <c r="AA136" s="260"/>
    </row>
    <row r="137" spans="1:27" s="261" customFormat="1" x14ac:dyDescent="0.2">
      <c r="A137" s="260"/>
      <c r="B137" s="296"/>
      <c r="C137" s="297" t="s">
        <v>470</v>
      </c>
      <c r="D137" s="307"/>
      <c r="E137" s="308"/>
      <c r="F137" s="94"/>
      <c r="G137" s="300" t="s">
        <v>372</v>
      </c>
      <c r="H137" s="301" t="s">
        <v>76</v>
      </c>
      <c r="I137" s="172">
        <v>1</v>
      </c>
      <c r="J137" s="312"/>
      <c r="K137" s="313"/>
      <c r="L137" s="304">
        <v>0</v>
      </c>
      <c r="M137" s="305">
        <f t="shared" si="18"/>
        <v>0</v>
      </c>
      <c r="N137" s="306" t="s">
        <v>77</v>
      </c>
      <c r="O137" s="283" t="s">
        <v>78</v>
      </c>
      <c r="P137" s="259"/>
      <c r="Q137" s="273"/>
      <c r="R137" s="273"/>
      <c r="S137" s="273"/>
      <c r="T137" s="260"/>
      <c r="U137" s="274"/>
      <c r="V137" s="274"/>
      <c r="W137" s="260"/>
      <c r="X137" s="275"/>
      <c r="Y137" s="276"/>
      <c r="Z137" s="260"/>
      <c r="AA137" s="260"/>
    </row>
    <row r="138" spans="1:27" s="261" customFormat="1" ht="11" thickBot="1" x14ac:dyDescent="0.25">
      <c r="A138" s="260"/>
      <c r="B138" s="296"/>
      <c r="C138" s="297" t="s">
        <v>471</v>
      </c>
      <c r="D138" s="307"/>
      <c r="E138" s="316"/>
      <c r="F138" s="247"/>
      <c r="G138" s="300" t="s">
        <v>372</v>
      </c>
      <c r="H138" s="301" t="s">
        <v>76</v>
      </c>
      <c r="I138" s="172">
        <v>1</v>
      </c>
      <c r="J138" s="312"/>
      <c r="K138" s="313"/>
      <c r="L138" s="304">
        <v>0</v>
      </c>
      <c r="M138" s="305">
        <f t="shared" si="18"/>
        <v>0</v>
      </c>
      <c r="N138" s="306" t="s">
        <v>77</v>
      </c>
      <c r="O138" s="283" t="s">
        <v>78</v>
      </c>
      <c r="P138" s="259"/>
      <c r="Q138" s="273"/>
      <c r="R138" s="273"/>
      <c r="S138" s="273"/>
      <c r="T138" s="260"/>
      <c r="U138" s="274"/>
      <c r="V138" s="274"/>
      <c r="W138" s="260"/>
      <c r="X138" s="275"/>
      <c r="Y138" s="276"/>
      <c r="Z138" s="260"/>
      <c r="AA138" s="260"/>
    </row>
    <row r="139" spans="1:27" s="261" customFormat="1" ht="10.5" customHeight="1" x14ac:dyDescent="0.2">
      <c r="A139" s="260"/>
      <c r="B139" s="379" t="s">
        <v>350</v>
      </c>
      <c r="C139" s="380"/>
      <c r="D139" s="380"/>
      <c r="E139" s="380"/>
      <c r="F139" s="381"/>
      <c r="G139" s="377"/>
      <c r="H139" s="378"/>
      <c r="I139" s="378"/>
      <c r="J139" s="378"/>
      <c r="K139" s="378"/>
      <c r="L139" s="378"/>
      <c r="M139" s="319">
        <f>SUM(M140:M144)</f>
        <v>0</v>
      </c>
      <c r="N139" s="314"/>
      <c r="O139" s="315"/>
      <c r="P139" s="259"/>
      <c r="Q139" s="273"/>
      <c r="R139" s="273"/>
      <c r="S139" s="273"/>
      <c r="T139" s="260"/>
      <c r="U139" s="274"/>
      <c r="V139" s="274"/>
      <c r="W139" s="276"/>
      <c r="X139" s="275"/>
      <c r="Y139" s="276"/>
      <c r="Z139" s="260"/>
      <c r="AA139" s="260"/>
    </row>
    <row r="140" spans="1:27" s="261" customFormat="1" x14ac:dyDescent="0.2">
      <c r="A140" s="260"/>
      <c r="B140" s="296">
        <f>B134+1</f>
        <v>20</v>
      </c>
      <c r="C140" s="297" t="s">
        <v>402</v>
      </c>
      <c r="D140" s="307"/>
      <c r="E140" s="308"/>
      <c r="F140" s="94"/>
      <c r="G140" s="300" t="s">
        <v>372</v>
      </c>
      <c r="H140" s="301" t="s">
        <v>76</v>
      </c>
      <c r="I140" s="172">
        <v>1</v>
      </c>
      <c r="J140" s="302"/>
      <c r="K140" s="303"/>
      <c r="L140" s="304">
        <v>0</v>
      </c>
      <c r="M140" s="305">
        <f>I140*K140*L140</f>
        <v>0</v>
      </c>
      <c r="N140" s="306" t="s">
        <v>77</v>
      </c>
      <c r="O140" s="283" t="s">
        <v>78</v>
      </c>
      <c r="P140" s="259"/>
      <c r="Q140" s="273"/>
      <c r="R140" s="273"/>
      <c r="S140" s="273"/>
      <c r="T140" s="260"/>
      <c r="U140" s="274"/>
      <c r="V140" s="274"/>
      <c r="W140" s="260"/>
      <c r="X140" s="275"/>
      <c r="Y140" s="276"/>
      <c r="Z140" s="260"/>
      <c r="AA140" s="260"/>
    </row>
    <row r="141" spans="1:27" s="261" customFormat="1" x14ac:dyDescent="0.2">
      <c r="A141" s="260"/>
      <c r="B141" s="296"/>
      <c r="C141" s="297" t="s">
        <v>472</v>
      </c>
      <c r="D141" s="307"/>
      <c r="E141" s="308"/>
      <c r="F141" s="94"/>
      <c r="G141" s="300" t="s">
        <v>372</v>
      </c>
      <c r="H141" s="301" t="s">
        <v>76</v>
      </c>
      <c r="I141" s="172">
        <v>1</v>
      </c>
      <c r="J141" s="302"/>
      <c r="K141" s="303"/>
      <c r="L141" s="304">
        <v>0</v>
      </c>
      <c r="M141" s="305">
        <f t="shared" ref="M141:M144" si="19">I141*K141*L141</f>
        <v>0</v>
      </c>
      <c r="N141" s="306" t="s">
        <v>77</v>
      </c>
      <c r="O141" s="283" t="s">
        <v>78</v>
      </c>
      <c r="P141" s="259"/>
      <c r="Q141" s="273"/>
      <c r="R141" s="273"/>
      <c r="S141" s="273"/>
      <c r="T141" s="260"/>
      <c r="U141" s="274"/>
      <c r="V141" s="274"/>
      <c r="W141" s="260"/>
      <c r="X141" s="275"/>
      <c r="Y141" s="276"/>
      <c r="Z141" s="260"/>
      <c r="AA141" s="260"/>
    </row>
    <row r="142" spans="1:27" s="261" customFormat="1" x14ac:dyDescent="0.2">
      <c r="A142" s="260"/>
      <c r="B142" s="296"/>
      <c r="C142" s="297" t="s">
        <v>473</v>
      </c>
      <c r="D142" s="307"/>
      <c r="E142" s="308"/>
      <c r="F142" s="94"/>
      <c r="G142" s="300" t="s">
        <v>372</v>
      </c>
      <c r="H142" s="301" t="s">
        <v>76</v>
      </c>
      <c r="I142" s="172">
        <v>1</v>
      </c>
      <c r="J142" s="302"/>
      <c r="K142" s="303"/>
      <c r="L142" s="304">
        <v>0</v>
      </c>
      <c r="M142" s="305">
        <f t="shared" si="19"/>
        <v>0</v>
      </c>
      <c r="N142" s="306" t="s">
        <v>77</v>
      </c>
      <c r="O142" s="283" t="s">
        <v>78</v>
      </c>
      <c r="P142" s="259"/>
      <c r="Q142" s="273"/>
      <c r="R142" s="273"/>
      <c r="S142" s="273"/>
      <c r="T142" s="260"/>
      <c r="U142" s="274"/>
      <c r="V142" s="274"/>
      <c r="W142" s="260"/>
      <c r="X142" s="275"/>
      <c r="Y142" s="276"/>
      <c r="Z142" s="260"/>
      <c r="AA142" s="260"/>
    </row>
    <row r="143" spans="1:27" s="261" customFormat="1" x14ac:dyDescent="0.2">
      <c r="A143" s="260"/>
      <c r="B143" s="296"/>
      <c r="C143" s="297" t="s">
        <v>474</v>
      </c>
      <c r="D143" s="307"/>
      <c r="E143" s="308"/>
      <c r="F143" s="94"/>
      <c r="G143" s="300" t="s">
        <v>372</v>
      </c>
      <c r="H143" s="301" t="s">
        <v>76</v>
      </c>
      <c r="I143" s="172">
        <v>1</v>
      </c>
      <c r="J143" s="302"/>
      <c r="K143" s="303"/>
      <c r="L143" s="304">
        <v>0</v>
      </c>
      <c r="M143" s="305">
        <f t="shared" si="19"/>
        <v>0</v>
      </c>
      <c r="N143" s="306" t="s">
        <v>77</v>
      </c>
      <c r="O143" s="283" t="s">
        <v>78</v>
      </c>
      <c r="P143" s="259"/>
      <c r="Q143" s="273"/>
      <c r="R143" s="273"/>
      <c r="S143" s="273"/>
      <c r="T143" s="260"/>
      <c r="U143" s="274"/>
      <c r="V143" s="274"/>
      <c r="W143" s="260"/>
      <c r="X143" s="275"/>
      <c r="Y143" s="276"/>
      <c r="Z143" s="260"/>
      <c r="AA143" s="260"/>
    </row>
    <row r="144" spans="1:27" s="261" customFormat="1" ht="11" thickBot="1" x14ac:dyDescent="0.25">
      <c r="A144" s="260"/>
      <c r="B144" s="296"/>
      <c r="C144" s="297" t="s">
        <v>475</v>
      </c>
      <c r="D144" s="307"/>
      <c r="E144" s="316"/>
      <c r="F144" s="247"/>
      <c r="G144" s="300" t="s">
        <v>372</v>
      </c>
      <c r="H144" s="301" t="s">
        <v>76</v>
      </c>
      <c r="I144" s="172">
        <v>1</v>
      </c>
      <c r="J144" s="302"/>
      <c r="K144" s="303"/>
      <c r="L144" s="304">
        <v>0</v>
      </c>
      <c r="M144" s="305">
        <f t="shared" si="19"/>
        <v>0</v>
      </c>
      <c r="N144" s="306" t="s">
        <v>77</v>
      </c>
      <c r="O144" s="283" t="s">
        <v>78</v>
      </c>
      <c r="P144" s="259"/>
      <c r="Q144" s="273"/>
      <c r="R144" s="273"/>
      <c r="S144" s="273"/>
      <c r="T144" s="260"/>
      <c r="U144" s="274"/>
      <c r="V144" s="274"/>
      <c r="W144" s="260"/>
      <c r="X144" s="275"/>
      <c r="Y144" s="276"/>
      <c r="Z144" s="260"/>
      <c r="AA144" s="260"/>
    </row>
    <row r="145" spans="1:28" s="261" customFormat="1" ht="10.5" customHeight="1" x14ac:dyDescent="0.2">
      <c r="A145" s="260"/>
      <c r="B145" s="379" t="s">
        <v>351</v>
      </c>
      <c r="C145" s="380"/>
      <c r="D145" s="380"/>
      <c r="E145" s="380"/>
      <c r="F145" s="381"/>
      <c r="G145" s="377"/>
      <c r="H145" s="378"/>
      <c r="I145" s="378"/>
      <c r="J145" s="378"/>
      <c r="K145" s="378"/>
      <c r="L145" s="378"/>
      <c r="M145" s="319">
        <f>SUM(M146:M150)</f>
        <v>0</v>
      </c>
      <c r="N145" s="314"/>
      <c r="O145" s="315"/>
      <c r="P145" s="259"/>
      <c r="Q145" s="273"/>
      <c r="R145" s="273"/>
      <c r="S145" s="273"/>
      <c r="T145" s="260"/>
      <c r="U145" s="274"/>
      <c r="V145" s="274"/>
      <c r="W145" s="276"/>
      <c r="X145" s="275"/>
      <c r="Y145" s="276"/>
      <c r="Z145" s="260"/>
      <c r="AA145" s="260"/>
    </row>
    <row r="146" spans="1:28" s="261" customFormat="1" x14ac:dyDescent="0.2">
      <c r="A146" s="260"/>
      <c r="B146" s="296">
        <f>B140+1</f>
        <v>21</v>
      </c>
      <c r="C146" s="297" t="s">
        <v>465</v>
      </c>
      <c r="D146" s="307"/>
      <c r="E146" s="308"/>
      <c r="F146" s="248"/>
      <c r="G146" s="300" t="s">
        <v>372</v>
      </c>
      <c r="H146" s="301" t="s">
        <v>76</v>
      </c>
      <c r="I146" s="172">
        <v>1</v>
      </c>
      <c r="J146" s="302"/>
      <c r="K146" s="303"/>
      <c r="L146" s="304">
        <v>0</v>
      </c>
      <c r="M146" s="305">
        <f>I146*K146*L146</f>
        <v>0</v>
      </c>
      <c r="N146" s="306" t="s">
        <v>77</v>
      </c>
      <c r="O146" s="283" t="s">
        <v>78</v>
      </c>
      <c r="P146" s="259"/>
      <c r="Q146" s="273"/>
      <c r="R146" s="273"/>
      <c r="S146" s="273"/>
      <c r="T146" s="260"/>
      <c r="U146" s="274"/>
      <c r="V146" s="274"/>
      <c r="W146" s="260"/>
      <c r="X146" s="275"/>
      <c r="Y146" s="276"/>
      <c r="Z146" s="260"/>
      <c r="AA146" s="260"/>
    </row>
    <row r="147" spans="1:28" s="261" customFormat="1" x14ac:dyDescent="0.2">
      <c r="A147" s="260"/>
      <c r="B147" s="296"/>
      <c r="C147" s="297" t="s">
        <v>476</v>
      </c>
      <c r="D147" s="307"/>
      <c r="E147" s="316"/>
      <c r="F147" s="249"/>
      <c r="G147" s="317" t="s">
        <v>372</v>
      </c>
      <c r="H147" s="301" t="s">
        <v>76</v>
      </c>
      <c r="I147" s="172">
        <v>1</v>
      </c>
      <c r="J147" s="302"/>
      <c r="K147" s="303"/>
      <c r="L147" s="304">
        <v>0</v>
      </c>
      <c r="M147" s="305">
        <f t="shared" ref="M147:M150" si="20">I147*K147*L147</f>
        <v>0</v>
      </c>
      <c r="N147" s="306" t="s">
        <v>77</v>
      </c>
      <c r="O147" s="283" t="s">
        <v>78</v>
      </c>
      <c r="P147" s="259"/>
      <c r="Q147" s="273"/>
      <c r="R147" s="273"/>
      <c r="S147" s="273"/>
      <c r="T147" s="260"/>
      <c r="U147" s="274"/>
      <c r="V147" s="274"/>
      <c r="W147" s="260"/>
      <c r="X147" s="275"/>
      <c r="Y147" s="276"/>
      <c r="Z147" s="260"/>
      <c r="AA147" s="260"/>
    </row>
    <row r="148" spans="1:28" s="261" customFormat="1" x14ac:dyDescent="0.2">
      <c r="A148" s="260"/>
      <c r="B148" s="296"/>
      <c r="C148" s="297" t="s">
        <v>477</v>
      </c>
      <c r="D148" s="308"/>
      <c r="E148" s="308"/>
      <c r="F148" s="318"/>
      <c r="G148" s="317" t="s">
        <v>372</v>
      </c>
      <c r="H148" s="301" t="s">
        <v>76</v>
      </c>
      <c r="I148" s="172">
        <v>1</v>
      </c>
      <c r="J148" s="302"/>
      <c r="K148" s="303"/>
      <c r="L148" s="304">
        <v>0</v>
      </c>
      <c r="M148" s="305">
        <f t="shared" si="20"/>
        <v>0</v>
      </c>
      <c r="N148" s="306" t="s">
        <v>77</v>
      </c>
      <c r="O148" s="283" t="s">
        <v>78</v>
      </c>
      <c r="P148" s="259"/>
      <c r="Q148" s="273"/>
      <c r="R148" s="273"/>
      <c r="S148" s="273"/>
      <c r="T148" s="260"/>
      <c r="U148" s="274"/>
      <c r="V148" s="274"/>
      <c r="W148" s="260"/>
      <c r="X148" s="275"/>
      <c r="Y148" s="276"/>
      <c r="Z148" s="260"/>
      <c r="AA148" s="260"/>
    </row>
    <row r="149" spans="1:28" s="261" customFormat="1" x14ac:dyDescent="0.2">
      <c r="A149" s="260"/>
      <c r="B149" s="296"/>
      <c r="C149" s="297" t="s">
        <v>478</v>
      </c>
      <c r="D149" s="307"/>
      <c r="E149" s="308"/>
      <c r="F149" s="250"/>
      <c r="G149" s="317" t="s">
        <v>372</v>
      </c>
      <c r="H149" s="301" t="s">
        <v>76</v>
      </c>
      <c r="I149" s="172">
        <v>1</v>
      </c>
      <c r="J149" s="302"/>
      <c r="K149" s="303"/>
      <c r="L149" s="304">
        <v>0</v>
      </c>
      <c r="M149" s="305">
        <f t="shared" si="20"/>
        <v>0</v>
      </c>
      <c r="N149" s="306" t="s">
        <v>77</v>
      </c>
      <c r="O149" s="283" t="s">
        <v>78</v>
      </c>
      <c r="P149" s="259"/>
      <c r="Q149" s="273"/>
      <c r="R149" s="273"/>
      <c r="S149" s="273"/>
      <c r="T149" s="260"/>
      <c r="U149" s="274"/>
      <c r="V149" s="274"/>
      <c r="W149" s="260"/>
      <c r="X149" s="275"/>
      <c r="Y149" s="276"/>
      <c r="Z149" s="260"/>
      <c r="AA149" s="260"/>
    </row>
    <row r="150" spans="1:28" s="261" customFormat="1" ht="11" thickBot="1" x14ac:dyDescent="0.25">
      <c r="A150" s="260"/>
      <c r="B150" s="296"/>
      <c r="C150" s="297" t="s">
        <v>479</v>
      </c>
      <c r="D150" s="307"/>
      <c r="E150" s="308"/>
      <c r="F150" s="94"/>
      <c r="G150" s="300" t="s">
        <v>372</v>
      </c>
      <c r="H150" s="301" t="s">
        <v>76</v>
      </c>
      <c r="I150" s="172">
        <v>1</v>
      </c>
      <c r="J150" s="302"/>
      <c r="K150" s="303"/>
      <c r="L150" s="304">
        <v>0</v>
      </c>
      <c r="M150" s="289">
        <f t="shared" si="20"/>
        <v>0</v>
      </c>
      <c r="N150" s="306" t="s">
        <v>77</v>
      </c>
      <c r="O150" s="283" t="s">
        <v>78</v>
      </c>
      <c r="P150" s="259"/>
      <c r="Q150" s="273"/>
      <c r="R150" s="273"/>
      <c r="S150" s="273"/>
      <c r="T150" s="260"/>
      <c r="U150" s="274"/>
      <c r="V150" s="274"/>
      <c r="W150" s="260"/>
      <c r="X150" s="275"/>
      <c r="Y150" s="276"/>
      <c r="Z150" s="260"/>
      <c r="AA150" s="260"/>
    </row>
    <row r="151" spans="1:28" s="261" customFormat="1" ht="10.5" customHeight="1" x14ac:dyDescent="0.2">
      <c r="A151" s="260"/>
      <c r="B151" s="379" t="s">
        <v>428</v>
      </c>
      <c r="C151" s="380"/>
      <c r="D151" s="380"/>
      <c r="E151" s="380"/>
      <c r="F151" s="381"/>
      <c r="G151" s="377"/>
      <c r="H151" s="378"/>
      <c r="I151" s="378"/>
      <c r="J151" s="378"/>
      <c r="K151" s="378"/>
      <c r="L151" s="378"/>
      <c r="M151" s="319">
        <f>SUM(M152:M156)</f>
        <v>0</v>
      </c>
      <c r="N151" s="314"/>
      <c r="O151" s="315"/>
      <c r="P151" s="259"/>
      <c r="Q151" s="273"/>
      <c r="R151" s="273"/>
      <c r="S151" s="273"/>
      <c r="T151" s="260"/>
      <c r="U151" s="274"/>
      <c r="V151" s="274"/>
      <c r="W151" s="276"/>
      <c r="X151" s="275"/>
      <c r="Y151" s="276"/>
      <c r="Z151" s="260"/>
      <c r="AA151" s="260"/>
    </row>
    <row r="152" spans="1:28" s="261" customFormat="1" x14ac:dyDescent="0.2">
      <c r="A152" s="260"/>
      <c r="B152" s="296">
        <f>B146+1</f>
        <v>22</v>
      </c>
      <c r="C152" s="297" t="s">
        <v>466</v>
      </c>
      <c r="D152" s="307"/>
      <c r="E152" s="308"/>
      <c r="F152" s="248"/>
      <c r="G152" s="300" t="s">
        <v>372</v>
      </c>
      <c r="H152" s="301" t="s">
        <v>76</v>
      </c>
      <c r="I152" s="172">
        <v>1</v>
      </c>
      <c r="J152" s="302"/>
      <c r="K152" s="303"/>
      <c r="L152" s="304">
        <v>0</v>
      </c>
      <c r="M152" s="305">
        <f>I152*K152*L152</f>
        <v>0</v>
      </c>
      <c r="N152" s="306" t="s">
        <v>77</v>
      </c>
      <c r="O152" s="283" t="s">
        <v>78</v>
      </c>
      <c r="P152" s="259"/>
      <c r="Q152" s="273"/>
      <c r="R152" s="273"/>
      <c r="S152" s="273"/>
      <c r="T152" s="260"/>
      <c r="U152" s="274"/>
      <c r="V152" s="274"/>
      <c r="W152" s="260"/>
      <c r="X152" s="275"/>
      <c r="Y152" s="276"/>
      <c r="Z152" s="260"/>
      <c r="AA152" s="260"/>
    </row>
    <row r="153" spans="1:28" s="261" customFormat="1" x14ac:dyDescent="0.2">
      <c r="A153" s="260"/>
      <c r="B153" s="296"/>
      <c r="C153" s="297" t="s">
        <v>480</v>
      </c>
      <c r="D153" s="307"/>
      <c r="E153" s="316"/>
      <c r="F153" s="249"/>
      <c r="G153" s="300" t="s">
        <v>372</v>
      </c>
      <c r="H153" s="301" t="s">
        <v>76</v>
      </c>
      <c r="I153" s="172">
        <v>1</v>
      </c>
      <c r="J153" s="302"/>
      <c r="K153" s="303"/>
      <c r="L153" s="304">
        <v>0</v>
      </c>
      <c r="M153" s="305">
        <f t="shared" ref="M153:M156" si="21">I153*K153*L153</f>
        <v>0</v>
      </c>
      <c r="N153" s="306" t="s">
        <v>77</v>
      </c>
      <c r="O153" s="283" t="s">
        <v>78</v>
      </c>
      <c r="P153" s="259"/>
      <c r="Q153" s="273"/>
      <c r="R153" s="273"/>
      <c r="S153" s="273"/>
      <c r="T153" s="260"/>
      <c r="U153" s="274"/>
      <c r="V153" s="274"/>
      <c r="W153" s="260"/>
      <c r="X153" s="275"/>
      <c r="Y153" s="276"/>
      <c r="Z153" s="260"/>
      <c r="AA153" s="260"/>
    </row>
    <row r="154" spans="1:28" s="261" customFormat="1" x14ac:dyDescent="0.2">
      <c r="A154" s="260"/>
      <c r="B154" s="296"/>
      <c r="C154" s="297" t="s">
        <v>481</v>
      </c>
      <c r="D154" s="307"/>
      <c r="E154" s="308"/>
      <c r="F154" s="318"/>
      <c r="G154" s="300" t="s">
        <v>372</v>
      </c>
      <c r="H154" s="301" t="s">
        <v>76</v>
      </c>
      <c r="I154" s="172">
        <v>1</v>
      </c>
      <c r="J154" s="302"/>
      <c r="K154" s="303"/>
      <c r="L154" s="304">
        <v>0</v>
      </c>
      <c r="M154" s="305">
        <f t="shared" si="21"/>
        <v>0</v>
      </c>
      <c r="N154" s="306" t="s">
        <v>77</v>
      </c>
      <c r="O154" s="283" t="s">
        <v>78</v>
      </c>
      <c r="P154" s="259"/>
      <c r="Q154" s="273"/>
      <c r="R154" s="273"/>
      <c r="S154" s="273"/>
      <c r="T154" s="260"/>
      <c r="U154" s="274"/>
      <c r="V154" s="274"/>
      <c r="W154" s="260"/>
      <c r="X154" s="275"/>
      <c r="Y154" s="276"/>
      <c r="Z154" s="260"/>
      <c r="AA154" s="260"/>
    </row>
    <row r="155" spans="1:28" s="261" customFormat="1" x14ac:dyDescent="0.2">
      <c r="A155" s="260"/>
      <c r="B155" s="296"/>
      <c r="C155" s="297" t="s">
        <v>482</v>
      </c>
      <c r="D155" s="307"/>
      <c r="E155" s="308"/>
      <c r="F155" s="250"/>
      <c r="G155" s="300" t="s">
        <v>372</v>
      </c>
      <c r="H155" s="301" t="s">
        <v>76</v>
      </c>
      <c r="I155" s="172">
        <v>1</v>
      </c>
      <c r="J155" s="302"/>
      <c r="K155" s="303"/>
      <c r="L155" s="304">
        <v>0</v>
      </c>
      <c r="M155" s="305">
        <f t="shared" si="21"/>
        <v>0</v>
      </c>
      <c r="N155" s="306" t="s">
        <v>77</v>
      </c>
      <c r="O155" s="283" t="s">
        <v>78</v>
      </c>
      <c r="P155" s="259"/>
      <c r="Q155" s="273"/>
      <c r="R155" s="273"/>
      <c r="S155" s="273"/>
      <c r="T155" s="260"/>
      <c r="U155" s="274"/>
      <c r="V155" s="274"/>
      <c r="W155" s="260"/>
      <c r="X155" s="275"/>
      <c r="Y155" s="276"/>
      <c r="Z155" s="260"/>
      <c r="AA155" s="260"/>
    </row>
    <row r="156" spans="1:28" s="261" customFormat="1" ht="11" thickBot="1" x14ac:dyDescent="0.25">
      <c r="A156" s="260"/>
      <c r="B156" s="296"/>
      <c r="C156" s="297" t="s">
        <v>483</v>
      </c>
      <c r="D156" s="307"/>
      <c r="E156" s="308"/>
      <c r="F156" s="94"/>
      <c r="G156" s="300" t="s">
        <v>372</v>
      </c>
      <c r="H156" s="301" t="s">
        <v>76</v>
      </c>
      <c r="I156" s="172">
        <v>1</v>
      </c>
      <c r="J156" s="302"/>
      <c r="K156" s="303"/>
      <c r="L156" s="304">
        <v>0</v>
      </c>
      <c r="M156" s="305">
        <f t="shared" si="21"/>
        <v>0</v>
      </c>
      <c r="N156" s="306" t="s">
        <v>77</v>
      </c>
      <c r="O156" s="283" t="s">
        <v>78</v>
      </c>
      <c r="P156" s="259"/>
      <c r="Q156" s="273"/>
      <c r="R156" s="273"/>
      <c r="S156" s="273"/>
      <c r="T156" s="260"/>
      <c r="U156" s="274"/>
      <c r="V156" s="274"/>
      <c r="W156" s="260"/>
      <c r="X156" s="275"/>
      <c r="Y156" s="276"/>
      <c r="Z156" s="260"/>
      <c r="AA156" s="260"/>
    </row>
    <row r="157" spans="1:28" ht="12.65" customHeight="1" thickBot="1" x14ac:dyDescent="0.25">
      <c r="B157" s="389" t="s">
        <v>513</v>
      </c>
      <c r="C157" s="390"/>
      <c r="D157" s="390"/>
      <c r="E157" s="390"/>
      <c r="F157" s="390"/>
      <c r="G157" s="390"/>
      <c r="H157" s="390"/>
      <c r="I157" s="390"/>
      <c r="J157" s="390"/>
      <c r="K157" s="390"/>
      <c r="L157" s="390"/>
      <c r="M157" s="390"/>
      <c r="N157" s="390"/>
      <c r="O157" s="391"/>
      <c r="Q157" s="273"/>
      <c r="R157" s="273"/>
      <c r="S157" s="273"/>
      <c r="U157" s="274"/>
      <c r="V157" s="274"/>
      <c r="X157" s="275"/>
      <c r="Y157" s="276"/>
      <c r="AB157" s="260"/>
    </row>
    <row r="158" spans="1:28" s="261" customFormat="1" ht="12.65" customHeight="1" x14ac:dyDescent="0.2">
      <c r="A158" s="260"/>
      <c r="B158" s="379" t="s">
        <v>85</v>
      </c>
      <c r="C158" s="380"/>
      <c r="D158" s="380"/>
      <c r="E158" s="380"/>
      <c r="F158" s="381"/>
      <c r="G158" s="382"/>
      <c r="H158" s="383"/>
      <c r="I158" s="383"/>
      <c r="J158" s="382"/>
      <c r="K158" s="383"/>
      <c r="L158" s="383"/>
      <c r="M158" s="319">
        <f>SUM(M159:M163)</f>
        <v>0</v>
      </c>
      <c r="N158" s="287"/>
      <c r="O158" s="277"/>
      <c r="P158" s="259"/>
      <c r="Q158" s="273"/>
      <c r="R158" s="273"/>
      <c r="S158" s="273"/>
      <c r="T158" s="260"/>
      <c r="U158" s="274"/>
      <c r="V158" s="274"/>
      <c r="W158" s="276"/>
      <c r="X158" s="275"/>
      <c r="Y158" s="276"/>
      <c r="Z158" s="260"/>
      <c r="AA158" s="260"/>
    </row>
    <row r="159" spans="1:28" s="261" customFormat="1" x14ac:dyDescent="0.2">
      <c r="A159" s="260"/>
      <c r="B159" s="296">
        <f>B152+1</f>
        <v>23</v>
      </c>
      <c r="C159" s="297" t="s">
        <v>403</v>
      </c>
      <c r="D159" s="298"/>
      <c r="E159" s="299"/>
      <c r="F159" s="94"/>
      <c r="G159" s="300" t="s">
        <v>372</v>
      </c>
      <c r="H159" s="301" t="s">
        <v>76</v>
      </c>
      <c r="I159" s="172">
        <v>1</v>
      </c>
      <c r="J159" s="302"/>
      <c r="K159" s="303"/>
      <c r="L159" s="304">
        <v>0</v>
      </c>
      <c r="M159" s="305">
        <f>I159*K159*L159</f>
        <v>0</v>
      </c>
      <c r="N159" s="306" t="s">
        <v>77</v>
      </c>
      <c r="O159" s="283" t="s">
        <v>78</v>
      </c>
      <c r="P159" s="259"/>
      <c r="Q159" s="273"/>
      <c r="R159" s="273"/>
      <c r="S159" s="273"/>
      <c r="T159" s="260"/>
      <c r="U159" s="274"/>
      <c r="V159" s="274"/>
      <c r="W159" s="260"/>
      <c r="X159" s="275"/>
      <c r="Y159" s="276"/>
      <c r="Z159" s="260"/>
      <c r="AA159" s="260"/>
    </row>
    <row r="160" spans="1:28" s="261" customFormat="1" x14ac:dyDescent="0.2">
      <c r="A160" s="260"/>
      <c r="B160" s="296"/>
      <c r="C160" s="297" t="s">
        <v>404</v>
      </c>
      <c r="D160" s="307"/>
      <c r="E160" s="308"/>
      <c r="F160" s="94"/>
      <c r="G160" s="300" t="s">
        <v>372</v>
      </c>
      <c r="H160" s="301" t="s">
        <v>76</v>
      </c>
      <c r="I160" s="172">
        <v>1</v>
      </c>
      <c r="J160" s="302"/>
      <c r="K160" s="303"/>
      <c r="L160" s="304">
        <v>0</v>
      </c>
      <c r="M160" s="305">
        <f t="shared" ref="M160:M163" si="22">I160*K160*L160</f>
        <v>0</v>
      </c>
      <c r="N160" s="306"/>
      <c r="O160" s="283"/>
      <c r="P160" s="259">
        <f>540</f>
        <v>540</v>
      </c>
      <c r="Q160" s="273"/>
      <c r="R160" s="273"/>
      <c r="S160" s="273"/>
      <c r="T160" s="260"/>
      <c r="U160" s="274"/>
      <c r="V160" s="274"/>
      <c r="W160" s="260"/>
      <c r="X160" s="275"/>
      <c r="Y160" s="276"/>
      <c r="Z160" s="260"/>
      <c r="AA160" s="260"/>
    </row>
    <row r="161" spans="1:28" s="261" customFormat="1" x14ac:dyDescent="0.2">
      <c r="A161" s="260"/>
      <c r="B161" s="296"/>
      <c r="C161" s="297" t="s">
        <v>405</v>
      </c>
      <c r="D161" s="307"/>
      <c r="E161" s="308"/>
      <c r="F161" s="94"/>
      <c r="G161" s="300" t="s">
        <v>372</v>
      </c>
      <c r="H161" s="301" t="s">
        <v>76</v>
      </c>
      <c r="I161" s="172">
        <v>1</v>
      </c>
      <c r="J161" s="302"/>
      <c r="K161" s="303"/>
      <c r="L161" s="304">
        <v>0</v>
      </c>
      <c r="M161" s="305">
        <f t="shared" si="22"/>
        <v>0</v>
      </c>
      <c r="N161" s="306"/>
      <c r="O161" s="283"/>
      <c r="P161" s="259"/>
      <c r="Q161" s="273"/>
      <c r="R161" s="273"/>
      <c r="S161" s="273"/>
      <c r="T161" s="260"/>
      <c r="U161" s="274"/>
      <c r="V161" s="274"/>
      <c r="W161" s="260"/>
      <c r="X161" s="275"/>
      <c r="Y161" s="276"/>
      <c r="Z161" s="260"/>
      <c r="AA161" s="260"/>
    </row>
    <row r="162" spans="1:28" s="261" customFormat="1" x14ac:dyDescent="0.2">
      <c r="A162" s="260"/>
      <c r="B162" s="296"/>
      <c r="C162" s="297" t="s">
        <v>486</v>
      </c>
      <c r="D162" s="307"/>
      <c r="E162" s="308"/>
      <c r="F162" s="94"/>
      <c r="G162" s="300" t="s">
        <v>372</v>
      </c>
      <c r="H162" s="301" t="s">
        <v>76</v>
      </c>
      <c r="I162" s="172">
        <v>1</v>
      </c>
      <c r="J162" s="302"/>
      <c r="K162" s="303"/>
      <c r="L162" s="304">
        <v>0</v>
      </c>
      <c r="M162" s="305">
        <f t="shared" si="22"/>
        <v>0</v>
      </c>
      <c r="N162" s="306"/>
      <c r="O162" s="283"/>
      <c r="P162" s="259"/>
      <c r="Q162" s="273"/>
      <c r="R162" s="273"/>
      <c r="S162" s="273"/>
      <c r="T162" s="260"/>
      <c r="U162" s="274"/>
      <c r="V162" s="274"/>
      <c r="W162" s="260"/>
      <c r="X162" s="275"/>
      <c r="Y162" s="276"/>
      <c r="Z162" s="260"/>
      <c r="AA162" s="260"/>
    </row>
    <row r="163" spans="1:28" s="261" customFormat="1" ht="11" thickBot="1" x14ac:dyDescent="0.25">
      <c r="A163" s="260"/>
      <c r="B163" s="278"/>
      <c r="C163" s="297" t="s">
        <v>487</v>
      </c>
      <c r="D163" s="309"/>
      <c r="E163" s="310"/>
      <c r="F163" s="94"/>
      <c r="G163" s="300" t="s">
        <v>372</v>
      </c>
      <c r="H163" s="301" t="s">
        <v>76</v>
      </c>
      <c r="I163" s="172">
        <v>1</v>
      </c>
      <c r="J163" s="311"/>
      <c r="K163" s="255"/>
      <c r="L163" s="304">
        <v>0</v>
      </c>
      <c r="M163" s="305">
        <f t="shared" si="22"/>
        <v>0</v>
      </c>
      <c r="N163" s="282" t="s">
        <v>77</v>
      </c>
      <c r="O163" s="283" t="s">
        <v>78</v>
      </c>
      <c r="P163" s="259"/>
      <c r="Q163" s="273"/>
      <c r="R163" s="273"/>
      <c r="S163" s="273"/>
      <c r="T163" s="260"/>
      <c r="U163" s="274"/>
      <c r="V163" s="274"/>
      <c r="W163" s="276"/>
      <c r="X163" s="275"/>
      <c r="Y163" s="276"/>
      <c r="Z163" s="260"/>
      <c r="AA163" s="276"/>
    </row>
    <row r="164" spans="1:28" s="261" customFormat="1" ht="10.5" customHeight="1" x14ac:dyDescent="0.2">
      <c r="A164" s="260"/>
      <c r="B164" s="379" t="s">
        <v>86</v>
      </c>
      <c r="C164" s="380"/>
      <c r="D164" s="380"/>
      <c r="E164" s="380"/>
      <c r="F164" s="381"/>
      <c r="G164" s="377"/>
      <c r="H164" s="378"/>
      <c r="I164" s="378"/>
      <c r="J164" s="378"/>
      <c r="K164" s="378"/>
      <c r="L164" s="378"/>
      <c r="M164" s="319">
        <f>SUM(M165:M169)</f>
        <v>0</v>
      </c>
      <c r="N164" s="314"/>
      <c r="O164" s="315"/>
      <c r="P164" s="259"/>
      <c r="Q164" s="273"/>
      <c r="R164" s="273"/>
      <c r="S164" s="273"/>
      <c r="T164" s="260"/>
      <c r="U164" s="274"/>
      <c r="V164" s="274"/>
      <c r="W164" s="276"/>
      <c r="X164" s="275"/>
      <c r="Y164" s="276"/>
      <c r="Z164" s="260"/>
      <c r="AA164" s="260"/>
    </row>
    <row r="165" spans="1:28" s="261" customFormat="1" x14ac:dyDescent="0.2">
      <c r="A165" s="260"/>
      <c r="B165" s="296">
        <f>B159+1</f>
        <v>24</v>
      </c>
      <c r="C165" s="297" t="s">
        <v>484</v>
      </c>
      <c r="D165" s="307"/>
      <c r="E165" s="308"/>
      <c r="F165" s="94"/>
      <c r="G165" s="300" t="s">
        <v>372</v>
      </c>
      <c r="H165" s="301" t="s">
        <v>76</v>
      </c>
      <c r="I165" s="172">
        <v>1</v>
      </c>
      <c r="J165" s="312"/>
      <c r="K165" s="313"/>
      <c r="L165" s="304">
        <v>0</v>
      </c>
      <c r="M165" s="305">
        <f>I165*K165*L165</f>
        <v>0</v>
      </c>
      <c r="N165" s="306" t="s">
        <v>77</v>
      </c>
      <c r="O165" s="283" t="s">
        <v>78</v>
      </c>
      <c r="P165" s="259"/>
      <c r="Q165" s="273"/>
      <c r="R165" s="273"/>
      <c r="S165" s="273"/>
      <c r="T165" s="260"/>
      <c r="U165" s="274"/>
      <c r="V165" s="274"/>
      <c r="W165" s="260"/>
      <c r="X165" s="275"/>
      <c r="Y165" s="276"/>
      <c r="Z165" s="260"/>
      <c r="AA165" s="260"/>
    </row>
    <row r="166" spans="1:28" s="261" customFormat="1" x14ac:dyDescent="0.2">
      <c r="A166" s="260"/>
      <c r="B166" s="296"/>
      <c r="C166" s="297" t="s">
        <v>488</v>
      </c>
      <c r="D166" s="307"/>
      <c r="E166" s="308"/>
      <c r="F166" s="94"/>
      <c r="G166" s="300" t="s">
        <v>372</v>
      </c>
      <c r="H166" s="301" t="s">
        <v>76</v>
      </c>
      <c r="I166" s="172">
        <v>1</v>
      </c>
      <c r="J166" s="312"/>
      <c r="K166" s="313"/>
      <c r="L166" s="304">
        <v>0</v>
      </c>
      <c r="M166" s="305">
        <f t="shared" ref="M166:M169" si="23">I166*K166*L166</f>
        <v>0</v>
      </c>
      <c r="N166" s="306" t="s">
        <v>77</v>
      </c>
      <c r="O166" s="283" t="s">
        <v>78</v>
      </c>
      <c r="P166" s="259"/>
      <c r="Q166" s="273"/>
      <c r="R166" s="273"/>
      <c r="S166" s="273"/>
      <c r="T166" s="260"/>
      <c r="U166" s="274"/>
      <c r="V166" s="274"/>
      <c r="W166" s="260"/>
      <c r="X166" s="275"/>
      <c r="Y166" s="276"/>
      <c r="Z166" s="260"/>
      <c r="AA166" s="260"/>
    </row>
    <row r="167" spans="1:28" s="261" customFormat="1" x14ac:dyDescent="0.2">
      <c r="A167" s="260"/>
      <c r="B167" s="296"/>
      <c r="C167" s="297" t="s">
        <v>489</v>
      </c>
      <c r="D167" s="307"/>
      <c r="E167" s="308"/>
      <c r="F167" s="94"/>
      <c r="G167" s="300" t="s">
        <v>372</v>
      </c>
      <c r="H167" s="301" t="s">
        <v>76</v>
      </c>
      <c r="I167" s="172">
        <v>1</v>
      </c>
      <c r="J167" s="312"/>
      <c r="K167" s="313"/>
      <c r="L167" s="304">
        <v>0</v>
      </c>
      <c r="M167" s="305">
        <f t="shared" si="23"/>
        <v>0</v>
      </c>
      <c r="N167" s="306" t="s">
        <v>77</v>
      </c>
      <c r="O167" s="283" t="s">
        <v>78</v>
      </c>
      <c r="P167" s="259"/>
      <c r="Q167" s="273"/>
      <c r="R167" s="273"/>
      <c r="S167" s="273"/>
      <c r="T167" s="260"/>
      <c r="U167" s="274"/>
      <c r="V167" s="274"/>
      <c r="W167" s="260"/>
      <c r="X167" s="275"/>
      <c r="Y167" s="276"/>
      <c r="Z167" s="260"/>
      <c r="AA167" s="260"/>
    </row>
    <row r="168" spans="1:28" s="261" customFormat="1" x14ac:dyDescent="0.2">
      <c r="A168" s="260"/>
      <c r="B168" s="296"/>
      <c r="C168" s="297" t="s">
        <v>490</v>
      </c>
      <c r="D168" s="307"/>
      <c r="E168" s="308"/>
      <c r="F168" s="94"/>
      <c r="G168" s="300" t="s">
        <v>372</v>
      </c>
      <c r="H168" s="301" t="s">
        <v>76</v>
      </c>
      <c r="I168" s="172">
        <v>1</v>
      </c>
      <c r="J168" s="312"/>
      <c r="K168" s="313"/>
      <c r="L168" s="304">
        <v>0</v>
      </c>
      <c r="M168" s="305">
        <f t="shared" si="23"/>
        <v>0</v>
      </c>
      <c r="N168" s="306" t="s">
        <v>77</v>
      </c>
      <c r="O168" s="283" t="s">
        <v>78</v>
      </c>
      <c r="P168" s="259"/>
      <c r="Q168" s="273"/>
      <c r="R168" s="273"/>
      <c r="S168" s="273"/>
      <c r="T168" s="260"/>
      <c r="U168" s="274"/>
      <c r="V168" s="274"/>
      <c r="W168" s="260"/>
      <c r="X168" s="275"/>
      <c r="Y168" s="276"/>
      <c r="Z168" s="260"/>
      <c r="AA168" s="260"/>
    </row>
    <row r="169" spans="1:28" s="261" customFormat="1" ht="11" thickBot="1" x14ac:dyDescent="0.25">
      <c r="A169" s="260"/>
      <c r="B169" s="296"/>
      <c r="C169" s="297" t="s">
        <v>491</v>
      </c>
      <c r="D169" s="307"/>
      <c r="E169" s="316"/>
      <c r="F169" s="247"/>
      <c r="G169" s="300" t="s">
        <v>372</v>
      </c>
      <c r="H169" s="301" t="s">
        <v>76</v>
      </c>
      <c r="I169" s="172">
        <v>1</v>
      </c>
      <c r="J169" s="312"/>
      <c r="K169" s="313"/>
      <c r="L169" s="304">
        <v>0</v>
      </c>
      <c r="M169" s="305">
        <f t="shared" si="23"/>
        <v>0</v>
      </c>
      <c r="N169" s="306" t="s">
        <v>77</v>
      </c>
      <c r="O169" s="283" t="s">
        <v>78</v>
      </c>
      <c r="P169" s="259"/>
      <c r="Q169" s="273"/>
      <c r="R169" s="273"/>
      <c r="S169" s="273"/>
      <c r="T169" s="260"/>
      <c r="U169" s="274"/>
      <c r="V169" s="274"/>
      <c r="W169" s="260"/>
      <c r="X169" s="275"/>
      <c r="Y169" s="276"/>
      <c r="Z169" s="260"/>
      <c r="AA169" s="260"/>
    </row>
    <row r="170" spans="1:28" s="261" customFormat="1" ht="10.5" customHeight="1" x14ac:dyDescent="0.2">
      <c r="A170" s="260"/>
      <c r="B170" s="379" t="s">
        <v>352</v>
      </c>
      <c r="C170" s="380"/>
      <c r="D170" s="380"/>
      <c r="E170" s="380"/>
      <c r="F170" s="381"/>
      <c r="G170" s="377"/>
      <c r="H170" s="378"/>
      <c r="I170" s="378"/>
      <c r="J170" s="378"/>
      <c r="K170" s="378"/>
      <c r="L170" s="378"/>
      <c r="M170" s="319">
        <f>SUM(M171:M175)</f>
        <v>0</v>
      </c>
      <c r="N170" s="314"/>
      <c r="O170" s="315"/>
      <c r="P170" s="259"/>
      <c r="Q170" s="273"/>
      <c r="R170" s="273"/>
      <c r="S170" s="273"/>
      <c r="T170" s="260"/>
      <c r="U170" s="274"/>
      <c r="V170" s="274"/>
      <c r="W170" s="276"/>
      <c r="X170" s="275"/>
      <c r="Y170" s="276"/>
      <c r="Z170" s="260"/>
      <c r="AA170" s="260"/>
    </row>
    <row r="171" spans="1:28" s="261" customFormat="1" x14ac:dyDescent="0.2">
      <c r="A171" s="260"/>
      <c r="B171" s="296">
        <f>B165+1</f>
        <v>25</v>
      </c>
      <c r="C171" s="297" t="s">
        <v>485</v>
      </c>
      <c r="D171" s="1" t="s">
        <v>514</v>
      </c>
      <c r="E171" s="308"/>
      <c r="F171" s="94"/>
      <c r="G171" s="300" t="s">
        <v>372</v>
      </c>
      <c r="H171" s="301" t="s">
        <v>76</v>
      </c>
      <c r="I171" s="172">
        <v>1</v>
      </c>
      <c r="J171" s="302" t="s">
        <v>516</v>
      </c>
      <c r="K171" s="303">
        <v>80</v>
      </c>
      <c r="L171" s="304">
        <v>0</v>
      </c>
      <c r="M171" s="305">
        <f>I171*K171*L171</f>
        <v>0</v>
      </c>
      <c r="N171" s="306" t="s">
        <v>77</v>
      </c>
      <c r="O171" s="283" t="s">
        <v>78</v>
      </c>
      <c r="P171" s="259"/>
      <c r="Q171" s="273"/>
      <c r="R171" s="273"/>
      <c r="S171" s="273"/>
      <c r="T171" s="260"/>
      <c r="U171" s="274"/>
      <c r="V171" s="274"/>
      <c r="W171" s="260"/>
      <c r="X171" s="275"/>
      <c r="Y171" s="276"/>
      <c r="Z171" s="260"/>
      <c r="AA171" s="260"/>
    </row>
    <row r="172" spans="1:28" s="261" customFormat="1" x14ac:dyDescent="0.2">
      <c r="A172" s="260"/>
      <c r="B172" s="296"/>
      <c r="C172" s="297" t="s">
        <v>492</v>
      </c>
      <c r="D172" s="251" t="s">
        <v>515</v>
      </c>
      <c r="E172" s="308"/>
      <c r="F172" s="94"/>
      <c r="G172" s="300" t="s">
        <v>372</v>
      </c>
      <c r="H172" s="301" t="s">
        <v>76</v>
      </c>
      <c r="I172" s="172">
        <v>1</v>
      </c>
      <c r="J172" s="302" t="s">
        <v>516</v>
      </c>
      <c r="K172" s="303">
        <v>80</v>
      </c>
      <c r="L172" s="304">
        <v>0</v>
      </c>
      <c r="M172" s="305">
        <f t="shared" ref="M172:M175" si="24">I172*K172*L172</f>
        <v>0</v>
      </c>
      <c r="N172" s="306" t="s">
        <v>77</v>
      </c>
      <c r="O172" s="283" t="s">
        <v>78</v>
      </c>
      <c r="P172" s="259"/>
      <c r="Q172" s="273"/>
      <c r="R172" s="273"/>
      <c r="S172" s="273"/>
      <c r="T172" s="260"/>
      <c r="U172" s="274"/>
      <c r="V172" s="274"/>
      <c r="W172" s="260"/>
      <c r="X172" s="275"/>
      <c r="Y172" s="276"/>
      <c r="Z172" s="260"/>
      <c r="AA172" s="260"/>
    </row>
    <row r="173" spans="1:28" s="261" customFormat="1" x14ac:dyDescent="0.2">
      <c r="A173" s="260"/>
      <c r="B173" s="296"/>
      <c r="C173" s="297" t="s">
        <v>493</v>
      </c>
      <c r="D173" s="307"/>
      <c r="E173" s="308"/>
      <c r="F173" s="94"/>
      <c r="G173" s="300" t="s">
        <v>372</v>
      </c>
      <c r="H173" s="301" t="s">
        <v>76</v>
      </c>
      <c r="I173" s="172">
        <v>1</v>
      </c>
      <c r="J173" s="302"/>
      <c r="K173" s="303"/>
      <c r="L173" s="304">
        <v>0</v>
      </c>
      <c r="M173" s="305">
        <f t="shared" si="24"/>
        <v>0</v>
      </c>
      <c r="N173" s="306" t="s">
        <v>77</v>
      </c>
      <c r="O173" s="283" t="s">
        <v>78</v>
      </c>
      <c r="P173" s="259"/>
      <c r="Q173" s="273"/>
      <c r="R173" s="273"/>
      <c r="S173" s="273"/>
      <c r="T173" s="260"/>
      <c r="U173" s="274"/>
      <c r="V173" s="274"/>
      <c r="W173" s="260"/>
      <c r="X173" s="275"/>
      <c r="Y173" s="276"/>
      <c r="Z173" s="260"/>
      <c r="AA173" s="260"/>
    </row>
    <row r="174" spans="1:28" s="261" customFormat="1" x14ac:dyDescent="0.2">
      <c r="A174" s="260"/>
      <c r="B174" s="296"/>
      <c r="C174" s="297" t="s">
        <v>494</v>
      </c>
      <c r="D174" s="307"/>
      <c r="E174" s="308"/>
      <c r="F174" s="94"/>
      <c r="G174" s="300" t="s">
        <v>372</v>
      </c>
      <c r="H174" s="301" t="s">
        <v>76</v>
      </c>
      <c r="I174" s="172">
        <v>1</v>
      </c>
      <c r="J174" s="302"/>
      <c r="K174" s="303"/>
      <c r="L174" s="304">
        <v>0</v>
      </c>
      <c r="M174" s="305">
        <f t="shared" si="24"/>
        <v>0</v>
      </c>
      <c r="N174" s="306" t="s">
        <v>77</v>
      </c>
      <c r="O174" s="283" t="s">
        <v>78</v>
      </c>
      <c r="P174" s="259"/>
      <c r="Q174" s="273"/>
      <c r="R174" s="273"/>
      <c r="S174" s="273"/>
      <c r="T174" s="260"/>
      <c r="U174" s="274"/>
      <c r="V174" s="274"/>
      <c r="W174" s="260"/>
      <c r="X174" s="275"/>
      <c r="Y174" s="276"/>
      <c r="Z174" s="260"/>
      <c r="AA174" s="260"/>
    </row>
    <row r="175" spans="1:28" s="261" customFormat="1" ht="11" thickBot="1" x14ac:dyDescent="0.25">
      <c r="A175" s="260"/>
      <c r="B175" s="296"/>
      <c r="C175" s="297" t="s">
        <v>495</v>
      </c>
      <c r="D175" s="307"/>
      <c r="E175" s="316"/>
      <c r="F175" s="247"/>
      <c r="G175" s="300" t="s">
        <v>372</v>
      </c>
      <c r="H175" s="301" t="s">
        <v>76</v>
      </c>
      <c r="I175" s="172">
        <v>1</v>
      </c>
      <c r="J175" s="302"/>
      <c r="K175" s="303"/>
      <c r="L175" s="304">
        <v>0</v>
      </c>
      <c r="M175" s="305">
        <f t="shared" si="24"/>
        <v>0</v>
      </c>
      <c r="N175" s="306" t="s">
        <v>77</v>
      </c>
      <c r="O175" s="283" t="s">
        <v>78</v>
      </c>
      <c r="P175" s="259"/>
      <c r="Q175" s="273"/>
      <c r="R175" s="273"/>
      <c r="S175" s="273"/>
      <c r="T175" s="260"/>
      <c r="U175" s="274"/>
      <c r="V175" s="274"/>
      <c r="W175" s="260"/>
      <c r="X175" s="275"/>
      <c r="Y175" s="276"/>
      <c r="Z175" s="260"/>
      <c r="AA175" s="260"/>
    </row>
    <row r="176" spans="1:28" ht="12.65" customHeight="1" thickBot="1" x14ac:dyDescent="0.25">
      <c r="B176" s="389" t="s">
        <v>430</v>
      </c>
      <c r="C176" s="390"/>
      <c r="D176" s="390"/>
      <c r="E176" s="390"/>
      <c r="F176" s="390"/>
      <c r="G176" s="390"/>
      <c r="H176" s="390"/>
      <c r="I176" s="390"/>
      <c r="J176" s="390"/>
      <c r="K176" s="390"/>
      <c r="L176" s="390"/>
      <c r="M176" s="390"/>
      <c r="N176" s="390"/>
      <c r="O176" s="391"/>
      <c r="Q176" s="273"/>
      <c r="R176" s="273"/>
      <c r="S176" s="273"/>
      <c r="U176" s="274"/>
      <c r="V176" s="274"/>
      <c r="X176" s="275"/>
      <c r="Y176" s="276"/>
      <c r="AB176" s="260"/>
    </row>
    <row r="177" spans="1:27" s="261" customFormat="1" ht="12.65" customHeight="1" x14ac:dyDescent="0.2">
      <c r="A177" s="260"/>
      <c r="B177" s="379" t="s">
        <v>348</v>
      </c>
      <c r="C177" s="380"/>
      <c r="D177" s="380"/>
      <c r="E177" s="380"/>
      <c r="F177" s="381"/>
      <c r="G177" s="382"/>
      <c r="H177" s="383"/>
      <c r="I177" s="383"/>
      <c r="J177" s="382"/>
      <c r="K177" s="383"/>
      <c r="L177" s="383"/>
      <c r="M177" s="319">
        <f>SUM(M178:M182)</f>
        <v>0</v>
      </c>
      <c r="N177" s="287"/>
      <c r="O177" s="277"/>
      <c r="P177" s="259"/>
      <c r="Q177" s="273"/>
      <c r="R177" s="273"/>
      <c r="S177" s="273"/>
      <c r="T177" s="260"/>
      <c r="U177" s="274"/>
      <c r="V177" s="274"/>
      <c r="W177" s="276"/>
      <c r="X177" s="275"/>
      <c r="Y177" s="276"/>
      <c r="Z177" s="260"/>
      <c r="AA177" s="260"/>
    </row>
    <row r="178" spans="1:27" s="261" customFormat="1" x14ac:dyDescent="0.2">
      <c r="A178" s="260"/>
      <c r="B178" s="296">
        <f>B171+1</f>
        <v>26</v>
      </c>
      <c r="C178" s="297" t="s">
        <v>496</v>
      </c>
      <c r="D178" s="298"/>
      <c r="E178" s="299"/>
      <c r="F178" s="94"/>
      <c r="G178" s="300" t="s">
        <v>372</v>
      </c>
      <c r="H178" s="301" t="s">
        <v>76</v>
      </c>
      <c r="I178" s="172">
        <v>1</v>
      </c>
      <c r="J178" s="302"/>
      <c r="K178" s="303"/>
      <c r="L178" s="304">
        <v>0</v>
      </c>
      <c r="M178" s="305">
        <f>I178*K178*L178</f>
        <v>0</v>
      </c>
      <c r="N178" s="306" t="s">
        <v>77</v>
      </c>
      <c r="O178" s="283" t="s">
        <v>78</v>
      </c>
      <c r="P178" s="259"/>
      <c r="Q178" s="273"/>
      <c r="R178" s="273"/>
      <c r="S178" s="273"/>
      <c r="T178" s="260"/>
      <c r="U178" s="274"/>
      <c r="V178" s="274"/>
      <c r="W178" s="260"/>
      <c r="X178" s="275"/>
      <c r="Y178" s="276"/>
      <c r="Z178" s="260"/>
      <c r="AA178" s="260"/>
    </row>
    <row r="179" spans="1:27" s="261" customFormat="1" x14ac:dyDescent="0.2">
      <c r="A179" s="260"/>
      <c r="B179" s="296"/>
      <c r="C179" s="297" t="s">
        <v>507</v>
      </c>
      <c r="D179" s="307"/>
      <c r="E179" s="308"/>
      <c r="F179" s="94"/>
      <c r="G179" s="300" t="s">
        <v>372</v>
      </c>
      <c r="H179" s="301" t="s">
        <v>76</v>
      </c>
      <c r="I179" s="172">
        <v>1</v>
      </c>
      <c r="J179" s="302"/>
      <c r="K179" s="303"/>
      <c r="L179" s="304">
        <v>0</v>
      </c>
      <c r="M179" s="305">
        <f t="shared" ref="M179:M182" si="25">I179*K179*L179</f>
        <v>0</v>
      </c>
      <c r="N179" s="306"/>
      <c r="O179" s="283"/>
      <c r="P179" s="259">
        <f>540</f>
        <v>540</v>
      </c>
      <c r="Q179" s="273"/>
      <c r="R179" s="273"/>
      <c r="S179" s="273"/>
      <c r="T179" s="260"/>
      <c r="U179" s="274"/>
      <c r="V179" s="274"/>
      <c r="W179" s="260"/>
      <c r="X179" s="275"/>
      <c r="Y179" s="276"/>
      <c r="Z179" s="260"/>
      <c r="AA179" s="260"/>
    </row>
    <row r="180" spans="1:27" s="261" customFormat="1" x14ac:dyDescent="0.2">
      <c r="A180" s="260"/>
      <c r="B180" s="296"/>
      <c r="C180" s="297" t="s">
        <v>508</v>
      </c>
      <c r="D180" s="307"/>
      <c r="E180" s="308"/>
      <c r="F180" s="94"/>
      <c r="G180" s="300" t="s">
        <v>372</v>
      </c>
      <c r="H180" s="301" t="s">
        <v>76</v>
      </c>
      <c r="I180" s="172">
        <v>1</v>
      </c>
      <c r="J180" s="302"/>
      <c r="K180" s="303"/>
      <c r="L180" s="304">
        <v>0</v>
      </c>
      <c r="M180" s="305">
        <f t="shared" si="25"/>
        <v>0</v>
      </c>
      <c r="N180" s="306"/>
      <c r="O180" s="283"/>
      <c r="P180" s="259"/>
      <c r="Q180" s="273"/>
      <c r="R180" s="273"/>
      <c r="S180" s="273"/>
      <c r="T180" s="260"/>
      <c r="U180" s="274"/>
      <c r="V180" s="274"/>
      <c r="W180" s="260"/>
      <c r="X180" s="275"/>
      <c r="Y180" s="276"/>
      <c r="Z180" s="260"/>
      <c r="AA180" s="260"/>
    </row>
    <row r="181" spans="1:27" s="261" customFormat="1" x14ac:dyDescent="0.2">
      <c r="A181" s="260"/>
      <c r="B181" s="296"/>
      <c r="C181" s="297" t="s">
        <v>509</v>
      </c>
      <c r="D181" s="307"/>
      <c r="E181" s="308"/>
      <c r="F181" s="94"/>
      <c r="G181" s="300" t="s">
        <v>372</v>
      </c>
      <c r="H181" s="301" t="s">
        <v>76</v>
      </c>
      <c r="I181" s="172">
        <v>1</v>
      </c>
      <c r="J181" s="302"/>
      <c r="K181" s="303"/>
      <c r="L181" s="304">
        <v>0</v>
      </c>
      <c r="M181" s="305">
        <f t="shared" si="25"/>
        <v>0</v>
      </c>
      <c r="N181" s="306"/>
      <c r="O181" s="283"/>
      <c r="P181" s="259"/>
      <c r="Q181" s="273"/>
      <c r="R181" s="273"/>
      <c r="S181" s="273"/>
      <c r="T181" s="260"/>
      <c r="U181" s="274"/>
      <c r="V181" s="274"/>
      <c r="W181" s="260"/>
      <c r="X181" s="275"/>
      <c r="Y181" s="276"/>
      <c r="Z181" s="260"/>
      <c r="AA181" s="260"/>
    </row>
    <row r="182" spans="1:27" s="261" customFormat="1" ht="11" thickBot="1" x14ac:dyDescent="0.25">
      <c r="A182" s="260"/>
      <c r="B182" s="278"/>
      <c r="C182" s="297" t="s">
        <v>510</v>
      </c>
      <c r="D182" s="309"/>
      <c r="E182" s="310"/>
      <c r="F182" s="94"/>
      <c r="G182" s="300" t="s">
        <v>372</v>
      </c>
      <c r="H182" s="301" t="s">
        <v>76</v>
      </c>
      <c r="I182" s="172">
        <v>1</v>
      </c>
      <c r="J182" s="311"/>
      <c r="K182" s="255"/>
      <c r="L182" s="304">
        <v>0</v>
      </c>
      <c r="M182" s="305">
        <f t="shared" si="25"/>
        <v>0</v>
      </c>
      <c r="N182" s="282" t="s">
        <v>77</v>
      </c>
      <c r="O182" s="283" t="s">
        <v>78</v>
      </c>
      <c r="P182" s="259"/>
      <c r="Q182" s="273"/>
      <c r="R182" s="273"/>
      <c r="S182" s="273"/>
      <c r="T182" s="260"/>
      <c r="U182" s="274"/>
      <c r="V182" s="274"/>
      <c r="W182" s="276"/>
      <c r="X182" s="275"/>
      <c r="Y182" s="276"/>
      <c r="Z182" s="260"/>
      <c r="AA182" s="276"/>
    </row>
    <row r="183" spans="1:27" s="261" customFormat="1" ht="10.5" customHeight="1" x14ac:dyDescent="0.2">
      <c r="A183" s="260"/>
      <c r="B183" s="379" t="s">
        <v>349</v>
      </c>
      <c r="C183" s="380"/>
      <c r="D183" s="380"/>
      <c r="E183" s="380"/>
      <c r="F183" s="381"/>
      <c r="G183" s="377"/>
      <c r="H183" s="378"/>
      <c r="I183" s="378"/>
      <c r="J183" s="378"/>
      <c r="K183" s="378"/>
      <c r="L183" s="378"/>
      <c r="M183" s="319">
        <f>SUM(M184:M188)</f>
        <v>0</v>
      </c>
      <c r="N183" s="314"/>
      <c r="O183" s="315"/>
      <c r="P183" s="259"/>
      <c r="Q183" s="273"/>
      <c r="R183" s="273"/>
      <c r="S183" s="273"/>
      <c r="T183" s="260"/>
      <c r="U183" s="274"/>
      <c r="V183" s="274"/>
      <c r="W183" s="276"/>
      <c r="X183" s="275"/>
      <c r="Y183" s="276"/>
      <c r="Z183" s="260"/>
      <c r="AA183" s="260"/>
    </row>
    <row r="184" spans="1:27" s="261" customFormat="1" x14ac:dyDescent="0.2">
      <c r="A184" s="260"/>
      <c r="B184" s="296">
        <f>B178+1</f>
        <v>27</v>
      </c>
      <c r="C184" s="297" t="s">
        <v>497</v>
      </c>
      <c r="D184" s="307"/>
      <c r="E184" s="308"/>
      <c r="F184" s="94"/>
      <c r="G184" s="300" t="s">
        <v>372</v>
      </c>
      <c r="H184" s="301" t="s">
        <v>76</v>
      </c>
      <c r="I184" s="172">
        <v>1</v>
      </c>
      <c r="J184" s="312"/>
      <c r="K184" s="313"/>
      <c r="L184" s="304">
        <v>0</v>
      </c>
      <c r="M184" s="305">
        <f>I184*K184*L184</f>
        <v>0</v>
      </c>
      <c r="N184" s="306" t="s">
        <v>77</v>
      </c>
      <c r="O184" s="283" t="s">
        <v>78</v>
      </c>
      <c r="P184" s="259"/>
      <c r="Q184" s="273"/>
      <c r="R184" s="273"/>
      <c r="S184" s="273"/>
      <c r="T184" s="260"/>
      <c r="U184" s="274"/>
      <c r="V184" s="274"/>
      <c r="W184" s="260"/>
      <c r="X184" s="275"/>
      <c r="Y184" s="276"/>
      <c r="Z184" s="260"/>
      <c r="AA184" s="260"/>
    </row>
    <row r="185" spans="1:27" s="261" customFormat="1" x14ac:dyDescent="0.2">
      <c r="A185" s="260"/>
      <c r="B185" s="296"/>
      <c r="C185" s="297" t="s">
        <v>503</v>
      </c>
      <c r="D185" s="307"/>
      <c r="E185" s="308"/>
      <c r="F185" s="94"/>
      <c r="G185" s="300" t="s">
        <v>372</v>
      </c>
      <c r="H185" s="301" t="s">
        <v>76</v>
      </c>
      <c r="I185" s="172">
        <v>1</v>
      </c>
      <c r="J185" s="312"/>
      <c r="K185" s="313"/>
      <c r="L185" s="304">
        <v>0</v>
      </c>
      <c r="M185" s="305">
        <f t="shared" ref="M185:M188" si="26">I185*K185*L185</f>
        <v>0</v>
      </c>
      <c r="N185" s="306" t="s">
        <v>77</v>
      </c>
      <c r="O185" s="283" t="s">
        <v>78</v>
      </c>
      <c r="P185" s="259"/>
      <c r="Q185" s="273"/>
      <c r="R185" s="273"/>
      <c r="S185" s="273"/>
      <c r="T185" s="260"/>
      <c r="U185" s="274"/>
      <c r="V185" s="274"/>
      <c r="W185" s="260"/>
      <c r="X185" s="275"/>
      <c r="Y185" s="276"/>
      <c r="Z185" s="260"/>
      <c r="AA185" s="260"/>
    </row>
    <row r="186" spans="1:27" s="261" customFormat="1" x14ac:dyDescent="0.2">
      <c r="A186" s="260"/>
      <c r="B186" s="296"/>
      <c r="C186" s="297" t="s">
        <v>504</v>
      </c>
      <c r="D186" s="307"/>
      <c r="E186" s="308"/>
      <c r="F186" s="94"/>
      <c r="G186" s="300" t="s">
        <v>372</v>
      </c>
      <c r="H186" s="301" t="s">
        <v>76</v>
      </c>
      <c r="I186" s="172">
        <v>1</v>
      </c>
      <c r="J186" s="312"/>
      <c r="K186" s="313"/>
      <c r="L186" s="304">
        <v>0</v>
      </c>
      <c r="M186" s="305">
        <f t="shared" si="26"/>
        <v>0</v>
      </c>
      <c r="N186" s="306" t="s">
        <v>77</v>
      </c>
      <c r="O186" s="283" t="s">
        <v>78</v>
      </c>
      <c r="P186" s="259"/>
      <c r="Q186" s="273"/>
      <c r="R186" s="273"/>
      <c r="S186" s="273"/>
      <c r="T186" s="260"/>
      <c r="U186" s="274"/>
      <c r="V186" s="274"/>
      <c r="W186" s="260"/>
      <c r="X186" s="275"/>
      <c r="Y186" s="276"/>
      <c r="Z186" s="260"/>
      <c r="AA186" s="260"/>
    </row>
    <row r="187" spans="1:27" s="261" customFormat="1" x14ac:dyDescent="0.2">
      <c r="A187" s="260"/>
      <c r="B187" s="296"/>
      <c r="C187" s="297" t="s">
        <v>505</v>
      </c>
      <c r="D187" s="307"/>
      <c r="E187" s="308"/>
      <c r="F187" s="94"/>
      <c r="G187" s="300" t="s">
        <v>372</v>
      </c>
      <c r="H187" s="301" t="s">
        <v>76</v>
      </c>
      <c r="I187" s="172">
        <v>1</v>
      </c>
      <c r="J187" s="312"/>
      <c r="K187" s="313"/>
      <c r="L187" s="304">
        <v>0</v>
      </c>
      <c r="M187" s="305">
        <f t="shared" si="26"/>
        <v>0</v>
      </c>
      <c r="N187" s="306" t="s">
        <v>77</v>
      </c>
      <c r="O187" s="283" t="s">
        <v>78</v>
      </c>
      <c r="P187" s="259"/>
      <c r="Q187" s="273"/>
      <c r="R187" s="273"/>
      <c r="S187" s="273"/>
      <c r="T187" s="260"/>
      <c r="U187" s="274"/>
      <c r="V187" s="274"/>
      <c r="W187" s="260"/>
      <c r="X187" s="275"/>
      <c r="Y187" s="276"/>
      <c r="Z187" s="260"/>
      <c r="AA187" s="260"/>
    </row>
    <row r="188" spans="1:27" s="261" customFormat="1" ht="11" thickBot="1" x14ac:dyDescent="0.25">
      <c r="A188" s="260"/>
      <c r="B188" s="296"/>
      <c r="C188" s="297" t="s">
        <v>506</v>
      </c>
      <c r="D188" s="307"/>
      <c r="E188" s="316"/>
      <c r="F188" s="247"/>
      <c r="G188" s="300" t="s">
        <v>372</v>
      </c>
      <c r="H188" s="301" t="s">
        <v>76</v>
      </c>
      <c r="I188" s="172">
        <v>1</v>
      </c>
      <c r="J188" s="312"/>
      <c r="K188" s="313"/>
      <c r="L188" s="304">
        <v>0</v>
      </c>
      <c r="M188" s="305">
        <f t="shared" si="26"/>
        <v>0</v>
      </c>
      <c r="N188" s="306" t="s">
        <v>77</v>
      </c>
      <c r="O188" s="283" t="s">
        <v>78</v>
      </c>
      <c r="P188" s="259"/>
      <c r="Q188" s="273"/>
      <c r="R188" s="273"/>
      <c r="S188" s="273"/>
      <c r="T188" s="260"/>
      <c r="U188" s="274"/>
      <c r="V188" s="274"/>
      <c r="W188" s="260"/>
      <c r="X188" s="275"/>
      <c r="Y188" s="276"/>
      <c r="Z188" s="260"/>
      <c r="AA188" s="260"/>
    </row>
    <row r="189" spans="1:27" s="261" customFormat="1" ht="10.5" customHeight="1" x14ac:dyDescent="0.2">
      <c r="A189" s="260"/>
      <c r="B189" s="379" t="s">
        <v>431</v>
      </c>
      <c r="C189" s="380"/>
      <c r="D189" s="380"/>
      <c r="E189" s="380"/>
      <c r="F189" s="381"/>
      <c r="G189" s="377"/>
      <c r="H189" s="378"/>
      <c r="I189" s="378"/>
      <c r="J189" s="378"/>
      <c r="K189" s="378"/>
      <c r="L189" s="378"/>
      <c r="M189" s="319">
        <f>SUM(M190:M194)</f>
        <v>0</v>
      </c>
      <c r="N189" s="314"/>
      <c r="O189" s="315"/>
      <c r="P189" s="259"/>
      <c r="Q189" s="273"/>
      <c r="R189" s="273"/>
      <c r="S189" s="273"/>
      <c r="T189" s="260"/>
      <c r="U189" s="274"/>
      <c r="V189" s="274"/>
      <c r="W189" s="276"/>
      <c r="X189" s="275"/>
      <c r="Y189" s="276"/>
      <c r="Z189" s="260"/>
      <c r="AA189" s="260"/>
    </row>
    <row r="190" spans="1:27" s="261" customFormat="1" x14ac:dyDescent="0.2">
      <c r="A190" s="260"/>
      <c r="B190" s="296">
        <f>B184+1</f>
        <v>28</v>
      </c>
      <c r="C190" s="297" t="s">
        <v>498</v>
      </c>
      <c r="D190" s="307"/>
      <c r="E190" s="308"/>
      <c r="F190" s="94"/>
      <c r="G190" s="300" t="s">
        <v>372</v>
      </c>
      <c r="H190" s="301" t="s">
        <v>76</v>
      </c>
      <c r="I190" s="172">
        <v>1</v>
      </c>
      <c r="J190" s="302"/>
      <c r="K190" s="303"/>
      <c r="L190" s="304">
        <v>0</v>
      </c>
      <c r="M190" s="305">
        <f>I190*K190*L190</f>
        <v>0</v>
      </c>
      <c r="N190" s="306" t="s">
        <v>77</v>
      </c>
      <c r="O190" s="283" t="s">
        <v>78</v>
      </c>
      <c r="P190" s="259"/>
      <c r="Q190" s="273"/>
      <c r="R190" s="273"/>
      <c r="S190" s="273"/>
      <c r="T190" s="260"/>
      <c r="U190" s="274"/>
      <c r="V190" s="274"/>
      <c r="W190" s="260"/>
      <c r="X190" s="275"/>
      <c r="Y190" s="276"/>
      <c r="Z190" s="260"/>
      <c r="AA190" s="260"/>
    </row>
    <row r="191" spans="1:27" s="261" customFormat="1" x14ac:dyDescent="0.2">
      <c r="A191" s="260"/>
      <c r="B191" s="296"/>
      <c r="C191" s="297" t="s">
        <v>499</v>
      </c>
      <c r="D191" s="307"/>
      <c r="E191" s="308"/>
      <c r="F191" s="94"/>
      <c r="G191" s="300" t="s">
        <v>372</v>
      </c>
      <c r="H191" s="301" t="s">
        <v>76</v>
      </c>
      <c r="I191" s="172">
        <v>1</v>
      </c>
      <c r="J191" s="302"/>
      <c r="K191" s="303"/>
      <c r="L191" s="304">
        <v>0</v>
      </c>
      <c r="M191" s="305">
        <f t="shared" ref="M191:M194" si="27">I191*K191*L191</f>
        <v>0</v>
      </c>
      <c r="N191" s="306" t="s">
        <v>77</v>
      </c>
      <c r="O191" s="283" t="s">
        <v>78</v>
      </c>
      <c r="P191" s="259"/>
      <c r="Q191" s="273"/>
      <c r="R191" s="273"/>
      <c r="S191" s="273"/>
      <c r="T191" s="260"/>
      <c r="U191" s="274"/>
      <c r="V191" s="274"/>
      <c r="W191" s="260"/>
      <c r="X191" s="275"/>
      <c r="Y191" s="276"/>
      <c r="Z191" s="260"/>
      <c r="AA191" s="260"/>
    </row>
    <row r="192" spans="1:27" s="261" customFormat="1" x14ac:dyDescent="0.2">
      <c r="A192" s="260"/>
      <c r="B192" s="296"/>
      <c r="C192" s="297" t="s">
        <v>500</v>
      </c>
      <c r="D192" s="307"/>
      <c r="E192" s="308"/>
      <c r="F192" s="94"/>
      <c r="G192" s="300" t="s">
        <v>372</v>
      </c>
      <c r="H192" s="301" t="s">
        <v>76</v>
      </c>
      <c r="I192" s="172">
        <v>1</v>
      </c>
      <c r="J192" s="302"/>
      <c r="K192" s="303"/>
      <c r="L192" s="304">
        <v>0</v>
      </c>
      <c r="M192" s="305">
        <f t="shared" si="27"/>
        <v>0</v>
      </c>
      <c r="N192" s="306" t="s">
        <v>77</v>
      </c>
      <c r="O192" s="283" t="s">
        <v>78</v>
      </c>
      <c r="P192" s="259"/>
      <c r="Q192" s="273"/>
      <c r="R192" s="273"/>
      <c r="S192" s="273"/>
      <c r="T192" s="260"/>
      <c r="U192" s="274"/>
      <c r="V192" s="274"/>
      <c r="W192" s="260"/>
      <c r="X192" s="275"/>
      <c r="Y192" s="276"/>
      <c r="Z192" s="260"/>
      <c r="AA192" s="260"/>
    </row>
    <row r="193" spans="1:28" s="261" customFormat="1" x14ac:dyDescent="0.2">
      <c r="A193" s="260"/>
      <c r="B193" s="296"/>
      <c r="C193" s="297" t="s">
        <v>501</v>
      </c>
      <c r="D193" s="307"/>
      <c r="E193" s="308"/>
      <c r="F193" s="94"/>
      <c r="G193" s="300" t="s">
        <v>372</v>
      </c>
      <c r="H193" s="301" t="s">
        <v>76</v>
      </c>
      <c r="I193" s="172">
        <v>1</v>
      </c>
      <c r="J193" s="302"/>
      <c r="K193" s="303"/>
      <c r="L193" s="304">
        <v>0</v>
      </c>
      <c r="M193" s="305">
        <f t="shared" si="27"/>
        <v>0</v>
      </c>
      <c r="N193" s="306" t="s">
        <v>77</v>
      </c>
      <c r="O193" s="283" t="s">
        <v>78</v>
      </c>
      <c r="P193" s="259"/>
      <c r="Q193" s="273"/>
      <c r="R193" s="273"/>
      <c r="S193" s="273"/>
      <c r="T193" s="260"/>
      <c r="U193" s="274"/>
      <c r="V193" s="274"/>
      <c r="W193" s="260"/>
      <c r="X193" s="275"/>
      <c r="Y193" s="276"/>
      <c r="Z193" s="260"/>
      <c r="AA193" s="260"/>
    </row>
    <row r="194" spans="1:28" s="261" customFormat="1" ht="11" thickBot="1" x14ac:dyDescent="0.25">
      <c r="A194" s="260"/>
      <c r="B194" s="296"/>
      <c r="C194" s="297" t="s">
        <v>502</v>
      </c>
      <c r="D194" s="307"/>
      <c r="E194" s="316"/>
      <c r="F194" s="247"/>
      <c r="G194" s="300" t="s">
        <v>372</v>
      </c>
      <c r="H194" s="301" t="s">
        <v>76</v>
      </c>
      <c r="I194" s="172">
        <v>1</v>
      </c>
      <c r="J194" s="302"/>
      <c r="K194" s="303"/>
      <c r="L194" s="304">
        <v>0</v>
      </c>
      <c r="M194" s="305">
        <f t="shared" si="27"/>
        <v>0</v>
      </c>
      <c r="N194" s="306" t="s">
        <v>77</v>
      </c>
      <c r="O194" s="283" t="s">
        <v>78</v>
      </c>
      <c r="P194" s="259"/>
      <c r="Q194" s="273"/>
      <c r="R194" s="273"/>
      <c r="S194" s="273"/>
      <c r="T194" s="260"/>
      <c r="U194" s="274"/>
      <c r="V194" s="274"/>
      <c r="W194" s="260"/>
      <c r="X194" s="275"/>
      <c r="Y194" s="276"/>
      <c r="Z194" s="260"/>
      <c r="AA194" s="260"/>
    </row>
    <row r="195" spans="1:28" s="324" customFormat="1" ht="22.5" customHeight="1" thickBot="1" x14ac:dyDescent="0.4">
      <c r="B195" s="386" t="s">
        <v>87</v>
      </c>
      <c r="C195" s="387"/>
      <c r="D195" s="387"/>
      <c r="E195" s="387"/>
      <c r="F195" s="387"/>
      <c r="G195" s="387"/>
      <c r="H195" s="387"/>
      <c r="I195" s="387"/>
      <c r="J195" s="387"/>
      <c r="K195" s="387"/>
      <c r="L195" s="387"/>
      <c r="M195" s="320">
        <f>M189+M183+M177+M170+M164+M158+M151+M145+M139+M133+M127+M120+M114+M108+M102+M96+M89+M83+M77+M71+M65+M58+M52++M46+M40+M34+M22+M10</f>
        <v>0</v>
      </c>
      <c r="N195" s="321"/>
      <c r="O195" s="322" t="s">
        <v>88</v>
      </c>
      <c r="P195" s="323"/>
      <c r="R195" s="325"/>
      <c r="S195" s="325"/>
      <c r="T195" s="325"/>
      <c r="V195" s="326"/>
      <c r="X195" s="327"/>
      <c r="Y195" s="325"/>
      <c r="AB195" s="328"/>
    </row>
    <row r="196" spans="1:28" s="324" customFormat="1" ht="22.5" customHeight="1" x14ac:dyDescent="0.35">
      <c r="B196" s="329"/>
      <c r="C196" s="329"/>
      <c r="D196" s="329"/>
      <c r="E196" s="329"/>
      <c r="F196" s="329"/>
      <c r="G196" s="329"/>
      <c r="H196" s="329"/>
      <c r="I196" s="329"/>
      <c r="J196" s="329"/>
      <c r="K196" s="329"/>
      <c r="L196" s="329"/>
      <c r="M196" s="330"/>
      <c r="N196" s="331"/>
      <c r="O196" s="332"/>
      <c r="P196" s="323"/>
      <c r="R196" s="325"/>
      <c r="S196" s="325"/>
      <c r="T196" s="325"/>
      <c r="V196" s="326"/>
      <c r="X196" s="327"/>
      <c r="Y196" s="325"/>
      <c r="AB196" s="328"/>
    </row>
    <row r="198" spans="1:28" ht="13" x14ac:dyDescent="0.35">
      <c r="C198" s="388" t="s">
        <v>89</v>
      </c>
      <c r="D198" s="388"/>
      <c r="E198" s="333"/>
      <c r="F198" s="388"/>
      <c r="G198" s="388"/>
      <c r="H198" s="388"/>
      <c r="I198" s="388"/>
      <c r="J198" s="388"/>
      <c r="K198" s="388"/>
      <c r="M198" s="335"/>
      <c r="V198" s="274"/>
    </row>
    <row r="199" spans="1:28" ht="15.5" x14ac:dyDescent="0.35">
      <c r="M199" s="338"/>
      <c r="R199" s="339"/>
    </row>
    <row r="200" spans="1:28" x14ac:dyDescent="0.35">
      <c r="D200" s="384" t="s">
        <v>90</v>
      </c>
      <c r="E200" s="384"/>
      <c r="F200" s="384"/>
      <c r="G200" s="384"/>
      <c r="H200" s="384"/>
      <c r="I200" s="384"/>
      <c r="J200" s="384"/>
      <c r="K200" s="384"/>
      <c r="R200" s="339"/>
    </row>
    <row r="201" spans="1:28" x14ac:dyDescent="0.35">
      <c r="B201" s="260"/>
      <c r="C201" s="260"/>
      <c r="D201" s="384" t="s">
        <v>91</v>
      </c>
      <c r="E201" s="384"/>
      <c r="F201" s="384"/>
      <c r="G201" s="384"/>
      <c r="H201" s="384"/>
      <c r="I201" s="384"/>
      <c r="J201" s="384"/>
      <c r="K201" s="384"/>
      <c r="L201" s="286"/>
      <c r="M201" s="260"/>
      <c r="R201" s="339"/>
      <c r="AB201" s="260"/>
    </row>
    <row r="202" spans="1:28" x14ac:dyDescent="0.35">
      <c r="D202" s="385"/>
      <c r="E202" s="385"/>
      <c r="F202" s="385"/>
      <c r="G202" s="385"/>
      <c r="H202" s="385"/>
      <c r="I202" s="385"/>
      <c r="J202" s="385"/>
      <c r="K202" s="385"/>
    </row>
  </sheetData>
  <autoFilter ref="B8:N171" xr:uid="{00000000-0009-0000-0000-000006000000}"/>
  <mergeCells count="111">
    <mergeCell ref="B1:O1"/>
    <mergeCell ref="B2:O2"/>
    <mergeCell ref="B3:O3"/>
    <mergeCell ref="B4:O4"/>
    <mergeCell ref="B5:O5"/>
    <mergeCell ref="B6:O6"/>
    <mergeCell ref="N7:N8"/>
    <mergeCell ref="O7:O8"/>
    <mergeCell ref="B9:O9"/>
    <mergeCell ref="B21:O21"/>
    <mergeCell ref="B7:B8"/>
    <mergeCell ref="C7:C8"/>
    <mergeCell ref="D7:D8"/>
    <mergeCell ref="F7:F8"/>
    <mergeCell ref="G7:H8"/>
    <mergeCell ref="I7:M7"/>
    <mergeCell ref="B40:F40"/>
    <mergeCell ref="G40:I40"/>
    <mergeCell ref="J40:L40"/>
    <mergeCell ref="B46:F46"/>
    <mergeCell ref="G46:I46"/>
    <mergeCell ref="J46:L46"/>
    <mergeCell ref="B22:F22"/>
    <mergeCell ref="G22:I22"/>
    <mergeCell ref="J22:L22"/>
    <mergeCell ref="B33:O33"/>
    <mergeCell ref="B34:F34"/>
    <mergeCell ref="G34:I34"/>
    <mergeCell ref="J34:L34"/>
    <mergeCell ref="B64:O64"/>
    <mergeCell ref="J83:L83"/>
    <mergeCell ref="B89:F89"/>
    <mergeCell ref="G89:I89"/>
    <mergeCell ref="B52:F52"/>
    <mergeCell ref="G52:I52"/>
    <mergeCell ref="J52:L52"/>
    <mergeCell ref="B58:F58"/>
    <mergeCell ref="G58:I58"/>
    <mergeCell ref="J58:L58"/>
    <mergeCell ref="G114:I114"/>
    <mergeCell ref="J114:L114"/>
    <mergeCell ref="B108:F108"/>
    <mergeCell ref="G108:I108"/>
    <mergeCell ref="J108:L108"/>
    <mergeCell ref="B120:F120"/>
    <mergeCell ref="G120:I120"/>
    <mergeCell ref="J120:L120"/>
    <mergeCell ref="B65:F65"/>
    <mergeCell ref="G65:I65"/>
    <mergeCell ref="J65:L65"/>
    <mergeCell ref="B71:F71"/>
    <mergeCell ref="G71:I71"/>
    <mergeCell ref="J71:L71"/>
    <mergeCell ref="B77:F77"/>
    <mergeCell ref="G77:I77"/>
    <mergeCell ref="J77:L77"/>
    <mergeCell ref="B83:F83"/>
    <mergeCell ref="G83:I83"/>
    <mergeCell ref="B195:L195"/>
    <mergeCell ref="B157:O157"/>
    <mergeCell ref="B158:F158"/>
    <mergeCell ref="B164:F164"/>
    <mergeCell ref="B170:F170"/>
    <mergeCell ref="B176:O176"/>
    <mergeCell ref="G158:I158"/>
    <mergeCell ref="J158:L158"/>
    <mergeCell ref="G164:I164"/>
    <mergeCell ref="J164:L164"/>
    <mergeCell ref="B189:F189"/>
    <mergeCell ref="G189:I189"/>
    <mergeCell ref="J189:L189"/>
    <mergeCell ref="B126:O126"/>
    <mergeCell ref="B151:F151"/>
    <mergeCell ref="G151:I151"/>
    <mergeCell ref="J89:L89"/>
    <mergeCell ref="B96:F96"/>
    <mergeCell ref="G96:I96"/>
    <mergeCell ref="J96:L96"/>
    <mergeCell ref="B102:F102"/>
    <mergeCell ref="G102:I102"/>
    <mergeCell ref="J102:L102"/>
    <mergeCell ref="D201:K201"/>
    <mergeCell ref="D202:K202"/>
    <mergeCell ref="C198:D198"/>
    <mergeCell ref="F198:G198"/>
    <mergeCell ref="H198:I198"/>
    <mergeCell ref="J198:K198"/>
    <mergeCell ref="D200:K200"/>
    <mergeCell ref="J151:L151"/>
    <mergeCell ref="J139:L139"/>
    <mergeCell ref="B127:F127"/>
    <mergeCell ref="G127:I127"/>
    <mergeCell ref="J127:L127"/>
    <mergeCell ref="B145:F145"/>
    <mergeCell ref="G145:I145"/>
    <mergeCell ref="J145:L145"/>
    <mergeCell ref="B95:O95"/>
    <mergeCell ref="B114:F114"/>
    <mergeCell ref="G170:I170"/>
    <mergeCell ref="J170:L170"/>
    <mergeCell ref="B177:F177"/>
    <mergeCell ref="G177:I177"/>
    <mergeCell ref="J177:L177"/>
    <mergeCell ref="B183:F183"/>
    <mergeCell ref="G183:I183"/>
    <mergeCell ref="J183:L183"/>
    <mergeCell ref="B133:F133"/>
    <mergeCell ref="G133:I133"/>
    <mergeCell ref="J133:L133"/>
    <mergeCell ref="B139:F139"/>
    <mergeCell ref="G139:I139"/>
  </mergeCells>
  <phoneticPr fontId="63" type="noConversion"/>
  <dataValidations count="1">
    <dataValidation type="list" allowBlank="1" showInputMessage="1" showErrorMessage="1" sqref="G11:G21 G97:G125 G128:G156 G23:G33 G35:G64 G66:G94 G159:G175 G178:G194" xr:uid="{9B335E76-B42F-4917-8F46-67C976E29C9D}">
      <formula1>$Q$6:$Q$7</formula1>
    </dataValidation>
  </dataValidations>
  <pageMargins left="0.19685039370078741" right="0.19685039370078741" top="0.19685039370078741" bottom="0.19685039370078741" header="0.51181102362204722" footer="0.51181102362204722"/>
  <pageSetup paperSize="8" scale="38" fitToHeight="53" orientation="landscape" r:id="rId1"/>
  <headerFooter alignWithMargins="0">
    <oddHeader>&amp;R&amp;16Eskom Holdings Limited
Matla Refurbishment  Project - Mechanical Works (ESP's) 
Estimate  - Activity Schedule</oddHeader>
    <oddFooter>&amp;L&amp;16&amp;A&amp;C&amp;16Page &amp;P of &amp;N&amp;R&amp;16&amp;F</oddFooter>
  </headerFooter>
  <rowBreaks count="1" manualBreakCount="1">
    <brk id="202" max="16383" man="1"/>
  </rowBreaks>
  <colBreaks count="1" manualBreakCount="1">
    <brk id="4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D3EBC-4C91-463C-9224-40F732248A1D}">
  <dimension ref="A1:CY35"/>
  <sheetViews>
    <sheetView zoomScale="70" zoomScaleNormal="70" workbookViewId="0">
      <selection activeCell="C4" sqref="C4:E4"/>
    </sheetView>
  </sheetViews>
  <sheetFormatPr defaultRowHeight="14.5" x14ac:dyDescent="0.35"/>
  <cols>
    <col min="1" max="1" width="11.453125" customWidth="1"/>
    <col min="2" max="2" width="30.36328125" customWidth="1"/>
    <col min="3" max="3" width="20.6328125" customWidth="1"/>
    <col min="4" max="5" width="18.54296875" customWidth="1"/>
    <col min="6" max="6" width="29.36328125" customWidth="1"/>
    <col min="7" max="7" width="18.54296875" customWidth="1"/>
    <col min="8" max="8" width="19.36328125" customWidth="1"/>
    <col min="257" max="257" width="11.453125" customWidth="1"/>
    <col min="258" max="258" width="30.36328125" customWidth="1"/>
    <col min="259" max="259" width="20.6328125" customWidth="1"/>
    <col min="260" max="261" width="18.54296875" customWidth="1"/>
    <col min="262" max="262" width="29.36328125" customWidth="1"/>
    <col min="263" max="263" width="18.54296875" customWidth="1"/>
    <col min="264" max="264" width="19.36328125" customWidth="1"/>
    <col min="513" max="513" width="11.453125" customWidth="1"/>
    <col min="514" max="514" width="30.36328125" customWidth="1"/>
    <col min="515" max="515" width="20.6328125" customWidth="1"/>
    <col min="516" max="517" width="18.54296875" customWidth="1"/>
    <col min="518" max="518" width="29.36328125" customWidth="1"/>
    <col min="519" max="519" width="18.54296875" customWidth="1"/>
    <col min="520" max="520" width="19.36328125" customWidth="1"/>
    <col min="769" max="769" width="11.453125" customWidth="1"/>
    <col min="770" max="770" width="30.36328125" customWidth="1"/>
    <col min="771" max="771" width="20.6328125" customWidth="1"/>
    <col min="772" max="773" width="18.54296875" customWidth="1"/>
    <col min="774" max="774" width="29.36328125" customWidth="1"/>
    <col min="775" max="775" width="18.54296875" customWidth="1"/>
    <col min="776" max="776" width="19.36328125" customWidth="1"/>
    <col min="1025" max="1025" width="11.453125" customWidth="1"/>
    <col min="1026" max="1026" width="30.36328125" customWidth="1"/>
    <col min="1027" max="1027" width="20.6328125" customWidth="1"/>
    <col min="1028" max="1029" width="18.54296875" customWidth="1"/>
    <col min="1030" max="1030" width="29.36328125" customWidth="1"/>
    <col min="1031" max="1031" width="18.54296875" customWidth="1"/>
    <col min="1032" max="1032" width="19.36328125" customWidth="1"/>
    <col min="1281" max="1281" width="11.453125" customWidth="1"/>
    <col min="1282" max="1282" width="30.36328125" customWidth="1"/>
    <col min="1283" max="1283" width="20.6328125" customWidth="1"/>
    <col min="1284" max="1285" width="18.54296875" customWidth="1"/>
    <col min="1286" max="1286" width="29.36328125" customWidth="1"/>
    <col min="1287" max="1287" width="18.54296875" customWidth="1"/>
    <col min="1288" max="1288" width="19.36328125" customWidth="1"/>
    <col min="1537" max="1537" width="11.453125" customWidth="1"/>
    <col min="1538" max="1538" width="30.36328125" customWidth="1"/>
    <col min="1539" max="1539" width="20.6328125" customWidth="1"/>
    <col min="1540" max="1541" width="18.54296875" customWidth="1"/>
    <col min="1542" max="1542" width="29.36328125" customWidth="1"/>
    <col min="1543" max="1543" width="18.54296875" customWidth="1"/>
    <col min="1544" max="1544" width="19.36328125" customWidth="1"/>
    <col min="1793" max="1793" width="11.453125" customWidth="1"/>
    <col min="1794" max="1794" width="30.36328125" customWidth="1"/>
    <col min="1795" max="1795" width="20.6328125" customWidth="1"/>
    <col min="1796" max="1797" width="18.54296875" customWidth="1"/>
    <col min="1798" max="1798" width="29.36328125" customWidth="1"/>
    <col min="1799" max="1799" width="18.54296875" customWidth="1"/>
    <col min="1800" max="1800" width="19.36328125" customWidth="1"/>
    <col min="2049" max="2049" width="11.453125" customWidth="1"/>
    <col min="2050" max="2050" width="30.36328125" customWidth="1"/>
    <col min="2051" max="2051" width="20.6328125" customWidth="1"/>
    <col min="2052" max="2053" width="18.54296875" customWidth="1"/>
    <col min="2054" max="2054" width="29.36328125" customWidth="1"/>
    <col min="2055" max="2055" width="18.54296875" customWidth="1"/>
    <col min="2056" max="2056" width="19.36328125" customWidth="1"/>
    <col min="2305" max="2305" width="11.453125" customWidth="1"/>
    <col min="2306" max="2306" width="30.36328125" customWidth="1"/>
    <col min="2307" max="2307" width="20.6328125" customWidth="1"/>
    <col min="2308" max="2309" width="18.54296875" customWidth="1"/>
    <col min="2310" max="2310" width="29.36328125" customWidth="1"/>
    <col min="2311" max="2311" width="18.54296875" customWidth="1"/>
    <col min="2312" max="2312" width="19.36328125" customWidth="1"/>
    <col min="2561" max="2561" width="11.453125" customWidth="1"/>
    <col min="2562" max="2562" width="30.36328125" customWidth="1"/>
    <col min="2563" max="2563" width="20.6328125" customWidth="1"/>
    <col min="2564" max="2565" width="18.54296875" customWidth="1"/>
    <col min="2566" max="2566" width="29.36328125" customWidth="1"/>
    <col min="2567" max="2567" width="18.54296875" customWidth="1"/>
    <col min="2568" max="2568" width="19.36328125" customWidth="1"/>
    <col min="2817" max="2817" width="11.453125" customWidth="1"/>
    <col min="2818" max="2818" width="30.36328125" customWidth="1"/>
    <col min="2819" max="2819" width="20.6328125" customWidth="1"/>
    <col min="2820" max="2821" width="18.54296875" customWidth="1"/>
    <col min="2822" max="2822" width="29.36328125" customWidth="1"/>
    <col min="2823" max="2823" width="18.54296875" customWidth="1"/>
    <col min="2824" max="2824" width="19.36328125" customWidth="1"/>
    <col min="3073" max="3073" width="11.453125" customWidth="1"/>
    <col min="3074" max="3074" width="30.36328125" customWidth="1"/>
    <col min="3075" max="3075" width="20.6328125" customWidth="1"/>
    <col min="3076" max="3077" width="18.54296875" customWidth="1"/>
    <col min="3078" max="3078" width="29.36328125" customWidth="1"/>
    <col min="3079" max="3079" width="18.54296875" customWidth="1"/>
    <col min="3080" max="3080" width="19.36328125" customWidth="1"/>
    <col min="3329" max="3329" width="11.453125" customWidth="1"/>
    <col min="3330" max="3330" width="30.36328125" customWidth="1"/>
    <col min="3331" max="3331" width="20.6328125" customWidth="1"/>
    <col min="3332" max="3333" width="18.54296875" customWidth="1"/>
    <col min="3334" max="3334" width="29.36328125" customWidth="1"/>
    <col min="3335" max="3335" width="18.54296875" customWidth="1"/>
    <col min="3336" max="3336" width="19.36328125" customWidth="1"/>
    <col min="3585" max="3585" width="11.453125" customWidth="1"/>
    <col min="3586" max="3586" width="30.36328125" customWidth="1"/>
    <col min="3587" max="3587" width="20.6328125" customWidth="1"/>
    <col min="3588" max="3589" width="18.54296875" customWidth="1"/>
    <col min="3590" max="3590" width="29.36328125" customWidth="1"/>
    <col min="3591" max="3591" width="18.54296875" customWidth="1"/>
    <col min="3592" max="3592" width="19.36328125" customWidth="1"/>
    <col min="3841" max="3841" width="11.453125" customWidth="1"/>
    <col min="3842" max="3842" width="30.36328125" customWidth="1"/>
    <col min="3843" max="3843" width="20.6328125" customWidth="1"/>
    <col min="3844" max="3845" width="18.54296875" customWidth="1"/>
    <col min="3846" max="3846" width="29.36328125" customWidth="1"/>
    <col min="3847" max="3847" width="18.54296875" customWidth="1"/>
    <col min="3848" max="3848" width="19.36328125" customWidth="1"/>
    <col min="4097" max="4097" width="11.453125" customWidth="1"/>
    <col min="4098" max="4098" width="30.36328125" customWidth="1"/>
    <col min="4099" max="4099" width="20.6328125" customWidth="1"/>
    <col min="4100" max="4101" width="18.54296875" customWidth="1"/>
    <col min="4102" max="4102" width="29.36328125" customWidth="1"/>
    <col min="4103" max="4103" width="18.54296875" customWidth="1"/>
    <col min="4104" max="4104" width="19.36328125" customWidth="1"/>
    <col min="4353" max="4353" width="11.453125" customWidth="1"/>
    <col min="4354" max="4354" width="30.36328125" customWidth="1"/>
    <col min="4355" max="4355" width="20.6328125" customWidth="1"/>
    <col min="4356" max="4357" width="18.54296875" customWidth="1"/>
    <col min="4358" max="4358" width="29.36328125" customWidth="1"/>
    <col min="4359" max="4359" width="18.54296875" customWidth="1"/>
    <col min="4360" max="4360" width="19.36328125" customWidth="1"/>
    <col min="4609" max="4609" width="11.453125" customWidth="1"/>
    <col min="4610" max="4610" width="30.36328125" customWidth="1"/>
    <col min="4611" max="4611" width="20.6328125" customWidth="1"/>
    <col min="4612" max="4613" width="18.54296875" customWidth="1"/>
    <col min="4614" max="4614" width="29.36328125" customWidth="1"/>
    <col min="4615" max="4615" width="18.54296875" customWidth="1"/>
    <col min="4616" max="4616" width="19.36328125" customWidth="1"/>
    <col min="4865" max="4865" width="11.453125" customWidth="1"/>
    <col min="4866" max="4866" width="30.36328125" customWidth="1"/>
    <col min="4867" max="4867" width="20.6328125" customWidth="1"/>
    <col min="4868" max="4869" width="18.54296875" customWidth="1"/>
    <col min="4870" max="4870" width="29.36328125" customWidth="1"/>
    <col min="4871" max="4871" width="18.54296875" customWidth="1"/>
    <col min="4872" max="4872" width="19.36328125" customWidth="1"/>
    <col min="5121" max="5121" width="11.453125" customWidth="1"/>
    <col min="5122" max="5122" width="30.36328125" customWidth="1"/>
    <col min="5123" max="5123" width="20.6328125" customWidth="1"/>
    <col min="5124" max="5125" width="18.54296875" customWidth="1"/>
    <col min="5126" max="5126" width="29.36328125" customWidth="1"/>
    <col min="5127" max="5127" width="18.54296875" customWidth="1"/>
    <col min="5128" max="5128" width="19.36328125" customWidth="1"/>
    <col min="5377" max="5377" width="11.453125" customWidth="1"/>
    <col min="5378" max="5378" width="30.36328125" customWidth="1"/>
    <col min="5379" max="5379" width="20.6328125" customWidth="1"/>
    <col min="5380" max="5381" width="18.54296875" customWidth="1"/>
    <col min="5382" max="5382" width="29.36328125" customWidth="1"/>
    <col min="5383" max="5383" width="18.54296875" customWidth="1"/>
    <col min="5384" max="5384" width="19.36328125" customWidth="1"/>
    <col min="5633" max="5633" width="11.453125" customWidth="1"/>
    <col min="5634" max="5634" width="30.36328125" customWidth="1"/>
    <col min="5635" max="5635" width="20.6328125" customWidth="1"/>
    <col min="5636" max="5637" width="18.54296875" customWidth="1"/>
    <col min="5638" max="5638" width="29.36328125" customWidth="1"/>
    <col min="5639" max="5639" width="18.54296875" customWidth="1"/>
    <col min="5640" max="5640" width="19.36328125" customWidth="1"/>
    <col min="5889" max="5889" width="11.453125" customWidth="1"/>
    <col min="5890" max="5890" width="30.36328125" customWidth="1"/>
    <col min="5891" max="5891" width="20.6328125" customWidth="1"/>
    <col min="5892" max="5893" width="18.54296875" customWidth="1"/>
    <col min="5894" max="5894" width="29.36328125" customWidth="1"/>
    <col min="5895" max="5895" width="18.54296875" customWidth="1"/>
    <col min="5896" max="5896" width="19.36328125" customWidth="1"/>
    <col min="6145" max="6145" width="11.453125" customWidth="1"/>
    <col min="6146" max="6146" width="30.36328125" customWidth="1"/>
    <col min="6147" max="6147" width="20.6328125" customWidth="1"/>
    <col min="6148" max="6149" width="18.54296875" customWidth="1"/>
    <col min="6150" max="6150" width="29.36328125" customWidth="1"/>
    <col min="6151" max="6151" width="18.54296875" customWidth="1"/>
    <col min="6152" max="6152" width="19.36328125" customWidth="1"/>
    <col min="6401" max="6401" width="11.453125" customWidth="1"/>
    <col min="6402" max="6402" width="30.36328125" customWidth="1"/>
    <col min="6403" max="6403" width="20.6328125" customWidth="1"/>
    <col min="6404" max="6405" width="18.54296875" customWidth="1"/>
    <col min="6406" max="6406" width="29.36328125" customWidth="1"/>
    <col min="6407" max="6407" width="18.54296875" customWidth="1"/>
    <col min="6408" max="6408" width="19.36328125" customWidth="1"/>
    <col min="6657" max="6657" width="11.453125" customWidth="1"/>
    <col min="6658" max="6658" width="30.36328125" customWidth="1"/>
    <col min="6659" max="6659" width="20.6328125" customWidth="1"/>
    <col min="6660" max="6661" width="18.54296875" customWidth="1"/>
    <col min="6662" max="6662" width="29.36328125" customWidth="1"/>
    <col min="6663" max="6663" width="18.54296875" customWidth="1"/>
    <col min="6664" max="6664" width="19.36328125" customWidth="1"/>
    <col min="6913" max="6913" width="11.453125" customWidth="1"/>
    <col min="6914" max="6914" width="30.36328125" customWidth="1"/>
    <col min="6915" max="6915" width="20.6328125" customWidth="1"/>
    <col min="6916" max="6917" width="18.54296875" customWidth="1"/>
    <col min="6918" max="6918" width="29.36328125" customWidth="1"/>
    <col min="6919" max="6919" width="18.54296875" customWidth="1"/>
    <col min="6920" max="6920" width="19.36328125" customWidth="1"/>
    <col min="7169" max="7169" width="11.453125" customWidth="1"/>
    <col min="7170" max="7170" width="30.36328125" customWidth="1"/>
    <col min="7171" max="7171" width="20.6328125" customWidth="1"/>
    <col min="7172" max="7173" width="18.54296875" customWidth="1"/>
    <col min="7174" max="7174" width="29.36328125" customWidth="1"/>
    <col min="7175" max="7175" width="18.54296875" customWidth="1"/>
    <col min="7176" max="7176" width="19.36328125" customWidth="1"/>
    <col min="7425" max="7425" width="11.453125" customWidth="1"/>
    <col min="7426" max="7426" width="30.36328125" customWidth="1"/>
    <col min="7427" max="7427" width="20.6328125" customWidth="1"/>
    <col min="7428" max="7429" width="18.54296875" customWidth="1"/>
    <col min="7430" max="7430" width="29.36328125" customWidth="1"/>
    <col min="7431" max="7431" width="18.54296875" customWidth="1"/>
    <col min="7432" max="7432" width="19.36328125" customWidth="1"/>
    <col min="7681" max="7681" width="11.453125" customWidth="1"/>
    <col min="7682" max="7682" width="30.36328125" customWidth="1"/>
    <col min="7683" max="7683" width="20.6328125" customWidth="1"/>
    <col min="7684" max="7685" width="18.54296875" customWidth="1"/>
    <col min="7686" max="7686" width="29.36328125" customWidth="1"/>
    <col min="7687" max="7687" width="18.54296875" customWidth="1"/>
    <col min="7688" max="7688" width="19.36328125" customWidth="1"/>
    <col min="7937" max="7937" width="11.453125" customWidth="1"/>
    <col min="7938" max="7938" width="30.36328125" customWidth="1"/>
    <col min="7939" max="7939" width="20.6328125" customWidth="1"/>
    <col min="7940" max="7941" width="18.54296875" customWidth="1"/>
    <col min="7942" max="7942" width="29.36328125" customWidth="1"/>
    <col min="7943" max="7943" width="18.54296875" customWidth="1"/>
    <col min="7944" max="7944" width="19.36328125" customWidth="1"/>
    <col min="8193" max="8193" width="11.453125" customWidth="1"/>
    <col min="8194" max="8194" width="30.36328125" customWidth="1"/>
    <col min="8195" max="8195" width="20.6328125" customWidth="1"/>
    <col min="8196" max="8197" width="18.54296875" customWidth="1"/>
    <col min="8198" max="8198" width="29.36328125" customWidth="1"/>
    <col min="8199" max="8199" width="18.54296875" customWidth="1"/>
    <col min="8200" max="8200" width="19.36328125" customWidth="1"/>
    <col min="8449" max="8449" width="11.453125" customWidth="1"/>
    <col min="8450" max="8450" width="30.36328125" customWidth="1"/>
    <col min="8451" max="8451" width="20.6328125" customWidth="1"/>
    <col min="8452" max="8453" width="18.54296875" customWidth="1"/>
    <col min="8454" max="8454" width="29.36328125" customWidth="1"/>
    <col min="8455" max="8455" width="18.54296875" customWidth="1"/>
    <col min="8456" max="8456" width="19.36328125" customWidth="1"/>
    <col min="8705" max="8705" width="11.453125" customWidth="1"/>
    <col min="8706" max="8706" width="30.36328125" customWidth="1"/>
    <col min="8707" max="8707" width="20.6328125" customWidth="1"/>
    <col min="8708" max="8709" width="18.54296875" customWidth="1"/>
    <col min="8710" max="8710" width="29.36328125" customWidth="1"/>
    <col min="8711" max="8711" width="18.54296875" customWidth="1"/>
    <col min="8712" max="8712" width="19.36328125" customWidth="1"/>
    <col min="8961" max="8961" width="11.453125" customWidth="1"/>
    <col min="8962" max="8962" width="30.36328125" customWidth="1"/>
    <col min="8963" max="8963" width="20.6328125" customWidth="1"/>
    <col min="8964" max="8965" width="18.54296875" customWidth="1"/>
    <col min="8966" max="8966" width="29.36328125" customWidth="1"/>
    <col min="8967" max="8967" width="18.54296875" customWidth="1"/>
    <col min="8968" max="8968" width="19.36328125" customWidth="1"/>
    <col min="9217" max="9217" width="11.453125" customWidth="1"/>
    <col min="9218" max="9218" width="30.36328125" customWidth="1"/>
    <col min="9219" max="9219" width="20.6328125" customWidth="1"/>
    <col min="9220" max="9221" width="18.54296875" customWidth="1"/>
    <col min="9222" max="9222" width="29.36328125" customWidth="1"/>
    <col min="9223" max="9223" width="18.54296875" customWidth="1"/>
    <col min="9224" max="9224" width="19.36328125" customWidth="1"/>
    <col min="9473" max="9473" width="11.453125" customWidth="1"/>
    <col min="9474" max="9474" width="30.36328125" customWidth="1"/>
    <col min="9475" max="9475" width="20.6328125" customWidth="1"/>
    <col min="9476" max="9477" width="18.54296875" customWidth="1"/>
    <col min="9478" max="9478" width="29.36328125" customWidth="1"/>
    <col min="9479" max="9479" width="18.54296875" customWidth="1"/>
    <col min="9480" max="9480" width="19.36328125" customWidth="1"/>
    <col min="9729" max="9729" width="11.453125" customWidth="1"/>
    <col min="9730" max="9730" width="30.36328125" customWidth="1"/>
    <col min="9731" max="9731" width="20.6328125" customWidth="1"/>
    <col min="9732" max="9733" width="18.54296875" customWidth="1"/>
    <col min="9734" max="9734" width="29.36328125" customWidth="1"/>
    <col min="9735" max="9735" width="18.54296875" customWidth="1"/>
    <col min="9736" max="9736" width="19.36328125" customWidth="1"/>
    <col min="9985" max="9985" width="11.453125" customWidth="1"/>
    <col min="9986" max="9986" width="30.36328125" customWidth="1"/>
    <col min="9987" max="9987" width="20.6328125" customWidth="1"/>
    <col min="9988" max="9989" width="18.54296875" customWidth="1"/>
    <col min="9990" max="9990" width="29.36328125" customWidth="1"/>
    <col min="9991" max="9991" width="18.54296875" customWidth="1"/>
    <col min="9992" max="9992" width="19.36328125" customWidth="1"/>
    <col min="10241" max="10241" width="11.453125" customWidth="1"/>
    <col min="10242" max="10242" width="30.36328125" customWidth="1"/>
    <col min="10243" max="10243" width="20.6328125" customWidth="1"/>
    <col min="10244" max="10245" width="18.54296875" customWidth="1"/>
    <col min="10246" max="10246" width="29.36328125" customWidth="1"/>
    <col min="10247" max="10247" width="18.54296875" customWidth="1"/>
    <col min="10248" max="10248" width="19.36328125" customWidth="1"/>
    <col min="10497" max="10497" width="11.453125" customWidth="1"/>
    <col min="10498" max="10498" width="30.36328125" customWidth="1"/>
    <col min="10499" max="10499" width="20.6328125" customWidth="1"/>
    <col min="10500" max="10501" width="18.54296875" customWidth="1"/>
    <col min="10502" max="10502" width="29.36328125" customWidth="1"/>
    <col min="10503" max="10503" width="18.54296875" customWidth="1"/>
    <col min="10504" max="10504" width="19.36328125" customWidth="1"/>
    <col min="10753" max="10753" width="11.453125" customWidth="1"/>
    <col min="10754" max="10754" width="30.36328125" customWidth="1"/>
    <col min="10755" max="10755" width="20.6328125" customWidth="1"/>
    <col min="10756" max="10757" width="18.54296875" customWidth="1"/>
    <col min="10758" max="10758" width="29.36328125" customWidth="1"/>
    <col min="10759" max="10759" width="18.54296875" customWidth="1"/>
    <col min="10760" max="10760" width="19.36328125" customWidth="1"/>
    <col min="11009" max="11009" width="11.453125" customWidth="1"/>
    <col min="11010" max="11010" width="30.36328125" customWidth="1"/>
    <col min="11011" max="11011" width="20.6328125" customWidth="1"/>
    <col min="11012" max="11013" width="18.54296875" customWidth="1"/>
    <col min="11014" max="11014" width="29.36328125" customWidth="1"/>
    <col min="11015" max="11015" width="18.54296875" customWidth="1"/>
    <col min="11016" max="11016" width="19.36328125" customWidth="1"/>
    <col min="11265" max="11265" width="11.453125" customWidth="1"/>
    <col min="11266" max="11266" width="30.36328125" customWidth="1"/>
    <col min="11267" max="11267" width="20.6328125" customWidth="1"/>
    <col min="11268" max="11269" width="18.54296875" customWidth="1"/>
    <col min="11270" max="11270" width="29.36328125" customWidth="1"/>
    <col min="11271" max="11271" width="18.54296875" customWidth="1"/>
    <col min="11272" max="11272" width="19.36328125" customWidth="1"/>
    <col min="11521" max="11521" width="11.453125" customWidth="1"/>
    <col min="11522" max="11522" width="30.36328125" customWidth="1"/>
    <col min="11523" max="11523" width="20.6328125" customWidth="1"/>
    <col min="11524" max="11525" width="18.54296875" customWidth="1"/>
    <col min="11526" max="11526" width="29.36328125" customWidth="1"/>
    <col min="11527" max="11527" width="18.54296875" customWidth="1"/>
    <col min="11528" max="11528" width="19.36328125" customWidth="1"/>
    <col min="11777" max="11777" width="11.453125" customWidth="1"/>
    <col min="11778" max="11778" width="30.36328125" customWidth="1"/>
    <col min="11779" max="11779" width="20.6328125" customWidth="1"/>
    <col min="11780" max="11781" width="18.54296875" customWidth="1"/>
    <col min="11782" max="11782" width="29.36328125" customWidth="1"/>
    <col min="11783" max="11783" width="18.54296875" customWidth="1"/>
    <col min="11784" max="11784" width="19.36328125" customWidth="1"/>
    <col min="12033" max="12033" width="11.453125" customWidth="1"/>
    <col min="12034" max="12034" width="30.36328125" customWidth="1"/>
    <col min="12035" max="12035" width="20.6328125" customWidth="1"/>
    <col min="12036" max="12037" width="18.54296875" customWidth="1"/>
    <col min="12038" max="12038" width="29.36328125" customWidth="1"/>
    <col min="12039" max="12039" width="18.54296875" customWidth="1"/>
    <col min="12040" max="12040" width="19.36328125" customWidth="1"/>
    <col min="12289" max="12289" width="11.453125" customWidth="1"/>
    <col min="12290" max="12290" width="30.36328125" customWidth="1"/>
    <col min="12291" max="12291" width="20.6328125" customWidth="1"/>
    <col min="12292" max="12293" width="18.54296875" customWidth="1"/>
    <col min="12294" max="12294" width="29.36328125" customWidth="1"/>
    <col min="12295" max="12295" width="18.54296875" customWidth="1"/>
    <col min="12296" max="12296" width="19.36328125" customWidth="1"/>
    <col min="12545" max="12545" width="11.453125" customWidth="1"/>
    <col min="12546" max="12546" width="30.36328125" customWidth="1"/>
    <col min="12547" max="12547" width="20.6328125" customWidth="1"/>
    <col min="12548" max="12549" width="18.54296875" customWidth="1"/>
    <col min="12550" max="12550" width="29.36328125" customWidth="1"/>
    <col min="12551" max="12551" width="18.54296875" customWidth="1"/>
    <col min="12552" max="12552" width="19.36328125" customWidth="1"/>
    <col min="12801" max="12801" width="11.453125" customWidth="1"/>
    <col min="12802" max="12802" width="30.36328125" customWidth="1"/>
    <col min="12803" max="12803" width="20.6328125" customWidth="1"/>
    <col min="12804" max="12805" width="18.54296875" customWidth="1"/>
    <col min="12806" max="12806" width="29.36328125" customWidth="1"/>
    <col min="12807" max="12807" width="18.54296875" customWidth="1"/>
    <col min="12808" max="12808" width="19.36328125" customWidth="1"/>
    <col min="13057" max="13057" width="11.453125" customWidth="1"/>
    <col min="13058" max="13058" width="30.36328125" customWidth="1"/>
    <col min="13059" max="13059" width="20.6328125" customWidth="1"/>
    <col min="13060" max="13061" width="18.54296875" customWidth="1"/>
    <col min="13062" max="13062" width="29.36328125" customWidth="1"/>
    <col min="13063" max="13063" width="18.54296875" customWidth="1"/>
    <col min="13064" max="13064" width="19.36328125" customWidth="1"/>
    <col min="13313" max="13313" width="11.453125" customWidth="1"/>
    <col min="13314" max="13314" width="30.36328125" customWidth="1"/>
    <col min="13315" max="13315" width="20.6328125" customWidth="1"/>
    <col min="13316" max="13317" width="18.54296875" customWidth="1"/>
    <col min="13318" max="13318" width="29.36328125" customWidth="1"/>
    <col min="13319" max="13319" width="18.54296875" customWidth="1"/>
    <col min="13320" max="13320" width="19.36328125" customWidth="1"/>
    <col min="13569" max="13569" width="11.453125" customWidth="1"/>
    <col min="13570" max="13570" width="30.36328125" customWidth="1"/>
    <col min="13571" max="13571" width="20.6328125" customWidth="1"/>
    <col min="13572" max="13573" width="18.54296875" customWidth="1"/>
    <col min="13574" max="13574" width="29.36328125" customWidth="1"/>
    <col min="13575" max="13575" width="18.54296875" customWidth="1"/>
    <col min="13576" max="13576" width="19.36328125" customWidth="1"/>
    <col min="13825" max="13825" width="11.453125" customWidth="1"/>
    <col min="13826" max="13826" width="30.36328125" customWidth="1"/>
    <col min="13827" max="13827" width="20.6328125" customWidth="1"/>
    <col min="13828" max="13829" width="18.54296875" customWidth="1"/>
    <col min="13830" max="13830" width="29.36328125" customWidth="1"/>
    <col min="13831" max="13831" width="18.54296875" customWidth="1"/>
    <col min="13832" max="13832" width="19.36328125" customWidth="1"/>
    <col min="14081" max="14081" width="11.453125" customWidth="1"/>
    <col min="14082" max="14082" width="30.36328125" customWidth="1"/>
    <col min="14083" max="14083" width="20.6328125" customWidth="1"/>
    <col min="14084" max="14085" width="18.54296875" customWidth="1"/>
    <col min="14086" max="14086" width="29.36328125" customWidth="1"/>
    <col min="14087" max="14087" width="18.54296875" customWidth="1"/>
    <col min="14088" max="14088" width="19.36328125" customWidth="1"/>
    <col min="14337" max="14337" width="11.453125" customWidth="1"/>
    <col min="14338" max="14338" width="30.36328125" customWidth="1"/>
    <col min="14339" max="14339" width="20.6328125" customWidth="1"/>
    <col min="14340" max="14341" width="18.54296875" customWidth="1"/>
    <col min="14342" max="14342" width="29.36328125" customWidth="1"/>
    <col min="14343" max="14343" width="18.54296875" customWidth="1"/>
    <col min="14344" max="14344" width="19.36328125" customWidth="1"/>
    <col min="14593" max="14593" width="11.453125" customWidth="1"/>
    <col min="14594" max="14594" width="30.36328125" customWidth="1"/>
    <col min="14595" max="14595" width="20.6328125" customWidth="1"/>
    <col min="14596" max="14597" width="18.54296875" customWidth="1"/>
    <col min="14598" max="14598" width="29.36328125" customWidth="1"/>
    <col min="14599" max="14599" width="18.54296875" customWidth="1"/>
    <col min="14600" max="14600" width="19.36328125" customWidth="1"/>
    <col min="14849" max="14849" width="11.453125" customWidth="1"/>
    <col min="14850" max="14850" width="30.36328125" customWidth="1"/>
    <col min="14851" max="14851" width="20.6328125" customWidth="1"/>
    <col min="14852" max="14853" width="18.54296875" customWidth="1"/>
    <col min="14854" max="14854" width="29.36328125" customWidth="1"/>
    <col min="14855" max="14855" width="18.54296875" customWidth="1"/>
    <col min="14856" max="14856" width="19.36328125" customWidth="1"/>
    <col min="15105" max="15105" width="11.453125" customWidth="1"/>
    <col min="15106" max="15106" width="30.36328125" customWidth="1"/>
    <col min="15107" max="15107" width="20.6328125" customWidth="1"/>
    <col min="15108" max="15109" width="18.54296875" customWidth="1"/>
    <col min="15110" max="15110" width="29.36328125" customWidth="1"/>
    <col min="15111" max="15111" width="18.54296875" customWidth="1"/>
    <col min="15112" max="15112" width="19.36328125" customWidth="1"/>
    <col min="15361" max="15361" width="11.453125" customWidth="1"/>
    <col min="15362" max="15362" width="30.36328125" customWidth="1"/>
    <col min="15363" max="15363" width="20.6328125" customWidth="1"/>
    <col min="15364" max="15365" width="18.54296875" customWidth="1"/>
    <col min="15366" max="15366" width="29.36328125" customWidth="1"/>
    <col min="15367" max="15367" width="18.54296875" customWidth="1"/>
    <col min="15368" max="15368" width="19.36328125" customWidth="1"/>
    <col min="15617" max="15617" width="11.453125" customWidth="1"/>
    <col min="15618" max="15618" width="30.36328125" customWidth="1"/>
    <col min="15619" max="15619" width="20.6328125" customWidth="1"/>
    <col min="15620" max="15621" width="18.54296875" customWidth="1"/>
    <col min="15622" max="15622" width="29.36328125" customWidth="1"/>
    <col min="15623" max="15623" width="18.54296875" customWidth="1"/>
    <col min="15624" max="15624" width="19.36328125" customWidth="1"/>
    <col min="15873" max="15873" width="11.453125" customWidth="1"/>
    <col min="15874" max="15874" width="30.36328125" customWidth="1"/>
    <col min="15875" max="15875" width="20.6328125" customWidth="1"/>
    <col min="15876" max="15877" width="18.54296875" customWidth="1"/>
    <col min="15878" max="15878" width="29.36328125" customWidth="1"/>
    <col min="15879" max="15879" width="18.54296875" customWidth="1"/>
    <col min="15880" max="15880" width="19.36328125" customWidth="1"/>
    <col min="16129" max="16129" width="11.453125" customWidth="1"/>
    <col min="16130" max="16130" width="30.36328125" customWidth="1"/>
    <col min="16131" max="16131" width="20.6328125" customWidth="1"/>
    <col min="16132" max="16133" width="18.54296875" customWidth="1"/>
    <col min="16134" max="16134" width="29.36328125" customWidth="1"/>
    <col min="16135" max="16135" width="18.54296875" customWidth="1"/>
    <col min="16136" max="16136" width="19.36328125" customWidth="1"/>
  </cols>
  <sheetData>
    <row r="1" spans="1:103" ht="15.65" customHeight="1" x14ac:dyDescent="0.35">
      <c r="A1" s="435" t="s">
        <v>92</v>
      </c>
      <c r="B1" s="436"/>
      <c r="C1" s="435"/>
      <c r="D1" s="437"/>
      <c r="E1" s="436"/>
      <c r="F1" s="106"/>
      <c r="G1" s="107"/>
      <c r="H1" s="107"/>
      <c r="I1" s="108"/>
      <c r="J1" s="109"/>
      <c r="K1" s="110"/>
      <c r="L1" s="111"/>
      <c r="M1" s="107"/>
      <c r="N1" s="112"/>
      <c r="O1" s="111"/>
      <c r="P1" s="113"/>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c r="BV1" s="107"/>
      <c r="BW1" s="107"/>
      <c r="BX1" s="107"/>
      <c r="BY1" s="107"/>
      <c r="BZ1" s="107"/>
      <c r="CA1" s="107"/>
      <c r="CB1" s="107"/>
      <c r="CC1" s="107"/>
      <c r="CD1" s="107"/>
      <c r="CE1" s="107"/>
      <c r="CF1" s="107"/>
      <c r="CG1" s="107"/>
      <c r="CH1" s="107"/>
      <c r="CI1" s="107"/>
      <c r="CJ1" s="107"/>
      <c r="CK1" s="107"/>
      <c r="CL1" s="107"/>
      <c r="CM1" s="107"/>
      <c r="CN1" s="107"/>
      <c r="CO1" s="107"/>
      <c r="CP1" s="107"/>
      <c r="CQ1" s="107"/>
      <c r="CR1" s="107"/>
      <c r="CS1" s="107"/>
      <c r="CT1" s="107"/>
      <c r="CU1" s="107"/>
      <c r="CV1" s="107"/>
    </row>
    <row r="2" spans="1:103" ht="57" customHeight="1" x14ac:dyDescent="0.35">
      <c r="A2" s="435" t="s">
        <v>93</v>
      </c>
      <c r="B2" s="436"/>
      <c r="C2" s="438"/>
      <c r="D2" s="439"/>
      <c r="E2" s="440"/>
      <c r="F2" s="106"/>
      <c r="G2" s="107"/>
      <c r="H2" s="114"/>
      <c r="I2" s="115"/>
      <c r="J2" s="116"/>
      <c r="K2" s="110"/>
      <c r="L2" s="111"/>
      <c r="M2" s="107"/>
      <c r="N2" s="112"/>
      <c r="O2" s="111"/>
      <c r="P2" s="113"/>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row>
    <row r="3" spans="1:103" ht="15.65" customHeight="1" x14ac:dyDescent="0.35">
      <c r="A3" s="435" t="s">
        <v>94</v>
      </c>
      <c r="B3" s="436"/>
      <c r="C3" s="435"/>
      <c r="D3" s="437"/>
      <c r="E3" s="436"/>
      <c r="F3" s="106"/>
      <c r="G3" s="107"/>
      <c r="H3" s="114"/>
      <c r="I3" s="115"/>
      <c r="J3" s="116"/>
      <c r="K3" s="110"/>
      <c r="L3" s="111"/>
      <c r="M3" s="107"/>
      <c r="N3" s="112"/>
      <c r="O3" s="111"/>
      <c r="P3" s="113"/>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c r="CT3" s="107"/>
      <c r="CU3" s="107"/>
      <c r="CV3" s="107"/>
    </row>
    <row r="4" spans="1:103" ht="15.65" customHeight="1" x14ac:dyDescent="0.35">
      <c r="A4" s="435" t="s">
        <v>95</v>
      </c>
      <c r="B4" s="436"/>
      <c r="C4" s="435"/>
      <c r="D4" s="437"/>
      <c r="E4" s="436"/>
      <c r="F4" s="106"/>
      <c r="G4" s="107"/>
      <c r="H4" s="114"/>
      <c r="I4" s="115"/>
      <c r="J4" s="116"/>
      <c r="K4" s="110"/>
      <c r="L4" s="111"/>
      <c r="M4" s="107"/>
      <c r="N4" s="112"/>
      <c r="O4" s="111"/>
      <c r="P4" s="113"/>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c r="CH4" s="107"/>
      <c r="CI4" s="107"/>
      <c r="CJ4" s="107"/>
      <c r="CK4" s="107"/>
      <c r="CL4" s="107"/>
      <c r="CM4" s="107"/>
      <c r="CN4" s="107"/>
      <c r="CO4" s="107"/>
      <c r="CP4" s="107"/>
      <c r="CQ4" s="107"/>
      <c r="CR4" s="107"/>
      <c r="CS4" s="107"/>
      <c r="CT4" s="107"/>
      <c r="CU4" s="107"/>
      <c r="CV4" s="107"/>
    </row>
    <row r="5" spans="1:103" ht="18" x14ac:dyDescent="0.4">
      <c r="A5" s="117"/>
      <c r="B5" s="118"/>
      <c r="C5" s="119"/>
      <c r="D5" s="119"/>
      <c r="E5" s="119"/>
      <c r="F5" s="119"/>
      <c r="G5" s="119"/>
      <c r="H5" s="120"/>
      <c r="I5" s="120"/>
      <c r="J5" s="120"/>
      <c r="K5" s="120"/>
      <c r="L5" s="120"/>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row>
    <row r="6" spans="1:103" ht="18" x14ac:dyDescent="0.35">
      <c r="A6" s="122" t="s">
        <v>96</v>
      </c>
      <c r="B6" s="123"/>
      <c r="C6" s="124"/>
      <c r="D6" s="124"/>
      <c r="E6" s="124"/>
      <c r="F6" s="124"/>
      <c r="G6" s="124"/>
      <c r="H6" s="124"/>
      <c r="I6" s="124"/>
      <c r="J6" s="124"/>
      <c r="K6" s="124"/>
      <c r="L6" s="124"/>
      <c r="M6" s="124"/>
      <c r="N6" s="124"/>
      <c r="O6" s="124"/>
      <c r="P6" s="124"/>
      <c r="Q6" s="124"/>
      <c r="R6" s="124"/>
      <c r="S6" s="124"/>
      <c r="T6" s="125"/>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row>
    <row r="7" spans="1:103" ht="15.5" x14ac:dyDescent="0.35">
      <c r="A7" s="126"/>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row>
    <row r="8" spans="1:103" ht="18.5" thickBot="1" x14ac:dyDescent="0.4">
      <c r="A8" s="127" t="s">
        <v>97</v>
      </c>
    </row>
    <row r="9" spans="1:103" ht="87" customHeight="1" x14ac:dyDescent="0.35">
      <c r="A9" s="128">
        <v>1</v>
      </c>
      <c r="B9" s="449" t="s">
        <v>98</v>
      </c>
      <c r="C9" s="450"/>
      <c r="D9" s="450"/>
      <c r="E9" s="450"/>
      <c r="F9" s="450"/>
      <c r="G9" s="451"/>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row>
    <row r="10" spans="1:103" ht="27" customHeight="1" x14ac:dyDescent="0.35">
      <c r="A10" s="452">
        <v>2</v>
      </c>
      <c r="B10" s="453" t="s">
        <v>99</v>
      </c>
      <c r="C10" s="454"/>
      <c r="D10" s="454"/>
      <c r="E10" s="454"/>
      <c r="F10" s="454"/>
      <c r="G10" s="455"/>
      <c r="H10" s="129"/>
      <c r="I10" s="129"/>
      <c r="J10" s="130"/>
      <c r="K10" s="129"/>
      <c r="L10" s="129"/>
      <c r="M10" s="129"/>
      <c r="N10" s="129"/>
      <c r="O10" s="428"/>
      <c r="P10" s="429"/>
      <c r="Q10" s="429"/>
      <c r="R10" s="429"/>
      <c r="S10" s="429"/>
      <c r="T10" s="4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row>
    <row r="11" spans="1:103" ht="15.5" x14ac:dyDescent="0.35">
      <c r="A11" s="452"/>
      <c r="B11" s="430" t="s">
        <v>100</v>
      </c>
      <c r="C11" s="429"/>
      <c r="D11" s="429"/>
      <c r="E11" s="429"/>
      <c r="F11" s="429"/>
      <c r="G11" s="431"/>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Q11" s="129"/>
      <c r="CR11" s="129"/>
      <c r="CS11" s="129"/>
      <c r="CT11" s="129"/>
      <c r="CU11" s="129"/>
      <c r="CV11" s="129"/>
      <c r="CW11" s="129"/>
      <c r="CX11" s="129"/>
      <c r="CY11" s="129"/>
    </row>
    <row r="12" spans="1:103" ht="110.25" customHeight="1" x14ac:dyDescent="0.35">
      <c r="A12" s="452"/>
      <c r="B12" s="432" t="s">
        <v>101</v>
      </c>
      <c r="C12" s="433"/>
      <c r="D12" s="433"/>
      <c r="E12" s="433"/>
      <c r="F12" s="433"/>
      <c r="G12" s="434"/>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29"/>
      <c r="CN12" s="129"/>
      <c r="CO12" s="129"/>
      <c r="CP12" s="129"/>
      <c r="CQ12" s="129"/>
      <c r="CR12" s="129"/>
      <c r="CS12" s="129"/>
      <c r="CT12" s="129"/>
      <c r="CU12" s="129"/>
      <c r="CV12" s="129"/>
      <c r="CW12" s="129"/>
      <c r="CX12" s="129"/>
      <c r="CY12" s="129"/>
    </row>
    <row r="13" spans="1:103" ht="68.25" customHeight="1" x14ac:dyDescent="0.35">
      <c r="A13" s="131">
        <v>3</v>
      </c>
      <c r="B13" s="443" t="s">
        <v>102</v>
      </c>
      <c r="C13" s="444"/>
      <c r="D13" s="444"/>
      <c r="E13" s="444"/>
      <c r="F13" s="444"/>
      <c r="G13" s="445"/>
      <c r="H13" s="129"/>
      <c r="I13" s="129"/>
      <c r="J13" s="129"/>
      <c r="K13" s="129"/>
      <c r="L13" s="129"/>
      <c r="M13" s="132"/>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row>
    <row r="14" spans="1:103" ht="84.75" customHeight="1" x14ac:dyDescent="0.35">
      <c r="A14" s="131">
        <v>4</v>
      </c>
      <c r="B14" s="446" t="s">
        <v>103</v>
      </c>
      <c r="C14" s="447"/>
      <c r="D14" s="447"/>
      <c r="E14" s="447"/>
      <c r="F14" s="447"/>
      <c r="G14" s="448"/>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row>
    <row r="15" spans="1:103" ht="15.5" x14ac:dyDescent="0.35">
      <c r="A15" s="135" t="s">
        <v>88</v>
      </c>
      <c r="B15" s="136"/>
      <c r="C15" s="134"/>
      <c r="D15" s="134"/>
      <c r="E15" s="134"/>
      <c r="F15" s="134"/>
      <c r="G15" s="134"/>
      <c r="H15" s="134"/>
      <c r="I15" s="134"/>
      <c r="J15" s="134"/>
      <c r="K15" s="121"/>
      <c r="L15" s="121"/>
      <c r="M15" s="121"/>
      <c r="N15" s="121"/>
    </row>
    <row r="16" spans="1:103" ht="20" x14ac:dyDescent="0.4">
      <c r="A16" s="133" t="s">
        <v>104</v>
      </c>
      <c r="B16" s="137"/>
      <c r="C16" s="138"/>
      <c r="D16" s="139"/>
      <c r="E16" s="139"/>
      <c r="F16" s="139"/>
      <c r="G16" s="139"/>
      <c r="H16" s="140"/>
      <c r="I16" s="140"/>
      <c r="J16" s="140"/>
      <c r="K16" s="140"/>
      <c r="L16" s="140"/>
      <c r="M16" s="140"/>
      <c r="N16" s="140"/>
    </row>
    <row r="17" spans="1:14" ht="18.5" thickBot="1" x14ac:dyDescent="0.4">
      <c r="A17" s="141" t="s">
        <v>105</v>
      </c>
      <c r="B17" s="142"/>
      <c r="C17" s="141"/>
      <c r="D17" s="143"/>
      <c r="E17" s="143"/>
      <c r="F17" s="143"/>
      <c r="G17" s="143"/>
      <c r="H17" s="144"/>
      <c r="I17" s="144"/>
      <c r="J17" s="144"/>
      <c r="K17" s="144"/>
      <c r="L17" s="144"/>
      <c r="M17" s="144"/>
      <c r="N17" s="144"/>
    </row>
    <row r="18" spans="1:14" ht="46.25" customHeight="1" thickBot="1" x14ac:dyDescent="0.4">
      <c r="A18" s="145"/>
      <c r="B18" s="146"/>
      <c r="C18" s="147"/>
      <c r="D18" s="148"/>
      <c r="E18" s="149" t="s">
        <v>106</v>
      </c>
      <c r="F18" s="150"/>
      <c r="H18" s="441" t="s">
        <v>107</v>
      </c>
      <c r="I18" s="442"/>
      <c r="J18" s="442"/>
      <c r="K18" s="442"/>
      <c r="L18" s="442"/>
      <c r="M18" s="442"/>
      <c r="N18" s="121"/>
    </row>
    <row r="19" spans="1:14" ht="46.25" customHeight="1" thickBot="1" x14ac:dyDescent="0.4">
      <c r="A19" s="151" t="s">
        <v>82</v>
      </c>
      <c r="B19" s="152" t="s">
        <v>108</v>
      </c>
      <c r="C19" s="153" t="s">
        <v>109</v>
      </c>
      <c r="D19" s="154" t="s">
        <v>110</v>
      </c>
      <c r="E19" s="155" t="s">
        <v>111</v>
      </c>
      <c r="F19" s="156" t="s">
        <v>112</v>
      </c>
      <c r="G19" s="157"/>
      <c r="H19" s="157"/>
      <c r="I19" s="157"/>
      <c r="J19" s="157"/>
      <c r="K19" s="157"/>
      <c r="L19" s="121"/>
    </row>
    <row r="20" spans="1:14" ht="15.5" x14ac:dyDescent="0.35">
      <c r="A20" s="158">
        <v>1</v>
      </c>
      <c r="B20" s="159" t="s">
        <v>113</v>
      </c>
      <c r="C20" s="160" t="s">
        <v>76</v>
      </c>
      <c r="D20" s="161">
        <v>1</v>
      </c>
      <c r="E20" s="162"/>
      <c r="F20" s="163"/>
      <c r="G20" s="157"/>
      <c r="H20" s="157"/>
      <c r="I20" s="157"/>
      <c r="J20" s="157"/>
      <c r="K20" s="157"/>
      <c r="L20" s="121"/>
    </row>
    <row r="21" spans="1:14" ht="15.5" x14ac:dyDescent="0.35">
      <c r="A21" s="158">
        <v>2</v>
      </c>
      <c r="B21" s="164" t="s">
        <v>114</v>
      </c>
      <c r="C21" s="165" t="s">
        <v>115</v>
      </c>
      <c r="D21" s="166">
        <v>0</v>
      </c>
      <c r="E21" s="167"/>
      <c r="F21" s="163"/>
      <c r="G21" s="134"/>
      <c r="H21" s="134"/>
      <c r="I21" s="121"/>
      <c r="J21" s="121"/>
      <c r="K21" s="121"/>
      <c r="L21" s="121"/>
    </row>
    <row r="22" spans="1:14" ht="15.5" x14ac:dyDescent="0.35">
      <c r="A22" s="158">
        <v>3</v>
      </c>
      <c r="B22" s="164" t="s">
        <v>116</v>
      </c>
      <c r="C22" s="165" t="s">
        <v>117</v>
      </c>
      <c r="D22" s="166">
        <v>0</v>
      </c>
      <c r="E22" s="167"/>
      <c r="F22" s="163"/>
      <c r="G22" s="134"/>
      <c r="H22" s="134"/>
      <c r="I22" s="121"/>
      <c r="J22" s="121"/>
      <c r="K22" s="121"/>
      <c r="L22" s="121"/>
    </row>
    <row r="23" spans="1:14" ht="15.5" x14ac:dyDescent="0.35">
      <c r="A23" s="158">
        <v>4</v>
      </c>
      <c r="B23" s="164" t="s">
        <v>118</v>
      </c>
      <c r="C23" s="165" t="s">
        <v>119</v>
      </c>
      <c r="D23" s="166">
        <v>0</v>
      </c>
      <c r="E23" s="167"/>
      <c r="F23" s="163"/>
      <c r="G23" s="134"/>
      <c r="H23" s="134"/>
      <c r="I23" s="121"/>
      <c r="J23" s="121"/>
      <c r="K23" s="121"/>
      <c r="L23" s="121"/>
    </row>
    <row r="24" spans="1:14" ht="15.5" x14ac:dyDescent="0.35">
      <c r="A24" s="158">
        <v>5</v>
      </c>
      <c r="B24" s="164" t="s">
        <v>120</v>
      </c>
      <c r="C24" s="165" t="s">
        <v>121</v>
      </c>
      <c r="D24" s="166">
        <v>0</v>
      </c>
      <c r="E24" s="167"/>
      <c r="F24" s="163"/>
      <c r="G24" s="134"/>
      <c r="H24" s="134"/>
      <c r="I24" s="121"/>
      <c r="J24" s="121"/>
      <c r="K24" s="121"/>
      <c r="L24" s="121"/>
    </row>
    <row r="25" spans="1:14" ht="15.5" x14ac:dyDescent="0.35">
      <c r="A25" s="158">
        <v>6</v>
      </c>
      <c r="B25" s="164" t="s">
        <v>122</v>
      </c>
      <c r="C25" s="165" t="s">
        <v>123</v>
      </c>
      <c r="D25" s="166">
        <v>0</v>
      </c>
      <c r="E25" s="167"/>
      <c r="F25" s="163"/>
      <c r="G25" s="134"/>
      <c r="H25" s="134"/>
      <c r="I25" s="121"/>
      <c r="J25" s="121"/>
      <c r="K25" s="121"/>
      <c r="L25" s="121"/>
    </row>
    <row r="26" spans="1:14" ht="15.5" x14ac:dyDescent="0.35">
      <c r="A26" s="158">
        <v>7</v>
      </c>
      <c r="B26" s="164" t="s">
        <v>124</v>
      </c>
      <c r="C26" s="165" t="s">
        <v>125</v>
      </c>
      <c r="D26" s="166">
        <v>0</v>
      </c>
      <c r="E26" s="167"/>
      <c r="F26" s="163"/>
      <c r="G26" s="134"/>
      <c r="H26" s="134"/>
      <c r="I26" s="121"/>
      <c r="J26" s="121"/>
      <c r="K26" s="121"/>
      <c r="L26" s="121"/>
    </row>
    <row r="27" spans="1:14" ht="15.5" x14ac:dyDescent="0.35">
      <c r="A27" s="158">
        <v>8</v>
      </c>
      <c r="B27" s="164" t="s">
        <v>126</v>
      </c>
      <c r="C27" s="165" t="s">
        <v>127</v>
      </c>
      <c r="D27" s="166">
        <v>0</v>
      </c>
      <c r="E27" s="167"/>
      <c r="F27" s="163"/>
      <c r="G27" s="134"/>
      <c r="H27" s="134"/>
      <c r="I27" s="121"/>
      <c r="J27" s="121"/>
      <c r="K27" s="121"/>
      <c r="L27" s="121"/>
    </row>
    <row r="28" spans="1:14" ht="15.5" x14ac:dyDescent="0.35">
      <c r="A28" s="158">
        <v>9</v>
      </c>
      <c r="B28" s="164" t="s">
        <v>128</v>
      </c>
      <c r="C28" s="165" t="s">
        <v>129</v>
      </c>
      <c r="D28" s="166">
        <v>0</v>
      </c>
      <c r="E28" s="167"/>
      <c r="F28" s="163"/>
      <c r="G28" s="134"/>
      <c r="H28" s="134"/>
    </row>
    <row r="29" spans="1:14" ht="15.5" x14ac:dyDescent="0.35">
      <c r="A29" s="158">
        <v>10</v>
      </c>
      <c r="B29" s="164" t="s">
        <v>130</v>
      </c>
      <c r="C29" s="165" t="s">
        <v>131</v>
      </c>
      <c r="D29" s="166">
        <v>0</v>
      </c>
      <c r="E29" s="167"/>
      <c r="F29" s="163"/>
      <c r="G29" s="134"/>
      <c r="H29" s="134"/>
    </row>
    <row r="30" spans="1:14" ht="15.5" x14ac:dyDescent="0.35">
      <c r="A30" s="158">
        <v>11</v>
      </c>
      <c r="B30" s="164" t="s">
        <v>132</v>
      </c>
      <c r="C30" s="165" t="s">
        <v>133</v>
      </c>
      <c r="D30" s="166">
        <v>0</v>
      </c>
      <c r="E30" s="167"/>
      <c r="F30" s="163"/>
      <c r="G30" s="134"/>
      <c r="H30" s="134"/>
    </row>
    <row r="31" spans="1:14" ht="15.5" x14ac:dyDescent="0.35">
      <c r="A31" s="158">
        <v>12</v>
      </c>
      <c r="B31" s="164" t="s">
        <v>134</v>
      </c>
      <c r="C31" s="165" t="s">
        <v>135</v>
      </c>
      <c r="D31" s="166">
        <v>0</v>
      </c>
      <c r="E31" s="167"/>
      <c r="F31" s="163"/>
      <c r="G31" s="134"/>
      <c r="H31" s="134"/>
    </row>
    <row r="32" spans="1:14" ht="15.5" x14ac:dyDescent="0.35">
      <c r="A32" s="158">
        <v>13</v>
      </c>
      <c r="B32" s="164" t="s">
        <v>136</v>
      </c>
      <c r="C32" s="165" t="s">
        <v>137</v>
      </c>
      <c r="D32" s="166">
        <v>0</v>
      </c>
      <c r="E32" s="167"/>
      <c r="F32" s="163"/>
      <c r="G32" s="134"/>
      <c r="H32" s="134"/>
    </row>
    <row r="33" spans="1:10" ht="15.5" x14ac:dyDescent="0.35">
      <c r="A33" s="158">
        <v>14</v>
      </c>
      <c r="B33" s="164" t="s">
        <v>138</v>
      </c>
      <c r="C33" s="165" t="s">
        <v>139</v>
      </c>
      <c r="D33" s="166">
        <v>0</v>
      </c>
      <c r="E33" s="167"/>
      <c r="F33" s="163"/>
      <c r="G33" s="134"/>
      <c r="H33" s="134"/>
    </row>
    <row r="34" spans="1:10" ht="15.5" x14ac:dyDescent="0.35">
      <c r="A34" s="121"/>
      <c r="B34" s="168"/>
      <c r="C34" s="134"/>
      <c r="D34" s="134"/>
      <c r="E34" s="169"/>
      <c r="F34" s="169"/>
      <c r="G34" s="169"/>
      <c r="H34" s="169"/>
    </row>
    <row r="35" spans="1:10" x14ac:dyDescent="0.35">
      <c r="A35" s="121"/>
      <c r="B35" s="121"/>
      <c r="C35" s="121"/>
      <c r="D35" s="121"/>
      <c r="E35" s="121"/>
      <c r="F35" s="121"/>
      <c r="G35" s="121"/>
      <c r="H35" s="121"/>
      <c r="I35" s="121"/>
      <c r="J35" s="121"/>
    </row>
  </sheetData>
  <mergeCells count="17">
    <mergeCell ref="H18:M18"/>
    <mergeCell ref="B13:G13"/>
    <mergeCell ref="B14:G14"/>
    <mergeCell ref="A4:B4"/>
    <mergeCell ref="C4:E4"/>
    <mergeCell ref="B9:G9"/>
    <mergeCell ref="A10:A12"/>
    <mergeCell ref="B10:G10"/>
    <mergeCell ref="O10:T10"/>
    <mergeCell ref="B11:G11"/>
    <mergeCell ref="B12:G12"/>
    <mergeCell ref="A1:B1"/>
    <mergeCell ref="C1:E1"/>
    <mergeCell ref="A2:B2"/>
    <mergeCell ref="C2:E2"/>
    <mergeCell ref="A3:B3"/>
    <mergeCell ref="C3:E3"/>
  </mergeCells>
  <hyperlinks>
    <hyperlink ref="B11" r:id="rId1" display="WWW.resbank.co.za" xr:uid="{C95A0572-FE56-4F6F-AF76-5F26E3EB579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60E6E-5E4D-4F3A-ADD2-E16033CD2348}">
  <dimension ref="A1:V149"/>
  <sheetViews>
    <sheetView zoomScale="70" zoomScaleNormal="70" workbookViewId="0">
      <selection activeCell="C3" sqref="C3"/>
    </sheetView>
  </sheetViews>
  <sheetFormatPr defaultRowHeight="12.5" x14ac:dyDescent="0.35"/>
  <cols>
    <col min="1" max="1" width="23.6328125" style="217" customWidth="1"/>
    <col min="2" max="2" width="17.453125" style="183" customWidth="1"/>
    <col min="3" max="3" width="40.453125" style="183" customWidth="1"/>
    <col min="4" max="4" width="31.54296875" style="183" customWidth="1"/>
    <col min="5" max="5" width="23.36328125" style="183" customWidth="1"/>
    <col min="6" max="6" width="18.453125" style="183" customWidth="1"/>
    <col min="7" max="7" width="19.36328125" style="183" customWidth="1"/>
    <col min="8" max="8" width="14.6328125" style="183" customWidth="1"/>
    <col min="9" max="9" width="11.453125" style="183" customWidth="1"/>
    <col min="10" max="10" width="10.36328125" style="183" bestFit="1" customWidth="1"/>
    <col min="11" max="11" width="9.6328125" style="183" bestFit="1" customWidth="1"/>
    <col min="12" max="256" width="8.6328125" style="183"/>
    <col min="257" max="257" width="23.6328125" style="183" customWidth="1"/>
    <col min="258" max="258" width="17.453125" style="183" customWidth="1"/>
    <col min="259" max="259" width="40.453125" style="183" customWidth="1"/>
    <col min="260" max="260" width="31.54296875" style="183" customWidth="1"/>
    <col min="261" max="261" width="23.36328125" style="183" customWidth="1"/>
    <col min="262" max="262" width="18.453125" style="183" customWidth="1"/>
    <col min="263" max="263" width="19.36328125" style="183" customWidth="1"/>
    <col min="264" max="264" width="14.6328125" style="183" customWidth="1"/>
    <col min="265" max="265" width="11.453125" style="183" customWidth="1"/>
    <col min="266" max="266" width="10.36328125" style="183" bestFit="1" customWidth="1"/>
    <col min="267" max="267" width="9.6328125" style="183" bestFit="1" customWidth="1"/>
    <col min="268" max="512" width="8.6328125" style="183"/>
    <col min="513" max="513" width="23.6328125" style="183" customWidth="1"/>
    <col min="514" max="514" width="17.453125" style="183" customWidth="1"/>
    <col min="515" max="515" width="40.453125" style="183" customWidth="1"/>
    <col min="516" max="516" width="31.54296875" style="183" customWidth="1"/>
    <col min="517" max="517" width="23.36328125" style="183" customWidth="1"/>
    <col min="518" max="518" width="18.453125" style="183" customWidth="1"/>
    <col min="519" max="519" width="19.36328125" style="183" customWidth="1"/>
    <col min="520" max="520" width="14.6328125" style="183" customWidth="1"/>
    <col min="521" max="521" width="11.453125" style="183" customWidth="1"/>
    <col min="522" max="522" width="10.36328125" style="183" bestFit="1" customWidth="1"/>
    <col min="523" max="523" width="9.6328125" style="183" bestFit="1" customWidth="1"/>
    <col min="524" max="768" width="8.6328125" style="183"/>
    <col min="769" max="769" width="23.6328125" style="183" customWidth="1"/>
    <col min="770" max="770" width="17.453125" style="183" customWidth="1"/>
    <col min="771" max="771" width="40.453125" style="183" customWidth="1"/>
    <col min="772" max="772" width="31.54296875" style="183" customWidth="1"/>
    <col min="773" max="773" width="23.36328125" style="183" customWidth="1"/>
    <col min="774" max="774" width="18.453125" style="183" customWidth="1"/>
    <col min="775" max="775" width="19.36328125" style="183" customWidth="1"/>
    <col min="776" max="776" width="14.6328125" style="183" customWidth="1"/>
    <col min="777" max="777" width="11.453125" style="183" customWidth="1"/>
    <col min="778" max="778" width="10.36328125" style="183" bestFit="1" customWidth="1"/>
    <col min="779" max="779" width="9.6328125" style="183" bestFit="1" customWidth="1"/>
    <col min="780" max="1024" width="8.6328125" style="183"/>
    <col min="1025" max="1025" width="23.6328125" style="183" customWidth="1"/>
    <col min="1026" max="1026" width="17.453125" style="183" customWidth="1"/>
    <col min="1027" max="1027" width="40.453125" style="183" customWidth="1"/>
    <col min="1028" max="1028" width="31.54296875" style="183" customWidth="1"/>
    <col min="1029" max="1029" width="23.36328125" style="183" customWidth="1"/>
    <col min="1030" max="1030" width="18.453125" style="183" customWidth="1"/>
    <col min="1031" max="1031" width="19.36328125" style="183" customWidth="1"/>
    <col min="1032" max="1032" width="14.6328125" style="183" customWidth="1"/>
    <col min="1033" max="1033" width="11.453125" style="183" customWidth="1"/>
    <col min="1034" max="1034" width="10.36328125" style="183" bestFit="1" customWidth="1"/>
    <col min="1035" max="1035" width="9.6328125" style="183" bestFit="1" customWidth="1"/>
    <col min="1036" max="1280" width="8.6328125" style="183"/>
    <col min="1281" max="1281" width="23.6328125" style="183" customWidth="1"/>
    <col min="1282" max="1282" width="17.453125" style="183" customWidth="1"/>
    <col min="1283" max="1283" width="40.453125" style="183" customWidth="1"/>
    <col min="1284" max="1284" width="31.54296875" style="183" customWidth="1"/>
    <col min="1285" max="1285" width="23.36328125" style="183" customWidth="1"/>
    <col min="1286" max="1286" width="18.453125" style="183" customWidth="1"/>
    <col min="1287" max="1287" width="19.36328125" style="183" customWidth="1"/>
    <col min="1288" max="1288" width="14.6328125" style="183" customWidth="1"/>
    <col min="1289" max="1289" width="11.453125" style="183" customWidth="1"/>
    <col min="1290" max="1290" width="10.36328125" style="183" bestFit="1" customWidth="1"/>
    <col min="1291" max="1291" width="9.6328125" style="183" bestFit="1" customWidth="1"/>
    <col min="1292" max="1536" width="8.6328125" style="183"/>
    <col min="1537" max="1537" width="23.6328125" style="183" customWidth="1"/>
    <col min="1538" max="1538" width="17.453125" style="183" customWidth="1"/>
    <col min="1539" max="1539" width="40.453125" style="183" customWidth="1"/>
    <col min="1540" max="1540" width="31.54296875" style="183" customWidth="1"/>
    <col min="1541" max="1541" width="23.36328125" style="183" customWidth="1"/>
    <col min="1542" max="1542" width="18.453125" style="183" customWidth="1"/>
    <col min="1543" max="1543" width="19.36328125" style="183" customWidth="1"/>
    <col min="1544" max="1544" width="14.6328125" style="183" customWidth="1"/>
    <col min="1545" max="1545" width="11.453125" style="183" customWidth="1"/>
    <col min="1546" max="1546" width="10.36328125" style="183" bestFit="1" customWidth="1"/>
    <col min="1547" max="1547" width="9.6328125" style="183" bestFit="1" customWidth="1"/>
    <col min="1548" max="1792" width="8.6328125" style="183"/>
    <col min="1793" max="1793" width="23.6328125" style="183" customWidth="1"/>
    <col min="1794" max="1794" width="17.453125" style="183" customWidth="1"/>
    <col min="1795" max="1795" width="40.453125" style="183" customWidth="1"/>
    <col min="1796" max="1796" width="31.54296875" style="183" customWidth="1"/>
    <col min="1797" max="1797" width="23.36328125" style="183" customWidth="1"/>
    <col min="1798" max="1798" width="18.453125" style="183" customWidth="1"/>
    <col min="1799" max="1799" width="19.36328125" style="183" customWidth="1"/>
    <col min="1800" max="1800" width="14.6328125" style="183" customWidth="1"/>
    <col min="1801" max="1801" width="11.453125" style="183" customWidth="1"/>
    <col min="1802" max="1802" width="10.36328125" style="183" bestFit="1" customWidth="1"/>
    <col min="1803" max="1803" width="9.6328125" style="183" bestFit="1" customWidth="1"/>
    <col min="1804" max="2048" width="8.6328125" style="183"/>
    <col min="2049" max="2049" width="23.6328125" style="183" customWidth="1"/>
    <col min="2050" max="2050" width="17.453125" style="183" customWidth="1"/>
    <col min="2051" max="2051" width="40.453125" style="183" customWidth="1"/>
    <col min="2052" max="2052" width="31.54296875" style="183" customWidth="1"/>
    <col min="2053" max="2053" width="23.36328125" style="183" customWidth="1"/>
    <col min="2054" max="2054" width="18.453125" style="183" customWidth="1"/>
    <col min="2055" max="2055" width="19.36328125" style="183" customWidth="1"/>
    <col min="2056" max="2056" width="14.6328125" style="183" customWidth="1"/>
    <col min="2057" max="2057" width="11.453125" style="183" customWidth="1"/>
    <col min="2058" max="2058" width="10.36328125" style="183" bestFit="1" customWidth="1"/>
    <col min="2059" max="2059" width="9.6328125" style="183" bestFit="1" customWidth="1"/>
    <col min="2060" max="2304" width="8.6328125" style="183"/>
    <col min="2305" max="2305" width="23.6328125" style="183" customWidth="1"/>
    <col min="2306" max="2306" width="17.453125" style="183" customWidth="1"/>
    <col min="2307" max="2307" width="40.453125" style="183" customWidth="1"/>
    <col min="2308" max="2308" width="31.54296875" style="183" customWidth="1"/>
    <col min="2309" max="2309" width="23.36328125" style="183" customWidth="1"/>
    <col min="2310" max="2310" width="18.453125" style="183" customWidth="1"/>
    <col min="2311" max="2311" width="19.36328125" style="183" customWidth="1"/>
    <col min="2312" max="2312" width="14.6328125" style="183" customWidth="1"/>
    <col min="2313" max="2313" width="11.453125" style="183" customWidth="1"/>
    <col min="2314" max="2314" width="10.36328125" style="183" bestFit="1" customWidth="1"/>
    <col min="2315" max="2315" width="9.6328125" style="183" bestFit="1" customWidth="1"/>
    <col min="2316" max="2560" width="8.6328125" style="183"/>
    <col min="2561" max="2561" width="23.6328125" style="183" customWidth="1"/>
    <col min="2562" max="2562" width="17.453125" style="183" customWidth="1"/>
    <col min="2563" max="2563" width="40.453125" style="183" customWidth="1"/>
    <col min="2564" max="2564" width="31.54296875" style="183" customWidth="1"/>
    <col min="2565" max="2565" width="23.36328125" style="183" customWidth="1"/>
    <col min="2566" max="2566" width="18.453125" style="183" customWidth="1"/>
    <col min="2567" max="2567" width="19.36328125" style="183" customWidth="1"/>
    <col min="2568" max="2568" width="14.6328125" style="183" customWidth="1"/>
    <col min="2569" max="2569" width="11.453125" style="183" customWidth="1"/>
    <col min="2570" max="2570" width="10.36328125" style="183" bestFit="1" customWidth="1"/>
    <col min="2571" max="2571" width="9.6328125" style="183" bestFit="1" customWidth="1"/>
    <col min="2572" max="2816" width="8.6328125" style="183"/>
    <col min="2817" max="2817" width="23.6328125" style="183" customWidth="1"/>
    <col min="2818" max="2818" width="17.453125" style="183" customWidth="1"/>
    <col min="2819" max="2819" width="40.453125" style="183" customWidth="1"/>
    <col min="2820" max="2820" width="31.54296875" style="183" customWidth="1"/>
    <col min="2821" max="2821" width="23.36328125" style="183" customWidth="1"/>
    <col min="2822" max="2822" width="18.453125" style="183" customWidth="1"/>
    <col min="2823" max="2823" width="19.36328125" style="183" customWidth="1"/>
    <col min="2824" max="2824" width="14.6328125" style="183" customWidth="1"/>
    <col min="2825" max="2825" width="11.453125" style="183" customWidth="1"/>
    <col min="2826" max="2826" width="10.36328125" style="183" bestFit="1" customWidth="1"/>
    <col min="2827" max="2827" width="9.6328125" style="183" bestFit="1" customWidth="1"/>
    <col min="2828" max="3072" width="8.6328125" style="183"/>
    <col min="3073" max="3073" width="23.6328125" style="183" customWidth="1"/>
    <col min="3074" max="3074" width="17.453125" style="183" customWidth="1"/>
    <col min="3075" max="3075" width="40.453125" style="183" customWidth="1"/>
    <col min="3076" max="3076" width="31.54296875" style="183" customWidth="1"/>
    <col min="3077" max="3077" width="23.36328125" style="183" customWidth="1"/>
    <col min="3078" max="3078" width="18.453125" style="183" customWidth="1"/>
    <col min="3079" max="3079" width="19.36328125" style="183" customWidth="1"/>
    <col min="3080" max="3080" width="14.6328125" style="183" customWidth="1"/>
    <col min="3081" max="3081" width="11.453125" style="183" customWidth="1"/>
    <col min="3082" max="3082" width="10.36328125" style="183" bestFit="1" customWidth="1"/>
    <col min="3083" max="3083" width="9.6328125" style="183" bestFit="1" customWidth="1"/>
    <col min="3084" max="3328" width="8.6328125" style="183"/>
    <col min="3329" max="3329" width="23.6328125" style="183" customWidth="1"/>
    <col min="3330" max="3330" width="17.453125" style="183" customWidth="1"/>
    <col min="3331" max="3331" width="40.453125" style="183" customWidth="1"/>
    <col min="3332" max="3332" width="31.54296875" style="183" customWidth="1"/>
    <col min="3333" max="3333" width="23.36328125" style="183" customWidth="1"/>
    <col min="3334" max="3334" width="18.453125" style="183" customWidth="1"/>
    <col min="3335" max="3335" width="19.36328125" style="183" customWidth="1"/>
    <col min="3336" max="3336" width="14.6328125" style="183" customWidth="1"/>
    <col min="3337" max="3337" width="11.453125" style="183" customWidth="1"/>
    <col min="3338" max="3338" width="10.36328125" style="183" bestFit="1" customWidth="1"/>
    <col min="3339" max="3339" width="9.6328125" style="183" bestFit="1" customWidth="1"/>
    <col min="3340" max="3584" width="8.6328125" style="183"/>
    <col min="3585" max="3585" width="23.6328125" style="183" customWidth="1"/>
    <col min="3586" max="3586" width="17.453125" style="183" customWidth="1"/>
    <col min="3587" max="3587" width="40.453125" style="183" customWidth="1"/>
    <col min="3588" max="3588" width="31.54296875" style="183" customWidth="1"/>
    <col min="3589" max="3589" width="23.36328125" style="183" customWidth="1"/>
    <col min="3590" max="3590" width="18.453125" style="183" customWidth="1"/>
    <col min="3591" max="3591" width="19.36328125" style="183" customWidth="1"/>
    <col min="3592" max="3592" width="14.6328125" style="183" customWidth="1"/>
    <col min="3593" max="3593" width="11.453125" style="183" customWidth="1"/>
    <col min="3594" max="3594" width="10.36328125" style="183" bestFit="1" customWidth="1"/>
    <col min="3595" max="3595" width="9.6328125" style="183" bestFit="1" customWidth="1"/>
    <col min="3596" max="3840" width="8.6328125" style="183"/>
    <col min="3841" max="3841" width="23.6328125" style="183" customWidth="1"/>
    <col min="3842" max="3842" width="17.453125" style="183" customWidth="1"/>
    <col min="3843" max="3843" width="40.453125" style="183" customWidth="1"/>
    <col min="3844" max="3844" width="31.54296875" style="183" customWidth="1"/>
    <col min="3845" max="3845" width="23.36328125" style="183" customWidth="1"/>
    <col min="3846" max="3846" width="18.453125" style="183" customWidth="1"/>
    <col min="3847" max="3847" width="19.36328125" style="183" customWidth="1"/>
    <col min="3848" max="3848" width="14.6328125" style="183" customWidth="1"/>
    <col min="3849" max="3849" width="11.453125" style="183" customWidth="1"/>
    <col min="3850" max="3850" width="10.36328125" style="183" bestFit="1" customWidth="1"/>
    <col min="3851" max="3851" width="9.6328125" style="183" bestFit="1" customWidth="1"/>
    <col min="3852" max="4096" width="8.6328125" style="183"/>
    <col min="4097" max="4097" width="23.6328125" style="183" customWidth="1"/>
    <col min="4098" max="4098" width="17.453125" style="183" customWidth="1"/>
    <col min="4099" max="4099" width="40.453125" style="183" customWidth="1"/>
    <col min="4100" max="4100" width="31.54296875" style="183" customWidth="1"/>
    <col min="4101" max="4101" width="23.36328125" style="183" customWidth="1"/>
    <col min="4102" max="4102" width="18.453125" style="183" customWidth="1"/>
    <col min="4103" max="4103" width="19.36328125" style="183" customWidth="1"/>
    <col min="4104" max="4104" width="14.6328125" style="183" customWidth="1"/>
    <col min="4105" max="4105" width="11.453125" style="183" customWidth="1"/>
    <col min="4106" max="4106" width="10.36328125" style="183" bestFit="1" customWidth="1"/>
    <col min="4107" max="4107" width="9.6328125" style="183" bestFit="1" customWidth="1"/>
    <col min="4108" max="4352" width="8.6328125" style="183"/>
    <col min="4353" max="4353" width="23.6328125" style="183" customWidth="1"/>
    <col min="4354" max="4354" width="17.453125" style="183" customWidth="1"/>
    <col min="4355" max="4355" width="40.453125" style="183" customWidth="1"/>
    <col min="4356" max="4356" width="31.54296875" style="183" customWidth="1"/>
    <col min="4357" max="4357" width="23.36328125" style="183" customWidth="1"/>
    <col min="4358" max="4358" width="18.453125" style="183" customWidth="1"/>
    <col min="4359" max="4359" width="19.36328125" style="183" customWidth="1"/>
    <col min="4360" max="4360" width="14.6328125" style="183" customWidth="1"/>
    <col min="4361" max="4361" width="11.453125" style="183" customWidth="1"/>
    <col min="4362" max="4362" width="10.36328125" style="183" bestFit="1" customWidth="1"/>
    <col min="4363" max="4363" width="9.6328125" style="183" bestFit="1" customWidth="1"/>
    <col min="4364" max="4608" width="8.6328125" style="183"/>
    <col min="4609" max="4609" width="23.6328125" style="183" customWidth="1"/>
    <col min="4610" max="4610" width="17.453125" style="183" customWidth="1"/>
    <col min="4611" max="4611" width="40.453125" style="183" customWidth="1"/>
    <col min="4612" max="4612" width="31.54296875" style="183" customWidth="1"/>
    <col min="4613" max="4613" width="23.36328125" style="183" customWidth="1"/>
    <col min="4614" max="4614" width="18.453125" style="183" customWidth="1"/>
    <col min="4615" max="4615" width="19.36328125" style="183" customWidth="1"/>
    <col min="4616" max="4616" width="14.6328125" style="183" customWidth="1"/>
    <col min="4617" max="4617" width="11.453125" style="183" customWidth="1"/>
    <col min="4618" max="4618" width="10.36328125" style="183" bestFit="1" customWidth="1"/>
    <col min="4619" max="4619" width="9.6328125" style="183" bestFit="1" customWidth="1"/>
    <col min="4620" max="4864" width="8.6328125" style="183"/>
    <col min="4865" max="4865" width="23.6328125" style="183" customWidth="1"/>
    <col min="4866" max="4866" width="17.453125" style="183" customWidth="1"/>
    <col min="4867" max="4867" width="40.453125" style="183" customWidth="1"/>
    <col min="4868" max="4868" width="31.54296875" style="183" customWidth="1"/>
    <col min="4869" max="4869" width="23.36328125" style="183" customWidth="1"/>
    <col min="4870" max="4870" width="18.453125" style="183" customWidth="1"/>
    <col min="4871" max="4871" width="19.36328125" style="183" customWidth="1"/>
    <col min="4872" max="4872" width="14.6328125" style="183" customWidth="1"/>
    <col min="4873" max="4873" width="11.453125" style="183" customWidth="1"/>
    <col min="4874" max="4874" width="10.36328125" style="183" bestFit="1" customWidth="1"/>
    <col min="4875" max="4875" width="9.6328125" style="183" bestFit="1" customWidth="1"/>
    <col min="4876" max="5120" width="8.6328125" style="183"/>
    <col min="5121" max="5121" width="23.6328125" style="183" customWidth="1"/>
    <col min="5122" max="5122" width="17.453125" style="183" customWidth="1"/>
    <col min="5123" max="5123" width="40.453125" style="183" customWidth="1"/>
    <col min="5124" max="5124" width="31.54296875" style="183" customWidth="1"/>
    <col min="5125" max="5125" width="23.36328125" style="183" customWidth="1"/>
    <col min="5126" max="5126" width="18.453125" style="183" customWidth="1"/>
    <col min="5127" max="5127" width="19.36328125" style="183" customWidth="1"/>
    <col min="5128" max="5128" width="14.6328125" style="183" customWidth="1"/>
    <col min="5129" max="5129" width="11.453125" style="183" customWidth="1"/>
    <col min="5130" max="5130" width="10.36328125" style="183" bestFit="1" customWidth="1"/>
    <col min="5131" max="5131" width="9.6328125" style="183" bestFit="1" customWidth="1"/>
    <col min="5132" max="5376" width="8.6328125" style="183"/>
    <col min="5377" max="5377" width="23.6328125" style="183" customWidth="1"/>
    <col min="5378" max="5378" width="17.453125" style="183" customWidth="1"/>
    <col min="5379" max="5379" width="40.453125" style="183" customWidth="1"/>
    <col min="5380" max="5380" width="31.54296875" style="183" customWidth="1"/>
    <col min="5381" max="5381" width="23.36328125" style="183" customWidth="1"/>
    <col min="5382" max="5382" width="18.453125" style="183" customWidth="1"/>
    <col min="5383" max="5383" width="19.36328125" style="183" customWidth="1"/>
    <col min="5384" max="5384" width="14.6328125" style="183" customWidth="1"/>
    <col min="5385" max="5385" width="11.453125" style="183" customWidth="1"/>
    <col min="5386" max="5386" width="10.36328125" style="183" bestFit="1" customWidth="1"/>
    <col min="5387" max="5387" width="9.6328125" style="183" bestFit="1" customWidth="1"/>
    <col min="5388" max="5632" width="8.6328125" style="183"/>
    <col min="5633" max="5633" width="23.6328125" style="183" customWidth="1"/>
    <col min="5634" max="5634" width="17.453125" style="183" customWidth="1"/>
    <col min="5635" max="5635" width="40.453125" style="183" customWidth="1"/>
    <col min="5636" max="5636" width="31.54296875" style="183" customWidth="1"/>
    <col min="5637" max="5637" width="23.36328125" style="183" customWidth="1"/>
    <col min="5638" max="5638" width="18.453125" style="183" customWidth="1"/>
    <col min="5639" max="5639" width="19.36328125" style="183" customWidth="1"/>
    <col min="5640" max="5640" width="14.6328125" style="183" customWidth="1"/>
    <col min="5641" max="5641" width="11.453125" style="183" customWidth="1"/>
    <col min="5642" max="5642" width="10.36328125" style="183" bestFit="1" customWidth="1"/>
    <col min="5643" max="5643" width="9.6328125" style="183" bestFit="1" customWidth="1"/>
    <col min="5644" max="5888" width="8.6328125" style="183"/>
    <col min="5889" max="5889" width="23.6328125" style="183" customWidth="1"/>
    <col min="5890" max="5890" width="17.453125" style="183" customWidth="1"/>
    <col min="5891" max="5891" width="40.453125" style="183" customWidth="1"/>
    <col min="5892" max="5892" width="31.54296875" style="183" customWidth="1"/>
    <col min="5893" max="5893" width="23.36328125" style="183" customWidth="1"/>
    <col min="5894" max="5894" width="18.453125" style="183" customWidth="1"/>
    <col min="5895" max="5895" width="19.36328125" style="183" customWidth="1"/>
    <col min="5896" max="5896" width="14.6328125" style="183" customWidth="1"/>
    <col min="5897" max="5897" width="11.453125" style="183" customWidth="1"/>
    <col min="5898" max="5898" width="10.36328125" style="183" bestFit="1" customWidth="1"/>
    <col min="5899" max="5899" width="9.6328125" style="183" bestFit="1" customWidth="1"/>
    <col min="5900" max="6144" width="8.6328125" style="183"/>
    <col min="6145" max="6145" width="23.6328125" style="183" customWidth="1"/>
    <col min="6146" max="6146" width="17.453125" style="183" customWidth="1"/>
    <col min="6147" max="6147" width="40.453125" style="183" customWidth="1"/>
    <col min="6148" max="6148" width="31.54296875" style="183" customWidth="1"/>
    <col min="6149" max="6149" width="23.36328125" style="183" customWidth="1"/>
    <col min="6150" max="6150" width="18.453125" style="183" customWidth="1"/>
    <col min="6151" max="6151" width="19.36328125" style="183" customWidth="1"/>
    <col min="6152" max="6152" width="14.6328125" style="183" customWidth="1"/>
    <col min="6153" max="6153" width="11.453125" style="183" customWidth="1"/>
    <col min="6154" max="6154" width="10.36328125" style="183" bestFit="1" customWidth="1"/>
    <col min="6155" max="6155" width="9.6328125" style="183" bestFit="1" customWidth="1"/>
    <col min="6156" max="6400" width="8.6328125" style="183"/>
    <col min="6401" max="6401" width="23.6328125" style="183" customWidth="1"/>
    <col min="6402" max="6402" width="17.453125" style="183" customWidth="1"/>
    <col min="6403" max="6403" width="40.453125" style="183" customWidth="1"/>
    <col min="6404" max="6404" width="31.54296875" style="183" customWidth="1"/>
    <col min="6405" max="6405" width="23.36328125" style="183" customWidth="1"/>
    <col min="6406" max="6406" width="18.453125" style="183" customWidth="1"/>
    <col min="6407" max="6407" width="19.36328125" style="183" customWidth="1"/>
    <col min="6408" max="6408" width="14.6328125" style="183" customWidth="1"/>
    <col min="6409" max="6409" width="11.453125" style="183" customWidth="1"/>
    <col min="6410" max="6410" width="10.36328125" style="183" bestFit="1" customWidth="1"/>
    <col min="6411" max="6411" width="9.6328125" style="183" bestFit="1" customWidth="1"/>
    <col min="6412" max="6656" width="8.6328125" style="183"/>
    <col min="6657" max="6657" width="23.6328125" style="183" customWidth="1"/>
    <col min="6658" max="6658" width="17.453125" style="183" customWidth="1"/>
    <col min="6659" max="6659" width="40.453125" style="183" customWidth="1"/>
    <col min="6660" max="6660" width="31.54296875" style="183" customWidth="1"/>
    <col min="6661" max="6661" width="23.36328125" style="183" customWidth="1"/>
    <col min="6662" max="6662" width="18.453125" style="183" customWidth="1"/>
    <col min="6663" max="6663" width="19.36328125" style="183" customWidth="1"/>
    <col min="6664" max="6664" width="14.6328125" style="183" customWidth="1"/>
    <col min="6665" max="6665" width="11.453125" style="183" customWidth="1"/>
    <col min="6666" max="6666" width="10.36328125" style="183" bestFit="1" customWidth="1"/>
    <col min="6667" max="6667" width="9.6328125" style="183" bestFit="1" customWidth="1"/>
    <col min="6668" max="6912" width="8.6328125" style="183"/>
    <col min="6913" max="6913" width="23.6328125" style="183" customWidth="1"/>
    <col min="6914" max="6914" width="17.453125" style="183" customWidth="1"/>
    <col min="6915" max="6915" width="40.453125" style="183" customWidth="1"/>
    <col min="6916" max="6916" width="31.54296875" style="183" customWidth="1"/>
    <col min="6917" max="6917" width="23.36328125" style="183" customWidth="1"/>
    <col min="6918" max="6918" width="18.453125" style="183" customWidth="1"/>
    <col min="6919" max="6919" width="19.36328125" style="183" customWidth="1"/>
    <col min="6920" max="6920" width="14.6328125" style="183" customWidth="1"/>
    <col min="6921" max="6921" width="11.453125" style="183" customWidth="1"/>
    <col min="6922" max="6922" width="10.36328125" style="183" bestFit="1" customWidth="1"/>
    <col min="6923" max="6923" width="9.6328125" style="183" bestFit="1" customWidth="1"/>
    <col min="6924" max="7168" width="8.6328125" style="183"/>
    <col min="7169" max="7169" width="23.6328125" style="183" customWidth="1"/>
    <col min="7170" max="7170" width="17.453125" style="183" customWidth="1"/>
    <col min="7171" max="7171" width="40.453125" style="183" customWidth="1"/>
    <col min="7172" max="7172" width="31.54296875" style="183" customWidth="1"/>
    <col min="7173" max="7173" width="23.36328125" style="183" customWidth="1"/>
    <col min="7174" max="7174" width="18.453125" style="183" customWidth="1"/>
    <col min="7175" max="7175" width="19.36328125" style="183" customWidth="1"/>
    <col min="7176" max="7176" width="14.6328125" style="183" customWidth="1"/>
    <col min="7177" max="7177" width="11.453125" style="183" customWidth="1"/>
    <col min="7178" max="7178" width="10.36328125" style="183" bestFit="1" customWidth="1"/>
    <col min="7179" max="7179" width="9.6328125" style="183" bestFit="1" customWidth="1"/>
    <col min="7180" max="7424" width="8.6328125" style="183"/>
    <col min="7425" max="7425" width="23.6328125" style="183" customWidth="1"/>
    <col min="7426" max="7426" width="17.453125" style="183" customWidth="1"/>
    <col min="7427" max="7427" width="40.453125" style="183" customWidth="1"/>
    <col min="7428" max="7428" width="31.54296875" style="183" customWidth="1"/>
    <col min="7429" max="7429" width="23.36328125" style="183" customWidth="1"/>
    <col min="7430" max="7430" width="18.453125" style="183" customWidth="1"/>
    <col min="7431" max="7431" width="19.36328125" style="183" customWidth="1"/>
    <col min="7432" max="7432" width="14.6328125" style="183" customWidth="1"/>
    <col min="7433" max="7433" width="11.453125" style="183" customWidth="1"/>
    <col min="7434" max="7434" width="10.36328125" style="183" bestFit="1" customWidth="1"/>
    <col min="7435" max="7435" width="9.6328125" style="183" bestFit="1" customWidth="1"/>
    <col min="7436" max="7680" width="8.6328125" style="183"/>
    <col min="7681" max="7681" width="23.6328125" style="183" customWidth="1"/>
    <col min="7682" max="7682" width="17.453125" style="183" customWidth="1"/>
    <col min="7683" max="7683" width="40.453125" style="183" customWidth="1"/>
    <col min="7684" max="7684" width="31.54296875" style="183" customWidth="1"/>
    <col min="7685" max="7685" width="23.36328125" style="183" customWidth="1"/>
    <col min="7686" max="7686" width="18.453125" style="183" customWidth="1"/>
    <col min="7687" max="7687" width="19.36328125" style="183" customWidth="1"/>
    <col min="7688" max="7688" width="14.6328125" style="183" customWidth="1"/>
    <col min="7689" max="7689" width="11.453125" style="183" customWidth="1"/>
    <col min="7690" max="7690" width="10.36328125" style="183" bestFit="1" customWidth="1"/>
    <col min="7691" max="7691" width="9.6328125" style="183" bestFit="1" customWidth="1"/>
    <col min="7692" max="7936" width="8.6328125" style="183"/>
    <col min="7937" max="7937" width="23.6328125" style="183" customWidth="1"/>
    <col min="7938" max="7938" width="17.453125" style="183" customWidth="1"/>
    <col min="7939" max="7939" width="40.453125" style="183" customWidth="1"/>
    <col min="7940" max="7940" width="31.54296875" style="183" customWidth="1"/>
    <col min="7941" max="7941" width="23.36328125" style="183" customWidth="1"/>
    <col min="7942" max="7942" width="18.453125" style="183" customWidth="1"/>
    <col min="7943" max="7943" width="19.36328125" style="183" customWidth="1"/>
    <col min="7944" max="7944" width="14.6328125" style="183" customWidth="1"/>
    <col min="7945" max="7945" width="11.453125" style="183" customWidth="1"/>
    <col min="7946" max="7946" width="10.36328125" style="183" bestFit="1" customWidth="1"/>
    <col min="7947" max="7947" width="9.6328125" style="183" bestFit="1" customWidth="1"/>
    <col min="7948" max="8192" width="8.6328125" style="183"/>
    <col min="8193" max="8193" width="23.6328125" style="183" customWidth="1"/>
    <col min="8194" max="8194" width="17.453125" style="183" customWidth="1"/>
    <col min="8195" max="8195" width="40.453125" style="183" customWidth="1"/>
    <col min="8196" max="8196" width="31.54296875" style="183" customWidth="1"/>
    <col min="8197" max="8197" width="23.36328125" style="183" customWidth="1"/>
    <col min="8198" max="8198" width="18.453125" style="183" customWidth="1"/>
    <col min="8199" max="8199" width="19.36328125" style="183" customWidth="1"/>
    <col min="8200" max="8200" width="14.6328125" style="183" customWidth="1"/>
    <col min="8201" max="8201" width="11.453125" style="183" customWidth="1"/>
    <col min="8202" max="8202" width="10.36328125" style="183" bestFit="1" customWidth="1"/>
    <col min="8203" max="8203" width="9.6328125" style="183" bestFit="1" customWidth="1"/>
    <col min="8204" max="8448" width="8.6328125" style="183"/>
    <col min="8449" max="8449" width="23.6328125" style="183" customWidth="1"/>
    <col min="8450" max="8450" width="17.453125" style="183" customWidth="1"/>
    <col min="8451" max="8451" width="40.453125" style="183" customWidth="1"/>
    <col min="8452" max="8452" width="31.54296875" style="183" customWidth="1"/>
    <col min="8453" max="8453" width="23.36328125" style="183" customWidth="1"/>
    <col min="8454" max="8454" width="18.453125" style="183" customWidth="1"/>
    <col min="8455" max="8455" width="19.36328125" style="183" customWidth="1"/>
    <col min="8456" max="8456" width="14.6328125" style="183" customWidth="1"/>
    <col min="8457" max="8457" width="11.453125" style="183" customWidth="1"/>
    <col min="8458" max="8458" width="10.36328125" style="183" bestFit="1" customWidth="1"/>
    <col min="8459" max="8459" width="9.6328125" style="183" bestFit="1" customWidth="1"/>
    <col min="8460" max="8704" width="8.6328125" style="183"/>
    <col min="8705" max="8705" width="23.6328125" style="183" customWidth="1"/>
    <col min="8706" max="8706" width="17.453125" style="183" customWidth="1"/>
    <col min="8707" max="8707" width="40.453125" style="183" customWidth="1"/>
    <col min="8708" max="8708" width="31.54296875" style="183" customWidth="1"/>
    <col min="8709" max="8709" width="23.36328125" style="183" customWidth="1"/>
    <col min="8710" max="8710" width="18.453125" style="183" customWidth="1"/>
    <col min="8711" max="8711" width="19.36328125" style="183" customWidth="1"/>
    <col min="8712" max="8712" width="14.6328125" style="183" customWidth="1"/>
    <col min="8713" max="8713" width="11.453125" style="183" customWidth="1"/>
    <col min="8714" max="8714" width="10.36328125" style="183" bestFit="1" customWidth="1"/>
    <col min="8715" max="8715" width="9.6328125" style="183" bestFit="1" customWidth="1"/>
    <col min="8716" max="8960" width="8.6328125" style="183"/>
    <col min="8961" max="8961" width="23.6328125" style="183" customWidth="1"/>
    <col min="8962" max="8962" width="17.453125" style="183" customWidth="1"/>
    <col min="8963" max="8963" width="40.453125" style="183" customWidth="1"/>
    <col min="8964" max="8964" width="31.54296875" style="183" customWidth="1"/>
    <col min="8965" max="8965" width="23.36328125" style="183" customWidth="1"/>
    <col min="8966" max="8966" width="18.453125" style="183" customWidth="1"/>
    <col min="8967" max="8967" width="19.36328125" style="183" customWidth="1"/>
    <col min="8968" max="8968" width="14.6328125" style="183" customWidth="1"/>
    <col min="8969" max="8969" width="11.453125" style="183" customWidth="1"/>
    <col min="8970" max="8970" width="10.36328125" style="183" bestFit="1" customWidth="1"/>
    <col min="8971" max="8971" width="9.6328125" style="183" bestFit="1" customWidth="1"/>
    <col min="8972" max="9216" width="8.6328125" style="183"/>
    <col min="9217" max="9217" width="23.6328125" style="183" customWidth="1"/>
    <col min="9218" max="9218" width="17.453125" style="183" customWidth="1"/>
    <col min="9219" max="9219" width="40.453125" style="183" customWidth="1"/>
    <col min="9220" max="9220" width="31.54296875" style="183" customWidth="1"/>
    <col min="9221" max="9221" width="23.36328125" style="183" customWidth="1"/>
    <col min="9222" max="9222" width="18.453125" style="183" customWidth="1"/>
    <col min="9223" max="9223" width="19.36328125" style="183" customWidth="1"/>
    <col min="9224" max="9224" width="14.6328125" style="183" customWidth="1"/>
    <col min="9225" max="9225" width="11.453125" style="183" customWidth="1"/>
    <col min="9226" max="9226" width="10.36328125" style="183" bestFit="1" customWidth="1"/>
    <col min="9227" max="9227" width="9.6328125" style="183" bestFit="1" customWidth="1"/>
    <col min="9228" max="9472" width="8.6328125" style="183"/>
    <col min="9473" max="9473" width="23.6328125" style="183" customWidth="1"/>
    <col min="9474" max="9474" width="17.453125" style="183" customWidth="1"/>
    <col min="9475" max="9475" width="40.453125" style="183" customWidth="1"/>
    <col min="9476" max="9476" width="31.54296875" style="183" customWidth="1"/>
    <col min="9477" max="9477" width="23.36328125" style="183" customWidth="1"/>
    <col min="9478" max="9478" width="18.453125" style="183" customWidth="1"/>
    <col min="9479" max="9479" width="19.36328125" style="183" customWidth="1"/>
    <col min="9480" max="9480" width="14.6328125" style="183" customWidth="1"/>
    <col min="9481" max="9481" width="11.453125" style="183" customWidth="1"/>
    <col min="9482" max="9482" width="10.36328125" style="183" bestFit="1" customWidth="1"/>
    <col min="9483" max="9483" width="9.6328125" style="183" bestFit="1" customWidth="1"/>
    <col min="9484" max="9728" width="8.6328125" style="183"/>
    <col min="9729" max="9729" width="23.6328125" style="183" customWidth="1"/>
    <col min="9730" max="9730" width="17.453125" style="183" customWidth="1"/>
    <col min="9731" max="9731" width="40.453125" style="183" customWidth="1"/>
    <col min="9732" max="9732" width="31.54296875" style="183" customWidth="1"/>
    <col min="9733" max="9733" width="23.36328125" style="183" customWidth="1"/>
    <col min="9734" max="9734" width="18.453125" style="183" customWidth="1"/>
    <col min="9735" max="9735" width="19.36328125" style="183" customWidth="1"/>
    <col min="9736" max="9736" width="14.6328125" style="183" customWidth="1"/>
    <col min="9737" max="9737" width="11.453125" style="183" customWidth="1"/>
    <col min="9738" max="9738" width="10.36328125" style="183" bestFit="1" customWidth="1"/>
    <col min="9739" max="9739" width="9.6328125" style="183" bestFit="1" customWidth="1"/>
    <col min="9740" max="9984" width="8.6328125" style="183"/>
    <col min="9985" max="9985" width="23.6328125" style="183" customWidth="1"/>
    <col min="9986" max="9986" width="17.453125" style="183" customWidth="1"/>
    <col min="9987" max="9987" width="40.453125" style="183" customWidth="1"/>
    <col min="9988" max="9988" width="31.54296875" style="183" customWidth="1"/>
    <col min="9989" max="9989" width="23.36328125" style="183" customWidth="1"/>
    <col min="9990" max="9990" width="18.453125" style="183" customWidth="1"/>
    <col min="9991" max="9991" width="19.36328125" style="183" customWidth="1"/>
    <col min="9992" max="9992" width="14.6328125" style="183" customWidth="1"/>
    <col min="9993" max="9993" width="11.453125" style="183" customWidth="1"/>
    <col min="9994" max="9994" width="10.36328125" style="183" bestFit="1" customWidth="1"/>
    <col min="9995" max="9995" width="9.6328125" style="183" bestFit="1" customWidth="1"/>
    <col min="9996" max="10240" width="8.6328125" style="183"/>
    <col min="10241" max="10241" width="23.6328125" style="183" customWidth="1"/>
    <col min="10242" max="10242" width="17.453125" style="183" customWidth="1"/>
    <col min="10243" max="10243" width="40.453125" style="183" customWidth="1"/>
    <col min="10244" max="10244" width="31.54296875" style="183" customWidth="1"/>
    <col min="10245" max="10245" width="23.36328125" style="183" customWidth="1"/>
    <col min="10246" max="10246" width="18.453125" style="183" customWidth="1"/>
    <col min="10247" max="10247" width="19.36328125" style="183" customWidth="1"/>
    <col min="10248" max="10248" width="14.6328125" style="183" customWidth="1"/>
    <col min="10249" max="10249" width="11.453125" style="183" customWidth="1"/>
    <col min="10250" max="10250" width="10.36328125" style="183" bestFit="1" customWidth="1"/>
    <col min="10251" max="10251" width="9.6328125" style="183" bestFit="1" customWidth="1"/>
    <col min="10252" max="10496" width="8.6328125" style="183"/>
    <col min="10497" max="10497" width="23.6328125" style="183" customWidth="1"/>
    <col min="10498" max="10498" width="17.453125" style="183" customWidth="1"/>
    <col min="10499" max="10499" width="40.453125" style="183" customWidth="1"/>
    <col min="10500" max="10500" width="31.54296875" style="183" customWidth="1"/>
    <col min="10501" max="10501" width="23.36328125" style="183" customWidth="1"/>
    <col min="10502" max="10502" width="18.453125" style="183" customWidth="1"/>
    <col min="10503" max="10503" width="19.36328125" style="183" customWidth="1"/>
    <col min="10504" max="10504" width="14.6328125" style="183" customWidth="1"/>
    <col min="10505" max="10505" width="11.453125" style="183" customWidth="1"/>
    <col min="10506" max="10506" width="10.36328125" style="183" bestFit="1" customWidth="1"/>
    <col min="10507" max="10507" width="9.6328125" style="183" bestFit="1" customWidth="1"/>
    <col min="10508" max="10752" width="8.6328125" style="183"/>
    <col min="10753" max="10753" width="23.6328125" style="183" customWidth="1"/>
    <col min="10754" max="10754" width="17.453125" style="183" customWidth="1"/>
    <col min="10755" max="10755" width="40.453125" style="183" customWidth="1"/>
    <col min="10756" max="10756" width="31.54296875" style="183" customWidth="1"/>
    <col min="10757" max="10757" width="23.36328125" style="183" customWidth="1"/>
    <col min="10758" max="10758" width="18.453125" style="183" customWidth="1"/>
    <col min="10759" max="10759" width="19.36328125" style="183" customWidth="1"/>
    <col min="10760" max="10760" width="14.6328125" style="183" customWidth="1"/>
    <col min="10761" max="10761" width="11.453125" style="183" customWidth="1"/>
    <col min="10762" max="10762" width="10.36328125" style="183" bestFit="1" customWidth="1"/>
    <col min="10763" max="10763" width="9.6328125" style="183" bestFit="1" customWidth="1"/>
    <col min="10764" max="11008" width="8.6328125" style="183"/>
    <col min="11009" max="11009" width="23.6328125" style="183" customWidth="1"/>
    <col min="11010" max="11010" width="17.453125" style="183" customWidth="1"/>
    <col min="11011" max="11011" width="40.453125" style="183" customWidth="1"/>
    <col min="11012" max="11012" width="31.54296875" style="183" customWidth="1"/>
    <col min="11013" max="11013" width="23.36328125" style="183" customWidth="1"/>
    <col min="11014" max="11014" width="18.453125" style="183" customWidth="1"/>
    <col min="11015" max="11015" width="19.36328125" style="183" customWidth="1"/>
    <col min="11016" max="11016" width="14.6328125" style="183" customWidth="1"/>
    <col min="11017" max="11017" width="11.453125" style="183" customWidth="1"/>
    <col min="11018" max="11018" width="10.36328125" style="183" bestFit="1" customWidth="1"/>
    <col min="11019" max="11019" width="9.6328125" style="183" bestFit="1" customWidth="1"/>
    <col min="11020" max="11264" width="8.6328125" style="183"/>
    <col min="11265" max="11265" width="23.6328125" style="183" customWidth="1"/>
    <col min="11266" max="11266" width="17.453125" style="183" customWidth="1"/>
    <col min="11267" max="11267" width="40.453125" style="183" customWidth="1"/>
    <col min="11268" max="11268" width="31.54296875" style="183" customWidth="1"/>
    <col min="11269" max="11269" width="23.36328125" style="183" customWidth="1"/>
    <col min="11270" max="11270" width="18.453125" style="183" customWidth="1"/>
    <col min="11271" max="11271" width="19.36328125" style="183" customWidth="1"/>
    <col min="11272" max="11272" width="14.6328125" style="183" customWidth="1"/>
    <col min="11273" max="11273" width="11.453125" style="183" customWidth="1"/>
    <col min="11274" max="11274" width="10.36328125" style="183" bestFit="1" customWidth="1"/>
    <col min="11275" max="11275" width="9.6328125" style="183" bestFit="1" customWidth="1"/>
    <col min="11276" max="11520" width="8.6328125" style="183"/>
    <col min="11521" max="11521" width="23.6328125" style="183" customWidth="1"/>
    <col min="11522" max="11522" width="17.453125" style="183" customWidth="1"/>
    <col min="11523" max="11523" width="40.453125" style="183" customWidth="1"/>
    <col min="11524" max="11524" width="31.54296875" style="183" customWidth="1"/>
    <col min="11525" max="11525" width="23.36328125" style="183" customWidth="1"/>
    <col min="11526" max="11526" width="18.453125" style="183" customWidth="1"/>
    <col min="11527" max="11527" width="19.36328125" style="183" customWidth="1"/>
    <col min="11528" max="11528" width="14.6328125" style="183" customWidth="1"/>
    <col min="11529" max="11529" width="11.453125" style="183" customWidth="1"/>
    <col min="11530" max="11530" width="10.36328125" style="183" bestFit="1" customWidth="1"/>
    <col min="11531" max="11531" width="9.6328125" style="183" bestFit="1" customWidth="1"/>
    <col min="11532" max="11776" width="8.6328125" style="183"/>
    <col min="11777" max="11777" width="23.6328125" style="183" customWidth="1"/>
    <col min="11778" max="11778" width="17.453125" style="183" customWidth="1"/>
    <col min="11779" max="11779" width="40.453125" style="183" customWidth="1"/>
    <col min="11780" max="11780" width="31.54296875" style="183" customWidth="1"/>
    <col min="11781" max="11781" width="23.36328125" style="183" customWidth="1"/>
    <col min="11782" max="11782" width="18.453125" style="183" customWidth="1"/>
    <col min="11783" max="11783" width="19.36328125" style="183" customWidth="1"/>
    <col min="11784" max="11784" width="14.6328125" style="183" customWidth="1"/>
    <col min="11785" max="11785" width="11.453125" style="183" customWidth="1"/>
    <col min="11786" max="11786" width="10.36328125" style="183" bestFit="1" customWidth="1"/>
    <col min="11787" max="11787" width="9.6328125" style="183" bestFit="1" customWidth="1"/>
    <col min="11788" max="12032" width="8.6328125" style="183"/>
    <col min="12033" max="12033" width="23.6328125" style="183" customWidth="1"/>
    <col min="12034" max="12034" width="17.453125" style="183" customWidth="1"/>
    <col min="12035" max="12035" width="40.453125" style="183" customWidth="1"/>
    <col min="12036" max="12036" width="31.54296875" style="183" customWidth="1"/>
    <col min="12037" max="12037" width="23.36328125" style="183" customWidth="1"/>
    <col min="12038" max="12038" width="18.453125" style="183" customWidth="1"/>
    <col min="12039" max="12039" width="19.36328125" style="183" customWidth="1"/>
    <col min="12040" max="12040" width="14.6328125" style="183" customWidth="1"/>
    <col min="12041" max="12041" width="11.453125" style="183" customWidth="1"/>
    <col min="12042" max="12042" width="10.36328125" style="183" bestFit="1" customWidth="1"/>
    <col min="12043" max="12043" width="9.6328125" style="183" bestFit="1" customWidth="1"/>
    <col min="12044" max="12288" width="8.6328125" style="183"/>
    <col min="12289" max="12289" width="23.6328125" style="183" customWidth="1"/>
    <col min="12290" max="12290" width="17.453125" style="183" customWidth="1"/>
    <col min="12291" max="12291" width="40.453125" style="183" customWidth="1"/>
    <col min="12292" max="12292" width="31.54296875" style="183" customWidth="1"/>
    <col min="12293" max="12293" width="23.36328125" style="183" customWidth="1"/>
    <col min="12294" max="12294" width="18.453125" style="183" customWidth="1"/>
    <col min="12295" max="12295" width="19.36328125" style="183" customWidth="1"/>
    <col min="12296" max="12296" width="14.6328125" style="183" customWidth="1"/>
    <col min="12297" max="12297" width="11.453125" style="183" customWidth="1"/>
    <col min="12298" max="12298" width="10.36328125" style="183" bestFit="1" customWidth="1"/>
    <col min="12299" max="12299" width="9.6328125" style="183" bestFit="1" customWidth="1"/>
    <col min="12300" max="12544" width="8.6328125" style="183"/>
    <col min="12545" max="12545" width="23.6328125" style="183" customWidth="1"/>
    <col min="12546" max="12546" width="17.453125" style="183" customWidth="1"/>
    <col min="12547" max="12547" width="40.453125" style="183" customWidth="1"/>
    <col min="12548" max="12548" width="31.54296875" style="183" customWidth="1"/>
    <col min="12549" max="12549" width="23.36328125" style="183" customWidth="1"/>
    <col min="12550" max="12550" width="18.453125" style="183" customWidth="1"/>
    <col min="12551" max="12551" width="19.36328125" style="183" customWidth="1"/>
    <col min="12552" max="12552" width="14.6328125" style="183" customWidth="1"/>
    <col min="12553" max="12553" width="11.453125" style="183" customWidth="1"/>
    <col min="12554" max="12554" width="10.36328125" style="183" bestFit="1" customWidth="1"/>
    <col min="12555" max="12555" width="9.6328125" style="183" bestFit="1" customWidth="1"/>
    <col min="12556" max="12800" width="8.6328125" style="183"/>
    <col min="12801" max="12801" width="23.6328125" style="183" customWidth="1"/>
    <col min="12802" max="12802" width="17.453125" style="183" customWidth="1"/>
    <col min="12803" max="12803" width="40.453125" style="183" customWidth="1"/>
    <col min="12804" max="12804" width="31.54296875" style="183" customWidth="1"/>
    <col min="12805" max="12805" width="23.36328125" style="183" customWidth="1"/>
    <col min="12806" max="12806" width="18.453125" style="183" customWidth="1"/>
    <col min="12807" max="12807" width="19.36328125" style="183" customWidth="1"/>
    <col min="12808" max="12808" width="14.6328125" style="183" customWidth="1"/>
    <col min="12809" max="12809" width="11.453125" style="183" customWidth="1"/>
    <col min="12810" max="12810" width="10.36328125" style="183" bestFit="1" customWidth="1"/>
    <col min="12811" max="12811" width="9.6328125" style="183" bestFit="1" customWidth="1"/>
    <col min="12812" max="13056" width="8.6328125" style="183"/>
    <col min="13057" max="13057" width="23.6328125" style="183" customWidth="1"/>
    <col min="13058" max="13058" width="17.453125" style="183" customWidth="1"/>
    <col min="13059" max="13059" width="40.453125" style="183" customWidth="1"/>
    <col min="13060" max="13060" width="31.54296875" style="183" customWidth="1"/>
    <col min="13061" max="13061" width="23.36328125" style="183" customWidth="1"/>
    <col min="13062" max="13062" width="18.453125" style="183" customWidth="1"/>
    <col min="13063" max="13063" width="19.36328125" style="183" customWidth="1"/>
    <col min="13064" max="13064" width="14.6328125" style="183" customWidth="1"/>
    <col min="13065" max="13065" width="11.453125" style="183" customWidth="1"/>
    <col min="13066" max="13066" width="10.36328125" style="183" bestFit="1" customWidth="1"/>
    <col min="13067" max="13067" width="9.6328125" style="183" bestFit="1" customWidth="1"/>
    <col min="13068" max="13312" width="8.6328125" style="183"/>
    <col min="13313" max="13313" width="23.6328125" style="183" customWidth="1"/>
    <col min="13314" max="13314" width="17.453125" style="183" customWidth="1"/>
    <col min="13315" max="13315" width="40.453125" style="183" customWidth="1"/>
    <col min="13316" max="13316" width="31.54296875" style="183" customWidth="1"/>
    <col min="13317" max="13317" width="23.36328125" style="183" customWidth="1"/>
    <col min="13318" max="13318" width="18.453125" style="183" customWidth="1"/>
    <col min="13319" max="13319" width="19.36328125" style="183" customWidth="1"/>
    <col min="13320" max="13320" width="14.6328125" style="183" customWidth="1"/>
    <col min="13321" max="13321" width="11.453125" style="183" customWidth="1"/>
    <col min="13322" max="13322" width="10.36328125" style="183" bestFit="1" customWidth="1"/>
    <col min="13323" max="13323" width="9.6328125" style="183" bestFit="1" customWidth="1"/>
    <col min="13324" max="13568" width="8.6328125" style="183"/>
    <col min="13569" max="13569" width="23.6328125" style="183" customWidth="1"/>
    <col min="13570" max="13570" width="17.453125" style="183" customWidth="1"/>
    <col min="13571" max="13571" width="40.453125" style="183" customWidth="1"/>
    <col min="13572" max="13572" width="31.54296875" style="183" customWidth="1"/>
    <col min="13573" max="13573" width="23.36328125" style="183" customWidth="1"/>
    <col min="13574" max="13574" width="18.453125" style="183" customWidth="1"/>
    <col min="13575" max="13575" width="19.36328125" style="183" customWidth="1"/>
    <col min="13576" max="13576" width="14.6328125" style="183" customWidth="1"/>
    <col min="13577" max="13577" width="11.453125" style="183" customWidth="1"/>
    <col min="13578" max="13578" width="10.36328125" style="183" bestFit="1" customWidth="1"/>
    <col min="13579" max="13579" width="9.6328125" style="183" bestFit="1" customWidth="1"/>
    <col min="13580" max="13824" width="8.6328125" style="183"/>
    <col min="13825" max="13825" width="23.6328125" style="183" customWidth="1"/>
    <col min="13826" max="13826" width="17.453125" style="183" customWidth="1"/>
    <col min="13827" max="13827" width="40.453125" style="183" customWidth="1"/>
    <col min="13828" max="13828" width="31.54296875" style="183" customWidth="1"/>
    <col min="13829" max="13829" width="23.36328125" style="183" customWidth="1"/>
    <col min="13830" max="13830" width="18.453125" style="183" customWidth="1"/>
    <col min="13831" max="13831" width="19.36328125" style="183" customWidth="1"/>
    <col min="13832" max="13832" width="14.6328125" style="183" customWidth="1"/>
    <col min="13833" max="13833" width="11.453125" style="183" customWidth="1"/>
    <col min="13834" max="13834" width="10.36328125" style="183" bestFit="1" customWidth="1"/>
    <col min="13835" max="13835" width="9.6328125" style="183" bestFit="1" customWidth="1"/>
    <col min="13836" max="14080" width="8.6328125" style="183"/>
    <col min="14081" max="14081" width="23.6328125" style="183" customWidth="1"/>
    <col min="14082" max="14082" width="17.453125" style="183" customWidth="1"/>
    <col min="14083" max="14083" width="40.453125" style="183" customWidth="1"/>
    <col min="14084" max="14084" width="31.54296875" style="183" customWidth="1"/>
    <col min="14085" max="14085" width="23.36328125" style="183" customWidth="1"/>
    <col min="14086" max="14086" width="18.453125" style="183" customWidth="1"/>
    <col min="14087" max="14087" width="19.36328125" style="183" customWidth="1"/>
    <col min="14088" max="14088" width="14.6328125" style="183" customWidth="1"/>
    <col min="14089" max="14089" width="11.453125" style="183" customWidth="1"/>
    <col min="14090" max="14090" width="10.36328125" style="183" bestFit="1" customWidth="1"/>
    <col min="14091" max="14091" width="9.6328125" style="183" bestFit="1" customWidth="1"/>
    <col min="14092" max="14336" width="8.6328125" style="183"/>
    <col min="14337" max="14337" width="23.6328125" style="183" customWidth="1"/>
    <col min="14338" max="14338" width="17.453125" style="183" customWidth="1"/>
    <col min="14339" max="14339" width="40.453125" style="183" customWidth="1"/>
    <col min="14340" max="14340" width="31.54296875" style="183" customWidth="1"/>
    <col min="14341" max="14341" width="23.36328125" style="183" customWidth="1"/>
    <col min="14342" max="14342" width="18.453125" style="183" customWidth="1"/>
    <col min="14343" max="14343" width="19.36328125" style="183" customWidth="1"/>
    <col min="14344" max="14344" width="14.6328125" style="183" customWidth="1"/>
    <col min="14345" max="14345" width="11.453125" style="183" customWidth="1"/>
    <col min="14346" max="14346" width="10.36328125" style="183" bestFit="1" customWidth="1"/>
    <col min="14347" max="14347" width="9.6328125" style="183" bestFit="1" customWidth="1"/>
    <col min="14348" max="14592" width="8.6328125" style="183"/>
    <col min="14593" max="14593" width="23.6328125" style="183" customWidth="1"/>
    <col min="14594" max="14594" width="17.453125" style="183" customWidth="1"/>
    <col min="14595" max="14595" width="40.453125" style="183" customWidth="1"/>
    <col min="14596" max="14596" width="31.54296875" style="183" customWidth="1"/>
    <col min="14597" max="14597" width="23.36328125" style="183" customWidth="1"/>
    <col min="14598" max="14598" width="18.453125" style="183" customWidth="1"/>
    <col min="14599" max="14599" width="19.36328125" style="183" customWidth="1"/>
    <col min="14600" max="14600" width="14.6328125" style="183" customWidth="1"/>
    <col min="14601" max="14601" width="11.453125" style="183" customWidth="1"/>
    <col min="14602" max="14602" width="10.36328125" style="183" bestFit="1" customWidth="1"/>
    <col min="14603" max="14603" width="9.6328125" style="183" bestFit="1" customWidth="1"/>
    <col min="14604" max="14848" width="8.6328125" style="183"/>
    <col min="14849" max="14849" width="23.6328125" style="183" customWidth="1"/>
    <col min="14850" max="14850" width="17.453125" style="183" customWidth="1"/>
    <col min="14851" max="14851" width="40.453125" style="183" customWidth="1"/>
    <col min="14852" max="14852" width="31.54296875" style="183" customWidth="1"/>
    <col min="14853" max="14853" width="23.36328125" style="183" customWidth="1"/>
    <col min="14854" max="14854" width="18.453125" style="183" customWidth="1"/>
    <col min="14855" max="14855" width="19.36328125" style="183" customWidth="1"/>
    <col min="14856" max="14856" width="14.6328125" style="183" customWidth="1"/>
    <col min="14857" max="14857" width="11.453125" style="183" customWidth="1"/>
    <col min="14858" max="14858" width="10.36328125" style="183" bestFit="1" customWidth="1"/>
    <col min="14859" max="14859" width="9.6328125" style="183" bestFit="1" customWidth="1"/>
    <col min="14860" max="15104" width="8.6328125" style="183"/>
    <col min="15105" max="15105" width="23.6328125" style="183" customWidth="1"/>
    <col min="15106" max="15106" width="17.453125" style="183" customWidth="1"/>
    <col min="15107" max="15107" width="40.453125" style="183" customWidth="1"/>
    <col min="15108" max="15108" width="31.54296875" style="183" customWidth="1"/>
    <col min="15109" max="15109" width="23.36328125" style="183" customWidth="1"/>
    <col min="15110" max="15110" width="18.453125" style="183" customWidth="1"/>
    <col min="15111" max="15111" width="19.36328125" style="183" customWidth="1"/>
    <col min="15112" max="15112" width="14.6328125" style="183" customWidth="1"/>
    <col min="15113" max="15113" width="11.453125" style="183" customWidth="1"/>
    <col min="15114" max="15114" width="10.36328125" style="183" bestFit="1" customWidth="1"/>
    <col min="15115" max="15115" width="9.6328125" style="183" bestFit="1" customWidth="1"/>
    <col min="15116" max="15360" width="8.6328125" style="183"/>
    <col min="15361" max="15361" width="23.6328125" style="183" customWidth="1"/>
    <col min="15362" max="15362" width="17.453125" style="183" customWidth="1"/>
    <col min="15363" max="15363" width="40.453125" style="183" customWidth="1"/>
    <col min="15364" max="15364" width="31.54296875" style="183" customWidth="1"/>
    <col min="15365" max="15365" width="23.36328125" style="183" customWidth="1"/>
    <col min="15366" max="15366" width="18.453125" style="183" customWidth="1"/>
    <col min="15367" max="15367" width="19.36328125" style="183" customWidth="1"/>
    <col min="15368" max="15368" width="14.6328125" style="183" customWidth="1"/>
    <col min="15369" max="15369" width="11.453125" style="183" customWidth="1"/>
    <col min="15370" max="15370" width="10.36328125" style="183" bestFit="1" customWidth="1"/>
    <col min="15371" max="15371" width="9.6328125" style="183" bestFit="1" customWidth="1"/>
    <col min="15372" max="15616" width="8.6328125" style="183"/>
    <col min="15617" max="15617" width="23.6328125" style="183" customWidth="1"/>
    <col min="15618" max="15618" width="17.453125" style="183" customWidth="1"/>
    <col min="15619" max="15619" width="40.453125" style="183" customWidth="1"/>
    <col min="15620" max="15620" width="31.54296875" style="183" customWidth="1"/>
    <col min="15621" max="15621" width="23.36328125" style="183" customWidth="1"/>
    <col min="15622" max="15622" width="18.453125" style="183" customWidth="1"/>
    <col min="15623" max="15623" width="19.36328125" style="183" customWidth="1"/>
    <col min="15624" max="15624" width="14.6328125" style="183" customWidth="1"/>
    <col min="15625" max="15625" width="11.453125" style="183" customWidth="1"/>
    <col min="15626" max="15626" width="10.36328125" style="183" bestFit="1" customWidth="1"/>
    <col min="15627" max="15627" width="9.6328125" style="183" bestFit="1" customWidth="1"/>
    <col min="15628" max="15872" width="8.6328125" style="183"/>
    <col min="15873" max="15873" width="23.6328125" style="183" customWidth="1"/>
    <col min="15874" max="15874" width="17.453125" style="183" customWidth="1"/>
    <col min="15875" max="15875" width="40.453125" style="183" customWidth="1"/>
    <col min="15876" max="15876" width="31.54296875" style="183" customWidth="1"/>
    <col min="15877" max="15877" width="23.36328125" style="183" customWidth="1"/>
    <col min="15878" max="15878" width="18.453125" style="183" customWidth="1"/>
    <col min="15879" max="15879" width="19.36328125" style="183" customWidth="1"/>
    <col min="15880" max="15880" width="14.6328125" style="183" customWidth="1"/>
    <col min="15881" max="15881" width="11.453125" style="183" customWidth="1"/>
    <col min="15882" max="15882" width="10.36328125" style="183" bestFit="1" customWidth="1"/>
    <col min="15883" max="15883" width="9.6328125" style="183" bestFit="1" customWidth="1"/>
    <col min="15884" max="16128" width="8.6328125" style="183"/>
    <col min="16129" max="16129" width="23.6328125" style="183" customWidth="1"/>
    <col min="16130" max="16130" width="17.453125" style="183" customWidth="1"/>
    <col min="16131" max="16131" width="40.453125" style="183" customWidth="1"/>
    <col min="16132" max="16132" width="31.54296875" style="183" customWidth="1"/>
    <col min="16133" max="16133" width="23.36328125" style="183" customWidth="1"/>
    <col min="16134" max="16134" width="18.453125" style="183" customWidth="1"/>
    <col min="16135" max="16135" width="19.36328125" style="183" customWidth="1"/>
    <col min="16136" max="16136" width="14.6328125" style="183" customWidth="1"/>
    <col min="16137" max="16137" width="11.453125" style="183" customWidth="1"/>
    <col min="16138" max="16138" width="10.36328125" style="183" bestFit="1" customWidth="1"/>
    <col min="16139" max="16139" width="9.6328125" style="183" bestFit="1" customWidth="1"/>
    <col min="16140" max="16384" width="8.6328125" style="183"/>
  </cols>
  <sheetData>
    <row r="1" spans="1:9" s="176" customFormat="1" ht="15.5" x14ac:dyDescent="0.35">
      <c r="A1" s="458" t="s">
        <v>92</v>
      </c>
      <c r="B1" s="459"/>
      <c r="C1" s="174"/>
      <c r="D1" s="175"/>
      <c r="G1" s="177"/>
      <c r="I1" s="177"/>
    </row>
    <row r="2" spans="1:9" s="176" customFormat="1" ht="63.65" customHeight="1" x14ac:dyDescent="0.35">
      <c r="A2" s="458" t="s">
        <v>140</v>
      </c>
      <c r="B2" s="459"/>
      <c r="C2" s="178"/>
      <c r="G2" s="177"/>
      <c r="H2" s="179"/>
      <c r="I2" s="180"/>
    </row>
    <row r="3" spans="1:9" s="176" customFormat="1" ht="15.5" x14ac:dyDescent="0.35">
      <c r="A3" s="458" t="s">
        <v>94</v>
      </c>
      <c r="B3" s="459"/>
      <c r="C3" s="174"/>
      <c r="G3" s="177"/>
      <c r="H3" s="179"/>
      <c r="I3" s="180"/>
    </row>
    <row r="4" spans="1:9" s="176" customFormat="1" ht="15.5" x14ac:dyDescent="0.35">
      <c r="A4" s="458" t="s">
        <v>95</v>
      </c>
      <c r="B4" s="459"/>
      <c r="C4" s="174" t="s">
        <v>141</v>
      </c>
      <c r="G4" s="177"/>
      <c r="H4" s="179"/>
      <c r="I4" s="180"/>
    </row>
    <row r="5" spans="1:9" ht="15.5" x14ac:dyDescent="0.35">
      <c r="A5" s="181"/>
      <c r="B5" s="176"/>
      <c r="C5" s="182"/>
    </row>
    <row r="6" spans="1:9" ht="48" customHeight="1" x14ac:dyDescent="0.35">
      <c r="A6" s="460" t="s">
        <v>142</v>
      </c>
      <c r="B6" s="460"/>
      <c r="C6" s="460"/>
      <c r="D6" s="460"/>
      <c r="E6" s="460"/>
    </row>
    <row r="7" spans="1:9" ht="13.5" thickBot="1" x14ac:dyDescent="0.4">
      <c r="A7" s="184"/>
    </row>
    <row r="8" spans="1:9" ht="16" thickBot="1" x14ac:dyDescent="0.4">
      <c r="A8" s="185" t="s">
        <v>143</v>
      </c>
      <c r="B8" s="186" t="s">
        <v>144</v>
      </c>
      <c r="C8" s="187" t="s">
        <v>145</v>
      </c>
      <c r="D8" s="187"/>
      <c r="E8" s="188"/>
    </row>
    <row r="9" spans="1:9" ht="16" thickBot="1" x14ac:dyDescent="0.4">
      <c r="A9" s="189">
        <v>1</v>
      </c>
      <c r="B9" s="190" t="s">
        <v>78</v>
      </c>
      <c r="C9" s="462" t="s">
        <v>146</v>
      </c>
      <c r="D9" s="462"/>
      <c r="E9" s="191"/>
      <c r="F9" s="471" t="s">
        <v>147</v>
      </c>
      <c r="G9" s="472"/>
      <c r="H9" s="473"/>
    </row>
    <row r="10" spans="1:9" ht="14" x14ac:dyDescent="0.35">
      <c r="A10" s="192">
        <v>2</v>
      </c>
      <c r="B10" s="193" t="s">
        <v>148</v>
      </c>
      <c r="C10" s="456" t="s">
        <v>149</v>
      </c>
      <c r="D10" s="456"/>
      <c r="E10" s="457"/>
      <c r="F10" s="474" t="s">
        <v>150</v>
      </c>
      <c r="G10" s="475"/>
      <c r="H10" s="476"/>
    </row>
    <row r="11" spans="1:9" ht="14" x14ac:dyDescent="0.35">
      <c r="A11" s="192">
        <v>3</v>
      </c>
      <c r="B11" s="193" t="s">
        <v>151</v>
      </c>
      <c r="C11" s="456" t="s">
        <v>152</v>
      </c>
      <c r="D11" s="456"/>
      <c r="E11" s="457"/>
      <c r="F11" s="477"/>
      <c r="G11" s="478"/>
      <c r="H11" s="479"/>
    </row>
    <row r="12" spans="1:9" ht="14" x14ac:dyDescent="0.35">
      <c r="A12" s="192">
        <v>4</v>
      </c>
      <c r="B12" s="193" t="s">
        <v>153</v>
      </c>
      <c r="C12" s="456" t="s">
        <v>154</v>
      </c>
      <c r="D12" s="456"/>
      <c r="E12" s="457"/>
      <c r="F12" s="477"/>
      <c r="G12" s="478"/>
      <c r="H12" s="479"/>
    </row>
    <row r="13" spans="1:9" ht="14" x14ac:dyDescent="0.35">
      <c r="A13" s="192">
        <v>5</v>
      </c>
      <c r="B13" s="193" t="s">
        <v>155</v>
      </c>
      <c r="C13" s="456" t="s">
        <v>149</v>
      </c>
      <c r="D13" s="456"/>
      <c r="E13" s="457"/>
      <c r="F13" s="477"/>
      <c r="G13" s="478"/>
      <c r="H13" s="479"/>
    </row>
    <row r="14" spans="1:9" ht="14" x14ac:dyDescent="0.35">
      <c r="A14" s="192">
        <v>6</v>
      </c>
      <c r="B14" s="193" t="s">
        <v>156</v>
      </c>
      <c r="C14" s="456" t="str">
        <f>B85</f>
        <v>Tenderer's description of Formula E</v>
      </c>
      <c r="D14" s="456"/>
      <c r="E14" s="457"/>
      <c r="F14" s="477"/>
      <c r="G14" s="478"/>
      <c r="H14" s="479"/>
    </row>
    <row r="15" spans="1:9" ht="14" x14ac:dyDescent="0.35">
      <c r="A15" s="192">
        <v>7</v>
      </c>
      <c r="B15" s="193" t="s">
        <v>157</v>
      </c>
      <c r="C15" s="456" t="str">
        <f>B96</f>
        <v>Tenderer's description of Formula F</v>
      </c>
      <c r="D15" s="456"/>
      <c r="E15" s="457"/>
      <c r="F15" s="477"/>
      <c r="G15" s="478"/>
      <c r="H15" s="479"/>
    </row>
    <row r="16" spans="1:9" ht="14" x14ac:dyDescent="0.35">
      <c r="A16" s="192">
        <v>8</v>
      </c>
      <c r="B16" s="193" t="s">
        <v>158</v>
      </c>
      <c r="C16" s="456" t="str">
        <f>B107</f>
        <v>Tenderer's description of Formula G</v>
      </c>
      <c r="D16" s="456"/>
      <c r="E16" s="457"/>
      <c r="F16" s="477"/>
      <c r="G16" s="478"/>
      <c r="H16" s="479"/>
    </row>
    <row r="17" spans="1:9" ht="14" x14ac:dyDescent="0.35">
      <c r="A17" s="192">
        <v>9</v>
      </c>
      <c r="B17" s="193" t="s">
        <v>159</v>
      </c>
      <c r="C17" s="456" t="str">
        <f>B118</f>
        <v>Tenderer's description of Formula H</v>
      </c>
      <c r="D17" s="456"/>
      <c r="E17" s="457"/>
      <c r="F17" s="477"/>
      <c r="G17" s="478"/>
      <c r="H17" s="479"/>
    </row>
    <row r="18" spans="1:9" ht="14" x14ac:dyDescent="0.35">
      <c r="A18" s="192">
        <v>10</v>
      </c>
      <c r="B18" s="193" t="s">
        <v>160</v>
      </c>
      <c r="C18" s="456" t="str">
        <f>B129</f>
        <v>Tenderer's description of Formula I</v>
      </c>
      <c r="D18" s="456"/>
      <c r="E18" s="457"/>
      <c r="F18" s="477"/>
      <c r="G18" s="478"/>
      <c r="H18" s="479"/>
    </row>
    <row r="19" spans="1:9" ht="14.5" thickBot="1" x14ac:dyDescent="0.4">
      <c r="A19" s="194">
        <v>11</v>
      </c>
      <c r="B19" s="195" t="s">
        <v>161</v>
      </c>
      <c r="C19" s="463" t="str">
        <f>B140</f>
        <v>Tenderer's description of Formula J</v>
      </c>
      <c r="D19" s="463"/>
      <c r="E19" s="464"/>
      <c r="F19" s="480"/>
      <c r="G19" s="481"/>
      <c r="H19" s="482"/>
    </row>
    <row r="20" spans="1:9" ht="13" x14ac:dyDescent="0.35">
      <c r="A20" s="184"/>
      <c r="B20" s="196"/>
      <c r="C20" s="196"/>
      <c r="D20" s="196"/>
    </row>
    <row r="21" spans="1:9" ht="36" x14ac:dyDescent="0.4">
      <c r="A21" s="197" t="s">
        <v>162</v>
      </c>
      <c r="B21" s="198"/>
      <c r="C21" s="196"/>
      <c r="D21" s="196"/>
    </row>
    <row r="22" spans="1:9" ht="36.75" customHeight="1" x14ac:dyDescent="0.3">
      <c r="A22" s="199">
        <v>1</v>
      </c>
      <c r="B22" s="465" t="s">
        <v>163</v>
      </c>
      <c r="C22" s="466"/>
      <c r="D22" s="466"/>
      <c r="E22" s="466"/>
      <c r="F22" s="466"/>
      <c r="G22" s="467"/>
    </row>
    <row r="23" spans="1:9" ht="18.75" customHeight="1" x14ac:dyDescent="0.3">
      <c r="A23" s="199">
        <v>2</v>
      </c>
      <c r="B23" s="468" t="s">
        <v>164</v>
      </c>
      <c r="C23" s="469"/>
      <c r="D23" s="469"/>
      <c r="E23" s="469"/>
      <c r="F23" s="469"/>
      <c r="G23" s="470"/>
    </row>
    <row r="24" spans="1:9" ht="14" x14ac:dyDescent="0.3">
      <c r="A24" s="200"/>
      <c r="B24" s="201"/>
      <c r="C24" s="196"/>
      <c r="D24" s="196"/>
    </row>
    <row r="25" spans="1:9" ht="31.5" customHeight="1" x14ac:dyDescent="0.35">
      <c r="A25" s="202" t="s">
        <v>165</v>
      </c>
      <c r="B25" s="203"/>
      <c r="C25" s="203"/>
    </row>
    <row r="26" spans="1:9" s="176" customFormat="1" ht="18.75" customHeight="1" x14ac:dyDescent="0.35">
      <c r="A26" s="204">
        <v>1</v>
      </c>
      <c r="B26" s="461" t="s">
        <v>166</v>
      </c>
      <c r="C26" s="461"/>
      <c r="D26" s="461"/>
      <c r="E26" s="461"/>
      <c r="F26" s="461"/>
      <c r="G26" s="461"/>
    </row>
    <row r="27" spans="1:9" s="176" customFormat="1" ht="35.25" customHeight="1" x14ac:dyDescent="0.35">
      <c r="A27" s="204">
        <v>2</v>
      </c>
      <c r="B27" s="461" t="s">
        <v>167</v>
      </c>
      <c r="C27" s="461"/>
      <c r="D27" s="461"/>
      <c r="E27" s="461"/>
      <c r="F27" s="461"/>
      <c r="G27" s="461"/>
      <c r="H27" s="205"/>
      <c r="I27" s="205"/>
    </row>
    <row r="28" spans="1:9" s="176" customFormat="1" ht="62.15" customHeight="1" x14ac:dyDescent="0.35">
      <c r="A28" s="206">
        <v>3</v>
      </c>
      <c r="B28" s="461" t="s">
        <v>168</v>
      </c>
      <c r="C28" s="461"/>
      <c r="D28" s="461"/>
      <c r="E28" s="461"/>
      <c r="F28" s="461"/>
      <c r="G28" s="461"/>
    </row>
    <row r="29" spans="1:9" s="176" customFormat="1" ht="62.15" customHeight="1" x14ac:dyDescent="0.35">
      <c r="A29" s="206">
        <v>4</v>
      </c>
      <c r="B29" s="461" t="s">
        <v>169</v>
      </c>
      <c r="C29" s="461"/>
      <c r="D29" s="461"/>
      <c r="E29" s="461"/>
      <c r="F29" s="461"/>
      <c r="G29" s="461"/>
      <c r="H29" s="207"/>
    </row>
    <row r="30" spans="1:9" s="176" customFormat="1" ht="38.25" customHeight="1" x14ac:dyDescent="0.35">
      <c r="A30" s="206">
        <v>5</v>
      </c>
      <c r="B30" s="461" t="s">
        <v>170</v>
      </c>
      <c r="C30" s="461"/>
      <c r="D30" s="461"/>
      <c r="E30" s="461"/>
      <c r="F30" s="461"/>
      <c r="G30" s="461"/>
    </row>
    <row r="31" spans="1:9" s="176" customFormat="1" ht="35.25" customHeight="1" x14ac:dyDescent="0.35">
      <c r="A31" s="206">
        <v>6</v>
      </c>
      <c r="B31" s="461" t="s">
        <v>171</v>
      </c>
      <c r="C31" s="461"/>
      <c r="D31" s="461"/>
      <c r="E31" s="461"/>
      <c r="F31" s="461"/>
      <c r="G31" s="461"/>
    </row>
    <row r="32" spans="1:9" ht="64.5" customHeight="1" x14ac:dyDescent="0.35">
      <c r="A32" s="202" t="s">
        <v>172</v>
      </c>
      <c r="B32" s="208"/>
      <c r="C32" s="203"/>
    </row>
    <row r="33" spans="1:22" s="210" customFormat="1" ht="51.75" customHeight="1" x14ac:dyDescent="0.35">
      <c r="A33" s="204">
        <v>1</v>
      </c>
      <c r="B33" s="461" t="s">
        <v>173</v>
      </c>
      <c r="C33" s="461"/>
      <c r="D33" s="461"/>
      <c r="E33" s="461"/>
      <c r="F33" s="461"/>
      <c r="G33" s="461"/>
      <c r="H33" s="209"/>
      <c r="I33" s="209"/>
    </row>
    <row r="34" spans="1:22" s="210" customFormat="1" ht="37.5" customHeight="1" x14ac:dyDescent="0.35">
      <c r="A34" s="204">
        <v>2</v>
      </c>
      <c r="B34" s="461" t="s">
        <v>174</v>
      </c>
      <c r="C34" s="461"/>
      <c r="D34" s="461"/>
      <c r="E34" s="461"/>
      <c r="F34" s="461"/>
      <c r="G34" s="461"/>
      <c r="H34" s="209"/>
      <c r="I34" s="209"/>
    </row>
    <row r="35" spans="1:22" s="210" customFormat="1" ht="54" customHeight="1" x14ac:dyDescent="0.35">
      <c r="A35" s="211">
        <v>3</v>
      </c>
      <c r="B35" s="485" t="s">
        <v>175</v>
      </c>
      <c r="C35" s="485"/>
      <c r="D35" s="485"/>
      <c r="E35" s="485"/>
      <c r="F35" s="485"/>
      <c r="G35" s="485"/>
      <c r="H35" s="209"/>
      <c r="I35" s="209"/>
    </row>
    <row r="36" spans="1:22" s="210" customFormat="1" ht="87.75" customHeight="1" x14ac:dyDescent="0.35">
      <c r="A36" s="204">
        <v>4</v>
      </c>
      <c r="B36" s="461" t="s">
        <v>176</v>
      </c>
      <c r="C36" s="461"/>
      <c r="D36" s="461"/>
      <c r="E36" s="461"/>
      <c r="F36" s="461"/>
      <c r="G36" s="461"/>
      <c r="H36" s="209"/>
      <c r="I36" s="209"/>
    </row>
    <row r="37" spans="1:22" s="210" customFormat="1" ht="22.5" customHeight="1" x14ac:dyDescent="0.35">
      <c r="A37" s="212">
        <v>5</v>
      </c>
      <c r="B37" s="486" t="s">
        <v>177</v>
      </c>
      <c r="C37" s="486"/>
      <c r="D37" s="486"/>
      <c r="E37" s="486"/>
      <c r="F37" s="486"/>
      <c r="G37" s="486"/>
      <c r="H37" s="209"/>
      <c r="I37" s="209"/>
    </row>
    <row r="38" spans="1:22" s="210" customFormat="1" ht="14" x14ac:dyDescent="0.35">
      <c r="A38" s="213" t="s">
        <v>88</v>
      </c>
      <c r="B38" s="214" t="s">
        <v>88</v>
      </c>
      <c r="C38" s="215"/>
      <c r="D38" s="216"/>
      <c r="E38" s="216"/>
      <c r="F38" s="216"/>
      <c r="G38" s="216"/>
    </row>
    <row r="39" spans="1:22" ht="14" x14ac:dyDescent="0.35">
      <c r="C39" s="203"/>
      <c r="D39" s="203"/>
      <c r="E39" s="203"/>
      <c r="F39" s="203"/>
      <c r="G39" s="203"/>
    </row>
    <row r="40" spans="1:22" ht="13" x14ac:dyDescent="0.35">
      <c r="A40" s="218"/>
    </row>
    <row r="41" spans="1:22" ht="34.25" customHeight="1" x14ac:dyDescent="0.35">
      <c r="A41" s="219" t="s">
        <v>178</v>
      </c>
      <c r="B41" s="483" t="s">
        <v>149</v>
      </c>
      <c r="C41" s="484"/>
      <c r="D41" s="484"/>
      <c r="E41" s="484"/>
      <c r="F41" s="484"/>
      <c r="G41" s="484"/>
      <c r="H41" s="220"/>
      <c r="I41" s="220"/>
      <c r="J41" s="220"/>
      <c r="K41" s="221"/>
    </row>
    <row r="42" spans="1:22" ht="81" customHeight="1" x14ac:dyDescent="0.35">
      <c r="A42" s="222" t="s">
        <v>179</v>
      </c>
      <c r="B42" s="223" t="s">
        <v>180</v>
      </c>
      <c r="C42" s="222" t="s">
        <v>181</v>
      </c>
      <c r="D42" s="222" t="s">
        <v>182</v>
      </c>
      <c r="E42" s="223" t="s">
        <v>183</v>
      </c>
      <c r="F42" s="223" t="s">
        <v>184</v>
      </c>
      <c r="G42" s="222" t="s">
        <v>185</v>
      </c>
      <c r="H42" s="224" t="s">
        <v>186</v>
      </c>
      <c r="I42" s="225" t="s">
        <v>187</v>
      </c>
      <c r="J42" s="225" t="s">
        <v>187</v>
      </c>
      <c r="K42" s="225" t="s">
        <v>187</v>
      </c>
      <c r="L42" s="225" t="s">
        <v>187</v>
      </c>
      <c r="M42" s="225" t="s">
        <v>187</v>
      </c>
      <c r="N42" s="225" t="s">
        <v>187</v>
      </c>
    </row>
    <row r="43" spans="1:22" x14ac:dyDescent="0.35">
      <c r="A43" s="226" t="s">
        <v>188</v>
      </c>
      <c r="B43" s="227"/>
      <c r="C43" s="228"/>
      <c r="D43" s="228"/>
      <c r="E43" s="229"/>
      <c r="F43" s="230"/>
      <c r="G43" s="231"/>
      <c r="H43" s="232"/>
      <c r="I43" s="233"/>
      <c r="J43" s="234"/>
      <c r="K43" s="234"/>
      <c r="L43" s="234"/>
      <c r="M43" s="234"/>
      <c r="N43" s="234"/>
      <c r="O43" s="235"/>
      <c r="P43" s="235"/>
      <c r="Q43" s="235"/>
      <c r="R43" s="235"/>
      <c r="S43" s="235"/>
      <c r="T43" s="235"/>
      <c r="U43" s="235"/>
      <c r="V43" s="235"/>
    </row>
    <row r="44" spans="1:22" x14ac:dyDescent="0.35">
      <c r="A44" s="226" t="s">
        <v>189</v>
      </c>
      <c r="B44" s="236"/>
      <c r="C44" s="234"/>
      <c r="D44" s="228"/>
      <c r="E44" s="229"/>
      <c r="F44" s="230"/>
      <c r="G44" s="231"/>
      <c r="H44" s="232"/>
      <c r="I44" s="233"/>
      <c r="J44" s="234"/>
      <c r="K44" s="234"/>
      <c r="L44" s="234"/>
      <c r="M44" s="234"/>
      <c r="N44" s="234"/>
      <c r="O44" s="235"/>
      <c r="P44" s="235"/>
      <c r="Q44" s="235"/>
      <c r="R44" s="235"/>
      <c r="S44" s="235"/>
      <c r="T44" s="235"/>
      <c r="U44" s="235"/>
      <c r="V44" s="235"/>
    </row>
    <row r="45" spans="1:22" x14ac:dyDescent="0.35">
      <c r="A45" s="226" t="s">
        <v>190</v>
      </c>
      <c r="B45" s="236"/>
      <c r="C45" s="234"/>
      <c r="D45" s="228"/>
      <c r="E45" s="229"/>
      <c r="F45" s="230"/>
      <c r="G45" s="231"/>
      <c r="H45" s="232"/>
      <c r="I45" s="233"/>
      <c r="J45" s="234"/>
      <c r="K45" s="234"/>
      <c r="L45" s="234"/>
      <c r="M45" s="234"/>
      <c r="N45" s="234"/>
      <c r="O45" s="235"/>
      <c r="P45" s="235"/>
      <c r="Q45" s="235"/>
      <c r="R45" s="235"/>
      <c r="S45" s="235"/>
      <c r="T45" s="235"/>
      <c r="U45" s="235"/>
      <c r="V45" s="235"/>
    </row>
    <row r="46" spans="1:22" x14ac:dyDescent="0.35">
      <c r="A46" s="226" t="s">
        <v>191</v>
      </c>
      <c r="B46" s="236"/>
      <c r="C46" s="234"/>
      <c r="D46" s="234"/>
      <c r="E46" s="234"/>
      <c r="F46" s="237"/>
      <c r="G46" s="237"/>
      <c r="H46" s="234"/>
      <c r="I46" s="233"/>
      <c r="J46" s="234"/>
      <c r="K46" s="234"/>
      <c r="L46" s="234"/>
      <c r="M46" s="234"/>
      <c r="N46" s="234"/>
      <c r="O46" s="235"/>
      <c r="P46" s="235"/>
      <c r="Q46" s="235"/>
      <c r="R46" s="235"/>
      <c r="S46" s="235"/>
      <c r="T46" s="235"/>
      <c r="U46" s="235"/>
      <c r="V46" s="235"/>
    </row>
    <row r="47" spans="1:22" x14ac:dyDescent="0.35">
      <c r="A47" s="226" t="s">
        <v>192</v>
      </c>
      <c r="B47" s="236"/>
      <c r="C47" s="234"/>
      <c r="D47" s="234"/>
      <c r="E47" s="234"/>
      <c r="F47" s="237"/>
      <c r="G47" s="237"/>
      <c r="H47" s="234"/>
      <c r="I47" s="233"/>
      <c r="J47" s="234"/>
      <c r="K47" s="234"/>
      <c r="L47" s="234"/>
      <c r="M47" s="234"/>
      <c r="N47" s="234"/>
      <c r="O47" s="235"/>
      <c r="P47" s="235"/>
      <c r="Q47" s="235"/>
      <c r="R47" s="235"/>
      <c r="S47" s="235"/>
      <c r="T47" s="235"/>
      <c r="U47" s="235"/>
      <c r="V47" s="235"/>
    </row>
    <row r="48" spans="1:22" ht="13" x14ac:dyDescent="0.35">
      <c r="A48" s="226" t="s">
        <v>193</v>
      </c>
      <c r="B48" s="238">
        <v>0.15</v>
      </c>
      <c r="C48" s="239" t="s">
        <v>194</v>
      </c>
      <c r="D48" s="240"/>
      <c r="E48" s="241"/>
    </row>
    <row r="49" spans="1:14" ht="13" x14ac:dyDescent="0.35">
      <c r="A49" s="242"/>
      <c r="B49" s="238">
        <f>SUM(B43:B48)</f>
        <v>0.15</v>
      </c>
      <c r="C49" s="243" t="s">
        <v>195</v>
      </c>
      <c r="D49" s="244" t="s">
        <v>196</v>
      </c>
      <c r="E49" s="244"/>
      <c r="F49" s="244"/>
      <c r="G49" s="244"/>
    </row>
    <row r="50" spans="1:14" x14ac:dyDescent="0.35">
      <c r="A50" s="245"/>
    </row>
    <row r="51" spans="1:14" ht="13" x14ac:dyDescent="0.35">
      <c r="A51" s="218"/>
    </row>
    <row r="52" spans="1:14" ht="42.65" customHeight="1" x14ac:dyDescent="0.35">
      <c r="A52" s="219" t="s">
        <v>197</v>
      </c>
      <c r="B52" s="483" t="s">
        <v>152</v>
      </c>
      <c r="C52" s="484"/>
      <c r="D52" s="484"/>
      <c r="E52" s="484"/>
      <c r="F52" s="484"/>
      <c r="G52" s="484"/>
      <c r="H52" s="220"/>
      <c r="I52" s="220"/>
      <c r="J52" s="220"/>
      <c r="K52" s="221"/>
    </row>
    <row r="53" spans="1:14" ht="78.75" customHeight="1" x14ac:dyDescent="0.35">
      <c r="A53" s="222" t="s">
        <v>179</v>
      </c>
      <c r="B53" s="223" t="s">
        <v>180</v>
      </c>
      <c r="C53" s="222" t="s">
        <v>181</v>
      </c>
      <c r="D53" s="222" t="s">
        <v>182</v>
      </c>
      <c r="E53" s="223" t="s">
        <v>183</v>
      </c>
      <c r="F53" s="223" t="s">
        <v>184</v>
      </c>
      <c r="G53" s="222" t="s">
        <v>185</v>
      </c>
      <c r="H53" s="224" t="s">
        <v>198</v>
      </c>
      <c r="I53" s="225" t="s">
        <v>187</v>
      </c>
      <c r="J53" s="225" t="s">
        <v>187</v>
      </c>
      <c r="K53" s="225" t="s">
        <v>187</v>
      </c>
      <c r="L53" s="225" t="s">
        <v>187</v>
      </c>
      <c r="M53" s="225" t="s">
        <v>187</v>
      </c>
      <c r="N53" s="225" t="s">
        <v>187</v>
      </c>
    </row>
    <row r="54" spans="1:14" x14ac:dyDescent="0.35">
      <c r="A54" s="226" t="s">
        <v>199</v>
      </c>
      <c r="B54" s="227"/>
      <c r="C54" s="228"/>
      <c r="D54" s="228"/>
      <c r="E54" s="228"/>
      <c r="F54" s="230"/>
      <c r="G54" s="231"/>
      <c r="H54" s="232"/>
      <c r="I54" s="233"/>
      <c r="J54" s="234"/>
      <c r="K54" s="234"/>
      <c r="L54" s="234"/>
      <c r="M54" s="234"/>
      <c r="N54" s="234"/>
    </row>
    <row r="55" spans="1:14" x14ac:dyDescent="0.35">
      <c r="A55" s="226" t="s">
        <v>200</v>
      </c>
      <c r="B55" s="236"/>
      <c r="C55" s="234"/>
      <c r="D55" s="228"/>
      <c r="E55" s="228"/>
      <c r="F55" s="230"/>
      <c r="G55" s="231"/>
      <c r="H55" s="232"/>
      <c r="I55" s="233"/>
      <c r="J55" s="234"/>
      <c r="K55" s="234"/>
      <c r="L55" s="234"/>
      <c r="M55" s="234"/>
      <c r="N55" s="234"/>
    </row>
    <row r="56" spans="1:14" x14ac:dyDescent="0.35">
      <c r="A56" s="226" t="s">
        <v>201</v>
      </c>
      <c r="B56" s="236"/>
      <c r="C56" s="234"/>
      <c r="D56" s="228"/>
      <c r="E56" s="228"/>
      <c r="F56" s="230"/>
      <c r="G56" s="231"/>
      <c r="H56" s="232"/>
      <c r="I56" s="233"/>
      <c r="J56" s="234"/>
      <c r="K56" s="234"/>
      <c r="L56" s="234"/>
      <c r="M56" s="234"/>
      <c r="N56" s="234"/>
    </row>
    <row r="57" spans="1:14" x14ac:dyDescent="0.35">
      <c r="A57" s="226" t="s">
        <v>202</v>
      </c>
      <c r="B57" s="236" t="s">
        <v>88</v>
      </c>
      <c r="C57" s="234"/>
      <c r="D57" s="234"/>
      <c r="E57" s="234"/>
      <c r="F57" s="237"/>
      <c r="G57" s="237"/>
      <c r="H57" s="234"/>
      <c r="I57" s="233"/>
      <c r="J57" s="234"/>
      <c r="K57" s="234"/>
      <c r="L57" s="234"/>
      <c r="M57" s="234"/>
      <c r="N57" s="234"/>
    </row>
    <row r="58" spans="1:14" x14ac:dyDescent="0.35">
      <c r="A58" s="226" t="s">
        <v>203</v>
      </c>
      <c r="B58" s="236" t="s">
        <v>88</v>
      </c>
      <c r="C58" s="234"/>
      <c r="D58" s="234"/>
      <c r="E58" s="234"/>
      <c r="F58" s="237"/>
      <c r="G58" s="237"/>
      <c r="H58" s="234"/>
      <c r="I58" s="233"/>
      <c r="J58" s="234"/>
      <c r="K58" s="234"/>
      <c r="L58" s="234"/>
      <c r="M58" s="234"/>
      <c r="N58" s="234"/>
    </row>
    <row r="59" spans="1:14" ht="13" x14ac:dyDescent="0.35">
      <c r="A59" s="226" t="s">
        <v>204</v>
      </c>
      <c r="B59" s="238">
        <v>0.15</v>
      </c>
      <c r="C59" s="239" t="s">
        <v>194</v>
      </c>
      <c r="D59" s="240"/>
      <c r="E59" s="241"/>
    </row>
    <row r="60" spans="1:14" ht="13" x14ac:dyDescent="0.35">
      <c r="A60" s="242"/>
      <c r="B60" s="238">
        <f>SUM(B54:B59)</f>
        <v>0.15</v>
      </c>
      <c r="C60" s="243" t="s">
        <v>195</v>
      </c>
      <c r="D60" s="244" t="s">
        <v>196</v>
      </c>
      <c r="E60" s="244"/>
      <c r="F60" s="244"/>
      <c r="G60" s="244"/>
    </row>
    <row r="61" spans="1:14" x14ac:dyDescent="0.35">
      <c r="A61" s="245"/>
    </row>
    <row r="62" spans="1:14" ht="13" x14ac:dyDescent="0.35">
      <c r="A62" s="218"/>
    </row>
    <row r="63" spans="1:14" ht="31.25" customHeight="1" x14ac:dyDescent="0.35">
      <c r="A63" s="219" t="s">
        <v>205</v>
      </c>
      <c r="B63" s="483" t="s">
        <v>154</v>
      </c>
      <c r="C63" s="484"/>
      <c r="D63" s="484"/>
      <c r="E63" s="484"/>
      <c r="F63" s="484"/>
      <c r="G63" s="484"/>
      <c r="H63" s="220"/>
      <c r="I63" s="220"/>
      <c r="J63" s="220"/>
      <c r="K63" s="221"/>
    </row>
    <row r="64" spans="1:14" ht="82.5" customHeight="1" x14ac:dyDescent="0.35">
      <c r="A64" s="222" t="s">
        <v>179</v>
      </c>
      <c r="B64" s="223" t="s">
        <v>180</v>
      </c>
      <c r="C64" s="222" t="s">
        <v>181</v>
      </c>
      <c r="D64" s="222" t="s">
        <v>182</v>
      </c>
      <c r="E64" s="223" t="s">
        <v>183</v>
      </c>
      <c r="F64" s="223" t="s">
        <v>184</v>
      </c>
      <c r="G64" s="222" t="s">
        <v>185</v>
      </c>
      <c r="H64" s="224" t="s">
        <v>198</v>
      </c>
      <c r="I64" s="225" t="s">
        <v>187</v>
      </c>
      <c r="J64" s="225" t="s">
        <v>187</v>
      </c>
      <c r="K64" s="225" t="s">
        <v>187</v>
      </c>
      <c r="L64" s="225" t="s">
        <v>187</v>
      </c>
      <c r="M64" s="225" t="s">
        <v>187</v>
      </c>
      <c r="N64" s="225" t="s">
        <v>187</v>
      </c>
    </row>
    <row r="65" spans="1:21" x14ac:dyDescent="0.35">
      <c r="A65" s="226" t="s">
        <v>206</v>
      </c>
      <c r="B65" s="227"/>
      <c r="C65" s="228"/>
      <c r="D65" s="228"/>
      <c r="E65" s="229"/>
      <c r="F65" s="230" t="s">
        <v>88</v>
      </c>
      <c r="G65" s="231" t="s">
        <v>88</v>
      </c>
      <c r="H65" s="232" t="s">
        <v>88</v>
      </c>
      <c r="I65" s="233"/>
      <c r="J65" s="234"/>
      <c r="K65" s="234"/>
      <c r="L65" s="234"/>
      <c r="M65" s="234"/>
      <c r="N65" s="234"/>
      <c r="O65" s="235"/>
      <c r="P65" s="235"/>
      <c r="Q65" s="235"/>
      <c r="R65" s="235"/>
      <c r="S65" s="235"/>
      <c r="T65" s="235"/>
      <c r="U65" s="235"/>
    </row>
    <row r="66" spans="1:21" x14ac:dyDescent="0.35">
      <c r="A66" s="226" t="s">
        <v>207</v>
      </c>
      <c r="B66" s="236" t="s">
        <v>88</v>
      </c>
      <c r="C66" s="234"/>
      <c r="D66" s="234"/>
      <c r="E66" s="234"/>
      <c r="F66" s="237"/>
      <c r="G66" s="237"/>
      <c r="H66" s="234"/>
      <c r="I66" s="233"/>
      <c r="J66" s="234"/>
      <c r="K66" s="234"/>
      <c r="L66" s="234"/>
      <c r="M66" s="234"/>
      <c r="N66" s="234"/>
      <c r="O66" s="235"/>
      <c r="P66" s="235"/>
      <c r="Q66" s="235"/>
      <c r="R66" s="235"/>
      <c r="S66" s="235"/>
      <c r="T66" s="235"/>
      <c r="U66" s="235"/>
    </row>
    <row r="67" spans="1:21" x14ac:dyDescent="0.35">
      <c r="A67" s="226" t="s">
        <v>208</v>
      </c>
      <c r="B67" s="236"/>
      <c r="C67" s="234"/>
      <c r="D67" s="234"/>
      <c r="E67" s="234"/>
      <c r="F67" s="237"/>
      <c r="G67" s="237"/>
      <c r="H67" s="234"/>
      <c r="I67" s="233"/>
      <c r="J67" s="234"/>
      <c r="K67" s="234"/>
      <c r="L67" s="234"/>
      <c r="M67" s="234"/>
      <c r="N67" s="234"/>
      <c r="O67" s="235"/>
      <c r="P67" s="235"/>
      <c r="Q67" s="235"/>
      <c r="R67" s="235"/>
      <c r="S67" s="235"/>
      <c r="T67" s="235"/>
      <c r="U67" s="235"/>
    </row>
    <row r="68" spans="1:21" x14ac:dyDescent="0.35">
      <c r="A68" s="226" t="s">
        <v>209</v>
      </c>
      <c r="B68" s="236" t="s">
        <v>88</v>
      </c>
      <c r="C68" s="234"/>
      <c r="D68" s="234"/>
      <c r="E68" s="234"/>
      <c r="F68" s="237"/>
      <c r="G68" s="237"/>
      <c r="H68" s="234"/>
      <c r="I68" s="233"/>
      <c r="J68" s="234"/>
      <c r="K68" s="234"/>
      <c r="L68" s="234"/>
      <c r="M68" s="234"/>
      <c r="N68" s="234"/>
      <c r="O68" s="235"/>
      <c r="P68" s="235"/>
      <c r="Q68" s="235"/>
      <c r="R68" s="235"/>
      <c r="S68" s="235"/>
      <c r="T68" s="235"/>
      <c r="U68" s="235"/>
    </row>
    <row r="69" spans="1:21" x14ac:dyDescent="0.35">
      <c r="A69" s="226" t="s">
        <v>210</v>
      </c>
      <c r="B69" s="236" t="s">
        <v>88</v>
      </c>
      <c r="C69" s="234"/>
      <c r="D69" s="234"/>
      <c r="E69" s="234"/>
      <c r="F69" s="237"/>
      <c r="G69" s="237"/>
      <c r="H69" s="234"/>
      <c r="I69" s="233"/>
      <c r="J69" s="234"/>
      <c r="K69" s="234"/>
      <c r="L69" s="234"/>
      <c r="M69" s="234"/>
      <c r="N69" s="234"/>
      <c r="O69" s="235"/>
      <c r="P69" s="235"/>
      <c r="Q69" s="235"/>
      <c r="R69" s="235"/>
      <c r="S69" s="235"/>
      <c r="T69" s="235"/>
      <c r="U69" s="235"/>
    </row>
    <row r="70" spans="1:21" ht="13" x14ac:dyDescent="0.35">
      <c r="A70" s="226" t="s">
        <v>211</v>
      </c>
      <c r="B70" s="238">
        <v>0.15</v>
      </c>
      <c r="C70" s="239" t="s">
        <v>194</v>
      </c>
      <c r="D70" s="240"/>
      <c r="E70" s="241"/>
    </row>
    <row r="71" spans="1:21" ht="13" x14ac:dyDescent="0.35">
      <c r="A71" s="242"/>
      <c r="B71" s="238">
        <f>SUM(B65:B70)</f>
        <v>0.15</v>
      </c>
      <c r="C71" s="243" t="s">
        <v>195</v>
      </c>
      <c r="D71" s="244" t="s">
        <v>196</v>
      </c>
      <c r="E71" s="244"/>
      <c r="F71" s="244"/>
      <c r="G71" s="244"/>
    </row>
    <row r="72" spans="1:21" x14ac:dyDescent="0.35">
      <c r="A72" s="245"/>
    </row>
    <row r="73" spans="1:21" ht="13" x14ac:dyDescent="0.35">
      <c r="A73" s="218"/>
    </row>
    <row r="74" spans="1:21" ht="36.65" customHeight="1" x14ac:dyDescent="0.35">
      <c r="A74" s="219" t="s">
        <v>212</v>
      </c>
      <c r="B74" s="483" t="s">
        <v>213</v>
      </c>
      <c r="C74" s="484"/>
      <c r="D74" s="484"/>
      <c r="E74" s="484"/>
      <c r="F74" s="484"/>
      <c r="G74" s="484"/>
      <c r="H74" s="220"/>
      <c r="I74" s="220"/>
      <c r="J74" s="220"/>
      <c r="K74" s="221"/>
    </row>
    <row r="75" spans="1:21" ht="87" customHeight="1" x14ac:dyDescent="0.35">
      <c r="A75" s="222" t="s">
        <v>179</v>
      </c>
      <c r="B75" s="223" t="s">
        <v>180</v>
      </c>
      <c r="C75" s="222" t="s">
        <v>181</v>
      </c>
      <c r="D75" s="222" t="s">
        <v>182</v>
      </c>
      <c r="E75" s="223" t="s">
        <v>183</v>
      </c>
      <c r="F75" s="223" t="s">
        <v>184</v>
      </c>
      <c r="G75" s="222" t="s">
        <v>185</v>
      </c>
      <c r="H75" s="224" t="s">
        <v>198</v>
      </c>
      <c r="I75" s="225" t="s">
        <v>187</v>
      </c>
      <c r="J75" s="225" t="s">
        <v>187</v>
      </c>
      <c r="K75" s="225" t="s">
        <v>187</v>
      </c>
      <c r="L75" s="225" t="s">
        <v>187</v>
      </c>
      <c r="M75" s="225" t="s">
        <v>187</v>
      </c>
      <c r="N75" s="225" t="s">
        <v>187</v>
      </c>
    </row>
    <row r="76" spans="1:21" x14ac:dyDescent="0.35">
      <c r="A76" s="226" t="s">
        <v>214</v>
      </c>
      <c r="B76" s="227" t="s">
        <v>88</v>
      </c>
      <c r="C76" s="228"/>
      <c r="D76" s="228"/>
      <c r="E76" s="229"/>
      <c r="F76" s="230"/>
      <c r="G76" s="230"/>
      <c r="H76" s="229"/>
      <c r="I76" s="233"/>
      <c r="J76" s="234"/>
      <c r="K76" s="234"/>
      <c r="L76" s="234"/>
      <c r="M76" s="234"/>
      <c r="N76" s="234"/>
      <c r="O76" s="235"/>
      <c r="P76" s="235"/>
      <c r="Q76" s="235"/>
      <c r="R76" s="235"/>
      <c r="S76" s="235"/>
      <c r="T76" s="235"/>
    </row>
    <row r="77" spans="1:21" x14ac:dyDescent="0.35">
      <c r="A77" s="226" t="s">
        <v>215</v>
      </c>
      <c r="B77" s="236" t="s">
        <v>88</v>
      </c>
      <c r="C77" s="234"/>
      <c r="D77" s="234"/>
      <c r="E77" s="234"/>
      <c r="F77" s="237"/>
      <c r="G77" s="237"/>
      <c r="H77" s="234"/>
      <c r="I77" s="233"/>
      <c r="J77" s="234"/>
      <c r="K77" s="234"/>
      <c r="L77" s="234"/>
      <c r="M77" s="234"/>
      <c r="N77" s="234"/>
      <c r="O77" s="235"/>
      <c r="P77" s="235"/>
      <c r="Q77" s="235"/>
      <c r="R77" s="235"/>
      <c r="S77" s="235"/>
      <c r="T77" s="235"/>
    </row>
    <row r="78" spans="1:21" x14ac:dyDescent="0.35">
      <c r="A78" s="226" t="s">
        <v>216</v>
      </c>
      <c r="B78" s="236"/>
      <c r="C78" s="234"/>
      <c r="D78" s="234"/>
      <c r="E78" s="234"/>
      <c r="F78" s="237"/>
      <c r="G78" s="237"/>
      <c r="H78" s="234"/>
      <c r="I78" s="233"/>
      <c r="J78" s="234"/>
      <c r="K78" s="234"/>
      <c r="L78" s="234"/>
      <c r="M78" s="234"/>
      <c r="N78" s="234"/>
      <c r="O78" s="235"/>
      <c r="P78" s="235"/>
      <c r="Q78" s="235"/>
      <c r="R78" s="235"/>
      <c r="S78" s="235"/>
      <c r="T78" s="235"/>
    </row>
    <row r="79" spans="1:21" x14ac:dyDescent="0.35">
      <c r="A79" s="226" t="s">
        <v>217</v>
      </c>
      <c r="B79" s="236" t="s">
        <v>88</v>
      </c>
      <c r="C79" s="234"/>
      <c r="D79" s="234"/>
      <c r="E79" s="234"/>
      <c r="F79" s="237"/>
      <c r="G79" s="237"/>
      <c r="H79" s="234"/>
      <c r="I79" s="233"/>
      <c r="J79" s="234"/>
      <c r="K79" s="234"/>
      <c r="L79" s="234"/>
      <c r="M79" s="234"/>
      <c r="N79" s="234"/>
      <c r="O79" s="235"/>
      <c r="P79" s="235"/>
      <c r="Q79" s="235"/>
      <c r="R79" s="235"/>
      <c r="S79" s="235"/>
      <c r="T79" s="235"/>
    </row>
    <row r="80" spans="1:21" x14ac:dyDescent="0.35">
      <c r="A80" s="226" t="s">
        <v>218</v>
      </c>
      <c r="B80" s="236" t="s">
        <v>88</v>
      </c>
      <c r="C80" s="234"/>
      <c r="D80" s="234"/>
      <c r="E80" s="234"/>
      <c r="F80" s="237"/>
      <c r="G80" s="237"/>
      <c r="H80" s="234"/>
      <c r="I80" s="233"/>
      <c r="J80" s="234"/>
      <c r="K80" s="234"/>
      <c r="L80" s="234"/>
      <c r="M80" s="234"/>
      <c r="N80" s="234"/>
      <c r="O80" s="235"/>
      <c r="P80" s="235"/>
      <c r="Q80" s="235"/>
      <c r="R80" s="235"/>
      <c r="S80" s="235"/>
      <c r="T80" s="235"/>
    </row>
    <row r="81" spans="1:22" ht="13" x14ac:dyDescent="0.35">
      <c r="A81" s="226" t="s">
        <v>219</v>
      </c>
      <c r="B81" s="238">
        <v>0.15</v>
      </c>
      <c r="C81" s="239" t="s">
        <v>194</v>
      </c>
      <c r="D81" s="240"/>
      <c r="E81" s="241"/>
    </row>
    <row r="82" spans="1:22" ht="13" x14ac:dyDescent="0.35">
      <c r="A82" s="242"/>
      <c r="B82" s="238">
        <f>SUM(B76:B81)</f>
        <v>0.15</v>
      </c>
      <c r="C82" s="243" t="s">
        <v>195</v>
      </c>
      <c r="D82" s="244" t="s">
        <v>196</v>
      </c>
      <c r="E82" s="244"/>
      <c r="F82" s="244"/>
      <c r="G82" s="244"/>
    </row>
    <row r="83" spans="1:22" x14ac:dyDescent="0.35">
      <c r="A83" s="245"/>
    </row>
    <row r="84" spans="1:22" ht="13" x14ac:dyDescent="0.35">
      <c r="A84" s="218"/>
    </row>
    <row r="85" spans="1:22" ht="37.25" customHeight="1" x14ac:dyDescent="0.35">
      <c r="A85" s="219" t="s">
        <v>220</v>
      </c>
      <c r="B85" s="483" t="s">
        <v>221</v>
      </c>
      <c r="C85" s="484"/>
      <c r="D85" s="484"/>
      <c r="E85" s="484"/>
      <c r="F85" s="484"/>
      <c r="G85" s="484"/>
      <c r="H85" s="220"/>
      <c r="I85" s="220"/>
      <c r="J85" s="220"/>
      <c r="K85" s="221"/>
    </row>
    <row r="86" spans="1:22" ht="81.75" customHeight="1" x14ac:dyDescent="0.35">
      <c r="A86" s="222" t="s">
        <v>179</v>
      </c>
      <c r="B86" s="223" t="s">
        <v>180</v>
      </c>
      <c r="C86" s="222" t="s">
        <v>181</v>
      </c>
      <c r="D86" s="222" t="s">
        <v>182</v>
      </c>
      <c r="E86" s="223" t="s">
        <v>183</v>
      </c>
      <c r="F86" s="223" t="s">
        <v>184</v>
      </c>
      <c r="G86" s="222" t="s">
        <v>185</v>
      </c>
      <c r="H86" s="224" t="s">
        <v>198</v>
      </c>
      <c r="I86" s="225" t="s">
        <v>187</v>
      </c>
      <c r="J86" s="225" t="s">
        <v>187</v>
      </c>
      <c r="K86" s="225" t="s">
        <v>187</v>
      </c>
      <c r="L86" s="225" t="s">
        <v>187</v>
      </c>
      <c r="M86" s="225" t="s">
        <v>187</v>
      </c>
      <c r="N86" s="225" t="s">
        <v>187</v>
      </c>
    </row>
    <row r="87" spans="1:22" x14ac:dyDescent="0.35">
      <c r="A87" s="226" t="s">
        <v>222</v>
      </c>
      <c r="B87" s="227" t="s">
        <v>88</v>
      </c>
      <c r="C87" s="228"/>
      <c r="D87" s="228"/>
      <c r="E87" s="229"/>
      <c r="F87" s="230"/>
      <c r="G87" s="230"/>
      <c r="H87" s="229"/>
      <c r="I87" s="233"/>
      <c r="J87" s="234"/>
      <c r="K87" s="234"/>
      <c r="L87" s="234"/>
      <c r="M87" s="234"/>
      <c r="N87" s="234"/>
      <c r="O87" s="235"/>
      <c r="P87" s="235"/>
      <c r="Q87" s="235"/>
      <c r="R87" s="235"/>
      <c r="S87" s="235"/>
      <c r="T87" s="235"/>
      <c r="U87" s="235"/>
      <c r="V87" s="235"/>
    </row>
    <row r="88" spans="1:22" x14ac:dyDescent="0.35">
      <c r="A88" s="226" t="s">
        <v>223</v>
      </c>
      <c r="B88" s="236" t="s">
        <v>88</v>
      </c>
      <c r="C88" s="234"/>
      <c r="D88" s="234"/>
      <c r="E88" s="234"/>
      <c r="F88" s="237"/>
      <c r="G88" s="237"/>
      <c r="H88" s="234"/>
      <c r="I88" s="233"/>
      <c r="J88" s="234"/>
      <c r="K88" s="234"/>
      <c r="L88" s="234"/>
      <c r="M88" s="234"/>
      <c r="N88" s="234"/>
      <c r="O88" s="235"/>
      <c r="P88" s="235"/>
      <c r="Q88" s="235"/>
      <c r="R88" s="235"/>
      <c r="S88" s="235"/>
      <c r="T88" s="235"/>
      <c r="U88" s="235"/>
      <c r="V88" s="235"/>
    </row>
    <row r="89" spans="1:22" x14ac:dyDescent="0.35">
      <c r="A89" s="226" t="s">
        <v>224</v>
      </c>
      <c r="B89" s="236"/>
      <c r="C89" s="234"/>
      <c r="D89" s="234"/>
      <c r="E89" s="234"/>
      <c r="F89" s="237"/>
      <c r="G89" s="237"/>
      <c r="H89" s="234"/>
      <c r="I89" s="233"/>
      <c r="J89" s="234"/>
      <c r="K89" s="234"/>
      <c r="L89" s="234"/>
      <c r="M89" s="234"/>
      <c r="N89" s="234"/>
      <c r="O89" s="235"/>
      <c r="P89" s="235"/>
      <c r="Q89" s="235"/>
      <c r="R89" s="235"/>
      <c r="S89" s="235"/>
      <c r="T89" s="235"/>
      <c r="U89" s="235"/>
      <c r="V89" s="235"/>
    </row>
    <row r="90" spans="1:22" x14ac:dyDescent="0.35">
      <c r="A90" s="226" t="s">
        <v>225</v>
      </c>
      <c r="B90" s="236" t="s">
        <v>88</v>
      </c>
      <c r="C90" s="234"/>
      <c r="D90" s="234"/>
      <c r="E90" s="234"/>
      <c r="F90" s="237"/>
      <c r="G90" s="237"/>
      <c r="H90" s="234"/>
      <c r="I90" s="233"/>
      <c r="J90" s="234"/>
      <c r="K90" s="234"/>
      <c r="L90" s="234"/>
      <c r="M90" s="234"/>
      <c r="N90" s="234"/>
      <c r="O90" s="235"/>
      <c r="P90" s="235"/>
      <c r="Q90" s="235"/>
      <c r="R90" s="235"/>
      <c r="S90" s="235"/>
      <c r="T90" s="235"/>
      <c r="U90" s="235"/>
      <c r="V90" s="235"/>
    </row>
    <row r="91" spans="1:22" x14ac:dyDescent="0.35">
      <c r="A91" s="226" t="s">
        <v>226</v>
      </c>
      <c r="B91" s="236" t="s">
        <v>88</v>
      </c>
      <c r="C91" s="234"/>
      <c r="D91" s="234"/>
      <c r="E91" s="234"/>
      <c r="F91" s="237"/>
      <c r="G91" s="237"/>
      <c r="H91" s="234"/>
      <c r="I91" s="233"/>
      <c r="J91" s="234"/>
      <c r="K91" s="234"/>
      <c r="L91" s="234"/>
      <c r="M91" s="234"/>
      <c r="N91" s="234"/>
      <c r="O91" s="235"/>
      <c r="P91" s="235"/>
      <c r="Q91" s="235"/>
      <c r="R91" s="235"/>
      <c r="S91" s="235"/>
      <c r="T91" s="235"/>
      <c r="U91" s="235"/>
      <c r="V91" s="235"/>
    </row>
    <row r="92" spans="1:22" ht="13" x14ac:dyDescent="0.35">
      <c r="A92" s="226" t="s">
        <v>227</v>
      </c>
      <c r="B92" s="238">
        <v>0.15</v>
      </c>
      <c r="C92" s="239" t="s">
        <v>194</v>
      </c>
      <c r="D92" s="240"/>
      <c r="E92" s="241"/>
    </row>
    <row r="93" spans="1:22" ht="13" x14ac:dyDescent="0.35">
      <c r="A93" s="242"/>
      <c r="B93" s="238">
        <f>SUM(B87:B92)</f>
        <v>0.15</v>
      </c>
      <c r="C93" s="243" t="s">
        <v>195</v>
      </c>
      <c r="D93" s="244" t="s">
        <v>196</v>
      </c>
      <c r="E93" s="244"/>
      <c r="F93" s="244"/>
      <c r="G93" s="244"/>
    </row>
    <row r="94" spans="1:22" x14ac:dyDescent="0.35">
      <c r="A94" s="245"/>
    </row>
    <row r="95" spans="1:22" ht="13" x14ac:dyDescent="0.35">
      <c r="A95" s="218"/>
    </row>
    <row r="96" spans="1:22" ht="41.75" customHeight="1" x14ac:dyDescent="0.35">
      <c r="A96" s="219" t="s">
        <v>228</v>
      </c>
      <c r="B96" s="483" t="s">
        <v>229</v>
      </c>
      <c r="C96" s="484"/>
      <c r="D96" s="484"/>
      <c r="E96" s="484"/>
      <c r="F96" s="484"/>
      <c r="G96" s="484"/>
      <c r="H96" s="220"/>
      <c r="I96" s="220"/>
      <c r="J96" s="220"/>
      <c r="K96" s="221"/>
    </row>
    <row r="97" spans="1:21" ht="83.25" customHeight="1" x14ac:dyDescent="0.35">
      <c r="A97" s="222" t="s">
        <v>179</v>
      </c>
      <c r="B97" s="223" t="s">
        <v>180</v>
      </c>
      <c r="C97" s="222" t="s">
        <v>181</v>
      </c>
      <c r="D97" s="222" t="s">
        <v>182</v>
      </c>
      <c r="E97" s="223" t="s">
        <v>183</v>
      </c>
      <c r="F97" s="223" t="s">
        <v>184</v>
      </c>
      <c r="G97" s="222" t="s">
        <v>185</v>
      </c>
      <c r="H97" s="224" t="s">
        <v>198</v>
      </c>
      <c r="I97" s="225" t="s">
        <v>187</v>
      </c>
      <c r="J97" s="225" t="s">
        <v>187</v>
      </c>
      <c r="K97" s="225" t="s">
        <v>187</v>
      </c>
      <c r="L97" s="225" t="s">
        <v>187</v>
      </c>
      <c r="M97" s="225" t="s">
        <v>187</v>
      </c>
      <c r="N97" s="225" t="s">
        <v>187</v>
      </c>
    </row>
    <row r="98" spans="1:21" x14ac:dyDescent="0.35">
      <c r="A98" s="226" t="s">
        <v>230</v>
      </c>
      <c r="B98" s="227"/>
      <c r="C98" s="228"/>
      <c r="D98" s="228"/>
      <c r="E98" s="229"/>
      <c r="F98" s="230"/>
      <c r="G98" s="230"/>
      <c r="H98" s="229"/>
      <c r="I98" s="233"/>
      <c r="J98" s="234"/>
      <c r="K98" s="234"/>
      <c r="L98" s="234"/>
      <c r="M98" s="234"/>
      <c r="N98" s="234"/>
      <c r="O98" s="235"/>
      <c r="P98" s="235"/>
      <c r="Q98" s="235"/>
      <c r="R98" s="235"/>
      <c r="S98" s="235"/>
      <c r="T98" s="235"/>
      <c r="U98" s="235"/>
    </row>
    <row r="99" spans="1:21" x14ac:dyDescent="0.35">
      <c r="A99" s="226" t="s">
        <v>231</v>
      </c>
      <c r="B99" s="236"/>
      <c r="C99" s="234"/>
      <c r="D99" s="234"/>
      <c r="E99" s="234"/>
      <c r="F99" s="237"/>
      <c r="G99" s="237"/>
      <c r="H99" s="234"/>
      <c r="I99" s="233"/>
      <c r="J99" s="234"/>
      <c r="K99" s="234"/>
      <c r="L99" s="234"/>
      <c r="M99" s="234"/>
      <c r="N99" s="234"/>
      <c r="O99" s="235"/>
      <c r="P99" s="235"/>
      <c r="Q99" s="235"/>
      <c r="R99" s="235"/>
      <c r="S99" s="235"/>
      <c r="T99" s="235"/>
      <c r="U99" s="235"/>
    </row>
    <row r="100" spans="1:21" x14ac:dyDescent="0.35">
      <c r="A100" s="226" t="s">
        <v>232</v>
      </c>
      <c r="B100" s="236"/>
      <c r="C100" s="234"/>
      <c r="D100" s="234"/>
      <c r="E100" s="234"/>
      <c r="F100" s="237"/>
      <c r="G100" s="237"/>
      <c r="H100" s="234"/>
      <c r="I100" s="233"/>
      <c r="J100" s="234"/>
      <c r="K100" s="234"/>
      <c r="L100" s="234"/>
      <c r="M100" s="234"/>
      <c r="N100" s="234"/>
      <c r="O100" s="235"/>
      <c r="P100" s="235"/>
      <c r="Q100" s="235"/>
      <c r="R100" s="235"/>
      <c r="S100" s="235"/>
      <c r="T100" s="235"/>
      <c r="U100" s="235"/>
    </row>
    <row r="101" spans="1:21" x14ac:dyDescent="0.35">
      <c r="A101" s="226" t="s">
        <v>233</v>
      </c>
      <c r="B101" s="236"/>
      <c r="C101" s="234"/>
      <c r="D101" s="234"/>
      <c r="E101" s="234"/>
      <c r="F101" s="237"/>
      <c r="G101" s="237"/>
      <c r="H101" s="234"/>
      <c r="I101" s="233"/>
      <c r="J101" s="234"/>
      <c r="K101" s="234"/>
      <c r="L101" s="234"/>
      <c r="M101" s="234"/>
      <c r="N101" s="234"/>
      <c r="O101" s="235"/>
      <c r="P101" s="235"/>
      <c r="Q101" s="235"/>
      <c r="R101" s="235"/>
      <c r="S101" s="235"/>
      <c r="T101" s="235"/>
      <c r="U101" s="235"/>
    </row>
    <row r="102" spans="1:21" x14ac:dyDescent="0.35">
      <c r="A102" s="226" t="s">
        <v>234</v>
      </c>
      <c r="B102" s="236"/>
      <c r="C102" s="234"/>
      <c r="D102" s="234"/>
      <c r="E102" s="234"/>
      <c r="F102" s="237"/>
      <c r="G102" s="237"/>
      <c r="H102" s="234"/>
      <c r="I102" s="233"/>
      <c r="J102" s="234"/>
      <c r="K102" s="234"/>
      <c r="L102" s="234"/>
      <c r="M102" s="234"/>
      <c r="N102" s="234"/>
      <c r="O102" s="235"/>
      <c r="P102" s="235"/>
      <c r="Q102" s="235"/>
      <c r="R102" s="235"/>
      <c r="S102" s="235"/>
      <c r="T102" s="235"/>
      <c r="U102" s="235"/>
    </row>
    <row r="103" spans="1:21" ht="13" x14ac:dyDescent="0.35">
      <c r="A103" s="226" t="s">
        <v>235</v>
      </c>
      <c r="B103" s="238">
        <v>0.15</v>
      </c>
      <c r="C103" s="239" t="s">
        <v>194</v>
      </c>
      <c r="D103" s="240"/>
      <c r="E103" s="241"/>
    </row>
    <row r="104" spans="1:21" ht="13" x14ac:dyDescent="0.35">
      <c r="A104" s="242"/>
      <c r="B104" s="238">
        <f>SUM(B98:B103)</f>
        <v>0.15</v>
      </c>
      <c r="C104" s="243" t="s">
        <v>195</v>
      </c>
      <c r="D104" s="244" t="s">
        <v>196</v>
      </c>
      <c r="E104" s="244"/>
      <c r="F104" s="244"/>
      <c r="G104" s="244"/>
    </row>
    <row r="105" spans="1:21" x14ac:dyDescent="0.35">
      <c r="A105" s="245"/>
    </row>
    <row r="106" spans="1:21" ht="13" x14ac:dyDescent="0.35">
      <c r="A106" s="218"/>
    </row>
    <row r="107" spans="1:21" ht="40.25" customHeight="1" x14ac:dyDescent="0.35">
      <c r="A107" s="219" t="s">
        <v>236</v>
      </c>
      <c r="B107" s="483" t="s">
        <v>237</v>
      </c>
      <c r="C107" s="484"/>
      <c r="D107" s="484"/>
      <c r="E107" s="484"/>
      <c r="F107" s="484"/>
      <c r="G107" s="484"/>
      <c r="H107" s="220"/>
      <c r="I107" s="220"/>
      <c r="J107" s="220"/>
      <c r="K107" s="221"/>
    </row>
    <row r="108" spans="1:21" ht="79.5" customHeight="1" x14ac:dyDescent="0.35">
      <c r="A108" s="222" t="s">
        <v>179</v>
      </c>
      <c r="B108" s="223" t="s">
        <v>180</v>
      </c>
      <c r="C108" s="222" t="s">
        <v>181</v>
      </c>
      <c r="D108" s="222" t="s">
        <v>182</v>
      </c>
      <c r="E108" s="223" t="s">
        <v>183</v>
      </c>
      <c r="F108" s="223" t="s">
        <v>184</v>
      </c>
      <c r="G108" s="222" t="s">
        <v>185</v>
      </c>
      <c r="H108" s="224" t="s">
        <v>198</v>
      </c>
      <c r="I108" s="225" t="s">
        <v>187</v>
      </c>
      <c r="J108" s="225" t="s">
        <v>187</v>
      </c>
      <c r="K108" s="225" t="s">
        <v>187</v>
      </c>
      <c r="L108" s="225" t="s">
        <v>187</v>
      </c>
      <c r="M108" s="225" t="s">
        <v>187</v>
      </c>
      <c r="N108" s="225" t="s">
        <v>187</v>
      </c>
    </row>
    <row r="109" spans="1:21" x14ac:dyDescent="0.35">
      <c r="A109" s="226" t="s">
        <v>238</v>
      </c>
      <c r="B109" s="227" t="s">
        <v>88</v>
      </c>
      <c r="C109" s="228"/>
      <c r="D109" s="228"/>
      <c r="E109" s="229"/>
      <c r="F109" s="230"/>
      <c r="G109" s="230"/>
      <c r="H109" s="229"/>
      <c r="I109" s="233"/>
      <c r="J109" s="234"/>
      <c r="K109" s="234"/>
      <c r="L109" s="234"/>
      <c r="M109" s="234"/>
      <c r="N109" s="234"/>
      <c r="O109" s="235"/>
      <c r="P109" s="235"/>
      <c r="Q109" s="235"/>
      <c r="R109" s="235"/>
      <c r="S109" s="235"/>
      <c r="T109" s="235"/>
      <c r="U109" s="235"/>
    </row>
    <row r="110" spans="1:21" x14ac:dyDescent="0.35">
      <c r="A110" s="226" t="s">
        <v>239</v>
      </c>
      <c r="B110" s="236" t="s">
        <v>88</v>
      </c>
      <c r="C110" s="234"/>
      <c r="D110" s="234"/>
      <c r="E110" s="234"/>
      <c r="F110" s="237"/>
      <c r="G110" s="237"/>
      <c r="H110" s="234"/>
      <c r="I110" s="233"/>
      <c r="J110" s="234"/>
      <c r="K110" s="234"/>
      <c r="L110" s="234"/>
      <c r="M110" s="234"/>
      <c r="N110" s="234"/>
      <c r="O110" s="235"/>
      <c r="P110" s="235"/>
      <c r="Q110" s="235"/>
      <c r="R110" s="235"/>
      <c r="S110" s="235"/>
      <c r="T110" s="235"/>
      <c r="U110" s="235"/>
    </row>
    <row r="111" spans="1:21" x14ac:dyDescent="0.35">
      <c r="A111" s="226" t="s">
        <v>240</v>
      </c>
      <c r="B111" s="236" t="s">
        <v>88</v>
      </c>
      <c r="C111" s="234"/>
      <c r="D111" s="234"/>
      <c r="E111" s="234"/>
      <c r="F111" s="237"/>
      <c r="G111" s="237"/>
      <c r="H111" s="234"/>
      <c r="I111" s="233"/>
      <c r="J111" s="234"/>
      <c r="K111" s="234"/>
      <c r="L111" s="234"/>
      <c r="M111" s="234"/>
      <c r="N111" s="234"/>
      <c r="O111" s="235"/>
      <c r="P111" s="235"/>
      <c r="Q111" s="235"/>
      <c r="R111" s="235"/>
      <c r="S111" s="235"/>
      <c r="T111" s="235"/>
      <c r="U111" s="235"/>
    </row>
    <row r="112" spans="1:21" x14ac:dyDescent="0.35">
      <c r="A112" s="226" t="s">
        <v>241</v>
      </c>
      <c r="B112" s="236"/>
      <c r="C112" s="234"/>
      <c r="D112" s="234"/>
      <c r="E112" s="234"/>
      <c r="F112" s="237"/>
      <c r="G112" s="237"/>
      <c r="H112" s="234"/>
      <c r="I112" s="233"/>
      <c r="J112" s="234"/>
      <c r="K112" s="234"/>
      <c r="L112" s="234"/>
      <c r="M112" s="234"/>
      <c r="N112" s="234"/>
      <c r="O112" s="235"/>
      <c r="P112" s="235"/>
      <c r="Q112" s="235"/>
      <c r="R112" s="235"/>
      <c r="S112" s="235"/>
      <c r="T112" s="235"/>
      <c r="U112" s="235"/>
    </row>
    <row r="113" spans="1:22" x14ac:dyDescent="0.35">
      <c r="A113" s="226" t="s">
        <v>242</v>
      </c>
      <c r="B113" s="236" t="s">
        <v>88</v>
      </c>
      <c r="C113" s="234"/>
      <c r="D113" s="234"/>
      <c r="E113" s="234"/>
      <c r="F113" s="237"/>
      <c r="G113" s="237"/>
      <c r="H113" s="234"/>
      <c r="I113" s="233"/>
      <c r="J113" s="234"/>
      <c r="K113" s="234"/>
      <c r="L113" s="234"/>
      <c r="M113" s="234"/>
      <c r="N113" s="234"/>
      <c r="O113" s="235"/>
      <c r="P113" s="235"/>
      <c r="Q113" s="235"/>
      <c r="R113" s="235"/>
      <c r="S113" s="235"/>
      <c r="T113" s="235"/>
      <c r="U113" s="235"/>
    </row>
    <row r="114" spans="1:22" ht="13" x14ac:dyDescent="0.35">
      <c r="A114" s="226" t="s">
        <v>243</v>
      </c>
      <c r="B114" s="238">
        <v>0.15</v>
      </c>
      <c r="C114" s="239" t="s">
        <v>194</v>
      </c>
      <c r="D114" s="240"/>
      <c r="E114" s="241"/>
    </row>
    <row r="115" spans="1:22" ht="13" x14ac:dyDescent="0.35">
      <c r="A115" s="242"/>
      <c r="B115" s="238">
        <f>SUM(B109:B114)</f>
        <v>0.15</v>
      </c>
      <c r="C115" s="243" t="s">
        <v>195</v>
      </c>
      <c r="D115" s="244" t="s">
        <v>196</v>
      </c>
      <c r="E115" s="244"/>
      <c r="F115" s="244"/>
      <c r="G115" s="244"/>
    </row>
    <row r="116" spans="1:22" x14ac:dyDescent="0.35">
      <c r="A116" s="245"/>
    </row>
    <row r="117" spans="1:22" ht="13" x14ac:dyDescent="0.35">
      <c r="A117" s="218"/>
    </row>
    <row r="118" spans="1:22" ht="35" customHeight="1" x14ac:dyDescent="0.35">
      <c r="A118" s="219" t="s">
        <v>244</v>
      </c>
      <c r="B118" s="483" t="s">
        <v>245</v>
      </c>
      <c r="C118" s="484"/>
      <c r="D118" s="484"/>
      <c r="E118" s="484"/>
      <c r="F118" s="484"/>
      <c r="G118" s="484"/>
      <c r="H118" s="220"/>
      <c r="I118" s="220"/>
      <c r="J118" s="220"/>
      <c r="K118" s="221"/>
    </row>
    <row r="119" spans="1:22" ht="78" customHeight="1" x14ac:dyDescent="0.35">
      <c r="A119" s="222" t="s">
        <v>179</v>
      </c>
      <c r="B119" s="223" t="s">
        <v>180</v>
      </c>
      <c r="C119" s="222" t="s">
        <v>181</v>
      </c>
      <c r="D119" s="222" t="s">
        <v>182</v>
      </c>
      <c r="E119" s="223" t="s">
        <v>183</v>
      </c>
      <c r="F119" s="223" t="s">
        <v>184</v>
      </c>
      <c r="G119" s="222" t="s">
        <v>185</v>
      </c>
      <c r="H119" s="224" t="s">
        <v>198</v>
      </c>
      <c r="I119" s="225" t="s">
        <v>187</v>
      </c>
      <c r="J119" s="225" t="s">
        <v>187</v>
      </c>
      <c r="K119" s="225" t="s">
        <v>187</v>
      </c>
      <c r="L119" s="225" t="s">
        <v>187</v>
      </c>
      <c r="M119" s="225" t="s">
        <v>187</v>
      </c>
      <c r="N119" s="225" t="s">
        <v>187</v>
      </c>
    </row>
    <row r="120" spans="1:22" x14ac:dyDescent="0.35">
      <c r="A120" s="226" t="s">
        <v>246</v>
      </c>
      <c r="B120" s="227" t="s">
        <v>88</v>
      </c>
      <c r="C120" s="228"/>
      <c r="D120" s="228"/>
      <c r="E120" s="229"/>
      <c r="F120" s="230"/>
      <c r="G120" s="230"/>
      <c r="H120" s="229"/>
      <c r="I120" s="233"/>
      <c r="J120" s="234"/>
      <c r="K120" s="234"/>
      <c r="L120" s="234"/>
      <c r="M120" s="234"/>
      <c r="N120" s="234"/>
      <c r="O120" s="235"/>
      <c r="P120" s="235"/>
      <c r="Q120" s="235"/>
      <c r="R120" s="235"/>
      <c r="S120" s="235"/>
      <c r="T120" s="235"/>
      <c r="U120" s="235"/>
      <c r="V120" s="235"/>
    </row>
    <row r="121" spans="1:22" x14ac:dyDescent="0.35">
      <c r="A121" s="226" t="s">
        <v>247</v>
      </c>
      <c r="B121" s="236" t="s">
        <v>88</v>
      </c>
      <c r="C121" s="234"/>
      <c r="D121" s="234"/>
      <c r="E121" s="234"/>
      <c r="F121" s="237"/>
      <c r="G121" s="237"/>
      <c r="H121" s="234"/>
      <c r="I121" s="233"/>
      <c r="J121" s="234"/>
      <c r="K121" s="234"/>
      <c r="L121" s="234"/>
      <c r="M121" s="234"/>
      <c r="N121" s="234"/>
      <c r="O121" s="235"/>
      <c r="P121" s="235"/>
      <c r="Q121" s="235"/>
      <c r="R121" s="235"/>
      <c r="S121" s="235"/>
      <c r="T121" s="235"/>
      <c r="U121" s="235"/>
      <c r="V121" s="235"/>
    </row>
    <row r="122" spans="1:22" x14ac:dyDescent="0.35">
      <c r="A122" s="226" t="s">
        <v>248</v>
      </c>
      <c r="B122" s="236" t="s">
        <v>88</v>
      </c>
      <c r="C122" s="234"/>
      <c r="D122" s="234"/>
      <c r="E122" s="234"/>
      <c r="F122" s="237"/>
      <c r="G122" s="237"/>
      <c r="H122" s="234"/>
      <c r="I122" s="233"/>
      <c r="J122" s="234"/>
      <c r="K122" s="234"/>
      <c r="L122" s="234"/>
      <c r="M122" s="234"/>
      <c r="N122" s="234"/>
      <c r="O122" s="235"/>
      <c r="P122" s="235"/>
      <c r="Q122" s="235"/>
      <c r="R122" s="235"/>
      <c r="S122" s="235"/>
      <c r="T122" s="235"/>
      <c r="U122" s="235"/>
      <c r="V122" s="235"/>
    </row>
    <row r="123" spans="1:22" x14ac:dyDescent="0.35">
      <c r="A123" s="226" t="s">
        <v>249</v>
      </c>
      <c r="B123" s="236" t="s">
        <v>88</v>
      </c>
      <c r="C123" s="234"/>
      <c r="D123" s="234"/>
      <c r="E123" s="234"/>
      <c r="F123" s="237"/>
      <c r="G123" s="237"/>
      <c r="H123" s="234"/>
      <c r="I123" s="233"/>
      <c r="J123" s="234"/>
      <c r="K123" s="234"/>
      <c r="L123" s="234"/>
      <c r="M123" s="234"/>
      <c r="N123" s="234"/>
      <c r="O123" s="235"/>
      <c r="P123" s="235"/>
      <c r="Q123" s="235"/>
      <c r="R123" s="235"/>
      <c r="S123" s="235"/>
      <c r="T123" s="235"/>
      <c r="U123" s="235"/>
      <c r="V123" s="235"/>
    </row>
    <row r="124" spans="1:22" x14ac:dyDescent="0.35">
      <c r="A124" s="226" t="s">
        <v>250</v>
      </c>
      <c r="B124" s="236" t="s">
        <v>88</v>
      </c>
      <c r="C124" s="234"/>
      <c r="D124" s="234"/>
      <c r="E124" s="234"/>
      <c r="F124" s="237"/>
      <c r="G124" s="237"/>
      <c r="H124" s="234"/>
      <c r="I124" s="233"/>
      <c r="J124" s="234"/>
      <c r="K124" s="234"/>
      <c r="L124" s="234"/>
      <c r="M124" s="234"/>
      <c r="N124" s="234"/>
      <c r="O124" s="235"/>
      <c r="P124" s="235"/>
      <c r="Q124" s="235"/>
      <c r="R124" s="235"/>
      <c r="S124" s="235"/>
      <c r="T124" s="235"/>
      <c r="U124" s="235"/>
      <c r="V124" s="235"/>
    </row>
    <row r="125" spans="1:22" ht="13" x14ac:dyDescent="0.35">
      <c r="A125" s="226" t="s">
        <v>251</v>
      </c>
      <c r="B125" s="238">
        <v>0.15</v>
      </c>
      <c r="C125" s="239" t="s">
        <v>194</v>
      </c>
      <c r="D125" s="240"/>
      <c r="E125" s="241"/>
    </row>
    <row r="126" spans="1:22" ht="13" x14ac:dyDescent="0.35">
      <c r="A126" s="242"/>
      <c r="B126" s="238">
        <f>SUM(B120:B125)</f>
        <v>0.15</v>
      </c>
      <c r="C126" s="243" t="s">
        <v>195</v>
      </c>
      <c r="D126" s="244" t="s">
        <v>196</v>
      </c>
      <c r="E126" s="244"/>
      <c r="F126" s="244"/>
      <c r="G126" s="244"/>
    </row>
    <row r="127" spans="1:22" x14ac:dyDescent="0.35">
      <c r="A127" s="245"/>
    </row>
    <row r="128" spans="1:22" ht="13" x14ac:dyDescent="0.35">
      <c r="A128" s="218"/>
    </row>
    <row r="129" spans="1:21" ht="29.75" customHeight="1" x14ac:dyDescent="0.35">
      <c r="A129" s="219" t="s">
        <v>252</v>
      </c>
      <c r="B129" s="483" t="s">
        <v>253</v>
      </c>
      <c r="C129" s="484"/>
      <c r="D129" s="484"/>
      <c r="E129" s="484"/>
      <c r="F129" s="484"/>
      <c r="G129" s="484"/>
      <c r="H129" s="220"/>
      <c r="I129" s="220"/>
      <c r="J129" s="220"/>
      <c r="K129" s="221"/>
    </row>
    <row r="130" spans="1:21" ht="78" customHeight="1" x14ac:dyDescent="0.35">
      <c r="A130" s="222" t="s">
        <v>179</v>
      </c>
      <c r="B130" s="223" t="s">
        <v>180</v>
      </c>
      <c r="C130" s="222" t="s">
        <v>181</v>
      </c>
      <c r="D130" s="222" t="s">
        <v>182</v>
      </c>
      <c r="E130" s="223" t="s">
        <v>183</v>
      </c>
      <c r="F130" s="223" t="s">
        <v>184</v>
      </c>
      <c r="G130" s="222" t="s">
        <v>185</v>
      </c>
      <c r="H130" s="224" t="s">
        <v>198</v>
      </c>
      <c r="I130" s="225" t="s">
        <v>187</v>
      </c>
      <c r="J130" s="225" t="s">
        <v>187</v>
      </c>
      <c r="K130" s="225" t="s">
        <v>187</v>
      </c>
      <c r="L130" s="225" t="s">
        <v>187</v>
      </c>
      <c r="M130" s="225" t="s">
        <v>187</v>
      </c>
      <c r="N130" s="225" t="s">
        <v>187</v>
      </c>
    </row>
    <row r="131" spans="1:21" x14ac:dyDescent="0.35">
      <c r="A131" s="226" t="s">
        <v>254</v>
      </c>
      <c r="B131" s="227" t="s">
        <v>88</v>
      </c>
      <c r="C131" s="228"/>
      <c r="D131" s="228"/>
      <c r="E131" s="229"/>
      <c r="F131" s="230"/>
      <c r="G131" s="230"/>
      <c r="H131" s="229"/>
      <c r="I131" s="233"/>
      <c r="J131" s="234"/>
      <c r="K131" s="234"/>
      <c r="L131" s="234"/>
      <c r="M131" s="234"/>
      <c r="N131" s="234"/>
      <c r="O131" s="235"/>
      <c r="P131" s="235"/>
      <c r="Q131" s="235"/>
      <c r="R131" s="235"/>
      <c r="S131" s="235"/>
      <c r="T131" s="235"/>
      <c r="U131" s="235"/>
    </row>
    <row r="132" spans="1:21" x14ac:dyDescent="0.35">
      <c r="A132" s="226" t="s">
        <v>255</v>
      </c>
      <c r="B132" s="236" t="s">
        <v>88</v>
      </c>
      <c r="C132" s="234"/>
      <c r="D132" s="234"/>
      <c r="E132" s="234"/>
      <c r="F132" s="237"/>
      <c r="G132" s="237"/>
      <c r="H132" s="234"/>
      <c r="I132" s="233"/>
      <c r="J132" s="234"/>
      <c r="K132" s="234"/>
      <c r="L132" s="234"/>
      <c r="M132" s="234"/>
      <c r="N132" s="234"/>
      <c r="O132" s="235"/>
      <c r="P132" s="235"/>
      <c r="Q132" s="235"/>
      <c r="R132" s="235"/>
      <c r="S132" s="235"/>
      <c r="T132" s="235"/>
      <c r="U132" s="235"/>
    </row>
    <row r="133" spans="1:21" x14ac:dyDescent="0.35">
      <c r="A133" s="226" t="s">
        <v>256</v>
      </c>
      <c r="B133" s="236" t="s">
        <v>88</v>
      </c>
      <c r="C133" s="234"/>
      <c r="D133" s="234"/>
      <c r="E133" s="234"/>
      <c r="F133" s="237"/>
      <c r="G133" s="237"/>
      <c r="H133" s="234"/>
      <c r="I133" s="233"/>
      <c r="J133" s="234"/>
      <c r="K133" s="234"/>
      <c r="L133" s="234"/>
      <c r="M133" s="234"/>
      <c r="N133" s="234"/>
      <c r="O133" s="235"/>
      <c r="P133" s="235"/>
      <c r="Q133" s="235"/>
      <c r="R133" s="235"/>
      <c r="S133" s="235"/>
      <c r="T133" s="235"/>
      <c r="U133" s="235"/>
    </row>
    <row r="134" spans="1:21" x14ac:dyDescent="0.35">
      <c r="A134" s="226" t="s">
        <v>257</v>
      </c>
      <c r="B134" s="236"/>
      <c r="C134" s="234"/>
      <c r="D134" s="234"/>
      <c r="E134" s="234"/>
      <c r="F134" s="237"/>
      <c r="G134" s="237"/>
      <c r="H134" s="234"/>
      <c r="I134" s="233"/>
      <c r="J134" s="234"/>
      <c r="K134" s="234"/>
      <c r="L134" s="234"/>
      <c r="M134" s="234"/>
      <c r="N134" s="234"/>
      <c r="O134" s="235"/>
      <c r="P134" s="235"/>
      <c r="Q134" s="235"/>
      <c r="R134" s="235"/>
      <c r="S134" s="235"/>
      <c r="T134" s="235"/>
      <c r="U134" s="235"/>
    </row>
    <row r="135" spans="1:21" x14ac:dyDescent="0.35">
      <c r="A135" s="226" t="s">
        <v>258</v>
      </c>
      <c r="B135" s="236" t="s">
        <v>88</v>
      </c>
      <c r="C135" s="234"/>
      <c r="D135" s="234"/>
      <c r="E135" s="234"/>
      <c r="F135" s="237"/>
      <c r="G135" s="237"/>
      <c r="H135" s="234"/>
      <c r="I135" s="233"/>
      <c r="J135" s="234"/>
      <c r="K135" s="234"/>
      <c r="L135" s="234"/>
      <c r="M135" s="234"/>
      <c r="N135" s="234"/>
      <c r="O135" s="235"/>
      <c r="P135" s="235"/>
      <c r="Q135" s="235"/>
      <c r="R135" s="235"/>
      <c r="S135" s="235"/>
      <c r="T135" s="235"/>
      <c r="U135" s="235"/>
    </row>
    <row r="136" spans="1:21" ht="13" x14ac:dyDescent="0.35">
      <c r="A136" s="226" t="s">
        <v>259</v>
      </c>
      <c r="B136" s="238">
        <v>0.15</v>
      </c>
      <c r="C136" s="239" t="s">
        <v>194</v>
      </c>
      <c r="D136" s="240"/>
      <c r="E136" s="241"/>
    </row>
    <row r="137" spans="1:21" ht="13" x14ac:dyDescent="0.35">
      <c r="A137" s="242"/>
      <c r="B137" s="238">
        <f>SUM(B131:B136)</f>
        <v>0.15</v>
      </c>
      <c r="C137" s="243" t="s">
        <v>195</v>
      </c>
      <c r="D137" s="244" t="s">
        <v>196</v>
      </c>
      <c r="E137" s="244"/>
      <c r="F137" s="244"/>
      <c r="G137" s="244"/>
    </row>
    <row r="138" spans="1:21" x14ac:dyDescent="0.35">
      <c r="A138" s="245"/>
    </row>
    <row r="139" spans="1:21" ht="13" x14ac:dyDescent="0.35">
      <c r="A139" s="218"/>
    </row>
    <row r="140" spans="1:21" ht="30" customHeight="1" x14ac:dyDescent="0.35">
      <c r="A140" s="219" t="s">
        <v>260</v>
      </c>
      <c r="B140" s="483" t="s">
        <v>261</v>
      </c>
      <c r="C140" s="484"/>
      <c r="D140" s="484"/>
      <c r="E140" s="484"/>
      <c r="F140" s="484"/>
      <c r="G140" s="484"/>
      <c r="H140" s="220"/>
      <c r="I140" s="220"/>
      <c r="J140" s="220"/>
      <c r="K140" s="221"/>
    </row>
    <row r="141" spans="1:21" ht="79.5" customHeight="1" x14ac:dyDescent="0.35">
      <c r="A141" s="222" t="s">
        <v>179</v>
      </c>
      <c r="B141" s="223" t="s">
        <v>180</v>
      </c>
      <c r="C141" s="222" t="s">
        <v>181</v>
      </c>
      <c r="D141" s="222" t="s">
        <v>182</v>
      </c>
      <c r="E141" s="223" t="s">
        <v>183</v>
      </c>
      <c r="F141" s="223" t="s">
        <v>184</v>
      </c>
      <c r="G141" s="222" t="s">
        <v>185</v>
      </c>
      <c r="H141" s="224" t="s">
        <v>198</v>
      </c>
      <c r="I141" s="225" t="s">
        <v>187</v>
      </c>
      <c r="J141" s="225" t="s">
        <v>187</v>
      </c>
      <c r="K141" s="225" t="s">
        <v>187</v>
      </c>
      <c r="L141" s="225" t="s">
        <v>187</v>
      </c>
      <c r="M141" s="225" t="s">
        <v>187</v>
      </c>
      <c r="N141" s="225" t="s">
        <v>187</v>
      </c>
    </row>
    <row r="142" spans="1:21" x14ac:dyDescent="0.35">
      <c r="A142" s="226" t="s">
        <v>262</v>
      </c>
      <c r="B142" s="227" t="s">
        <v>88</v>
      </c>
      <c r="C142" s="228"/>
      <c r="D142" s="228"/>
      <c r="E142" s="229"/>
      <c r="F142" s="230"/>
      <c r="G142" s="230"/>
      <c r="H142" s="229"/>
      <c r="I142" s="233"/>
      <c r="J142" s="234"/>
      <c r="K142" s="234"/>
      <c r="L142" s="234"/>
      <c r="M142" s="234"/>
      <c r="N142" s="234"/>
      <c r="O142" s="235"/>
      <c r="P142" s="235"/>
      <c r="Q142" s="235"/>
      <c r="R142" s="235"/>
      <c r="S142" s="235"/>
      <c r="T142" s="235"/>
      <c r="U142" s="235"/>
    </row>
    <row r="143" spans="1:21" x14ac:dyDescent="0.35">
      <c r="A143" s="226" t="s">
        <v>263</v>
      </c>
      <c r="B143" s="236"/>
      <c r="C143" s="234"/>
      <c r="D143" s="234"/>
      <c r="E143" s="234"/>
      <c r="F143" s="237"/>
      <c r="G143" s="237"/>
      <c r="H143" s="234"/>
      <c r="I143" s="233"/>
      <c r="J143" s="234"/>
      <c r="K143" s="234"/>
      <c r="L143" s="234"/>
      <c r="M143" s="234"/>
      <c r="N143" s="234"/>
      <c r="O143" s="235"/>
      <c r="P143" s="235"/>
      <c r="Q143" s="235"/>
      <c r="R143" s="235"/>
      <c r="S143" s="235"/>
      <c r="T143" s="235"/>
      <c r="U143" s="235"/>
    </row>
    <row r="144" spans="1:21" x14ac:dyDescent="0.35">
      <c r="A144" s="226" t="s">
        <v>264</v>
      </c>
      <c r="B144" s="236" t="s">
        <v>88</v>
      </c>
      <c r="C144" s="234"/>
      <c r="D144" s="234"/>
      <c r="E144" s="234"/>
      <c r="F144" s="237"/>
      <c r="G144" s="237"/>
      <c r="H144" s="234"/>
      <c r="I144" s="233"/>
      <c r="J144" s="234"/>
      <c r="K144" s="234"/>
      <c r="L144" s="234"/>
      <c r="M144" s="234"/>
      <c r="N144" s="234"/>
      <c r="O144" s="235"/>
      <c r="P144" s="235"/>
      <c r="Q144" s="235"/>
      <c r="R144" s="235"/>
      <c r="S144" s="235"/>
      <c r="T144" s="235"/>
      <c r="U144" s="235"/>
    </row>
    <row r="145" spans="1:21" x14ac:dyDescent="0.35">
      <c r="A145" s="226" t="s">
        <v>265</v>
      </c>
      <c r="B145" s="236" t="s">
        <v>88</v>
      </c>
      <c r="C145" s="234"/>
      <c r="D145" s="234"/>
      <c r="E145" s="234"/>
      <c r="F145" s="237"/>
      <c r="G145" s="237"/>
      <c r="H145" s="234"/>
      <c r="I145" s="233"/>
      <c r="J145" s="234"/>
      <c r="K145" s="234"/>
      <c r="L145" s="234"/>
      <c r="M145" s="234"/>
      <c r="N145" s="234"/>
      <c r="O145" s="235"/>
      <c r="P145" s="235"/>
      <c r="Q145" s="235"/>
      <c r="R145" s="235"/>
      <c r="S145" s="235"/>
      <c r="T145" s="235"/>
      <c r="U145" s="235"/>
    </row>
    <row r="146" spans="1:21" x14ac:dyDescent="0.35">
      <c r="A146" s="226" t="s">
        <v>266</v>
      </c>
      <c r="B146" s="236" t="s">
        <v>88</v>
      </c>
      <c r="C146" s="234"/>
      <c r="D146" s="234"/>
      <c r="E146" s="234"/>
      <c r="F146" s="237"/>
      <c r="G146" s="237"/>
      <c r="H146" s="234"/>
      <c r="I146" s="233"/>
      <c r="J146" s="234"/>
      <c r="K146" s="234"/>
      <c r="L146" s="234"/>
      <c r="M146" s="234"/>
      <c r="N146" s="234"/>
      <c r="O146" s="235"/>
      <c r="P146" s="235"/>
      <c r="Q146" s="235"/>
      <c r="R146" s="235"/>
      <c r="S146" s="235"/>
      <c r="T146" s="235"/>
      <c r="U146" s="235"/>
    </row>
    <row r="147" spans="1:21" ht="13" x14ac:dyDescent="0.35">
      <c r="A147" s="226" t="s">
        <v>267</v>
      </c>
      <c r="B147" s="238">
        <v>0.15</v>
      </c>
      <c r="C147" s="239" t="s">
        <v>194</v>
      </c>
      <c r="D147" s="240"/>
      <c r="E147" s="241"/>
    </row>
    <row r="148" spans="1:21" ht="13" x14ac:dyDescent="0.35">
      <c r="A148" s="242"/>
      <c r="B148" s="238">
        <f>SUM(B142:B147)</f>
        <v>0.15</v>
      </c>
      <c r="C148" s="243" t="s">
        <v>195</v>
      </c>
      <c r="D148" s="244" t="s">
        <v>196</v>
      </c>
      <c r="E148" s="244"/>
      <c r="F148" s="244"/>
      <c r="G148" s="244"/>
    </row>
    <row r="149" spans="1:21" x14ac:dyDescent="0.35">
      <c r="A149" s="245"/>
    </row>
  </sheetData>
  <mergeCells count="41">
    <mergeCell ref="B63:G63"/>
    <mergeCell ref="B28:G28"/>
    <mergeCell ref="B29:G29"/>
    <mergeCell ref="B30:G30"/>
    <mergeCell ref="B31:G31"/>
    <mergeCell ref="B33:G33"/>
    <mergeCell ref="B34:G34"/>
    <mergeCell ref="B35:G35"/>
    <mergeCell ref="B36:G36"/>
    <mergeCell ref="B37:G37"/>
    <mergeCell ref="B41:G41"/>
    <mergeCell ref="B52:G52"/>
    <mergeCell ref="B140:G140"/>
    <mergeCell ref="B74:G74"/>
    <mergeCell ref="B85:G85"/>
    <mergeCell ref="B96:G96"/>
    <mergeCell ref="B107:G107"/>
    <mergeCell ref="B118:G118"/>
    <mergeCell ref="B129:G129"/>
    <mergeCell ref="C17:E17"/>
    <mergeCell ref="B27:G27"/>
    <mergeCell ref="C9:D9"/>
    <mergeCell ref="C18:E18"/>
    <mergeCell ref="C19:E19"/>
    <mergeCell ref="B26:G26"/>
    <mergeCell ref="B22:G22"/>
    <mergeCell ref="B23:G23"/>
    <mergeCell ref="F9:H9"/>
    <mergeCell ref="C10:E10"/>
    <mergeCell ref="F10:H19"/>
    <mergeCell ref="C11:E11"/>
    <mergeCell ref="C12:E12"/>
    <mergeCell ref="C13:E13"/>
    <mergeCell ref="C14:E14"/>
    <mergeCell ref="C15:E15"/>
    <mergeCell ref="C16:E16"/>
    <mergeCell ref="A1:B1"/>
    <mergeCell ref="A2:B2"/>
    <mergeCell ref="A3:B3"/>
    <mergeCell ref="A4:B4"/>
    <mergeCell ref="A6:E6"/>
  </mergeCells>
  <pageMargins left="0.7" right="0.7" top="0.75" bottom="0.75" header="0.3" footer="0.3"/>
  <pageSetup paperSize="9" orientation="portrait" horizontalDpi="4294967292"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sheetPr>
  <dimension ref="B1:V79"/>
  <sheetViews>
    <sheetView zoomScale="85" zoomScaleNormal="85" zoomScaleSheetLayoutView="85" workbookViewId="0">
      <selection activeCell="F27" sqref="F27"/>
    </sheetView>
  </sheetViews>
  <sheetFormatPr defaultColWidth="9.36328125" defaultRowHeight="14.5" x14ac:dyDescent="0.35"/>
  <cols>
    <col min="1" max="1" width="2.36328125" style="41" customWidth="1"/>
    <col min="2" max="2" width="9.36328125" style="41"/>
    <col min="3" max="3" width="62.54296875" style="41" customWidth="1"/>
    <col min="4" max="4" width="87" style="41" customWidth="1"/>
    <col min="5" max="16384" width="9.36328125" style="41"/>
  </cols>
  <sheetData>
    <row r="1" spans="2:22" s="29" customFormat="1" thickBot="1" x14ac:dyDescent="0.35">
      <c r="B1" s="26">
        <f>'COVER '!C18</f>
        <v>0</v>
      </c>
      <c r="C1" s="27"/>
      <c r="D1" s="28"/>
      <c r="H1" s="30"/>
      <c r="K1" s="30"/>
      <c r="V1" s="30"/>
    </row>
    <row r="2" spans="2:22" s="29" customFormat="1" thickBot="1" x14ac:dyDescent="0.35">
      <c r="B2" s="26" t="s">
        <v>20</v>
      </c>
      <c r="C2" s="31"/>
      <c r="D2" s="32" t="str">
        <f>IF('COVER '!C16="","",'COVER '!C16)</f>
        <v/>
      </c>
      <c r="E2" s="33" t="str">
        <f>IF('COVER '!B17="","",'COVER '!B17)</f>
        <v/>
      </c>
      <c r="H2" s="30"/>
      <c r="K2" s="30"/>
      <c r="V2" s="30"/>
    </row>
    <row r="3" spans="2:22" s="29" customFormat="1" thickBot="1" x14ac:dyDescent="0.35">
      <c r="B3" s="26" t="s">
        <v>21</v>
      </c>
      <c r="C3" s="31"/>
      <c r="D3" s="34" t="e">
        <f>IF('COVER '!C22="","",'COVER '!C22)</f>
        <v>#REF!</v>
      </c>
      <c r="E3" s="35"/>
      <c r="F3" s="36"/>
      <c r="G3" s="36"/>
      <c r="H3" s="36"/>
      <c r="I3" s="36"/>
      <c r="K3" s="30"/>
      <c r="V3" s="30"/>
    </row>
    <row r="4" spans="2:22" s="29" customFormat="1" ht="31.5" customHeight="1" x14ac:dyDescent="0.3">
      <c r="B4" s="487" t="str">
        <f>Preambles!C16</f>
        <v>All prices quoted shall be as per the BASE DATE stipulated on the COVER Page of this document. The exchange rate to be used for the calculation of the bid prices must be the exchange rate published by the SARB on the date, four weeks (28 calendar days) prior to the closing date of the Bid.</v>
      </c>
      <c r="C4" s="488"/>
      <c r="D4" s="489"/>
      <c r="E4" s="37"/>
      <c r="F4" s="37"/>
      <c r="G4" s="38"/>
      <c r="H4" s="38"/>
      <c r="I4" s="38"/>
      <c r="J4" s="38"/>
      <c r="K4" s="38"/>
      <c r="L4" s="38"/>
      <c r="M4" s="38"/>
      <c r="N4" s="38"/>
      <c r="O4" s="38"/>
      <c r="P4" s="38"/>
      <c r="Q4" s="38"/>
      <c r="R4" s="38"/>
      <c r="S4" s="38"/>
      <c r="T4" s="38"/>
      <c r="U4" s="38"/>
      <c r="V4" s="38"/>
    </row>
    <row r="5" spans="2:22" s="29" customFormat="1" thickBot="1" x14ac:dyDescent="0.35">
      <c r="B5" s="490" t="s">
        <v>268</v>
      </c>
      <c r="C5" s="491"/>
      <c r="D5" s="492"/>
      <c r="H5" s="30"/>
      <c r="K5" s="30"/>
      <c r="V5" s="30"/>
    </row>
    <row r="6" spans="2:22" s="29" customFormat="1" ht="5.25" customHeight="1" x14ac:dyDescent="0.3">
      <c r="B6" s="39"/>
      <c r="C6" s="39"/>
      <c r="D6" s="39"/>
      <c r="H6" s="30"/>
      <c r="K6" s="30"/>
      <c r="V6" s="30"/>
    </row>
    <row r="7" spans="2:22" x14ac:dyDescent="0.35">
      <c r="B7" s="40" t="s">
        <v>22</v>
      </c>
    </row>
    <row r="8" spans="2:22" x14ac:dyDescent="0.35">
      <c r="B8" s="42">
        <v>1</v>
      </c>
      <c r="C8" s="493" t="s">
        <v>23</v>
      </c>
      <c r="D8" s="494"/>
    </row>
    <row r="9" spans="2:22" ht="48" customHeight="1" x14ac:dyDescent="0.35">
      <c r="B9" s="43">
        <v>1.1000000000000001</v>
      </c>
      <c r="C9" s="495" t="s">
        <v>269</v>
      </c>
      <c r="D9" s="496"/>
    </row>
    <row r="10" spans="2:22" ht="66" customHeight="1" x14ac:dyDescent="0.35">
      <c r="B10" s="43">
        <v>1.2</v>
      </c>
      <c r="C10" s="497" t="s">
        <v>270</v>
      </c>
      <c r="D10" s="498"/>
    </row>
    <row r="11" spans="2:22" s="44" customFormat="1" x14ac:dyDescent="0.35">
      <c r="B11" s="42">
        <v>2</v>
      </c>
      <c r="C11" s="499" t="s">
        <v>25</v>
      </c>
      <c r="D11" s="500"/>
    </row>
    <row r="12" spans="2:22" ht="30.75" customHeight="1" x14ac:dyDescent="0.35">
      <c r="B12" s="43">
        <v>2.1</v>
      </c>
      <c r="C12" s="357" t="s">
        <v>271</v>
      </c>
      <c r="D12" s="358"/>
    </row>
    <row r="13" spans="2:22" x14ac:dyDescent="0.35">
      <c r="B13" s="42">
        <v>3</v>
      </c>
      <c r="C13" s="499" t="s">
        <v>27</v>
      </c>
      <c r="D13" s="500"/>
    </row>
    <row r="14" spans="2:22" ht="45" customHeight="1" x14ac:dyDescent="0.35">
      <c r="B14" s="43">
        <v>3.1</v>
      </c>
      <c r="C14" s="497" t="s">
        <v>272</v>
      </c>
      <c r="D14" s="498"/>
    </row>
    <row r="15" spans="2:22" x14ac:dyDescent="0.35">
      <c r="B15" s="42">
        <v>4</v>
      </c>
      <c r="C15" s="499" t="s">
        <v>273</v>
      </c>
      <c r="D15" s="500"/>
    </row>
    <row r="16" spans="2:22" ht="39.75" customHeight="1" x14ac:dyDescent="0.35">
      <c r="B16" s="43">
        <v>4.0999999999999996</v>
      </c>
      <c r="C16" s="353" t="s">
        <v>274</v>
      </c>
      <c r="D16" s="354"/>
    </row>
    <row r="17" spans="2:7" x14ac:dyDescent="0.35">
      <c r="B17" s="43">
        <v>4.2</v>
      </c>
      <c r="C17" s="353" t="s">
        <v>275</v>
      </c>
      <c r="D17" s="354"/>
    </row>
    <row r="18" spans="2:7" ht="42" customHeight="1" x14ac:dyDescent="0.35">
      <c r="B18" s="43">
        <v>4.3</v>
      </c>
      <c r="C18" s="353" t="s">
        <v>276</v>
      </c>
      <c r="D18" s="354"/>
    </row>
    <row r="19" spans="2:7" ht="33" customHeight="1" x14ac:dyDescent="0.35">
      <c r="B19" s="43">
        <v>4.4000000000000004</v>
      </c>
      <c r="C19" s="353" t="s">
        <v>277</v>
      </c>
      <c r="D19" s="354"/>
    </row>
    <row r="20" spans="2:7" ht="30" customHeight="1" x14ac:dyDescent="0.35">
      <c r="B20" s="43">
        <v>4.5</v>
      </c>
      <c r="C20" s="353" t="s">
        <v>278</v>
      </c>
      <c r="D20" s="354"/>
    </row>
    <row r="21" spans="2:7" x14ac:dyDescent="0.35">
      <c r="B21" s="43">
        <v>4.5999999999999996</v>
      </c>
      <c r="C21" s="353" t="s">
        <v>279</v>
      </c>
      <c r="D21" s="354"/>
    </row>
    <row r="22" spans="2:7" x14ac:dyDescent="0.35">
      <c r="B22" s="42">
        <v>5</v>
      </c>
      <c r="C22" s="503" t="s">
        <v>32</v>
      </c>
      <c r="D22" s="504"/>
    </row>
    <row r="23" spans="2:7" ht="27.75" customHeight="1" x14ac:dyDescent="0.35">
      <c r="B23" s="43">
        <v>5.0999999999999996</v>
      </c>
      <c r="C23" s="353" t="s">
        <v>280</v>
      </c>
      <c r="D23" s="354"/>
    </row>
    <row r="24" spans="2:7" x14ac:dyDescent="0.35">
      <c r="B24" s="43">
        <v>5.2</v>
      </c>
      <c r="C24" s="353" t="s">
        <v>281</v>
      </c>
      <c r="D24" s="354"/>
    </row>
    <row r="25" spans="2:7" ht="26.25" customHeight="1" x14ac:dyDescent="0.35">
      <c r="B25" s="43">
        <v>5.3</v>
      </c>
      <c r="C25" s="353" t="s">
        <v>282</v>
      </c>
      <c r="D25" s="354"/>
      <c r="F25" s="67"/>
    </row>
    <row r="26" spans="2:7" x14ac:dyDescent="0.35">
      <c r="B26" s="42">
        <v>6</v>
      </c>
      <c r="C26" s="499" t="s">
        <v>283</v>
      </c>
      <c r="D26" s="500"/>
    </row>
    <row r="27" spans="2:7" ht="27.75" customHeight="1" x14ac:dyDescent="0.35">
      <c r="B27" s="43">
        <v>6.1</v>
      </c>
      <c r="C27" s="353" t="s">
        <v>284</v>
      </c>
      <c r="D27" s="354"/>
    </row>
    <row r="28" spans="2:7" ht="48" customHeight="1" x14ac:dyDescent="0.35">
      <c r="B28" s="43">
        <v>6.2</v>
      </c>
      <c r="C28" s="495" t="s">
        <v>285</v>
      </c>
      <c r="D28" s="496"/>
    </row>
    <row r="29" spans="2:7" ht="34.5" customHeight="1" x14ac:dyDescent="0.35">
      <c r="B29" s="43">
        <v>6.3</v>
      </c>
      <c r="C29" s="501" t="s">
        <v>286</v>
      </c>
      <c r="D29" s="502"/>
      <c r="G29" s="48"/>
    </row>
    <row r="30" spans="2:7" ht="34.5" customHeight="1" x14ac:dyDescent="0.35">
      <c r="B30" s="43">
        <v>6.4</v>
      </c>
      <c r="C30" s="507" t="s">
        <v>287</v>
      </c>
      <c r="D30" s="508"/>
    </row>
    <row r="31" spans="2:7" x14ac:dyDescent="0.35">
      <c r="B31" s="43">
        <v>6.5</v>
      </c>
      <c r="C31" s="495" t="s">
        <v>288</v>
      </c>
      <c r="D31" s="496"/>
    </row>
    <row r="32" spans="2:7" x14ac:dyDescent="0.35">
      <c r="B32" s="43">
        <v>6.6</v>
      </c>
      <c r="C32" s="495" t="s">
        <v>289</v>
      </c>
      <c r="D32" s="496"/>
    </row>
    <row r="33" spans="2:4" ht="29.25" customHeight="1" x14ac:dyDescent="0.35">
      <c r="B33" s="43">
        <v>6.7</v>
      </c>
      <c r="C33" s="353" t="s">
        <v>290</v>
      </c>
      <c r="D33" s="354"/>
    </row>
    <row r="34" spans="2:4" ht="30.75" customHeight="1" x14ac:dyDescent="0.35">
      <c r="B34" s="43">
        <v>6.8</v>
      </c>
      <c r="C34" s="353" t="s">
        <v>291</v>
      </c>
      <c r="D34" s="354"/>
    </row>
    <row r="35" spans="2:4" x14ac:dyDescent="0.35">
      <c r="B35" s="42">
        <v>7</v>
      </c>
      <c r="C35" s="499" t="s">
        <v>292</v>
      </c>
      <c r="D35" s="500"/>
    </row>
    <row r="36" spans="2:4" ht="24.75" customHeight="1" x14ac:dyDescent="0.35">
      <c r="B36" s="43">
        <v>7.1</v>
      </c>
      <c r="C36" s="353" t="s">
        <v>293</v>
      </c>
      <c r="D36" s="354"/>
    </row>
    <row r="37" spans="2:4" x14ac:dyDescent="0.35">
      <c r="B37" s="42">
        <v>8</v>
      </c>
      <c r="C37" s="509" t="s">
        <v>41</v>
      </c>
      <c r="D37" s="510"/>
    </row>
    <row r="38" spans="2:4" ht="15" customHeight="1" x14ac:dyDescent="0.35">
      <c r="B38" s="43">
        <v>8.1</v>
      </c>
      <c r="C38" s="353" t="s">
        <v>294</v>
      </c>
      <c r="D38" s="354"/>
    </row>
    <row r="39" spans="2:4" x14ac:dyDescent="0.35">
      <c r="B39" s="42">
        <v>9</v>
      </c>
      <c r="C39" s="509" t="s">
        <v>43</v>
      </c>
      <c r="D39" s="510"/>
    </row>
    <row r="40" spans="2:4" ht="30" customHeight="1" x14ac:dyDescent="0.35">
      <c r="B40" s="43">
        <v>9.1</v>
      </c>
      <c r="C40" s="353" t="s">
        <v>44</v>
      </c>
      <c r="D40" s="354"/>
    </row>
    <row r="41" spans="2:4" x14ac:dyDescent="0.35">
      <c r="B41" s="42">
        <v>10</v>
      </c>
      <c r="C41" s="505" t="s">
        <v>295</v>
      </c>
      <c r="D41" s="506"/>
    </row>
    <row r="42" spans="2:4" x14ac:dyDescent="0.35">
      <c r="B42" s="43">
        <v>10.1</v>
      </c>
      <c r="C42" s="357" t="s">
        <v>296</v>
      </c>
      <c r="D42" s="358"/>
    </row>
    <row r="43" spans="2:4" ht="43.5" customHeight="1" x14ac:dyDescent="0.35">
      <c r="B43" s="43">
        <v>10.199999999999999</v>
      </c>
      <c r="C43" s="357" t="s">
        <v>297</v>
      </c>
      <c r="D43" s="358"/>
    </row>
    <row r="44" spans="2:4" x14ac:dyDescent="0.35">
      <c r="B44" s="43">
        <v>10.3</v>
      </c>
      <c r="C44" s="357" t="s">
        <v>298</v>
      </c>
      <c r="D44" s="358"/>
    </row>
    <row r="45" spans="2:4" ht="52.5" customHeight="1" x14ac:dyDescent="0.35">
      <c r="B45" s="43">
        <v>10.4</v>
      </c>
      <c r="C45" s="357" t="s">
        <v>299</v>
      </c>
      <c r="D45" s="358"/>
    </row>
    <row r="46" spans="2:4" ht="107.25" customHeight="1" x14ac:dyDescent="0.35">
      <c r="B46" s="43">
        <v>10.5</v>
      </c>
      <c r="C46" s="359" t="s">
        <v>300</v>
      </c>
      <c r="D46" s="360"/>
    </row>
    <row r="47" spans="2:4" ht="46.5" customHeight="1" x14ac:dyDescent="0.35">
      <c r="B47" s="43">
        <v>10.6</v>
      </c>
      <c r="C47" s="353" t="s">
        <v>301</v>
      </c>
      <c r="D47" s="354"/>
    </row>
    <row r="48" spans="2:4" x14ac:dyDescent="0.35">
      <c r="B48" s="43">
        <v>10.7</v>
      </c>
      <c r="C48" s="353" t="s">
        <v>302</v>
      </c>
      <c r="D48" s="354"/>
    </row>
    <row r="49" spans="2:4" ht="29.25" customHeight="1" x14ac:dyDescent="0.35">
      <c r="B49" s="43">
        <v>10.8</v>
      </c>
      <c r="C49" s="357" t="s">
        <v>303</v>
      </c>
      <c r="D49" s="358"/>
    </row>
    <row r="50" spans="2:4" x14ac:dyDescent="0.35">
      <c r="B50" s="43">
        <v>10.9</v>
      </c>
      <c r="C50" s="353" t="s">
        <v>304</v>
      </c>
      <c r="D50" s="354"/>
    </row>
    <row r="51" spans="2:4" ht="31.5" customHeight="1" x14ac:dyDescent="0.35">
      <c r="B51" s="45" t="s">
        <v>305</v>
      </c>
      <c r="C51" s="357" t="s">
        <v>306</v>
      </c>
      <c r="D51" s="358"/>
    </row>
    <row r="52" spans="2:4" ht="30" customHeight="1" x14ac:dyDescent="0.35">
      <c r="B52" s="45" t="s">
        <v>307</v>
      </c>
      <c r="C52" s="353" t="s">
        <v>308</v>
      </c>
      <c r="D52" s="354"/>
    </row>
    <row r="53" spans="2:4" x14ac:dyDescent="0.35">
      <c r="B53" s="42">
        <v>11</v>
      </c>
      <c r="C53" s="505" t="s">
        <v>51</v>
      </c>
      <c r="D53" s="506"/>
    </row>
    <row r="54" spans="2:4" ht="15" customHeight="1" x14ac:dyDescent="0.35">
      <c r="B54" s="43" t="s">
        <v>309</v>
      </c>
      <c r="C54" s="369" t="s">
        <v>310</v>
      </c>
      <c r="D54" s="370"/>
    </row>
    <row r="55" spans="2:4" ht="15" customHeight="1" x14ac:dyDescent="0.35">
      <c r="B55" s="43" t="s">
        <v>311</v>
      </c>
      <c r="C55" s="369" t="s">
        <v>312</v>
      </c>
      <c r="D55" s="370"/>
    </row>
    <row r="56" spans="2:4" ht="15" customHeight="1" x14ac:dyDescent="0.35">
      <c r="B56" s="43" t="s">
        <v>313</v>
      </c>
      <c r="C56" s="369" t="s">
        <v>314</v>
      </c>
      <c r="D56" s="370"/>
    </row>
    <row r="57" spans="2:4" x14ac:dyDescent="0.35">
      <c r="B57" s="43" t="s">
        <v>315</v>
      </c>
      <c r="C57" s="369" t="s">
        <v>316</v>
      </c>
      <c r="D57" s="370"/>
    </row>
    <row r="58" spans="2:4" ht="78" customHeight="1" x14ac:dyDescent="0.35">
      <c r="B58" s="43" t="s">
        <v>317</v>
      </c>
      <c r="C58" s="369" t="s">
        <v>318</v>
      </c>
      <c r="D58" s="370"/>
    </row>
    <row r="59" spans="2:4" ht="15" customHeight="1" x14ac:dyDescent="0.35">
      <c r="B59" s="43" t="s">
        <v>319</v>
      </c>
      <c r="C59" s="511" t="s">
        <v>320</v>
      </c>
      <c r="D59" s="512"/>
    </row>
    <row r="60" spans="2:4" ht="15" customHeight="1" x14ac:dyDescent="0.35">
      <c r="B60" s="43" t="s">
        <v>321</v>
      </c>
      <c r="C60" s="369" t="s">
        <v>322</v>
      </c>
      <c r="D60" s="370"/>
    </row>
    <row r="61" spans="2:4" x14ac:dyDescent="0.35">
      <c r="B61" s="42">
        <v>12</v>
      </c>
      <c r="C61" s="505" t="s">
        <v>53</v>
      </c>
      <c r="D61" s="506"/>
    </row>
    <row r="62" spans="2:4" x14ac:dyDescent="0.35">
      <c r="B62" s="43">
        <v>12.1</v>
      </c>
      <c r="C62" s="357" t="s">
        <v>323</v>
      </c>
      <c r="D62" s="358"/>
    </row>
    <row r="63" spans="2:4" x14ac:dyDescent="0.35">
      <c r="B63" s="42">
        <v>13</v>
      </c>
      <c r="C63" s="505" t="s">
        <v>56</v>
      </c>
      <c r="D63" s="506"/>
    </row>
    <row r="64" spans="2:4" x14ac:dyDescent="0.35">
      <c r="B64" s="43">
        <v>13.1</v>
      </c>
      <c r="C64" s="357" t="s">
        <v>324</v>
      </c>
      <c r="D64" s="358"/>
    </row>
    <row r="65" spans="2:4" x14ac:dyDescent="0.35">
      <c r="B65" s="43">
        <v>13.2</v>
      </c>
      <c r="C65" s="357" t="s">
        <v>325</v>
      </c>
      <c r="D65" s="358"/>
    </row>
    <row r="67" spans="2:4" x14ac:dyDescent="0.35">
      <c r="B67" s="46"/>
    </row>
    <row r="78" spans="2:4" x14ac:dyDescent="0.35">
      <c r="B78" s="97"/>
    </row>
    <row r="79" spans="2:4" x14ac:dyDescent="0.35">
      <c r="B79" s="46"/>
    </row>
  </sheetData>
  <sheetProtection selectLockedCells="1"/>
  <mergeCells count="60">
    <mergeCell ref="C65:D65"/>
    <mergeCell ref="C54:D54"/>
    <mergeCell ref="C55:D55"/>
    <mergeCell ref="C56:D56"/>
    <mergeCell ref="C57:D57"/>
    <mergeCell ref="C58:D58"/>
    <mergeCell ref="C59:D59"/>
    <mergeCell ref="C60:D60"/>
    <mergeCell ref="C61:D61"/>
    <mergeCell ref="C62:D62"/>
    <mergeCell ref="C63:D63"/>
    <mergeCell ref="C64:D64"/>
    <mergeCell ref="C53:D53"/>
    <mergeCell ref="C42:D42"/>
    <mergeCell ref="C43:D43"/>
    <mergeCell ref="C44:D44"/>
    <mergeCell ref="C45:D45"/>
    <mergeCell ref="C46:D46"/>
    <mergeCell ref="C47:D47"/>
    <mergeCell ref="C48:D48"/>
    <mergeCell ref="C49:D49"/>
    <mergeCell ref="C50:D50"/>
    <mergeCell ref="C51:D51"/>
    <mergeCell ref="C52:D52"/>
    <mergeCell ref="C41:D41"/>
    <mergeCell ref="C30:D30"/>
    <mergeCell ref="C31:D31"/>
    <mergeCell ref="C32:D32"/>
    <mergeCell ref="C33:D33"/>
    <mergeCell ref="C34:D34"/>
    <mergeCell ref="C35:D35"/>
    <mergeCell ref="C36:D36"/>
    <mergeCell ref="C37:D37"/>
    <mergeCell ref="C38:D38"/>
    <mergeCell ref="C39:D39"/>
    <mergeCell ref="C40:D40"/>
    <mergeCell ref="C29:D29"/>
    <mergeCell ref="C18:D18"/>
    <mergeCell ref="C19:D19"/>
    <mergeCell ref="C20:D20"/>
    <mergeCell ref="C21:D21"/>
    <mergeCell ref="C22:D22"/>
    <mergeCell ref="C23:D23"/>
    <mergeCell ref="C24:D24"/>
    <mergeCell ref="C25:D25"/>
    <mergeCell ref="C26:D26"/>
    <mergeCell ref="C27:D27"/>
    <mergeCell ref="C28:D28"/>
    <mergeCell ref="C17:D17"/>
    <mergeCell ref="B4:D4"/>
    <mergeCell ref="B5:D5"/>
    <mergeCell ref="C8:D8"/>
    <mergeCell ref="C9:D9"/>
    <mergeCell ref="C10:D10"/>
    <mergeCell ref="C11:D11"/>
    <mergeCell ref="C12:D12"/>
    <mergeCell ref="C13:D13"/>
    <mergeCell ref="C14:D14"/>
    <mergeCell ref="C15:D15"/>
    <mergeCell ref="C16:D16"/>
  </mergeCells>
  <pageMargins left="0.7" right="0.7" top="0.75" bottom="0.75" header="0.3" footer="0.3"/>
  <pageSetup paperSize="8" fitToWidth="3" fitToHeight="3" orientation="landscape" r:id="rId1"/>
  <rowBreaks count="2" manualBreakCount="2">
    <brk id="25" max="5" man="1"/>
    <brk id="52" max="5"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7"/>
  <sheetViews>
    <sheetView view="pageBreakPreview" topLeftCell="A43" zoomScaleNormal="100" zoomScaleSheetLayoutView="100" workbookViewId="0">
      <selection activeCell="C68" sqref="C68"/>
    </sheetView>
  </sheetViews>
  <sheetFormatPr defaultColWidth="8.6328125" defaultRowHeight="14.5" x14ac:dyDescent="0.35"/>
  <cols>
    <col min="1" max="1" width="0.6328125" style="48" customWidth="1"/>
    <col min="2" max="2" width="11.453125" style="48" customWidth="1"/>
    <col min="3" max="3" width="60.6328125" style="48" customWidth="1"/>
    <col min="4" max="4" width="20.453125" style="48" customWidth="1"/>
    <col min="5" max="5" width="0.6328125" style="48" customWidth="1"/>
    <col min="6" max="6" width="17.36328125" style="48" customWidth="1"/>
    <col min="7" max="7" width="15" style="48" customWidth="1"/>
    <col min="8" max="8" width="16.36328125" style="48" customWidth="1"/>
    <col min="9" max="16384" width="8.6328125" style="48"/>
  </cols>
  <sheetData>
    <row r="1" spans="2:7" ht="9" customHeight="1" thickBot="1" x14ac:dyDescent="0.4"/>
    <row r="2" spans="2:7" s="49" customFormat="1" ht="11.15" customHeight="1" x14ac:dyDescent="0.3">
      <c r="B2" s="516" t="s">
        <v>326</v>
      </c>
      <c r="C2" s="517"/>
      <c r="D2" s="518"/>
      <c r="E2" s="81"/>
      <c r="F2" s="81"/>
      <c r="G2" s="81"/>
    </row>
    <row r="3" spans="2:7" s="49" customFormat="1" ht="12" customHeight="1" x14ac:dyDescent="0.3">
      <c r="B3" s="519" t="e">
        <f>#REF!</f>
        <v>#REF!</v>
      </c>
      <c r="C3" s="520"/>
      <c r="D3" s="521"/>
      <c r="E3" s="81"/>
      <c r="F3" s="81"/>
      <c r="G3" s="81"/>
    </row>
    <row r="4" spans="2:7" s="49" customFormat="1" ht="12" customHeight="1" x14ac:dyDescent="0.3">
      <c r="B4" s="519" t="s">
        <v>327</v>
      </c>
      <c r="C4" s="520"/>
      <c r="D4" s="521"/>
      <c r="E4" s="81"/>
      <c r="F4" s="81"/>
      <c r="G4" s="81"/>
    </row>
    <row r="5" spans="2:7" s="49" customFormat="1" ht="12" customHeight="1" thickBot="1" x14ac:dyDescent="0.35">
      <c r="B5" s="522">
        <f ca="1">NOW()</f>
        <v>46178.490748032411</v>
      </c>
      <c r="C5" s="523"/>
      <c r="D5" s="524"/>
      <c r="E5" s="82"/>
      <c r="F5" s="82"/>
      <c r="G5" s="82"/>
    </row>
    <row r="6" spans="2:7" ht="16.5" customHeight="1" thickBot="1" x14ac:dyDescent="0.4">
      <c r="B6" s="513"/>
      <c r="C6" s="514"/>
      <c r="D6" s="515"/>
      <c r="E6" s="50"/>
    </row>
    <row r="7" spans="2:7" ht="17.149999999999999" customHeight="1" thickBot="1" x14ac:dyDescent="0.4">
      <c r="B7" s="85" t="s">
        <v>328</v>
      </c>
      <c r="C7" s="86" t="s">
        <v>64</v>
      </c>
      <c r="D7" s="87" t="s">
        <v>195</v>
      </c>
      <c r="E7" s="50"/>
    </row>
    <row r="8" spans="2:7" ht="13.25" customHeight="1" x14ac:dyDescent="0.35">
      <c r="B8" s="525" t="s">
        <v>329</v>
      </c>
      <c r="C8" s="526"/>
      <c r="D8" s="527"/>
      <c r="E8" s="50"/>
      <c r="G8" s="68"/>
    </row>
    <row r="9" spans="2:7" s="50" customFormat="1" ht="14" x14ac:dyDescent="0.3">
      <c r="B9" s="51" t="e">
        <f>#REF!</f>
        <v>#REF!</v>
      </c>
      <c r="C9" s="69" t="s">
        <v>75</v>
      </c>
      <c r="D9" s="83" t="e">
        <f>SUM(#REF!)</f>
        <v>#REF!</v>
      </c>
      <c r="F9" s="53"/>
      <c r="G9" s="68"/>
    </row>
    <row r="10" spans="2:7" s="50" customFormat="1" ht="14" x14ac:dyDescent="0.3">
      <c r="B10" s="51" t="e">
        <f>#REF!</f>
        <v>#REF!</v>
      </c>
      <c r="C10" s="69" t="s">
        <v>330</v>
      </c>
      <c r="D10" s="83" t="e">
        <f>SUM(#REF!)</f>
        <v>#REF!</v>
      </c>
      <c r="F10" s="53"/>
      <c r="G10" s="68"/>
    </row>
    <row r="11" spans="2:7" s="50" customFormat="1" ht="14" x14ac:dyDescent="0.3">
      <c r="B11" s="88"/>
      <c r="C11" s="89"/>
      <c r="D11" s="84" t="e">
        <f>SUM(D9:D10)</f>
        <v>#REF!</v>
      </c>
      <c r="F11" s="56"/>
      <c r="G11" s="71"/>
    </row>
    <row r="12" spans="2:7" s="50" customFormat="1" ht="14" x14ac:dyDescent="0.3">
      <c r="B12" s="90"/>
      <c r="C12" s="91"/>
      <c r="D12" s="76"/>
      <c r="F12" s="53"/>
      <c r="G12" s="68"/>
    </row>
    <row r="13" spans="2:7" ht="13.25" customHeight="1" x14ac:dyDescent="0.35">
      <c r="B13" s="525" t="s">
        <v>331</v>
      </c>
      <c r="C13" s="526"/>
      <c r="D13" s="527"/>
      <c r="E13" s="50"/>
      <c r="F13" s="53"/>
      <c r="G13" s="68"/>
    </row>
    <row r="14" spans="2:7" s="50" customFormat="1" ht="14" x14ac:dyDescent="0.3">
      <c r="B14" s="51" t="e">
        <f>#REF!</f>
        <v>#REF!</v>
      </c>
      <c r="C14" s="69" t="e">
        <f>#REF!</f>
        <v>#REF!</v>
      </c>
      <c r="D14" s="52" t="e">
        <f>#REF!</f>
        <v>#REF!</v>
      </c>
      <c r="F14" s="53"/>
      <c r="G14" s="68"/>
    </row>
    <row r="15" spans="2:7" s="50" customFormat="1" ht="14" x14ac:dyDescent="0.3">
      <c r="B15" s="528"/>
      <c r="C15" s="529"/>
      <c r="D15" s="70" t="e">
        <f>SUM(D14)</f>
        <v>#REF!</v>
      </c>
      <c r="F15" s="56"/>
      <c r="G15" s="71"/>
    </row>
    <row r="16" spans="2:7" s="50" customFormat="1" ht="14" x14ac:dyDescent="0.3">
      <c r="B16" s="530"/>
      <c r="C16" s="531"/>
      <c r="D16" s="76"/>
      <c r="F16" s="53"/>
      <c r="G16" s="68"/>
    </row>
    <row r="17" spans="2:7" ht="13.25" customHeight="1" x14ac:dyDescent="0.35">
      <c r="B17" s="525" t="s">
        <v>80</v>
      </c>
      <c r="C17" s="526"/>
      <c r="D17" s="527"/>
      <c r="E17" s="50"/>
      <c r="F17" s="53"/>
      <c r="G17" s="68"/>
    </row>
    <row r="18" spans="2:7" s="50" customFormat="1" ht="14" x14ac:dyDescent="0.3">
      <c r="B18" s="51" t="e">
        <f>#REF!</f>
        <v>#REF!</v>
      </c>
      <c r="C18" s="69" t="e">
        <f>#REF!</f>
        <v>#REF!</v>
      </c>
      <c r="D18" s="83" t="e">
        <f>SUM(#REF!)</f>
        <v>#REF!</v>
      </c>
      <c r="F18" s="53"/>
      <c r="G18" s="68"/>
    </row>
    <row r="19" spans="2:7" s="50" customFormat="1" ht="14" x14ac:dyDescent="0.3">
      <c r="B19" s="51" t="e">
        <f>#REF!</f>
        <v>#REF!</v>
      </c>
      <c r="C19" s="69" t="s">
        <v>332</v>
      </c>
      <c r="D19" s="83" t="e">
        <f>SUM(#REF!)</f>
        <v>#REF!</v>
      </c>
      <c r="F19" s="53"/>
      <c r="G19" s="68"/>
    </row>
    <row r="20" spans="2:7" s="50" customFormat="1" ht="12" customHeight="1" x14ac:dyDescent="0.3">
      <c r="B20" s="51" t="e">
        <f>#REF!</f>
        <v>#REF!</v>
      </c>
      <c r="C20" s="69" t="e">
        <f>#REF!</f>
        <v>#REF!</v>
      </c>
      <c r="D20" s="83" t="e">
        <f>SUM(#REF!)</f>
        <v>#REF!</v>
      </c>
      <c r="F20" s="53"/>
      <c r="G20" s="68"/>
    </row>
    <row r="21" spans="2:7" s="50" customFormat="1" ht="14" x14ac:dyDescent="0.3">
      <c r="B21" s="51" t="e">
        <f>#REF!</f>
        <v>#REF!</v>
      </c>
      <c r="C21" s="69" t="e">
        <f>#REF!</f>
        <v>#REF!</v>
      </c>
      <c r="D21" s="83" t="e">
        <f>SUM(#REF!)</f>
        <v>#REF!</v>
      </c>
      <c r="F21" s="53"/>
      <c r="G21" s="68"/>
    </row>
    <row r="22" spans="2:7" s="50" customFormat="1" ht="14" x14ac:dyDescent="0.3">
      <c r="B22" s="528"/>
      <c r="C22" s="529"/>
      <c r="D22" s="84" t="e">
        <f>SUM(D18:D21)</f>
        <v>#REF!</v>
      </c>
      <c r="F22" s="56"/>
      <c r="G22" s="71"/>
    </row>
    <row r="23" spans="2:7" s="50" customFormat="1" ht="14" x14ac:dyDescent="0.3">
      <c r="B23" s="530"/>
      <c r="C23" s="531"/>
      <c r="D23" s="76"/>
      <c r="F23" s="53"/>
      <c r="G23" s="68"/>
    </row>
    <row r="24" spans="2:7" ht="13.25" customHeight="1" x14ac:dyDescent="0.35">
      <c r="B24" s="525" t="s">
        <v>333</v>
      </c>
      <c r="C24" s="526"/>
      <c r="D24" s="527"/>
      <c r="E24" s="50"/>
      <c r="F24" s="53"/>
      <c r="G24" s="68"/>
    </row>
    <row r="25" spans="2:7" s="50" customFormat="1" ht="14" x14ac:dyDescent="0.3">
      <c r="B25" s="51" t="e">
        <f>#REF!</f>
        <v>#REF!</v>
      </c>
      <c r="C25" s="69" t="e">
        <f>#REF!</f>
        <v>#REF!</v>
      </c>
      <c r="D25" s="83" t="e">
        <f>SUM(#REF!)</f>
        <v>#REF!</v>
      </c>
      <c r="F25" s="53"/>
      <c r="G25" s="68"/>
    </row>
    <row r="26" spans="2:7" s="50" customFormat="1" ht="14" x14ac:dyDescent="0.3">
      <c r="B26" s="51" t="e">
        <f>#REF!</f>
        <v>#REF!</v>
      </c>
      <c r="C26" s="69" t="e">
        <f>#REF!</f>
        <v>#REF!</v>
      </c>
      <c r="D26" s="83" t="e">
        <f>SUM(#REF!)</f>
        <v>#REF!</v>
      </c>
      <c r="F26" s="53"/>
      <c r="G26" s="68"/>
    </row>
    <row r="27" spans="2:7" s="50" customFormat="1" ht="14" x14ac:dyDescent="0.3">
      <c r="B27" s="51" t="e">
        <f>#REF!</f>
        <v>#REF!</v>
      </c>
      <c r="C27" s="69" t="e">
        <f>#REF!</f>
        <v>#REF!</v>
      </c>
      <c r="D27" s="83" t="e">
        <f>SUM(#REF!)</f>
        <v>#REF!</v>
      </c>
      <c r="F27" s="53"/>
      <c r="G27" s="68"/>
    </row>
    <row r="28" spans="2:7" s="50" customFormat="1" ht="14" x14ac:dyDescent="0.3">
      <c r="B28" s="51" t="e">
        <f>#REF!</f>
        <v>#REF!</v>
      </c>
      <c r="C28" s="69" t="e">
        <f>#REF!</f>
        <v>#REF!</v>
      </c>
      <c r="D28" s="52" t="e">
        <f>SUM(#REF!)</f>
        <v>#REF!</v>
      </c>
      <c r="F28" s="53"/>
      <c r="G28" s="68"/>
    </row>
    <row r="29" spans="2:7" s="50" customFormat="1" ht="14" x14ac:dyDescent="0.3">
      <c r="B29" s="528"/>
      <c r="C29" s="529"/>
      <c r="D29" s="84" t="e">
        <f>SUM(D25:D28)</f>
        <v>#REF!</v>
      </c>
      <c r="F29" s="56"/>
      <c r="G29" s="71"/>
    </row>
    <row r="30" spans="2:7" s="50" customFormat="1" ht="14" x14ac:dyDescent="0.3">
      <c r="B30" s="530"/>
      <c r="C30" s="531"/>
      <c r="D30" s="76"/>
      <c r="F30" s="53"/>
      <c r="G30" s="68"/>
    </row>
    <row r="31" spans="2:7" ht="13.25" customHeight="1" x14ac:dyDescent="0.35">
      <c r="B31" s="525" t="s">
        <v>334</v>
      </c>
      <c r="C31" s="526"/>
      <c r="D31" s="527"/>
      <c r="E31" s="50"/>
      <c r="F31" s="53"/>
      <c r="G31" s="68"/>
    </row>
    <row r="32" spans="2:7" s="50" customFormat="1" ht="14" x14ac:dyDescent="0.3">
      <c r="B32" s="51" t="e">
        <f>#REF!</f>
        <v>#REF!</v>
      </c>
      <c r="C32" s="69" t="e">
        <f>#REF!</f>
        <v>#REF!</v>
      </c>
      <c r="D32" s="83" t="e">
        <f>SUM(#REF!)</f>
        <v>#REF!</v>
      </c>
      <c r="F32" s="53"/>
      <c r="G32" s="68"/>
    </row>
    <row r="33" spans="2:7" s="50" customFormat="1" ht="12" customHeight="1" x14ac:dyDescent="0.3">
      <c r="B33" s="51" t="e">
        <f>#REF!</f>
        <v>#REF!</v>
      </c>
      <c r="C33" s="69" t="e">
        <f>#REF!</f>
        <v>#REF!</v>
      </c>
      <c r="D33" s="83" t="e">
        <f>SUM(#REF!)</f>
        <v>#REF!</v>
      </c>
      <c r="F33" s="53"/>
      <c r="G33" s="68"/>
    </row>
    <row r="34" spans="2:7" s="50" customFormat="1" ht="12" customHeight="1" x14ac:dyDescent="0.3">
      <c r="B34" s="51" t="e">
        <f>#REF!</f>
        <v>#REF!</v>
      </c>
      <c r="C34" s="69" t="e">
        <f>#REF!</f>
        <v>#REF!</v>
      </c>
      <c r="D34" s="83" t="e">
        <f>SUM(#REF!)</f>
        <v>#REF!</v>
      </c>
      <c r="F34" s="53"/>
      <c r="G34" s="68"/>
    </row>
    <row r="35" spans="2:7" s="50" customFormat="1" ht="12" customHeight="1" x14ac:dyDescent="0.3">
      <c r="B35" s="51" t="e">
        <f>#REF!</f>
        <v>#REF!</v>
      </c>
      <c r="C35" s="69" t="e">
        <f>#REF!</f>
        <v>#REF!</v>
      </c>
      <c r="D35" s="83" t="e">
        <f>SUM(#REF!)</f>
        <v>#REF!</v>
      </c>
      <c r="F35" s="53"/>
      <c r="G35" s="68"/>
    </row>
    <row r="36" spans="2:7" s="50" customFormat="1" ht="12" customHeight="1" x14ac:dyDescent="0.3">
      <c r="B36" s="51" t="e">
        <f>#REF!</f>
        <v>#REF!</v>
      </c>
      <c r="C36" s="69" t="e">
        <f>#REF!</f>
        <v>#REF!</v>
      </c>
      <c r="D36" s="83" t="e">
        <f>SUM(#REF!)</f>
        <v>#REF!</v>
      </c>
      <c r="F36" s="53"/>
      <c r="G36" s="68"/>
    </row>
    <row r="37" spans="2:7" s="50" customFormat="1" ht="12" customHeight="1" x14ac:dyDescent="0.3">
      <c r="B37" s="51" t="e">
        <f>#REF!</f>
        <v>#REF!</v>
      </c>
      <c r="C37" s="69" t="e">
        <f>#REF!</f>
        <v>#REF!</v>
      </c>
      <c r="D37" s="83" t="e">
        <f>SUM(#REF!)</f>
        <v>#REF!</v>
      </c>
      <c r="F37" s="53"/>
      <c r="G37" s="68"/>
    </row>
    <row r="38" spans="2:7" s="50" customFormat="1" ht="12" customHeight="1" x14ac:dyDescent="0.3">
      <c r="B38" s="51" t="e">
        <f>#REF!</f>
        <v>#REF!</v>
      </c>
      <c r="C38" s="69" t="e">
        <f>#REF!</f>
        <v>#REF!</v>
      </c>
      <c r="D38" s="83" t="e">
        <f>SUM(#REF!)</f>
        <v>#REF!</v>
      </c>
      <c r="F38" s="53"/>
      <c r="G38" s="68"/>
    </row>
    <row r="39" spans="2:7" s="50" customFormat="1" ht="12" customHeight="1" x14ac:dyDescent="0.3">
      <c r="B39" s="51" t="e">
        <f>#REF!</f>
        <v>#REF!</v>
      </c>
      <c r="C39" s="69" t="e">
        <f>#REF!</f>
        <v>#REF!</v>
      </c>
      <c r="D39" s="83" t="e">
        <f>SUM(#REF!)</f>
        <v>#REF!</v>
      </c>
      <c r="F39" s="53"/>
      <c r="G39" s="68"/>
    </row>
    <row r="40" spans="2:7" s="50" customFormat="1" ht="14" x14ac:dyDescent="0.3">
      <c r="B40" s="532"/>
      <c r="C40" s="533"/>
      <c r="D40" s="84" t="e">
        <f>SUM(D32:D39)</f>
        <v>#REF!</v>
      </c>
      <c r="F40" s="56"/>
      <c r="G40" s="68"/>
    </row>
    <row r="41" spans="2:7" s="50" customFormat="1" ht="14" x14ac:dyDescent="0.3">
      <c r="B41" s="534"/>
      <c r="C41" s="535"/>
      <c r="D41" s="77"/>
      <c r="F41" s="53"/>
      <c r="G41" s="68"/>
    </row>
    <row r="42" spans="2:7" ht="13.25" customHeight="1" x14ac:dyDescent="0.35">
      <c r="B42" s="525" t="s">
        <v>335</v>
      </c>
      <c r="C42" s="526"/>
      <c r="D42" s="527"/>
      <c r="E42" s="50"/>
      <c r="F42" s="53"/>
      <c r="G42" s="68"/>
    </row>
    <row r="43" spans="2:7" s="50" customFormat="1" ht="12" customHeight="1" x14ac:dyDescent="0.3">
      <c r="B43" s="51" t="e">
        <f>#REF!</f>
        <v>#REF!</v>
      </c>
      <c r="C43" s="69" t="e">
        <f>#REF!</f>
        <v>#REF!</v>
      </c>
      <c r="D43" s="83" t="e">
        <f>SUM(#REF!)</f>
        <v>#REF!</v>
      </c>
      <c r="F43" s="53"/>
      <c r="G43" s="68"/>
    </row>
    <row r="44" spans="2:7" s="50" customFormat="1" ht="12" customHeight="1" x14ac:dyDescent="0.3">
      <c r="B44" s="51" t="e">
        <f>#REF!</f>
        <v>#REF!</v>
      </c>
      <c r="C44" s="69" t="e">
        <f>#REF!</f>
        <v>#REF!</v>
      </c>
      <c r="D44" s="83" t="e">
        <f>SUM(#REF!)</f>
        <v>#REF!</v>
      </c>
      <c r="F44" s="53"/>
      <c r="G44" s="68"/>
    </row>
    <row r="45" spans="2:7" s="50" customFormat="1" ht="12" customHeight="1" x14ac:dyDescent="0.3">
      <c r="B45" s="51" t="e">
        <f>#REF!</f>
        <v>#REF!</v>
      </c>
      <c r="C45" s="69" t="e">
        <f>#REF!</f>
        <v>#REF!</v>
      </c>
      <c r="D45" s="83" t="e">
        <f>SUM(#REF!)</f>
        <v>#REF!</v>
      </c>
      <c r="F45" s="53"/>
      <c r="G45" s="68"/>
    </row>
    <row r="46" spans="2:7" s="50" customFormat="1" ht="12" customHeight="1" x14ac:dyDescent="0.3">
      <c r="B46" s="51" t="e">
        <f>#REF!</f>
        <v>#REF!</v>
      </c>
      <c r="C46" s="69" t="e">
        <f>#REF!</f>
        <v>#REF!</v>
      </c>
      <c r="D46" s="83" t="e">
        <f>SUM(#REF!)</f>
        <v>#REF!</v>
      </c>
      <c r="F46" s="53"/>
      <c r="G46" s="68"/>
    </row>
    <row r="47" spans="2:7" s="50" customFormat="1" ht="12" customHeight="1" x14ac:dyDescent="0.3">
      <c r="B47" s="51" t="e">
        <f>#REF!</f>
        <v>#REF!</v>
      </c>
      <c r="C47" s="69" t="e">
        <f>#REF!</f>
        <v>#REF!</v>
      </c>
      <c r="D47" s="83" t="e">
        <f>SUM(#REF!)</f>
        <v>#REF!</v>
      </c>
      <c r="F47" s="53"/>
      <c r="G47" s="68"/>
    </row>
    <row r="48" spans="2:7" s="50" customFormat="1" ht="14" x14ac:dyDescent="0.3">
      <c r="B48" s="532"/>
      <c r="C48" s="533"/>
      <c r="D48" s="84" t="e">
        <f>SUM(D43:D47)</f>
        <v>#REF!</v>
      </c>
      <c r="F48" s="56"/>
      <c r="G48" s="68"/>
    </row>
    <row r="49" spans="2:7" s="50" customFormat="1" ht="14" x14ac:dyDescent="0.3">
      <c r="B49" s="534"/>
      <c r="C49" s="535"/>
      <c r="D49" s="78"/>
      <c r="F49" s="53"/>
      <c r="G49" s="68"/>
    </row>
    <row r="50" spans="2:7" ht="13.25" customHeight="1" x14ac:dyDescent="0.35">
      <c r="B50" s="525" t="s">
        <v>336</v>
      </c>
      <c r="C50" s="526"/>
      <c r="D50" s="527"/>
      <c r="E50" s="50"/>
      <c r="F50" s="53"/>
      <c r="G50" s="68"/>
    </row>
    <row r="51" spans="2:7" s="50" customFormat="1" ht="12" customHeight="1" x14ac:dyDescent="0.3">
      <c r="B51" s="51" t="e">
        <f>#REF!</f>
        <v>#REF!</v>
      </c>
      <c r="C51" s="69" t="e">
        <f>#REF!</f>
        <v>#REF!</v>
      </c>
      <c r="D51" s="83" t="e">
        <f>SUM(#REF!)</f>
        <v>#REF!</v>
      </c>
      <c r="F51" s="53"/>
      <c r="G51" s="68"/>
    </row>
    <row r="52" spans="2:7" s="50" customFormat="1" ht="12" customHeight="1" x14ac:dyDescent="0.3">
      <c r="B52" s="51" t="e">
        <f>#REF!</f>
        <v>#REF!</v>
      </c>
      <c r="C52" s="69" t="e">
        <f>#REF!</f>
        <v>#REF!</v>
      </c>
      <c r="D52" s="83" t="e">
        <f>SUM(#REF!)</f>
        <v>#REF!</v>
      </c>
      <c r="F52" s="53"/>
      <c r="G52" s="68"/>
    </row>
    <row r="53" spans="2:7" s="50" customFormat="1" ht="12" customHeight="1" x14ac:dyDescent="0.3">
      <c r="B53" s="51" t="e">
        <f>#REF!</f>
        <v>#REF!</v>
      </c>
      <c r="C53" s="69" t="e">
        <f>#REF!</f>
        <v>#REF!</v>
      </c>
      <c r="D53" s="83" t="e">
        <f>SUM(#REF!)</f>
        <v>#REF!</v>
      </c>
      <c r="F53" s="53"/>
      <c r="G53" s="68"/>
    </row>
    <row r="54" spans="2:7" s="50" customFormat="1" ht="12" customHeight="1" x14ac:dyDescent="0.3">
      <c r="B54" s="51" t="e">
        <f>#REF!</f>
        <v>#REF!</v>
      </c>
      <c r="C54" s="69" t="e">
        <f>#REF!</f>
        <v>#REF!</v>
      </c>
      <c r="D54" s="83" t="e">
        <f>SUM(#REF!)</f>
        <v>#REF!</v>
      </c>
      <c r="F54" s="53"/>
      <c r="G54" s="68"/>
    </row>
    <row r="55" spans="2:7" s="50" customFormat="1" ht="12" customHeight="1" x14ac:dyDescent="0.3">
      <c r="B55" s="51" t="e">
        <f>#REF!</f>
        <v>#REF!</v>
      </c>
      <c r="C55" s="69" t="e">
        <f>#REF!</f>
        <v>#REF!</v>
      </c>
      <c r="D55" s="83" t="e">
        <f>SUM(#REF!)</f>
        <v>#REF!</v>
      </c>
      <c r="F55" s="53"/>
      <c r="G55" s="68"/>
    </row>
    <row r="56" spans="2:7" s="50" customFormat="1" ht="14" x14ac:dyDescent="0.3">
      <c r="B56" s="532"/>
      <c r="C56" s="533"/>
      <c r="D56" s="84" t="e">
        <f>SUM(D51:D55)</f>
        <v>#REF!</v>
      </c>
      <c r="F56" s="56"/>
      <c r="G56" s="68"/>
    </row>
    <row r="57" spans="2:7" s="50" customFormat="1" ht="14" x14ac:dyDescent="0.3">
      <c r="B57" s="534"/>
      <c r="C57" s="535"/>
      <c r="D57" s="78"/>
      <c r="F57" s="53"/>
      <c r="G57" s="68"/>
    </row>
    <row r="58" spans="2:7" ht="13.25" customHeight="1" x14ac:dyDescent="0.35">
      <c r="B58" s="525" t="s">
        <v>337</v>
      </c>
      <c r="C58" s="526"/>
      <c r="D58" s="527"/>
      <c r="E58" s="50"/>
      <c r="F58" s="53"/>
      <c r="G58" s="68"/>
    </row>
    <row r="59" spans="2:7" s="50" customFormat="1" ht="12" customHeight="1" x14ac:dyDescent="0.3">
      <c r="B59" s="51" t="e">
        <f>#REF!</f>
        <v>#REF!</v>
      </c>
      <c r="C59" s="69" t="e">
        <f>#REF!</f>
        <v>#REF!</v>
      </c>
      <c r="D59" s="83" t="e">
        <f>SUM(#REF!)</f>
        <v>#REF!</v>
      </c>
      <c r="F59" s="53"/>
      <c r="G59" s="68"/>
    </row>
    <row r="60" spans="2:7" s="50" customFormat="1" ht="12" customHeight="1" x14ac:dyDescent="0.3">
      <c r="B60" s="51" t="e">
        <f>#REF!</f>
        <v>#REF!</v>
      </c>
      <c r="C60" s="69" t="e">
        <f>#REF!</f>
        <v>#REF!</v>
      </c>
      <c r="D60" s="83" t="e">
        <f>SUM(#REF!)</f>
        <v>#REF!</v>
      </c>
      <c r="F60" s="53"/>
      <c r="G60" s="68"/>
    </row>
    <row r="61" spans="2:7" s="50" customFormat="1" ht="14" x14ac:dyDescent="0.3">
      <c r="B61" s="532"/>
      <c r="C61" s="533"/>
      <c r="D61" s="84" t="e">
        <f>SUM(D59:D60)</f>
        <v>#REF!</v>
      </c>
      <c r="F61" s="56"/>
      <c r="G61" s="68"/>
    </row>
    <row r="62" spans="2:7" s="50" customFormat="1" ht="14" x14ac:dyDescent="0.3">
      <c r="B62" s="534"/>
      <c r="C62" s="535"/>
      <c r="D62" s="78"/>
      <c r="F62" s="53"/>
      <c r="G62" s="68"/>
    </row>
    <row r="63" spans="2:7" ht="13.25" customHeight="1" x14ac:dyDescent="0.35">
      <c r="B63" s="525" t="s">
        <v>81</v>
      </c>
      <c r="C63" s="526"/>
      <c r="D63" s="527"/>
      <c r="E63" s="50"/>
      <c r="F63" s="53"/>
      <c r="G63" s="68"/>
    </row>
    <row r="64" spans="2:7" s="50" customFormat="1" ht="12" customHeight="1" x14ac:dyDescent="0.3">
      <c r="B64" s="51" t="e">
        <f>#REF!</f>
        <v>#REF!</v>
      </c>
      <c r="C64" s="69" t="e">
        <f>#REF!</f>
        <v>#REF!</v>
      </c>
      <c r="D64" s="83" t="e">
        <f>SUM(#REF!)</f>
        <v>#REF!</v>
      </c>
      <c r="F64" s="53"/>
      <c r="G64" s="68"/>
    </row>
    <row r="65" spans="2:8" s="50" customFormat="1" ht="14" x14ac:dyDescent="0.3">
      <c r="B65" s="532"/>
      <c r="C65" s="533"/>
      <c r="D65" s="84" t="e">
        <f>SUM(D64:D64)</f>
        <v>#REF!</v>
      </c>
      <c r="F65" s="56"/>
      <c r="G65" s="68"/>
    </row>
    <row r="66" spans="2:8" s="50" customFormat="1" ht="14" x14ac:dyDescent="0.3">
      <c r="B66" s="534"/>
      <c r="C66" s="535"/>
      <c r="D66" s="78"/>
      <c r="F66" s="53"/>
      <c r="G66" s="68"/>
    </row>
    <row r="67" spans="2:8" ht="13.25" customHeight="1" x14ac:dyDescent="0.35">
      <c r="B67" s="525" t="s">
        <v>338</v>
      </c>
      <c r="C67" s="526"/>
      <c r="D67" s="527"/>
      <c r="E67" s="50"/>
      <c r="G67" s="68"/>
    </row>
    <row r="68" spans="2:8" s="50" customFormat="1" ht="12" customHeight="1" x14ac:dyDescent="0.3">
      <c r="B68" s="51" t="e">
        <f>#REF!</f>
        <v>#REF!</v>
      </c>
      <c r="C68" s="69" t="e">
        <f>#REF!</f>
        <v>#REF!</v>
      </c>
      <c r="D68" s="52" t="e">
        <f>SUM(#REF!)</f>
        <v>#REF!</v>
      </c>
      <c r="F68" s="53"/>
      <c r="G68" s="68"/>
    </row>
    <row r="69" spans="2:8" s="50" customFormat="1" ht="14" x14ac:dyDescent="0.3">
      <c r="B69" s="532"/>
      <c r="C69" s="533"/>
      <c r="D69" s="70" t="e">
        <f>SUM(D68:D68)</f>
        <v>#REF!</v>
      </c>
      <c r="F69" s="56"/>
      <c r="G69" s="68"/>
    </row>
    <row r="70" spans="2:8" s="50" customFormat="1" thickBot="1" x14ac:dyDescent="0.35">
      <c r="B70" s="547"/>
      <c r="C70" s="548"/>
      <c r="D70" s="79"/>
      <c r="F70" s="68"/>
    </row>
    <row r="71" spans="2:8" ht="15" thickBot="1" x14ac:dyDescent="0.4">
      <c r="B71" s="55"/>
      <c r="C71" s="72"/>
      <c r="D71" s="73" t="e">
        <f>SUM(D69+D65+D61+D56+D48+D29+D15+D11+D40+D22)</f>
        <v>#REF!</v>
      </c>
      <c r="F71" s="92"/>
      <c r="G71" s="57" t="e">
        <f>D71-F71</f>
        <v>#REF!</v>
      </c>
      <c r="H71" s="57"/>
    </row>
    <row r="72" spans="2:8" s="49" customFormat="1" ht="15" hidden="1" customHeight="1" thickTop="1" thickBot="1" x14ac:dyDescent="0.35">
      <c r="B72" s="58"/>
      <c r="C72" s="58"/>
      <c r="D72" s="80"/>
      <c r="F72" s="59"/>
    </row>
    <row r="73" spans="2:8" ht="15" hidden="1" thickTop="1" x14ac:dyDescent="0.35">
      <c r="B73" s="54"/>
      <c r="C73" s="54"/>
      <c r="D73" s="54"/>
    </row>
    <row r="74" spans="2:8" ht="15" hidden="1" customHeight="1" thickTop="1" x14ac:dyDescent="0.35">
      <c r="B74" s="544" t="s">
        <v>339</v>
      </c>
      <c r="C74" s="544" t="s">
        <v>339</v>
      </c>
      <c r="D74" s="60"/>
    </row>
    <row r="75" spans="2:8" ht="15" hidden="1" customHeight="1" thickTop="1" x14ac:dyDescent="0.35">
      <c r="B75" s="544"/>
      <c r="C75" s="544"/>
      <c r="D75" s="60"/>
    </row>
    <row r="76" spans="2:8" ht="15" thickTop="1" x14ac:dyDescent="0.35">
      <c r="C76" s="545"/>
      <c r="D76" s="545"/>
      <c r="F76" s="74"/>
    </row>
    <row r="77" spans="2:8" x14ac:dyDescent="0.35">
      <c r="C77" s="546" t="s">
        <v>89</v>
      </c>
      <c r="D77" s="546"/>
      <c r="E77" s="61"/>
      <c r="F77" s="61"/>
    </row>
    <row r="78" spans="2:8" hidden="1" x14ac:dyDescent="0.35">
      <c r="C78" s="538" t="s">
        <v>340</v>
      </c>
      <c r="D78" s="539"/>
      <c r="E78" s="62"/>
      <c r="F78" s="62"/>
    </row>
    <row r="79" spans="2:8" hidden="1" x14ac:dyDescent="0.35">
      <c r="C79" s="540" t="s">
        <v>341</v>
      </c>
      <c r="D79" s="541"/>
      <c r="E79" s="62"/>
      <c r="F79" s="62"/>
    </row>
    <row r="80" spans="2:8" hidden="1" x14ac:dyDescent="0.35">
      <c r="C80" s="540" t="s">
        <v>342</v>
      </c>
      <c r="D80" s="541"/>
      <c r="E80" s="62"/>
      <c r="F80" s="62"/>
    </row>
    <row r="81" spans="1:6" hidden="1" x14ac:dyDescent="0.35">
      <c r="C81" s="540" t="s">
        <v>343</v>
      </c>
      <c r="D81" s="541"/>
      <c r="E81" s="62"/>
      <c r="F81" s="62"/>
    </row>
    <row r="82" spans="1:6" hidden="1" x14ac:dyDescent="0.35">
      <c r="C82" s="540"/>
      <c r="D82" s="541"/>
      <c r="E82" s="62"/>
      <c r="F82" s="62"/>
    </row>
    <row r="83" spans="1:6" hidden="1" x14ac:dyDescent="0.35">
      <c r="C83" s="540"/>
      <c r="D83" s="541"/>
      <c r="E83" s="62"/>
      <c r="F83" s="62"/>
    </row>
    <row r="84" spans="1:6" hidden="1" x14ac:dyDescent="0.35">
      <c r="C84" s="540"/>
      <c r="D84" s="541"/>
      <c r="E84" s="62"/>
      <c r="F84" s="62"/>
    </row>
    <row r="85" spans="1:6" hidden="1" x14ac:dyDescent="0.35">
      <c r="C85" s="542"/>
      <c r="D85" s="543"/>
      <c r="E85" s="62"/>
      <c r="F85" s="62"/>
    </row>
    <row r="86" spans="1:6" x14ac:dyDescent="0.35">
      <c r="C86" s="536"/>
      <c r="D86" s="536"/>
      <c r="E86" s="62"/>
      <c r="F86" s="62"/>
    </row>
    <row r="87" spans="1:6" x14ac:dyDescent="0.35">
      <c r="C87" s="93"/>
      <c r="D87" s="93"/>
      <c r="E87" s="62"/>
      <c r="F87" s="62"/>
    </row>
    <row r="88" spans="1:6" x14ac:dyDescent="0.35">
      <c r="C88" s="536"/>
      <c r="D88" s="536"/>
      <c r="E88" s="62"/>
      <c r="F88" s="62"/>
    </row>
    <row r="89" spans="1:6" x14ac:dyDescent="0.35">
      <c r="B89" s="63"/>
      <c r="C89" s="63"/>
      <c r="D89" s="64"/>
    </row>
    <row r="90" spans="1:6" x14ac:dyDescent="0.35">
      <c r="A90" s="50"/>
      <c r="B90" s="65"/>
      <c r="C90" s="65"/>
      <c r="D90" s="75"/>
    </row>
    <row r="91" spans="1:6" x14ac:dyDescent="0.35">
      <c r="A91" s="50"/>
      <c r="B91" s="65"/>
      <c r="C91" s="65"/>
    </row>
    <row r="92" spans="1:6" x14ac:dyDescent="0.35">
      <c r="A92" s="50"/>
      <c r="B92" s="50"/>
      <c r="C92" s="537"/>
      <c r="D92" s="537"/>
    </row>
    <row r="93" spans="1:6" x14ac:dyDescent="0.35">
      <c r="A93" s="50"/>
      <c r="B93" s="63"/>
      <c r="C93" s="63"/>
      <c r="D93" s="64"/>
    </row>
    <row r="94" spans="1:6" x14ac:dyDescent="0.35">
      <c r="A94" s="50"/>
      <c r="B94" s="65"/>
      <c r="C94" s="65"/>
      <c r="D94" s="75"/>
    </row>
    <row r="95" spans="1:6" x14ac:dyDescent="0.35">
      <c r="A95" s="50"/>
      <c r="B95" s="65"/>
      <c r="C95" s="65"/>
    </row>
    <row r="96" spans="1:6" x14ac:dyDescent="0.35">
      <c r="A96" s="50"/>
      <c r="B96" s="66"/>
      <c r="C96" s="66"/>
    </row>
    <row r="97" spans="1:3" x14ac:dyDescent="0.35">
      <c r="A97" s="50"/>
      <c r="B97" s="65"/>
      <c r="C97" s="65"/>
    </row>
  </sheetData>
  <mergeCells count="39">
    <mergeCell ref="B74:B75"/>
    <mergeCell ref="C74:C75"/>
    <mergeCell ref="C76:D76"/>
    <mergeCell ref="C77:D77"/>
    <mergeCell ref="B63:D63"/>
    <mergeCell ref="B65:C66"/>
    <mergeCell ref="B67:D67"/>
    <mergeCell ref="B69:C70"/>
    <mergeCell ref="C88:D88"/>
    <mergeCell ref="C92:D92"/>
    <mergeCell ref="C78:D78"/>
    <mergeCell ref="C79:D79"/>
    <mergeCell ref="C80:D80"/>
    <mergeCell ref="C81:D81"/>
    <mergeCell ref="C82:D82"/>
    <mergeCell ref="C83:D83"/>
    <mergeCell ref="C84:D84"/>
    <mergeCell ref="C85:D85"/>
    <mergeCell ref="C86:D86"/>
    <mergeCell ref="B61:C62"/>
    <mergeCell ref="B31:D31"/>
    <mergeCell ref="B40:C41"/>
    <mergeCell ref="B42:D42"/>
    <mergeCell ref="B48:C49"/>
    <mergeCell ref="B50:D50"/>
    <mergeCell ref="B56:C57"/>
    <mergeCell ref="B58:D58"/>
    <mergeCell ref="B17:D17"/>
    <mergeCell ref="B22:C23"/>
    <mergeCell ref="B24:D24"/>
    <mergeCell ref="B29:C30"/>
    <mergeCell ref="B8:D8"/>
    <mergeCell ref="B13:D13"/>
    <mergeCell ref="B15:C16"/>
    <mergeCell ref="B6:D6"/>
    <mergeCell ref="B2:D2"/>
    <mergeCell ref="B3:D3"/>
    <mergeCell ref="B4:D4"/>
    <mergeCell ref="B5:D5"/>
  </mergeCells>
  <pageMargins left="0.70866141732283472" right="0.70866141732283472" top="0.74803149606299213" bottom="0.74803149606299213" header="0.31496062992125984" footer="0.31496062992125984"/>
  <pageSetup paperSize="8" scale="92" orientation="portrait" r:id="rId1"/>
  <headerFooter>
    <oddHeader>&amp;RNew Battery Storage Systems Project</oddHeader>
    <oddFooter>&amp;L&amp;F&amp;R&amp;P of &amp;N</oddFooter>
  </headerFooter>
  <drawing r:id="rId2"/>
  <legacyDrawing r:id="rId3"/>
  <oleObjects>
    <mc:AlternateContent xmlns:mc="http://schemas.openxmlformats.org/markup-compatibility/2006">
      <mc:Choice Requires="x14">
        <oleObject progId="Word.Picture.8" shapeId="16385" r:id="rId4">
          <objectPr defaultSize="0" autoPict="0" r:id="rId5">
            <anchor moveWithCells="1" sizeWithCells="1">
              <from>
                <xdr:col>2</xdr:col>
                <xdr:colOff>4070350</xdr:colOff>
                <xdr:row>1</xdr:row>
                <xdr:rowOff>38100</xdr:rowOff>
              </from>
              <to>
                <xdr:col>3</xdr:col>
                <xdr:colOff>1295400</xdr:colOff>
                <xdr:row>4</xdr:row>
                <xdr:rowOff>101600</xdr:rowOff>
              </to>
            </anchor>
          </objectPr>
        </oleObject>
      </mc:Choice>
      <mc:Fallback>
        <oleObject progId="Word.Picture.8" shapeId="1638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53D5DCE5C9E743ACCB02905336C270" ma:contentTypeVersion="14" ma:contentTypeDescription="Create a new document." ma:contentTypeScope="" ma:versionID="544db675a16d96124132a90e891113dd">
  <xsd:schema xmlns:xsd="http://www.w3.org/2001/XMLSchema" xmlns:xs="http://www.w3.org/2001/XMLSchema" xmlns:p="http://schemas.microsoft.com/office/2006/metadata/properties" xmlns:ns2="d5a12704-c137-489e-9e7a-8b8138f06286" xmlns:ns3="7f454a0a-00b6-4392-acda-17f0900fc0ef" targetNamespace="http://schemas.microsoft.com/office/2006/metadata/properties" ma:root="true" ma:fieldsID="e704bbc0cbbafb76395304253057234a" ns2:_="" ns3:_="">
    <xsd:import namespace="d5a12704-c137-489e-9e7a-8b8138f06286"/>
    <xsd:import namespace="7f454a0a-00b6-4392-acda-17f0900fc0e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12704-c137-489e-9e7a-8b8138f06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5fa3029-581b-4330-9c67-5ed5a891ea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454a0a-00b6-4392-acda-17f0900fc0e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05c8bcc-f6b9-445c-993d-89cdd9695713}" ma:internalName="TaxCatchAll" ma:showField="CatchAllData" ma:web="7f454a0a-00b6-4392-acda-17f0900fc0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454a0a-00b6-4392-acda-17f0900fc0ef" xsi:nil="true"/>
    <lcf76f155ced4ddcb4097134ff3c332f xmlns="d5a12704-c137-489e-9e7a-8b8138f062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87E2AA-F27D-45C3-BD23-015001727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12704-c137-489e-9e7a-8b8138f06286"/>
    <ds:schemaRef ds:uri="7f454a0a-00b6-4392-acda-17f0900fc0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8D51A7-C889-44AB-AD70-F2751ED4AB2C}">
  <ds:schemaRefs>
    <ds:schemaRef ds:uri="http://schemas.microsoft.com/sharepoint/v3/contenttype/forms"/>
  </ds:schemaRefs>
</ds:datastoreItem>
</file>

<file path=customXml/itemProps3.xml><?xml version="1.0" encoding="utf-8"?>
<ds:datastoreItem xmlns:ds="http://schemas.openxmlformats.org/officeDocument/2006/customXml" ds:itemID="{252C6BD2-BCA3-42B2-ABC4-2E2CF11CBE63}">
  <ds:schemaRefs>
    <ds:schemaRef ds:uri="http://schemas.microsoft.com/office/2006/metadata/properties"/>
    <ds:schemaRef ds:uri="http://schemas.microsoft.com/office/infopath/2007/PartnerControls"/>
    <ds:schemaRef ds:uri="7f454a0a-00b6-4392-acda-17f0900fc0ef"/>
    <ds:schemaRef ds:uri="d5a12704-c137-489e-9e7a-8b8138f06286"/>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COVER </vt:lpstr>
      <vt:lpstr>COVER  </vt:lpstr>
      <vt:lpstr>PREAMBLE</vt:lpstr>
      <vt:lpstr>Typical Activity Schedule</vt:lpstr>
      <vt:lpstr>Exchange rates</vt:lpstr>
      <vt:lpstr>CPA Formula</vt:lpstr>
      <vt:lpstr>Preambles</vt:lpstr>
      <vt:lpstr>Summary PV</vt:lpstr>
      <vt:lpstr>'Typical Activity Schedule'!Data</vt:lpstr>
      <vt:lpstr>Offered_Energy_rating__kWh</vt:lpstr>
      <vt:lpstr>Offered_Energy_rating_MWh</vt:lpstr>
      <vt:lpstr>'COVER '!Print_Area</vt:lpstr>
      <vt:lpstr>'COVER  '!Print_Area</vt:lpstr>
      <vt:lpstr>PREAMBLE!Print_Area</vt:lpstr>
      <vt:lpstr>Preambles!Print_Area</vt:lpstr>
      <vt:lpstr>'Summary PV'!Print_Area</vt:lpstr>
      <vt:lpstr>'Typical Activity Schedule'!Print_Titles</vt:lpstr>
      <vt:lpstr>System_Efficiency</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Mnoneleli Qwele</dc:creator>
  <cp:keywords/>
  <dc:description/>
  <cp:lastModifiedBy>Chantelle Moll</cp:lastModifiedBy>
  <cp:revision/>
  <dcterms:created xsi:type="dcterms:W3CDTF">2021-04-12T11:41:36Z</dcterms:created>
  <dcterms:modified xsi:type="dcterms:W3CDTF">2026-06-05T09:48:37Z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0x0101005653D5DCE5C9E743ACCB02905336C270</vt:lpwstr>
  </property>
  <property fmtid="{D5CDD505-2E9C-101B-9397-08002B2CF9AE}" pid="3" name="MediaServiceImageTags">
    <vt:lpwstr/>
  </property>
</Properties>
</file>