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showInkAnnotation="0"/>
  <mc:AlternateContent xmlns:mc="http://schemas.openxmlformats.org/markup-compatibility/2006">
    <mc:Choice Requires="x15">
      <x15ac:absPath xmlns:x15ac="http://schemas.microsoft.com/office/spreadsheetml/2010/11/ac" url="https://izikomuseumssa-my.sharepoint.com/personal/kthemba_iziko_org_za/Documents/Documents/Tenders 2026/Tender NMPH Landscaping/"/>
    </mc:Choice>
  </mc:AlternateContent>
  <xr:revisionPtr revIDLastSave="0" documentId="8_{04DCE325-77DB-439E-91C2-C07A3A68C1E7}" xr6:coauthVersionLast="47" xr6:coauthVersionMax="47" xr10:uidLastSave="{00000000-0000-0000-0000-000000000000}"/>
  <bookViews>
    <workbookView xWindow="28680" yWindow="-120" windowWidth="29040" windowHeight="15720" tabRatio="933" activeTab="1" xr2:uid="{00000000-000D-0000-FFFF-FFFF00000000}"/>
  </bookViews>
  <sheets>
    <sheet name="SUMMARY" sheetId="27" r:id="rId1"/>
    <sheet name="PART 1" sheetId="28" r:id="rId2"/>
    <sheet name="PART 2" sheetId="31" r:id="rId3"/>
  </sheets>
  <definedNames>
    <definedName name="_xlnm.Print_Area" localSheetId="1">'PART 1'!$A$1:$K$293</definedName>
    <definedName name="_xlnm.Print_Area" localSheetId="2">'PART 2'!$A$1:$K$228</definedName>
    <definedName name="_xlnm.Print_Area" localSheetId="0">SUMMARY!$A$1:$K$139</definedName>
    <definedName name="_xlnm.Print_Titles" localSheetId="1">'PART 1'!$28:$28</definedName>
    <definedName name="_xlnm.Print_Titles" localSheetId="2">'PART 2'!$27:$27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7" i="28" l="1"/>
  <c r="D221" i="31"/>
  <c r="D220" i="31"/>
  <c r="J36" i="31"/>
  <c r="H160" i="28"/>
  <c r="C17" i="28"/>
  <c r="C15" i="28"/>
  <c r="C13" i="28"/>
  <c r="C11" i="28"/>
  <c r="C9" i="28"/>
  <c r="C7" i="28"/>
  <c r="C15" i="31"/>
  <c r="C11" i="31"/>
  <c r="G126" i="31"/>
  <c r="H117" i="31"/>
  <c r="D88" i="31" s="1"/>
  <c r="H88" i="31" s="1"/>
  <c r="H89" i="31" s="1"/>
  <c r="H24" i="31"/>
  <c r="H25" i="28"/>
  <c r="H163" i="28"/>
  <c r="H24" i="28" s="1"/>
  <c r="J40" i="31"/>
  <c r="C7" i="31"/>
  <c r="C9" i="31"/>
  <c r="C13" i="31"/>
  <c r="C17" i="31"/>
  <c r="D57" i="31"/>
  <c r="D276" i="28"/>
  <c r="D123" i="28"/>
  <c r="D124" i="28" s="1"/>
  <c r="D156" i="28"/>
  <c r="H156" i="28" s="1"/>
  <c r="H124" i="28"/>
  <c r="D281" i="28"/>
  <c r="D222" i="31" l="1"/>
  <c r="D91" i="31"/>
  <c r="D76" i="31"/>
  <c r="H76" i="31" s="1"/>
  <c r="H77" i="31" s="1"/>
  <c r="H72" i="28"/>
  <c r="D275" i="28"/>
  <c r="D277" i="28" s="1"/>
  <c r="D99" i="28"/>
  <c r="H25" i="31"/>
  <c r="D35" i="31"/>
  <c r="H35" i="31" s="1"/>
  <c r="D56" i="31"/>
  <c r="J233" i="28"/>
  <c r="J223" i="28"/>
  <c r="H95" i="28"/>
  <c r="D99" i="31" l="1"/>
  <c r="D58" i="31"/>
  <c r="D59" i="31" s="1"/>
  <c r="G172" i="28" l="1"/>
  <c r="H59" i="31" l="1"/>
  <c r="D96" i="28"/>
  <c r="H97" i="28" s="1"/>
  <c r="D59" i="28"/>
  <c r="H59" i="28" s="1"/>
  <c r="B13" i="27" l="1"/>
  <c r="H26" i="28" l="1"/>
  <c r="D36" i="28" l="1"/>
  <c r="H84" i="28"/>
  <c r="H60" i="28"/>
  <c r="H36" i="28" l="1"/>
  <c r="D108" i="28"/>
  <c r="H107" i="28"/>
  <c r="H108" i="28" l="1"/>
  <c r="D109" i="28" l="1"/>
</calcChain>
</file>

<file path=xl/sharedStrings.xml><?xml version="1.0" encoding="utf-8"?>
<sst xmlns="http://schemas.openxmlformats.org/spreadsheetml/2006/main" count="1014" uniqueCount="426">
  <si>
    <t>TEL:</t>
  </si>
  <si>
    <t>+27(0) 12 667 2780</t>
  </si>
  <si>
    <t>E MAIL:</t>
  </si>
  <si>
    <t>CONTACT PERSON:</t>
  </si>
  <si>
    <t>CONTRACTORS COMPANY NAME</t>
  </si>
  <si>
    <t>SIGNATURE</t>
  </si>
  <si>
    <t>Contact person</t>
  </si>
  <si>
    <t>CONTRACT VALUE EXCLUDING VAT (NUMBERS)</t>
  </si>
  <si>
    <t>CONTRACT VALUE EXCLUDING VAT (IN WORDS)</t>
  </si>
  <si>
    <t>NOTES TO THE TENDERER</t>
  </si>
  <si>
    <t>SITE VISIT TO BE DONE BY CONTRACTOR BEFORE HANDING IN THIS DOCUMENT.</t>
  </si>
  <si>
    <t>IT IS THE CONTRACTOR'S RESPONSIBILITY TO FAMILIARISE HIM/HERSELF WITH THE ALIGNMENT OF THE UNDERGROUND SERVICES AND TO TAKE THE NECESSARY PRECAUTIONS NOT TO DAMAGE ANY OF THE UNDERGROUND SERVICES.</t>
  </si>
  <si>
    <t>TENDER RATES MUST BE COMPLETED TO ALLOW FOR ANY PART OR QUANTITIES TO BE REMOVED OR SIGNIFICANTLY REDUCED.</t>
  </si>
  <si>
    <r>
      <t xml:space="preserve">This </t>
    </r>
    <r>
      <rPr>
        <u/>
        <sz val="11"/>
        <rFont val="Arial"/>
        <family val="2"/>
      </rPr>
      <t>Schedule of Quantities</t>
    </r>
    <r>
      <rPr>
        <sz val="11"/>
        <rFont val="Arial"/>
        <family val="2"/>
      </rPr>
      <t xml:space="preserve"> should be read in conjunction with the following drawings and documents:</t>
    </r>
  </si>
  <si>
    <t>DRAWING NUMBER</t>
  </si>
  <si>
    <t>DRAWING NAME</t>
  </si>
  <si>
    <t>SKETCHPLANS:</t>
  </si>
  <si>
    <t>*</t>
  </si>
  <si>
    <t>IS-3674-000</t>
  </si>
  <si>
    <t>LANDSCAPE CONCEPT PLAN</t>
  </si>
  <si>
    <t>DOCUMENT NAME</t>
  </si>
  <si>
    <t>Provisional Bill of Quantities</t>
  </si>
  <si>
    <t>General Landscape Specifications</t>
  </si>
  <si>
    <t>Paving: SANS 1200 MJ</t>
  </si>
  <si>
    <t xml:space="preserve">IMPORTANT NOTES: </t>
  </si>
  <si>
    <t xml:space="preserve">COMPULSORY TENDER BRIEFING MEETING ON SITE: </t>
  </si>
  <si>
    <t>Date: TBC</t>
  </si>
  <si>
    <t xml:space="preserve">TENDER CLOSE: </t>
  </si>
  <si>
    <t xml:space="preserve">Address: </t>
  </si>
  <si>
    <t xml:space="preserve">Works completion date: </t>
  </si>
  <si>
    <t>Commencement of Landscape construction: To be confirmed with Main contractor.</t>
  </si>
  <si>
    <t>SUMMARY PAGE</t>
  </si>
  <si>
    <t>NOTE: Contractor to forward all Total amounts into the Summary below.</t>
  </si>
  <si>
    <t>3 Alice Lane, Sandown, Sandton</t>
  </si>
  <si>
    <t>PRELIMINARIES AND GENERAL (Contractor's own %)</t>
  </si>
  <si>
    <t>SUB TOTAL FOR ALL AREAS (excl VAT, excl FEES)</t>
  </si>
  <si>
    <t>EXCLUDED ITEMS:</t>
  </si>
  <si>
    <t>* Water points</t>
  </si>
  <si>
    <t>* Sleeves by Civil works</t>
  </si>
  <si>
    <t>* All hard landscaping items, i.e. road surfaces, kerds, paving &amp; sidewalks etc.</t>
  </si>
  <si>
    <t xml:space="preserve">*All furniture, i.e. bollards, bins etc. </t>
  </si>
  <si>
    <t>*Layer works</t>
  </si>
  <si>
    <t xml:space="preserve">*Stormwater </t>
  </si>
  <si>
    <t>BILL OF QUANTITIES</t>
  </si>
  <si>
    <t xml:space="preserve">SUMMARY </t>
  </si>
  <si>
    <t>1.</t>
  </si>
  <si>
    <t>2.</t>
  </si>
  <si>
    <t>3.</t>
  </si>
  <si>
    <t>4.</t>
  </si>
  <si>
    <t>5.</t>
  </si>
  <si>
    <t>6.</t>
  </si>
  <si>
    <t>Excl. VAT</t>
  </si>
  <si>
    <t>Total soft landscaping</t>
  </si>
  <si>
    <t>Total Area</t>
  </si>
  <si>
    <t>ITEM</t>
  </si>
  <si>
    <t>DESCRIPTION OF WORK</t>
  </si>
  <si>
    <t>UNIT</t>
  </si>
  <si>
    <t>QTY</t>
  </si>
  <si>
    <t>RATE</t>
  </si>
  <si>
    <t>TOTAL</t>
  </si>
  <si>
    <t>a.</t>
  </si>
  <si>
    <t>b.</t>
  </si>
  <si>
    <t>Collect unwanted materials and place in measurable heaps, and certified by Landscape Architect on site prior to removal.</t>
  </si>
  <si>
    <t>c.</t>
  </si>
  <si>
    <t xml:space="preserve">The contractor should at all times ensure to keep the site in a neat and tidy condition. </t>
  </si>
  <si>
    <t>1.2</t>
  </si>
  <si>
    <t>SITE CLEARANCE</t>
  </si>
  <si>
    <t>m²</t>
  </si>
  <si>
    <t>m³</t>
  </si>
  <si>
    <t>TOTAL FOR MISCELLANEOUS:</t>
  </si>
  <si>
    <t>2.1</t>
  </si>
  <si>
    <t>TOPSOIL</t>
  </si>
  <si>
    <t>2.1.1</t>
  </si>
  <si>
    <t>no.</t>
  </si>
  <si>
    <t>TOTAL Topsoil import and spread</t>
  </si>
  <si>
    <t>2.2</t>
  </si>
  <si>
    <t>2.3</t>
  </si>
  <si>
    <t>SCARIFYING</t>
  </si>
  <si>
    <t>Provision for all open ground areas</t>
  </si>
  <si>
    <t>2.4</t>
  </si>
  <si>
    <t xml:space="preserve">FINEGRADING </t>
  </si>
  <si>
    <t>Provision for finegrading of all planting only. Allow for shaping by hand</t>
  </si>
  <si>
    <t>2.5</t>
  </si>
  <si>
    <t>2.6</t>
  </si>
  <si>
    <t>FERTILISERS</t>
  </si>
  <si>
    <t>kg</t>
  </si>
  <si>
    <t>d.</t>
  </si>
  <si>
    <t>MULCH</t>
  </si>
  <si>
    <t>TOTAL FOR EARTHWORKS AND SOIL IMPROVEMENTS:</t>
  </si>
  <si>
    <t>Purchase all plants at registered nurseries and transport to site.</t>
  </si>
  <si>
    <t>All plants must be transported to the site in trucks with closed canopies.  Plants in transit may not be exposed to wind or any other harmful elements.</t>
  </si>
  <si>
    <t>No plants covered with pests or other damages will be accepted.</t>
  </si>
  <si>
    <t>Payment after planting.</t>
  </si>
  <si>
    <t>3.1</t>
  </si>
  <si>
    <t>3.2</t>
  </si>
  <si>
    <t>e.</t>
  </si>
  <si>
    <t>f.</t>
  </si>
  <si>
    <t>g.</t>
  </si>
  <si>
    <t>h.</t>
  </si>
  <si>
    <t>TOTAL FOR PLANTING:</t>
  </si>
  <si>
    <t xml:space="preserve">TOTAL FOR HARD LANDSCAPING: </t>
  </si>
  <si>
    <t>Allow for the complete maintenance and establishment of all planted areas, inclusive of :</t>
  </si>
  <si>
    <t>Application of fertilisers.</t>
  </si>
  <si>
    <t>Replacement of plants.</t>
  </si>
  <si>
    <t>Topping up of potting or planter media where settling occurs.</t>
  </si>
  <si>
    <t>The maintenance period will commence upon issue of the Certificate of Practical Completion.</t>
  </si>
  <si>
    <t>Rate to be all inclusive.</t>
  </si>
  <si>
    <t>mnth</t>
  </si>
  <si>
    <t>TOTAL FOR MAINTENANCE:</t>
  </si>
  <si>
    <t>`</t>
  </si>
  <si>
    <t xml:space="preserve">*Landscape Lighting </t>
  </si>
  <si>
    <t xml:space="preserve">*Removal of Trees </t>
  </si>
  <si>
    <t>1.1</t>
  </si>
  <si>
    <t xml:space="preserve">Site Address: </t>
  </si>
  <si>
    <t xml:space="preserve">Loading and removal to an approved dumping site off site, all unusable material, debris and stone, unused plant materials, placed in measurable storage heaps, resulting from the initial soil preparation to the final finishing process (other than specified). </t>
  </si>
  <si>
    <t>Provision for removal of unwanted material or material not suitable for fill - to spoil material off site 
(15mm layer over area for manicured planting areas)</t>
  </si>
  <si>
    <t>The topsoil to be free of any building rubble, rocks or plant materials.</t>
  </si>
  <si>
    <t>Spread topsoil for tree holes where required to a minimum of 0.34m³ per tree hole</t>
  </si>
  <si>
    <t>Rate is to be inclusive of all intensive hand labour, where required.</t>
  </si>
  <si>
    <t>Compact soils where required and specified and prevent soil erosion at all times.</t>
  </si>
  <si>
    <t>IMPORTANT NOTE FOR IMPORT OF TOPSOIL: PAYMENT FOR TOPSOIL WILL ONLY TAKE PLACE ON RECEIPT OF SIGNED DELIVERY NOTES. RECIEPTS ARE TO BE APPROVED BY THE LANDSCAPE ARCHITECT PRIOR TO EACH PAYMENT CERTIFICATE.  TOPSOIL WILL NOT BE CERTIFIED WITHOUT THE DELIVERY NOTES.</t>
  </si>
  <si>
    <t xml:space="preserve">The contractor to provide all necessary equipment, labour and machinery for the import and spread of topsoil. </t>
  </si>
  <si>
    <t>Provide a sample of topsoil for approval by the Client or Client Representative/Landscape Architects.</t>
  </si>
  <si>
    <t>The contractor to provide all necessary equipment, labour and machinery for import and spread of compost.</t>
  </si>
  <si>
    <t>Sample of compost must comply with specification and be approved by the Landscape Architect prior to delivery on site.</t>
  </si>
  <si>
    <t>All compost shall consist of well-decomposed organic material, free of detrimental salts, glass, debris, weeds and other toxic impurities.</t>
  </si>
  <si>
    <t>The pH shall not exceed 7.0.</t>
  </si>
  <si>
    <t>Compost shall be protected against excessive rain, wind and dissipation.</t>
  </si>
  <si>
    <t>Application rate</t>
  </si>
  <si>
    <t>IMPORTANT NOTE: PAYMENT FOR COMPOST WILL ONLY TAKE PLACE ON RECEIPT OF SIGNED DELIVERY NOTES BY THE LANDSCAPE ARCHITECT PRIOR TO EACH PAYMENT CERTIFICATE.  COMPOST WILL NOT BE CERTIFIED WITHOUT THE DELIVERY NOTES.</t>
  </si>
  <si>
    <t xml:space="preserve">Supply all the necessary equipment, tools  and labour for scarifying of all areas. </t>
  </si>
  <si>
    <t>Rip soil in all areas.</t>
  </si>
  <si>
    <t>Depth -- 150mm.</t>
  </si>
  <si>
    <t>Rip in two directions.</t>
  </si>
  <si>
    <t>Use hand labour to scarify under trees to ensure that tree roots do not get damaged.</t>
  </si>
  <si>
    <t>Contractor is to ensure that no services, existing paving or concrete haunching behind existing kerbs, are damaged.</t>
  </si>
  <si>
    <t>Remove all unwanted debris and medium to large sized rocks from the scarified soils.</t>
  </si>
  <si>
    <t>Rate is to be all inclusive per square meter.</t>
  </si>
  <si>
    <t>i.</t>
  </si>
  <si>
    <t>All inclusive rate per square meter.</t>
  </si>
  <si>
    <t>Supply all necessary labour, machinery and equipment for the fine trimming of the planting soils of all areas.</t>
  </si>
  <si>
    <t>The contractor must ensure that all areas to be planted are compacted sufficiently to avoid any subsidence later on. Soil surface to be planted should not exceed a tolerance of 30mm in height when measured from the basic topographical line.</t>
  </si>
  <si>
    <t>Cultivate fertilizers and compost as supplied elsewhere.</t>
  </si>
  <si>
    <t xml:space="preserve">Provision must be made for proper and effective storm  water drainage. </t>
  </si>
  <si>
    <t>Soil erosion should be avoided at all times.</t>
  </si>
  <si>
    <t>Stones larger than 40mm in diameter and all foreign material must be removed and used for fill.</t>
  </si>
  <si>
    <t>Final surface must be shaped to desired profiles as to flow into levels of roadways and structures.</t>
  </si>
  <si>
    <t>No irrigation or storm water should be allowed to puddle anywhere behind the retaining walls or in any of the allocated plant bed areas.</t>
  </si>
  <si>
    <t>Allow for shaping by hand.</t>
  </si>
  <si>
    <t>Application rate: 100 gm per m²</t>
  </si>
  <si>
    <t>Spread prior to fine trimming.</t>
  </si>
  <si>
    <t>Working in 200 mm deep.</t>
  </si>
  <si>
    <t>Payment per m³ after fine trimming</t>
  </si>
  <si>
    <t>Rate to be all inclusive</t>
  </si>
  <si>
    <t>j.</t>
  </si>
  <si>
    <t>Plants:</t>
  </si>
  <si>
    <t>All plants are to be viewed and approved by the Landscape Architect before planting.</t>
  </si>
  <si>
    <t>All shrubs and groundcovers to be planted in grids, equally spaced.</t>
  </si>
  <si>
    <t xml:space="preserve">The Landscape Architect retains the right to adjust specific species and plant sizes if plants are not available or of poor quality. </t>
  </si>
  <si>
    <t>4.1</t>
  </si>
  <si>
    <t>4.3</t>
  </si>
  <si>
    <t>Spread topsoil for groundcovers to a minimum thickness of 75mm average over de-compacted areas and 100mm over planting areas</t>
  </si>
  <si>
    <t>Drawing Register</t>
  </si>
  <si>
    <t>4.2</t>
  </si>
  <si>
    <t>Soil preparation for lawn</t>
  </si>
  <si>
    <t>The sods must consist of healthy green grass with dense root systems, free from weeds and diseases, and with no dead patches.  The grass must be mowed just before the sods are cut.  Sods must be approved by the Landscape Architect before packing may commence.</t>
  </si>
  <si>
    <t>The surface area shall be lightly watered before the packing of sods commence.Ensure that all openings in grass blocks receive grass cutting from sods.</t>
  </si>
  <si>
    <t xml:space="preserve">Grass delivered to site must be laid within 24 hours of delivery. No grass shall be packed on a Friday or the day prior to a public holiday, to prevent drying out. All laid lawn shall be watered twice daily until final handover of the site. </t>
  </si>
  <si>
    <t>Rates to be all inclusive.</t>
  </si>
  <si>
    <t>Lawn</t>
  </si>
  <si>
    <t>NELSON MANDELA PRISON HOUSE</t>
  </si>
  <si>
    <t>theo@insitegroup.co.za</t>
  </si>
  <si>
    <t>nolwazi@insitegroup.co.za</t>
  </si>
  <si>
    <t>Theo &amp; Nolwazi</t>
  </si>
  <si>
    <t>Completion date: TBC</t>
  </si>
  <si>
    <t>Total hard landscaping</t>
  </si>
  <si>
    <t>k.</t>
  </si>
  <si>
    <t>ai.</t>
  </si>
  <si>
    <t>Mulch may be bark chip, wood chip or fruit pip mulch only</t>
  </si>
  <si>
    <t>aii.</t>
  </si>
  <si>
    <t>SHRUBS AND GROUNDCOVERS</t>
  </si>
  <si>
    <t>Lm</t>
  </si>
  <si>
    <t>4.4</t>
  </si>
  <si>
    <t>4.5</t>
  </si>
  <si>
    <t>6.1</t>
  </si>
  <si>
    <t>5.1</t>
  </si>
  <si>
    <t>Artevia Exposed Data Sheet</t>
  </si>
  <si>
    <t>Chryso Devo Lav P Data Sheet</t>
  </si>
  <si>
    <t xml:space="preserve">The Contractor shall allow for the supply and installation of approved Cynodon dactylon sods.  </t>
  </si>
  <si>
    <t>The Rate per m² shall allow for all costs of purchasing, transport, equipment, labour, material and supervision to execute the lawn planting to the satisfaction of the Landscape Architect.</t>
  </si>
  <si>
    <t>Rosa Queen Elizabeth STD</t>
  </si>
  <si>
    <t>Rosa Nelson Mandela STD</t>
  </si>
  <si>
    <t xml:space="preserve">Rosa Iceberg </t>
  </si>
  <si>
    <t>Provision for import and spred of 60mm layer of suitable mulch over rose bed area</t>
  </si>
  <si>
    <t>General Specification for Exposed Aggregate Concrete Paving</t>
  </si>
  <si>
    <t>For new lawns in sandy conditions, apply Vitasoil at a rate of 500ml/m².  Cultivate and worked into the soil, combined with compost for maximum moisture retention.  For new turf installations, a common recommendation is a 20% Vitasoil to 80% sandy soil mix for the top layer.</t>
  </si>
  <si>
    <t>Recommendations for sandy soil: Initial setup - amend the top 150mm of soil with Vitasoil and 80mm organic compost before laying turf. Application method - work into the root zone by hand during planting.  Sandy conditions note - sandy soil lacks nutrient-holding capacity.  Vitasoil aids by restoring biological balance and holding moisture.  Follow-up maintenance - Additional applications every 2-3 weeks to be used until the soil structure improves.</t>
  </si>
  <si>
    <t>Soil preparation for roses</t>
  </si>
  <si>
    <t>For very sandy soil liberal water retaining organic material such as peat moss, coir (coconut) fibre or peanus shells and 80mm compost be cultivated into existing soil.</t>
  </si>
  <si>
    <t>ei.</t>
  </si>
  <si>
    <t>eii.</t>
  </si>
  <si>
    <t>eiii.</t>
  </si>
  <si>
    <t>gi.</t>
  </si>
  <si>
    <t>gii.</t>
  </si>
  <si>
    <t>For Cynodon lawn on sandy, nutrient-poor soil organic approach is a combination of high-nitrogen fertilizers (like Milogranite 6-4-0 or Talborne Organics Vita Green 5:1:5) or similarly approved, and monitor growth and reaction to treatment.  Additional supply smaller amounts more frequently every 4 weeks during maintenance utilise same organic product range.</t>
  </si>
  <si>
    <t>STEPPING STONES</t>
  </si>
  <si>
    <t>EXPOSED AGGREGATE PATH</t>
  </si>
  <si>
    <t>aiii.</t>
  </si>
  <si>
    <t>4.6</t>
  </si>
  <si>
    <t>5.2</t>
  </si>
  <si>
    <t>Provision for 80mm layer over rose bed area</t>
  </si>
  <si>
    <t>Provision for 80mm layer over lawn area</t>
  </si>
  <si>
    <t>Provision for 2:3:2 for roses &amp; lawn [100g/m²]:</t>
  </si>
  <si>
    <t>Provision for superphosphate for roses &amp; lawn [50g/m²]:</t>
  </si>
  <si>
    <t>Provision for 300 x 300 x 22mm Bello White Plain</t>
  </si>
  <si>
    <t>Provision for 228 x 228 x 17mm Bello White Plain</t>
  </si>
  <si>
    <t>Provision for 228 x 228 x 17mm Bello White Mosaic Pattern Tile</t>
  </si>
  <si>
    <t>Provision for additional maintenance for existing lawn area</t>
  </si>
  <si>
    <t>Topsoil (import and spread)</t>
  </si>
  <si>
    <t>TOTAL Compost import and spread</t>
  </si>
  <si>
    <t>3.3</t>
  </si>
  <si>
    <t>Provision for Milorgranite 6-4-0 or Talborne Organics Vita Green 5:1:5 (or similar approved) for lawn [60g/m²] :</t>
  </si>
  <si>
    <t>l</t>
  </si>
  <si>
    <t>4.7</t>
  </si>
  <si>
    <t>Supply, deliver &amp; install 600 x 300 x 40mm grey pavers on on 20mm washed riversand</t>
  </si>
  <si>
    <t>Provision for Cynodon dactylon (Bermuda Grass) Instant Lawn (including 10%)</t>
  </si>
  <si>
    <t>20MM X 100M DRAGLINE M-DUTY BLACK</t>
  </si>
  <si>
    <t>3/4in SNAP ON HOSE CONNECTOR</t>
  </si>
  <si>
    <t>SNAP ON SPRAY NOZZLE</t>
  </si>
  <si>
    <t>20MM X 600MM DRAGLINE STAND</t>
  </si>
  <si>
    <t>AQUA PLASTIC SPRINKLER FC3/4"-3.57 X2.38 BLUE/YELL</t>
  </si>
  <si>
    <t>Site Pin</t>
  </si>
  <si>
    <t>SABS 1200 MJ - 1984</t>
  </si>
  <si>
    <t>Provision for tree felling for 2 x existing trees (including: tree removal, stem removal, clearing of site &amp; cut back of roots)</t>
  </si>
  <si>
    <t>PC SUM</t>
  </si>
  <si>
    <r>
      <t>Provision for 100</t>
    </r>
    <r>
      <rPr>
        <i/>
        <sz val="10"/>
        <rFont val="Arial"/>
        <family val="2"/>
      </rPr>
      <t>mm layer for lawn areas</t>
    </r>
  </si>
  <si>
    <t>RATE ONLY</t>
  </si>
  <si>
    <t>TREE FELLING - Allowance by Specialist</t>
  </si>
  <si>
    <t>Contractor to specify own % mark-up</t>
  </si>
  <si>
    <t>COMPOST (Import and spread) &amp; SOIL PREPARATION</t>
  </si>
  <si>
    <t>l.</t>
  </si>
  <si>
    <t>ATTICK STOCK TILES - NO INSTALLATION REQUIRED</t>
  </si>
  <si>
    <t>ADDITIONAL HOSES (Main House)</t>
  </si>
  <si>
    <t>Provision for additional maintenance for new lawn area</t>
  </si>
  <si>
    <t>Provision for additional maintenance for new roses area</t>
  </si>
  <si>
    <t>MAINTENANCE for new areas</t>
  </si>
  <si>
    <t>MAINTENANCE for existing lawn</t>
  </si>
  <si>
    <t>6.2</t>
  </si>
  <si>
    <t>ci.</t>
  </si>
  <si>
    <t>cii.</t>
  </si>
  <si>
    <t>ciii.</t>
  </si>
  <si>
    <t>civ.</t>
  </si>
  <si>
    <t>cv.</t>
  </si>
  <si>
    <t>ADDITIONAL HOSES (Guard House)</t>
  </si>
  <si>
    <r>
      <t xml:space="preserve">TOTAL Vitasoil for lawn [150ml/m²]: </t>
    </r>
    <r>
      <rPr>
        <sz val="10"/>
        <rFont val="Arial"/>
        <family val="2"/>
      </rPr>
      <t>rate must include cultivation into soil</t>
    </r>
  </si>
  <si>
    <t>Maintenance of all trees and shrubs&amp;groundcovers (including all planting in pots).</t>
  </si>
  <si>
    <r>
      <t xml:space="preserve">TOTAL Top-up Vitasoil for lawn [75ml/m²]: </t>
    </r>
    <r>
      <rPr>
        <sz val="10"/>
        <rFont val="Arial"/>
        <family val="2"/>
      </rPr>
      <t>rate must include cultivation into soil</t>
    </r>
  </si>
  <si>
    <t>Provision for repair of existing floor tiles (exterior) and building apron as per Architect / Landscape Architect instruction</t>
  </si>
  <si>
    <t>Step-By-Step Guide to Perfect Paving</t>
  </si>
  <si>
    <t>BULK EARTHWORKS</t>
  </si>
  <si>
    <t>Refer to detail Drawing IS-3690-6304b Jumbo Park, Phola - Bulk Earthworks Levels Plan</t>
  </si>
  <si>
    <t>Compaction to be in layers of 150mm to 92% Mod AASHTO</t>
  </si>
  <si>
    <t>The contractor to provide all necessary equipment, labour and machinery for the carting and spread of topsoil for bulk earthworks</t>
  </si>
  <si>
    <t>Contractor to provide G5 or better material to achieve compaction.</t>
  </si>
  <si>
    <t>Layer works design is provisional</t>
  </si>
  <si>
    <t>Layer works design is subject to change</t>
  </si>
  <si>
    <t>Verification by qualified and registered civil engineer</t>
  </si>
  <si>
    <t xml:space="preserve">Provision for 100mm G5 layer, compacted to 95% MOD AASHTO (To Engineer's specification) </t>
  </si>
  <si>
    <t>Provision for DCP tests to be done, and other tests to be done with a certified laboratory test (x3 each)</t>
  </si>
  <si>
    <t>2.7</t>
  </si>
  <si>
    <t>Trees provided by Contractor to meet the specifications.</t>
  </si>
  <si>
    <t>JOINTS</t>
  </si>
  <si>
    <t>Supply, deliver &amp; install 6mm saw-cut joints; Spectrem 800 (minimum 2m apart) - as per General Specifications document (or similar approved)</t>
  </si>
  <si>
    <t>Supply, deliver &amp; install 8mm expansion joints; TAMMSFLEX 75 (minimum 8m apart)  - as per General Specifications document (or similar approved)</t>
  </si>
  <si>
    <t xml:space="preserve">Provision for sandy conditions: rip and re-compact in-situ layer minimum 200mm below the G5 to 93% MOD AASHTO (To Engineer's specification) </t>
  </si>
  <si>
    <t>GARDEN EDGE</t>
  </si>
  <si>
    <t>Supply, deliver &amp; install (according to Manufacturer's specifications): BERA Eco Edge or similar approved. UV stable and 100% recyclable</t>
  </si>
  <si>
    <r>
      <t xml:space="preserve">Trees from </t>
    </r>
    <r>
      <rPr>
        <b/>
        <sz val="10"/>
        <rFont val="Arial"/>
        <family val="2"/>
      </rPr>
      <t>40-50 ltr</t>
    </r>
    <r>
      <rPr>
        <sz val="10"/>
        <rFont val="Arial"/>
        <family val="2"/>
      </rPr>
      <t xml:space="preserve"> containers: Min. 1800- mm height after planting with stem diameter of 25-30 mm measured 300mm above soil level - sample to be approved.</t>
    </r>
  </si>
  <si>
    <t>EVENT FRUIT TREES (Supply &amp; Deliver, no planting)</t>
  </si>
  <si>
    <t>Olea Manzanela (Manzanilla)
Includes delivery 
Excludes planting and tree staking fertilizer.</t>
  </si>
  <si>
    <t>Contractor to water and guarantee each tree for max. 3 months after event or delivery to site</t>
  </si>
  <si>
    <t>Provision for Rose bed: Asparagus 'Mazeppa' (Emerald Fern) 4L @ 6/m²</t>
  </si>
  <si>
    <t>TEST AND TEST RESULTS</t>
  </si>
  <si>
    <t>Compaction tests 3 per layer (In-situ and imported or G5 layer) - total 6 tests and result for paved areas.</t>
  </si>
  <si>
    <t xml:space="preserve">Application or similar approved:
VITASOIL:
sales@vitasoil.co.za
</t>
  </si>
  <si>
    <t>VULA ENV. or similar approved:
Office: +27 22 766 1106
Mobile: +27 82 564 5748
Email: deon@vula.biz</t>
  </si>
  <si>
    <t xml:space="preserve">Proposed supplier or similar approved:
LOVRIC DITTBENDER TERRAZZO TILES:
021-531 8570 / 084 547 1410                                                                                                                                                      enviromi@mweb.co.za
</t>
  </si>
  <si>
    <t xml:space="preserve">Proposed supplier or similar approved:
BERA:
083 449 3954 (Franko)
</t>
  </si>
  <si>
    <t>Proposed supplier or similar approved:  Troy Thomson &lt;troythomson7@gmail.com&gt;
Cell. 079 993 2321</t>
  </si>
  <si>
    <t>Supply, deliver &amp; install 60mm diam. sleeves - to depth of 450mm</t>
  </si>
  <si>
    <t>UNDERGROUND SERVICES - PROVISION FOR PVC SLEEVES</t>
  </si>
  <si>
    <t>Supply, deliver &amp; install Ribbed 110mm diam. sleeves - to depth of 450mm</t>
  </si>
  <si>
    <t>All sleeves to include draw wires and caps.</t>
  </si>
  <si>
    <t>The Contractor shall allow for the supply and installation of approved 1.5mm galvanised draw wires and PVC end Caps.</t>
  </si>
  <si>
    <t>2.8</t>
  </si>
  <si>
    <t>REPAIR OF EXISTING TILES - PC SUM</t>
  </si>
  <si>
    <t>Provision for 3 x universal access ramps to Architect's detail and specification- BY SPECIALIST</t>
  </si>
  <si>
    <t>GRAVEL</t>
  </si>
  <si>
    <t>4.8</t>
  </si>
  <si>
    <t xml:space="preserve">Proposed supplier or similar approved::
WilsonStone:
Lauren da Silva
082 327 9603 / lauren@wilsonstone.co.za    </t>
  </si>
  <si>
    <t>FURNITURE</t>
  </si>
  <si>
    <t>Supply, deliver &amp; install 20mm diam. HDPE sleeves - to depth of 450mm</t>
  </si>
  <si>
    <t>Supply, deliver &amp; install 60mm diam. HDPE sleeves - to depth of 450mm</t>
  </si>
  <si>
    <t>UNDERGROUND SERVICES - PROVISION FOR PVC SLEEVES (For future irrigation and electrical works)</t>
  </si>
  <si>
    <r>
      <t xml:space="preserve">Foundation and labour for construction as per Typical Built Seating wall Detail </t>
    </r>
    <r>
      <rPr>
        <b/>
        <i/>
        <sz val="10"/>
        <rFont val="Arial"/>
        <family val="2"/>
      </rPr>
      <t>(Refer to IS-3758-602 LANDSCAPE SKETCHPLAN 
CIVIL EXTERNAL WORKS)</t>
    </r>
  </si>
  <si>
    <t>Supply &amp; deliver Corobrik Silvergrey Satin Slimline Facebrick</t>
  </si>
  <si>
    <t>Supply &amp; deliver Corobrik Silvergrey Satin Solid Facebrick</t>
  </si>
  <si>
    <t>Supply &amp; deliver Corobrik Silvergrey Slab Smooth Facebrick</t>
  </si>
  <si>
    <t>BUILT SEATING WALL</t>
  </si>
  <si>
    <t xml:space="preserve">The contractor to provide all necessary machinery, labour, transport and materials for the supply and installation of the new joints as per hard surfaces as specified. </t>
  </si>
  <si>
    <t>Refer to: General Specification for Exposed Aggregate Concrete Paving</t>
  </si>
  <si>
    <t>t.</t>
  </si>
  <si>
    <t>s.</t>
  </si>
  <si>
    <t>All cutting to be mechanical cut only. Cut paver details to be approved prior to installation by the landscape architect.</t>
  </si>
  <si>
    <t>r.</t>
  </si>
  <si>
    <t>Install all paving units as specified and per manufacturers minimum specifications.</t>
  </si>
  <si>
    <t>q.</t>
  </si>
  <si>
    <t>All paving to slope at 1-2% fall. Direction to be determined on site by the landscape architect.</t>
  </si>
  <si>
    <t>p.</t>
  </si>
  <si>
    <t>All areas showing subsidence on the final product will mean that the larger area will be redone, re-compacted and repaired to meet the specifications.</t>
  </si>
  <si>
    <t>o.</t>
  </si>
  <si>
    <t xml:space="preserve">Unit paving final finish: No cracked, chipped, paving with unwanted markings, or paving other than specified will be accepted. </t>
  </si>
  <si>
    <t>n.</t>
  </si>
  <si>
    <t>Concrete footing is restricted to under the outer hard surface edge only. No concrete side haunching will be allowed.</t>
  </si>
  <si>
    <t>m.</t>
  </si>
  <si>
    <t>Edge footing to respond to the specific paving layout.</t>
  </si>
  <si>
    <t>Excavate for hard surface edge footing on completion of the sub base compaction.</t>
  </si>
  <si>
    <t>All final soil paving base layers to be approved by the Landscape Architect prior to installation of the final paving.</t>
  </si>
  <si>
    <t>Excavate to allow for the final finishing height to be 35mm above the general shaped landscape soil levels. The surrounding landscape should be final shaped to tie into the pathways, not effecting the storm water run off pattern as approved.</t>
  </si>
  <si>
    <t xml:space="preserve">Moisten excavated soils and compact soil in layers not exceeding 100mm (compacted) to 93% MOD AASHTO to form the sub base to the desired levels and slopes. </t>
  </si>
  <si>
    <t>On approval of the general site levels and slopes, loosen sub soils to a depth of 200mm and remove all unwanted materials including organic matter and rocks larger than 40mm diameter.</t>
  </si>
  <si>
    <t>Soil preparation: Final site levels need to be shaped and sloped for approval before any compaction can commence. Failure in doing so will lead to the re compaction of the relevant areas.</t>
  </si>
  <si>
    <t>All levels need to accommodate a minimum fall to allow for sufficient water run off as per instruction and approval by the Landscape Architect.</t>
  </si>
  <si>
    <t>Paving setting out: All hard surface setting out lines are as per the construction drawing and need to be approved by the landscape architect prior to the site shaping and sub base preparation.</t>
  </si>
  <si>
    <t>Test sample: The contractor is to provide a 2m² test panel of all the different paving types as specified in the schedule of quantities. This needs to be approved by the Landscape Architect prior to the installation of any final surface. All aspects as specified need to be included into the test panel sample.</t>
  </si>
  <si>
    <t>All paving must be installed to meet the manufacturers specification, with special reference to details as provided by the Landscape Architect.</t>
  </si>
  <si>
    <t xml:space="preserve">The contractor to provide all necessary machinery, labour, transport and materials for the supply and installation of the new unit paver hard surfaces as specified. </t>
  </si>
  <si>
    <t>giii.</t>
  </si>
  <si>
    <t xml:space="preserve">Provision for 150mm G5 layer, compacted to 95% MOD AASHTO (To Engineer's specification) </t>
  </si>
  <si>
    <t>Tree trimming and root pruning (Provision for PC sum By Specialist) Tree felling, destumping and clearing of felled tree.  Load and removal to the contractors own dumping site. Area where trees was removed to be made good.</t>
  </si>
  <si>
    <t>Provision for removal of unwanted material or material not suitable for fill - to spoil material off sit; 385m² (including 20% for re-measure on site)
(50mm layer over area for exposed aggregate concrete paving path)</t>
  </si>
  <si>
    <t>Total Civil and External Works</t>
  </si>
  <si>
    <t>IS-3758-602</t>
  </si>
  <si>
    <t>IS-3758-601</t>
  </si>
  <si>
    <t>Provision for Profit and Attendance (% to be confirmed by Contractor)</t>
  </si>
  <si>
    <t>The lowest tender will not necessary be accepted. Tender rates must be completed to allow for any part or quantities to be removed or significantly reduced, where so required.</t>
  </si>
  <si>
    <t>IS-3758-603</t>
  </si>
  <si>
    <t>GENERAL LANDSCAPE SPECIFICATION</t>
  </si>
  <si>
    <t>Topo surveyor - on site for setting out of works (to be included in rates).</t>
  </si>
  <si>
    <t>Provision for DCP tests to be done, and other tests to be done with a certified laboratory testing on site (x3 each)</t>
  </si>
  <si>
    <t>TREE TRIMMING AND ROT PRUNING - Allowance by Specialist</t>
  </si>
  <si>
    <t>giv.</t>
  </si>
  <si>
    <t xml:space="preserve">Provision for shaping </t>
  </si>
  <si>
    <t>2.3.1</t>
  </si>
  <si>
    <t>IS-3758-604</t>
  </si>
  <si>
    <t>PART 1:</t>
  </si>
  <si>
    <t>PART 2:</t>
  </si>
  <si>
    <t>INTERNAL HOUSE GARDEN- SOFT AND HARD LANDSCAPING</t>
  </si>
  <si>
    <t>GROUNDS UPGRADE - CIVIL AND EXTERNAL WORKS</t>
  </si>
  <si>
    <t>BY OTHERS</t>
  </si>
  <si>
    <t>Provision for Bidum</t>
  </si>
  <si>
    <t>MISCELLANEOUS - PART 2</t>
  </si>
  <si>
    <t xml:space="preserve">EARTHWORKS - PART 2 </t>
  </si>
  <si>
    <t>PLANTING - PART 2</t>
  </si>
  <si>
    <t>HARD LANDSCAPING - PART 2</t>
  </si>
  <si>
    <t>MAINTENANCE - PART 2</t>
  </si>
  <si>
    <t>MISCELLANEOUS - PART 1</t>
  </si>
  <si>
    <t>HARD LANDSCAPING - PART 1</t>
  </si>
  <si>
    <t>EARTHWORKS AND SOIL IMPROVEMENTS - PART 1</t>
  </si>
  <si>
    <t>PLANTING - PART 1</t>
  </si>
  <si>
    <t>MAINTENANCE - PART 1</t>
  </si>
  <si>
    <t>HAND-WATERING &amp; EQUIPMENT - PART 1</t>
  </si>
  <si>
    <t>HAND-WATERING &amp; EQUIPMENT - PART 2</t>
  </si>
  <si>
    <t>INTERNAL HOUSE GARDEN - SOFT AND HARD LANDSCAPING</t>
  </si>
  <si>
    <t>See Site Pin under Documents (Paarl Region) - Drakenstein Prison, R 301, Paarl Western Cape</t>
  </si>
  <si>
    <t>A BRIEFING SESSION FOR THIS TENDER ON 21 JULY 2026,  THIS IS NOT COMPULSORY BUT IS HIGHLY ADVISABLE.</t>
  </si>
  <si>
    <t>THE NELSON MANDELA PRISON HOUSE IS PART OF THE IZIKO MUSEUMS OF SOUTH AFRCA COMPLEX.  THE SITE IS A GRADE I NATIONAL HERITAGE SITE.  ALL WORK MUST BE UNDERTAKEN WITH THE APPROPRIATE DUTY OF CARE AS PRESCRIBED BY THE NATIONAL HERITAGE RESOURCES ACT NO. 25 OF 1999,  THIS SCOPE REQUIRES A SAHRA PERMIT, WHICH HAS BEEN OBTAINED.  ALL ACTIVITIES MUST THEREFORE BE CONDUCTED WITH HEIGHTENED CAUTION, SENSITIVITY, RESPECT FOR THE SURROUNDING HERITAGE ENVIRONMENT, AND IN LINE WITH THE PERMIT INSTRUCTIONS.</t>
  </si>
  <si>
    <t xml:space="preserve">PART 1: INTERNAL HOUSE GARDEN - SOFT AND HARD LANDSCAPING </t>
  </si>
  <si>
    <t>PART 2: GROUNDS UPGRADE - CIVIL AND EXTERNAL WORKS</t>
  </si>
  <si>
    <t xml:space="preserve">PART 1: INTERNAL HOUSE GARDEN LANDSCAPE SKETCHPLAN </t>
  </si>
  <si>
    <t>IS-3758-605</t>
  </si>
  <si>
    <t>IS-3758-606</t>
  </si>
  <si>
    <t>PART 1: INTERNAL HOUSE GARDEN RAMP 2 DETAIL</t>
  </si>
  <si>
    <t>IS-3758-607</t>
  </si>
  <si>
    <t>PART 1: INTERNAL HOUSE GARDEN RAMP 1 DETAIL</t>
  </si>
  <si>
    <t xml:space="preserve">PART 2: EXTERNAL GROUND UPGRADE HARD LANDSCAPE SKETCHPLAN </t>
  </si>
  <si>
    <t>PART 1: INTERNAL HOUSE GARDEN RAMP 3 DETAIL</t>
  </si>
  <si>
    <t xml:space="preserve">PART 2: EXTERNAL GROUND UPGRADE SOFT LANDSCAPE SKETCHPLAN </t>
  </si>
  <si>
    <t>BILL OF QUANTITIES - SOFT- AND HARD LANDSCAPING (Part 1 &amp; Part 2)</t>
  </si>
  <si>
    <t>TOTAL FOR PART 1 (To be carried forward to Summary Page)</t>
  </si>
  <si>
    <t>SUB-TOTAL FOR PART 1</t>
  </si>
  <si>
    <t>SUB-TOTAL FOR PART 2</t>
  </si>
  <si>
    <t>TOTAL FOR PART 2 (To be carried forward to Summary Page)</t>
  </si>
  <si>
    <t>SANS 10400-S:2025 Edition 4 (Refer to page 30: 7 Vertical travel)</t>
  </si>
  <si>
    <t>HYDROSEEDING by Specialist</t>
  </si>
  <si>
    <r>
      <t xml:space="preserve">Supply, deliver &amp; install </t>
    </r>
    <r>
      <rPr>
        <b/>
        <sz val="10"/>
        <rFont val="Arial"/>
        <family val="2"/>
      </rPr>
      <t>100mm</t>
    </r>
    <r>
      <rPr>
        <sz val="10"/>
        <rFont val="Arial"/>
        <family val="2"/>
      </rPr>
      <t xml:space="preserve"> thick Exposed Aggregate Path; including Mesh Ref 311 (according to Manufacturer's Specifications); 25MPa; Artevia Spec Sheet; Chryso Spec Sheet &amp; General Specification for Exposed Aggregate Concrete Paving (including 20% for re-measure on site). Rate to include: excavation, shaping &amp; leveling - as per General Specifications document</t>
    </r>
  </si>
  <si>
    <t>REVISION 1</t>
  </si>
  <si>
    <t>Commencement of Landscape construction: (To be confirmed with Main contractor based on programme)</t>
  </si>
  <si>
    <t xml:space="preserve">Proposed Rose supplier or similar approved:
LUDWIG'S ROSES CPT:
081 501 7070 (David)
</t>
  </si>
  <si>
    <t>eiv.</t>
  </si>
  <si>
    <t>Tulbaghia violacea (Society Garlic) 2L @ 12/m² to be placed by L. Architect on site.</t>
  </si>
  <si>
    <t>Provision for hydroseeding of low growing Cynodon dominat mix at 40 kg/ha. Rate to include hand shaping.</t>
  </si>
  <si>
    <t>Provision for hard rock excavation and subsoil conditions.</t>
  </si>
  <si>
    <r>
      <t xml:space="preserve">Supply, deliver &amp; install </t>
    </r>
    <r>
      <rPr>
        <b/>
        <sz val="10"/>
        <rFont val="Arial"/>
        <family val="2"/>
      </rPr>
      <t>150mm</t>
    </r>
    <r>
      <rPr>
        <sz val="10"/>
        <rFont val="Arial"/>
        <family val="2"/>
      </rPr>
      <t xml:space="preserve"> thick Exposed Aggregate Path; including Mesh Ref 311. Refer to General Specification for Exposed Aggregate Concrete Paving (including 10% for re-measure on site). Rate to include: excavation, shaping &amp; leveling . All as per General Specifications document</t>
    </r>
  </si>
  <si>
    <r>
      <t xml:space="preserve">Supply, deliver &amp; install </t>
    </r>
    <r>
      <rPr>
        <b/>
        <sz val="10"/>
        <rFont val="Arial"/>
        <family val="2"/>
      </rPr>
      <t>100mm</t>
    </r>
    <r>
      <rPr>
        <sz val="10"/>
        <rFont val="Arial"/>
        <family val="2"/>
      </rPr>
      <t xml:space="preserve"> thick Exposed Aggregate Path; including Mesh Ref 311 (according to Manufacturer's Specifications); 25MPa; Artevia Spec Sheet; Chryso Spec Sheet &amp; General Specification for Exposed Aggregate Concrete Paving (including 20% for re-measure on site). Rate to include: excavation, shaping &amp; leveling . All as per General Specifications document</t>
    </r>
  </si>
  <si>
    <t>BERA B-Edge Smart - or similar approved
Standard lengths of 6 m or 12 m
4mm Mild Steel edge 150mm wide to be secured with pegs 300mm deep; primer treated, final colour to be matt black epoxy coats x2. 
Matt Black Epoxy Powder Coat: coating is impact and abrasion and corrosion resistant.</t>
  </si>
  <si>
    <t>The contractor to provide all necessary machinery, labour, transport and materials for the installation of gravel at the base of trees</t>
  </si>
  <si>
    <t>Provision for 6-12mm diam ornamental gravel: colour: sandstone and 100mm deep in courtyard areas</t>
  </si>
  <si>
    <t>CONTINGENCIES (0%)</t>
  </si>
  <si>
    <t>Date: (insert date)</t>
  </si>
  <si>
    <t xml:space="preserve">TOTAL FOR HAND-WATERING &amp; EQUIPMENT: </t>
  </si>
  <si>
    <t>Provision for additional maintenance for new seeding area</t>
  </si>
  <si>
    <t>Refer to drawing: IS-3758-601</t>
  </si>
  <si>
    <t xml:space="preserve">RAMPS - PC SUM Refer to drawing: </t>
  </si>
  <si>
    <t xml:space="preserve">Refer to drawings: IS-3758-605; IS-3758-606; IS-3758-607 </t>
  </si>
  <si>
    <t>Refer to drawing: IS-3758-602</t>
  </si>
  <si>
    <t>Refer to drawing: IS-3758-604</t>
  </si>
  <si>
    <t xml:space="preserve">Supply, deliver &amp; install 200x400x1175mm Exposed aggregate WilsonStone Clifton Drinking Fountain; Colour: Sandstone.  Rate to include irrigation valve box, and grass blocks, excavation, shaping &amp; leveling .  </t>
  </si>
  <si>
    <t>Refer to drawing: IS-3758-603</t>
  </si>
  <si>
    <t>The contractor to provide all necessary machinery, labour, transport and materials for the supply and installation of the new freestanding benches and Drinking Foantain connected to the existing tap as shown on Plan and Detail.</t>
  </si>
  <si>
    <t>Supply, deliver &amp; install 1800x100x450mm Exposed aggregate WilsonStone The Turin Exposed 1800 Bench with polished top.  (Exposed Turin Bench - Ferro Exposed or similar.)</t>
  </si>
  <si>
    <t>A BRIEFING SESSION FOR THIS TENDER ON (insert date),  THIS IS NOT COMPULSORY BUT IS HIGHLY ADVISABLE.
Questions or Clarifications can be sent to: ndonson@iziko.org.za; smadlavu@iziko.org.za &amp; aarendse@iziko.org.za</t>
  </si>
  <si>
    <t>2026.07.14</t>
  </si>
  <si>
    <t>An all-in-one mixture of specific and selected grass seeds, fertilisers, combined with a soil binder or tackifier, imported wood fibre mulch, soil ameliorates, growth stimulants and water is applied onto the prepared surfaces at a predetermined application rate.  The fibrous layer formed by the soil binder or tackifier when combined with the blended mulch creates a microclimate that permits seed germination to take place when soil moisture and temperature conditions are favourable.  Thereafter, the young emerging vegetation’s root systems develop quickly, anchoring the outer layer of the soil, significantly reducing erosion and accelerating plant succession of the applied vegetation types.
(i)         Soil preparation 
Where possible the topsoiled areas are to be scarified manually or mechanically, forming drills along the contours. The drills are to be approximately 150 mm apart and between 25 and 50 mm deep. 
(ii)        Hydroseeding Specification
The hydroseeding/amelioration application is to be carried out using suitable hydraulic seeding equipment with a built-in agitation system and a specialised centrifugal pump for handling varying viscous and slurry formulations.</t>
  </si>
  <si>
    <t xml:space="preserve">Seed Mixture:
The seeding application will be 40 kg/ha of a Mayfords Fynbos biome seed mix 
Fertilisation
a.	NPK 1:1:1 (36) @ 300kg/ha 
b.	Grofast organic mixture @ 800kg/ha 
Soil Binder 
A polyacrilimide soil binding agent is to be added to the hydroseeding mixture at 10 kg/ha in order to bind the loose sand/soil particles and create a suitable microclimate when combined with the mulch and additives.
Mulch  
Locally sourced veld / cotton mulch shall be incorporated into the hydroseeding mixture. The application rate for the mulch shall be 500 kg/ha.
Water
Water shall be applied at rate of 10 kl/ha during the seeding process. </t>
  </si>
  <si>
    <t xml:space="preserve">PART 2: EXTERNAL GROUND UPGRADE DRINKING FOUNTAIN DETAIL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</si>
</sst>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R&quot;* #,##0.00_-;\-&quot;R&quot;* #,##0.00_-;_-&quot;R&quot;* &quot;-&quot;??_-;_-@_-"/>
    <numFmt numFmtId="43" formatCode="_-* #,##0.00_-;\-* #,##0.00_-;_-* &quot;-&quot;??_-;_-@_-"/>
    <numFmt numFmtId="164" formatCode="_ &quot;R&quot;\ * #,##0.00_ ;_ &quot;R&quot;\ * \-#,##0.00_ ;_ &quot;R&quot;\ * &quot;-&quot;??_ ;_ @_ "/>
    <numFmt numFmtId="165" formatCode="_ * #,##0.00_ ;_ * \-#,##0.00_ ;_ * &quot;-&quot;??_ ;_ @_ "/>
    <numFmt numFmtId="166" formatCode="[$-809]dd\ mmmm\ yyyy;@"/>
    <numFmt numFmtId="167" formatCode="[$R-1C09]\ #,##0.00"/>
    <numFmt numFmtId="168" formatCode="[$R-434]\ #,##0.00"/>
    <numFmt numFmtId="169" formatCode="_ [$R-1C09]\ * #,##0.00_ ;_ [$R-1C09]\ * \-#,##0.00_ ;_ [$R-1C09]\ * &quot;-&quot;??_ ;_ @_ "/>
    <numFmt numFmtId="170" formatCode="0.0%"/>
    <numFmt numFmtId="171" formatCode="_-[$R-1C09]* #,##0.00_-;\-[$R-1C09]* #,##0.00_-;_-[$R-1C09]* &quot;-&quot;??_-;_-@_-"/>
    <numFmt numFmtId="172" formatCode="&quot;R&quot;#,##0.00"/>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i/>
      <sz val="10"/>
      <name val="Arial"/>
      <family val="2"/>
    </font>
    <font>
      <b/>
      <i/>
      <sz val="10"/>
      <name val="Arial"/>
      <family val="2"/>
    </font>
    <font>
      <b/>
      <i/>
      <sz val="11"/>
      <name val="Arial"/>
      <family val="2"/>
    </font>
    <font>
      <b/>
      <sz val="12"/>
      <name val="Arial"/>
      <family val="2"/>
    </font>
    <font>
      <sz val="11"/>
      <name val="Arial"/>
      <family val="2"/>
    </font>
    <font>
      <b/>
      <u/>
      <sz val="11"/>
      <name val="Arial"/>
      <family val="2"/>
    </font>
    <font>
      <b/>
      <sz val="11"/>
      <name val="Arial"/>
      <family val="2"/>
    </font>
    <font>
      <b/>
      <sz val="14"/>
      <name val="Arial"/>
      <family val="2"/>
    </font>
    <font>
      <sz val="14"/>
      <name val="Arial"/>
      <family val="2"/>
    </font>
    <font>
      <sz val="12"/>
      <name val="Arial"/>
      <family val="2"/>
    </font>
    <font>
      <b/>
      <i/>
      <sz val="14"/>
      <name val="Arial"/>
      <family val="2"/>
    </font>
    <font>
      <b/>
      <i/>
      <u/>
      <sz val="11"/>
      <name val="Arial"/>
      <family val="2"/>
    </font>
    <font>
      <i/>
      <sz val="11"/>
      <name val="Arial"/>
      <family val="2"/>
    </font>
    <font>
      <b/>
      <i/>
      <sz val="12"/>
      <name val="Arial"/>
      <family val="2"/>
    </font>
    <font>
      <sz val="8"/>
      <name val="Arial"/>
      <family val="2"/>
    </font>
    <font>
      <u/>
      <sz val="10"/>
      <name val="Arial"/>
      <family val="2"/>
    </font>
    <font>
      <b/>
      <u/>
      <sz val="16"/>
      <name val="Arial"/>
      <family val="2"/>
    </font>
    <font>
      <u/>
      <sz val="11"/>
      <name val="Arial"/>
      <family val="2"/>
    </font>
    <font>
      <u/>
      <sz val="14"/>
      <name val="Arial"/>
      <family val="2"/>
    </font>
    <font>
      <b/>
      <u/>
      <sz val="14"/>
      <name val="Arial"/>
      <family val="2"/>
    </font>
    <font>
      <sz val="10"/>
      <name val="Arial"/>
      <family val="2"/>
    </font>
    <font>
      <b/>
      <u/>
      <sz val="10"/>
      <name val="Arial"/>
      <family val="2"/>
    </font>
    <font>
      <b/>
      <sz val="16"/>
      <name val="Arial"/>
      <family val="2"/>
    </font>
    <font>
      <u/>
      <sz val="10"/>
      <color theme="10"/>
      <name val="Arial"/>
      <family val="2"/>
    </font>
    <font>
      <u/>
      <sz val="18"/>
      <name val="Arial"/>
      <family val="2"/>
    </font>
    <font>
      <sz val="9"/>
      <name val="Arial"/>
      <family val="2"/>
    </font>
    <font>
      <sz val="11"/>
      <color rgb="FF000000"/>
      <name val="Calibri"/>
      <family val="2"/>
    </font>
    <font>
      <sz val="10"/>
      <color indexed="8"/>
      <name val="Arial"/>
      <family val="2"/>
    </font>
    <font>
      <sz val="11"/>
      <color theme="1"/>
      <name val="Calibri"/>
      <family val="2"/>
    </font>
    <font>
      <i/>
      <sz val="8"/>
      <name val="Arial"/>
      <family val="2"/>
    </font>
    <font>
      <b/>
      <sz val="28"/>
      <name val="Arial"/>
      <family val="2"/>
    </font>
    <font>
      <b/>
      <sz val="10"/>
      <color rgb="FFFF0000"/>
      <name val="Arial"/>
      <family val="2"/>
    </font>
    <font>
      <sz val="10"/>
      <color rgb="FFFF0000"/>
      <name val="Arial"/>
      <family val="2"/>
    </font>
    <font>
      <i/>
      <sz val="10"/>
      <color rgb="FFFF0000"/>
      <name val="Arial"/>
      <family val="2"/>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2">
    <xf numFmtId="0" fontId="0" fillId="0" borderId="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28" fillId="0" borderId="0" applyFont="0" applyFill="0" applyBorder="0" applyAlignment="0" applyProtection="0"/>
    <xf numFmtId="0" fontId="31"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4" fillId="0" borderId="0"/>
    <xf numFmtId="0" fontId="3" fillId="0" borderId="0"/>
    <xf numFmtId="164" fontId="3"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34" fillId="0" borderId="0">
      <alignment horizontal="left" vertical="top"/>
    </xf>
    <xf numFmtId="43" fontId="3" fillId="0" borderId="0" applyFont="0" applyFill="0" applyBorder="0" applyAlignment="0" applyProtection="0"/>
    <xf numFmtId="44" fontId="5" fillId="0" borderId="0" applyFont="0" applyFill="0" applyBorder="0" applyAlignment="0" applyProtection="0"/>
    <xf numFmtId="164" fontId="35" fillId="0" borderId="0" applyFont="0" applyFill="0" applyBorder="0" applyAlignment="0" applyProtection="0"/>
    <xf numFmtId="0" fontId="35" fillId="0" borderId="0"/>
    <xf numFmtId="0" fontId="35" fillId="0" borderId="0"/>
    <xf numFmtId="0" fontId="35" fillId="0" borderId="0"/>
    <xf numFmtId="0" fontId="5" fillId="0" borderId="0"/>
    <xf numFmtId="9" fontId="5" fillId="0" borderId="0" applyFont="0" applyFill="0" applyBorder="0" applyAlignment="0" applyProtection="0"/>
    <xf numFmtId="44" fontId="5" fillId="0" borderId="0" applyFont="0" applyFill="0" applyBorder="0" applyAlignment="0" applyProtection="0"/>
    <xf numFmtId="0" fontId="2" fillId="0" borderId="0"/>
    <xf numFmtId="0" fontId="36" fillId="0" borderId="0"/>
    <xf numFmtId="44" fontId="36" fillId="0" borderId="0" applyFont="0" applyFill="0" applyBorder="0" applyAlignment="0" applyProtection="0"/>
    <xf numFmtId="9" fontId="36"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0" fontId="1" fillId="0" borderId="0"/>
    <xf numFmtId="165" fontId="5" fillId="0" borderId="0" applyFont="0" applyFill="0" applyBorder="0" applyAlignment="0" applyProtection="0"/>
    <xf numFmtId="165" fontId="5" fillId="0" borderId="0" applyFont="0" applyFill="0" applyBorder="0" applyAlignment="0" applyProtection="0"/>
    <xf numFmtId="0" fontId="5" fillId="0" borderId="0"/>
    <xf numFmtId="0" fontId="1" fillId="0" borderId="0"/>
    <xf numFmtId="0" fontId="1" fillId="0" borderId="0"/>
    <xf numFmtId="44" fontId="5" fillId="0" borderId="0" applyFont="0" applyFill="0" applyBorder="0" applyAlignment="0" applyProtection="0"/>
  </cellStyleXfs>
  <cellXfs count="705">
    <xf numFmtId="0" fontId="0" fillId="0" borderId="0" xfId="0"/>
    <xf numFmtId="0" fontId="6" fillId="2" borderId="0" xfId="0" applyFont="1" applyFill="1"/>
    <xf numFmtId="0" fontId="11" fillId="2" borderId="0" xfId="0" applyFont="1" applyFill="1"/>
    <xf numFmtId="0" fontId="13" fillId="2" borderId="2" xfId="0" applyFont="1" applyFill="1" applyBorder="1"/>
    <xf numFmtId="0" fontId="12" fillId="2" borderId="3" xfId="0" applyFont="1" applyFill="1" applyBorder="1" applyAlignment="1">
      <alignment horizontal="right"/>
    </xf>
    <xf numFmtId="0" fontId="14" fillId="2" borderId="15" xfId="0" applyFont="1" applyFill="1" applyBorder="1" applyAlignment="1">
      <alignment horizontal="right"/>
    </xf>
    <xf numFmtId="0" fontId="6" fillId="2" borderId="8" xfId="0" applyFont="1" applyFill="1" applyBorder="1" applyAlignment="1">
      <alignment horizontal="center"/>
    </xf>
    <xf numFmtId="165" fontId="6" fillId="2" borderId="1" xfId="1" applyFont="1" applyFill="1" applyBorder="1" applyAlignment="1">
      <alignment horizontal="center" vertical="center"/>
    </xf>
    <xf numFmtId="4" fontId="6" fillId="2" borderId="1" xfId="0" applyNumberFormat="1" applyFont="1" applyFill="1" applyBorder="1" applyAlignment="1">
      <alignment horizontal="right" vertical="center"/>
    </xf>
    <xf numFmtId="0" fontId="10" fillId="2" borderId="0" xfId="0" applyFont="1" applyFill="1"/>
    <xf numFmtId="4" fontId="9" fillId="2" borderId="1" xfId="0" applyNumberFormat="1" applyFont="1" applyFill="1" applyBorder="1" applyAlignment="1">
      <alignment horizontal="right" vertical="center"/>
    </xf>
    <xf numFmtId="4" fontId="9" fillId="2" borderId="0" xfId="0" applyNumberFormat="1" applyFont="1" applyFill="1" applyAlignment="1">
      <alignment horizontal="right" vertical="center"/>
    </xf>
    <xf numFmtId="0" fontId="9" fillId="2" borderId="0" xfId="0" applyFont="1" applyFill="1" applyAlignment="1">
      <alignment vertical="top" wrapText="1"/>
    </xf>
    <xf numFmtId="4" fontId="6" fillId="2" borderId="0" xfId="0" applyNumberFormat="1" applyFont="1" applyFill="1" applyAlignment="1">
      <alignment horizontal="right"/>
    </xf>
    <xf numFmtId="165" fontId="6" fillId="2" borderId="0" xfId="1" applyFont="1" applyFill="1" applyBorder="1" applyAlignment="1">
      <alignment horizontal="center" vertical="center"/>
    </xf>
    <xf numFmtId="0" fontId="6" fillId="2" borderId="0" xfId="0" applyFont="1" applyFill="1" applyAlignment="1">
      <alignment vertical="center"/>
    </xf>
    <xf numFmtId="0" fontId="6" fillId="2" borderId="0" xfId="0" applyFont="1" applyFill="1" applyAlignment="1">
      <alignment horizontal="center"/>
    </xf>
    <xf numFmtId="0" fontId="11" fillId="2" borderId="0" xfId="0" applyFont="1" applyFill="1" applyAlignment="1">
      <alignment horizontal="right"/>
    </xf>
    <xf numFmtId="169" fontId="11" fillId="2" borderId="0" xfId="1" applyNumberFormat="1" applyFont="1" applyFill="1" applyBorder="1" applyAlignment="1">
      <alignment horizontal="center" vertical="center"/>
    </xf>
    <xf numFmtId="168" fontId="17" fillId="2" borderId="0" xfId="0" applyNumberFormat="1" applyFont="1" applyFill="1" applyAlignment="1">
      <alignment horizontal="right" vertical="center"/>
    </xf>
    <xf numFmtId="165" fontId="5" fillId="2" borderId="1" xfId="1" applyFont="1" applyFill="1" applyBorder="1" applyAlignment="1">
      <alignment horizontal="center" vertical="center"/>
    </xf>
    <xf numFmtId="4" fontId="5" fillId="2" borderId="1" xfId="0" applyNumberFormat="1" applyFont="1" applyFill="1" applyBorder="1" applyAlignment="1">
      <alignment horizontal="right" vertical="center"/>
    </xf>
    <xf numFmtId="4" fontId="5" fillId="2" borderId="0" xfId="0" applyNumberFormat="1" applyFont="1" applyFill="1" applyAlignment="1">
      <alignment horizontal="right" vertical="center"/>
    </xf>
    <xf numFmtId="0" fontId="17" fillId="2" borderId="0" xfId="0" applyFont="1" applyFill="1"/>
    <xf numFmtId="0" fontId="17" fillId="2" borderId="0" xfId="0" applyFont="1" applyFill="1" applyAlignment="1">
      <alignment horizontal="right" vertical="top"/>
    </xf>
    <xf numFmtId="4" fontId="6" fillId="2" borderId="0" xfId="0" applyNumberFormat="1" applyFont="1" applyFill="1" applyAlignment="1">
      <alignment horizontal="center"/>
    </xf>
    <xf numFmtId="0" fontId="6" fillId="2" borderId="0" xfId="0" applyFont="1" applyFill="1" applyAlignment="1">
      <alignment horizontal="left" vertical="top" wrapText="1"/>
    </xf>
    <xf numFmtId="0" fontId="9" fillId="2" borderId="0" xfId="0" applyFont="1" applyFill="1" applyAlignment="1">
      <alignment horizontal="right" vertical="top" wrapText="1"/>
    </xf>
    <xf numFmtId="0" fontId="16" fillId="2" borderId="0" xfId="0" applyFont="1" applyFill="1" applyAlignment="1">
      <alignment horizontal="center" vertical="center"/>
    </xf>
    <xf numFmtId="0" fontId="16" fillId="2" borderId="0" xfId="0" applyFont="1" applyFill="1" applyAlignment="1">
      <alignment horizontal="right" vertical="center"/>
    </xf>
    <xf numFmtId="0" fontId="19" fillId="2" borderId="11" xfId="0" applyFont="1" applyFill="1" applyBorder="1" applyAlignment="1">
      <alignment horizontal="right" vertical="center"/>
    </xf>
    <xf numFmtId="0" fontId="19" fillId="2" borderId="11" xfId="0" applyFont="1" applyFill="1" applyBorder="1" applyAlignment="1">
      <alignment horizontal="left" vertical="center"/>
    </xf>
    <xf numFmtId="0" fontId="6" fillId="2" borderId="11" xfId="0" applyFont="1" applyFill="1" applyBorder="1" applyAlignment="1">
      <alignment horizontal="left" vertical="center"/>
    </xf>
    <xf numFmtId="0" fontId="10" fillId="2" borderId="0" xfId="0" applyFont="1" applyFill="1" applyAlignment="1">
      <alignment horizontal="right" vertical="center"/>
    </xf>
    <xf numFmtId="0" fontId="10" fillId="2" borderId="0" xfId="0" applyFont="1" applyFill="1" applyAlignment="1">
      <alignment horizontal="left" vertical="center"/>
    </xf>
    <xf numFmtId="0" fontId="9" fillId="2" borderId="0" xfId="0" applyFont="1" applyFill="1" applyAlignment="1">
      <alignment horizontal="left" vertical="center" wrapText="1"/>
    </xf>
    <xf numFmtId="0" fontId="8" fillId="2" borderId="0" xfId="0" applyFont="1" applyFill="1" applyAlignment="1">
      <alignment horizontal="right" vertical="center" wrapText="1"/>
    </xf>
    <xf numFmtId="0" fontId="8" fillId="2" borderId="0" xfId="0" applyFont="1" applyFill="1" applyAlignment="1">
      <alignment horizontal="left" vertical="center" wrapText="1"/>
    </xf>
    <xf numFmtId="0" fontId="8" fillId="2" borderId="16" xfId="0" applyFont="1" applyFill="1" applyBorder="1" applyAlignment="1">
      <alignment horizontal="right" vertical="center" wrapText="1"/>
    </xf>
    <xf numFmtId="0" fontId="8" fillId="2" borderId="16" xfId="0" applyFont="1" applyFill="1" applyBorder="1" applyAlignment="1">
      <alignment horizontal="left" vertical="center" wrapText="1"/>
    </xf>
    <xf numFmtId="0" fontId="8" fillId="2" borderId="0" xfId="0" applyFont="1" applyFill="1" applyAlignment="1">
      <alignment horizontal="right" vertical="center"/>
    </xf>
    <xf numFmtId="0" fontId="8" fillId="2" borderId="0" xfId="0" applyFont="1" applyFill="1" applyAlignment="1">
      <alignment horizontal="left" vertical="center"/>
    </xf>
    <xf numFmtId="0" fontId="20" fillId="2" borderId="0" xfId="0" applyFont="1" applyFill="1" applyAlignment="1">
      <alignment horizontal="right" vertical="center"/>
    </xf>
    <xf numFmtId="0" fontId="20" fillId="2" borderId="0" xfId="0" applyFont="1" applyFill="1" applyAlignment="1">
      <alignment horizontal="left" vertical="center"/>
    </xf>
    <xf numFmtId="0" fontId="10" fillId="2" borderId="16" xfId="0" applyFont="1" applyFill="1" applyBorder="1" applyAlignment="1">
      <alignment horizontal="right" vertical="center"/>
    </xf>
    <xf numFmtId="0" fontId="10" fillId="2" borderId="16" xfId="0" applyFont="1" applyFill="1" applyBorder="1" applyAlignment="1">
      <alignment horizontal="left" vertical="center"/>
    </xf>
    <xf numFmtId="0" fontId="9" fillId="2" borderId="9" xfId="0" applyFont="1" applyFill="1" applyBorder="1" applyAlignment="1">
      <alignment horizontal="right" vertical="center"/>
    </xf>
    <xf numFmtId="0" fontId="9" fillId="2" borderId="10" xfId="0" applyFont="1" applyFill="1" applyBorder="1" applyAlignment="1">
      <alignment horizontal="left" vertical="center"/>
    </xf>
    <xf numFmtId="0" fontId="9" fillId="2" borderId="12" xfId="0" applyFont="1" applyFill="1" applyBorder="1" applyAlignment="1">
      <alignment horizontal="left" vertical="center"/>
    </xf>
    <xf numFmtId="0" fontId="6" fillId="2" borderId="1" xfId="0" applyFont="1" applyFill="1" applyBorder="1" applyAlignment="1">
      <alignment horizontal="center" vertical="center"/>
    </xf>
    <xf numFmtId="0" fontId="9" fillId="2" borderId="0" xfId="0" applyFont="1" applyFill="1" applyAlignment="1">
      <alignment horizontal="right" vertical="center"/>
    </xf>
    <xf numFmtId="0" fontId="9" fillId="2" borderId="0" xfId="0" applyFont="1" applyFill="1" applyAlignment="1">
      <alignment horizontal="left" vertical="center"/>
    </xf>
    <xf numFmtId="0" fontId="8" fillId="2" borderId="10"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9" fillId="2" borderId="0" xfId="0" applyFont="1" applyFill="1" applyAlignment="1">
      <alignment horizontal="right" vertical="center" wrapText="1"/>
    </xf>
    <xf numFmtId="0" fontId="21" fillId="2" borderId="0" xfId="0" applyFont="1" applyFill="1" applyAlignment="1">
      <alignment horizontal="right" vertical="center"/>
    </xf>
    <xf numFmtId="0" fontId="21" fillId="2" borderId="0" xfId="0" applyFont="1" applyFill="1" applyAlignment="1">
      <alignment horizontal="left" vertical="center"/>
    </xf>
    <xf numFmtId="0" fontId="5" fillId="2" borderId="0" xfId="0" applyFont="1" applyFill="1" applyAlignment="1">
      <alignment horizontal="center" vertical="center"/>
    </xf>
    <xf numFmtId="165" fontId="5" fillId="2" borderId="0" xfId="2" applyFont="1" applyFill="1" applyAlignment="1">
      <alignment horizontal="center" vertical="center"/>
    </xf>
    <xf numFmtId="0" fontId="8" fillId="2" borderId="10" xfId="0" applyFont="1" applyFill="1" applyBorder="1" applyAlignment="1">
      <alignment horizontal="left" vertical="center"/>
    </xf>
    <xf numFmtId="0" fontId="5" fillId="2" borderId="1" xfId="0" applyFont="1" applyFill="1" applyBorder="1" applyAlignment="1">
      <alignment horizontal="center" vertical="center"/>
    </xf>
    <xf numFmtId="1" fontId="5" fillId="2" borderId="1" xfId="0" applyNumberFormat="1" applyFont="1" applyFill="1" applyBorder="1" applyAlignment="1">
      <alignment horizontal="center" vertical="center"/>
    </xf>
    <xf numFmtId="165" fontId="5" fillId="2" borderId="1" xfId="2" applyFont="1" applyFill="1" applyBorder="1" applyAlignment="1">
      <alignment horizontal="center" vertical="center"/>
    </xf>
    <xf numFmtId="0" fontId="5" fillId="2" borderId="0" xfId="0" applyFont="1" applyFill="1" applyAlignment="1">
      <alignment horizontal="left" vertical="top" wrapText="1"/>
    </xf>
    <xf numFmtId="1" fontId="5" fillId="2" borderId="0" xfId="0" applyNumberFormat="1" applyFont="1" applyFill="1" applyAlignment="1">
      <alignment horizontal="center" vertical="center"/>
    </xf>
    <xf numFmtId="0" fontId="8" fillId="2" borderId="0" xfId="0" applyFont="1" applyFill="1" applyAlignment="1">
      <alignment horizontal="left" vertical="top" wrapText="1"/>
    </xf>
    <xf numFmtId="0" fontId="5" fillId="2" borderId="9" xfId="0" applyFont="1" applyFill="1" applyBorder="1" applyAlignment="1">
      <alignment horizontal="left" vertical="top" wrapText="1"/>
    </xf>
    <xf numFmtId="0" fontId="8" fillId="2" borderId="9" xfId="0" applyFont="1" applyFill="1" applyBorder="1" applyAlignment="1">
      <alignment horizontal="right" vertical="center" wrapText="1"/>
    </xf>
    <xf numFmtId="0" fontId="5" fillId="2" borderId="0" xfId="0" applyFont="1" applyFill="1" applyAlignment="1">
      <alignment vertical="top" wrapText="1"/>
    </xf>
    <xf numFmtId="0" fontId="8" fillId="2" borderId="12" xfId="0" applyFont="1" applyFill="1" applyBorder="1" applyAlignment="1">
      <alignment horizontal="left" vertical="center"/>
    </xf>
    <xf numFmtId="0" fontId="9" fillId="2" borderId="0" xfId="0" applyFont="1" applyFill="1" applyAlignment="1">
      <alignment horizontal="center" vertical="center"/>
    </xf>
    <xf numFmtId="1" fontId="9" fillId="2" borderId="0" xfId="0" applyNumberFormat="1" applyFont="1" applyFill="1" applyAlignment="1">
      <alignment horizontal="center" vertical="center"/>
    </xf>
    <xf numFmtId="1" fontId="21" fillId="2" borderId="0" xfId="0" applyNumberFormat="1" applyFont="1" applyFill="1" applyAlignment="1">
      <alignment horizontal="right" vertical="center"/>
    </xf>
    <xf numFmtId="0" fontId="17" fillId="2" borderId="0" xfId="0" applyFont="1" applyFill="1" applyAlignment="1">
      <alignment horizontal="center" vertical="center"/>
    </xf>
    <xf numFmtId="0" fontId="24" fillId="2" borderId="11" xfId="0" applyFont="1" applyFill="1" applyBorder="1"/>
    <xf numFmtId="0" fontId="19" fillId="2" borderId="0" xfId="0" applyFont="1" applyFill="1" applyAlignment="1">
      <alignment horizontal="right" vertical="center"/>
    </xf>
    <xf numFmtId="0" fontId="19" fillId="2" borderId="0" xfId="0" applyFont="1" applyFill="1" applyAlignment="1">
      <alignment horizontal="left" vertical="center"/>
    </xf>
    <xf numFmtId="0" fontId="6" fillId="2" borderId="0" xfId="0" applyFont="1" applyFill="1" applyAlignment="1">
      <alignment horizontal="center" vertical="center"/>
    </xf>
    <xf numFmtId="0" fontId="13" fillId="2" borderId="0" xfId="0" applyFont="1" applyFill="1"/>
    <xf numFmtId="4" fontId="6" fillId="2" borderId="12" xfId="0" applyNumberFormat="1" applyFont="1" applyFill="1" applyBorder="1" applyAlignment="1">
      <alignment horizontal="right" vertical="center"/>
    </xf>
    <xf numFmtId="0" fontId="29" fillId="2" borderId="0" xfId="0" applyFont="1" applyFill="1" applyAlignment="1">
      <alignment horizontal="right" vertical="center"/>
    </xf>
    <xf numFmtId="0" fontId="14" fillId="2" borderId="0" xfId="0" applyFont="1" applyFill="1" applyAlignment="1">
      <alignment horizontal="left" vertical="center" wrapText="1"/>
    </xf>
    <xf numFmtId="3" fontId="6" fillId="2" borderId="0" xfId="0" applyNumberFormat="1" applyFont="1" applyFill="1" applyAlignment="1">
      <alignment horizontal="center" vertical="center"/>
    </xf>
    <xf numFmtId="0" fontId="5" fillId="2" borderId="0" xfId="0" applyFont="1" applyFill="1" applyAlignment="1">
      <alignment horizontal="left" vertical="center"/>
    </xf>
    <xf numFmtId="169" fontId="6" fillId="2" borderId="0" xfId="1" applyNumberFormat="1" applyFont="1" applyFill="1" applyBorder="1" applyAlignment="1">
      <alignment horizontal="center" vertical="center"/>
    </xf>
    <xf numFmtId="0" fontId="5" fillId="2" borderId="16" xfId="0" applyFont="1" applyFill="1" applyBorder="1" applyAlignment="1">
      <alignment horizontal="left"/>
    </xf>
    <xf numFmtId="0" fontId="5" fillId="2" borderId="16" xfId="0" applyFont="1" applyFill="1" applyBorder="1" applyAlignment="1">
      <alignment horizontal="left" wrapText="1"/>
    </xf>
    <xf numFmtId="165" fontId="5" fillId="2" borderId="0" xfId="2" applyFont="1" applyFill="1" applyBorder="1" applyAlignment="1">
      <alignment horizontal="center" vertical="center"/>
    </xf>
    <xf numFmtId="0" fontId="5" fillId="2" borderId="0" xfId="0" applyFont="1" applyFill="1"/>
    <xf numFmtId="0" fontId="5" fillId="2" borderId="0" xfId="0" applyFont="1" applyFill="1" applyAlignment="1">
      <alignment horizontal="right"/>
    </xf>
    <xf numFmtId="0" fontId="5" fillId="2" borderId="16" xfId="0" applyFont="1" applyFill="1" applyBorder="1" applyAlignment="1">
      <alignment horizontal="center"/>
    </xf>
    <xf numFmtId="49" fontId="5" fillId="2" borderId="16" xfId="0" quotePrefix="1" applyNumberFormat="1" applyFont="1" applyFill="1" applyBorder="1" applyAlignment="1">
      <alignment horizontal="center"/>
    </xf>
    <xf numFmtId="165" fontId="5" fillId="2" borderId="11" xfId="1" applyFont="1" applyFill="1" applyBorder="1" applyAlignment="1">
      <alignment horizontal="center" vertical="center"/>
    </xf>
    <xf numFmtId="4" fontId="5" fillId="2" borderId="13" xfId="0" applyNumberFormat="1" applyFont="1" applyFill="1" applyBorder="1" applyAlignment="1">
      <alignment horizontal="right" vertical="center"/>
    </xf>
    <xf numFmtId="165" fontId="5" fillId="2" borderId="0" xfId="1" applyFont="1" applyFill="1" applyBorder="1" applyAlignment="1">
      <alignment horizontal="center" vertical="center"/>
    </xf>
    <xf numFmtId="4" fontId="5" fillId="2" borderId="12" xfId="0" applyNumberFormat="1" applyFont="1" applyFill="1" applyBorder="1" applyAlignment="1">
      <alignment horizontal="right" vertical="center"/>
    </xf>
    <xf numFmtId="168" fontId="5" fillId="2" borderId="12" xfId="0" applyNumberFormat="1" applyFont="1" applyFill="1" applyBorder="1" applyAlignment="1">
      <alignment horizontal="right" vertical="center"/>
    </xf>
    <xf numFmtId="0" fontId="5" fillId="2" borderId="16" xfId="0" applyFont="1" applyFill="1" applyBorder="1" applyAlignment="1">
      <alignment horizontal="left" vertical="top" wrapText="1"/>
    </xf>
    <xf numFmtId="0" fontId="5" fillId="2" borderId="16" xfId="0" applyFont="1" applyFill="1" applyBorder="1" applyAlignment="1">
      <alignment horizontal="center" vertical="center"/>
    </xf>
    <xf numFmtId="165" fontId="5" fillId="2" borderId="16" xfId="1" applyFont="1" applyFill="1" applyBorder="1" applyAlignment="1">
      <alignment horizontal="center" vertical="center"/>
    </xf>
    <xf numFmtId="168" fontId="5" fillId="2" borderId="18" xfId="0" applyNumberFormat="1" applyFont="1" applyFill="1" applyBorder="1" applyAlignment="1">
      <alignment horizontal="right" vertical="center"/>
    </xf>
    <xf numFmtId="0" fontId="5" fillId="2" borderId="0" xfId="0" applyFont="1" applyFill="1" applyAlignment="1">
      <alignment vertical="center"/>
    </xf>
    <xf numFmtId="167" fontId="5" fillId="2" borderId="0" xfId="0" applyNumberFormat="1" applyFont="1" applyFill="1" applyAlignment="1">
      <alignment horizontal="right" vertical="center"/>
    </xf>
    <xf numFmtId="0" fontId="5" fillId="2" borderId="11" xfId="0" applyFont="1" applyFill="1" applyBorder="1" applyAlignment="1">
      <alignment horizontal="center" vertical="center"/>
    </xf>
    <xf numFmtId="165" fontId="5" fillId="2" borderId="0" xfId="1" applyFont="1" applyFill="1" applyAlignment="1">
      <alignment horizontal="center" vertical="center"/>
    </xf>
    <xf numFmtId="4" fontId="5" fillId="2" borderId="11" xfId="0" applyNumberFormat="1" applyFont="1" applyFill="1" applyBorder="1" applyAlignment="1">
      <alignment horizontal="right" vertical="center"/>
    </xf>
    <xf numFmtId="0" fontId="5" fillId="2" borderId="0" xfId="0" applyFont="1" applyFill="1" applyAlignment="1">
      <alignment wrapText="1"/>
    </xf>
    <xf numFmtId="0" fontId="5" fillId="2" borderId="11" xfId="0" applyFont="1" applyFill="1" applyBorder="1" applyAlignment="1">
      <alignment horizontal="left" vertical="top" wrapText="1"/>
    </xf>
    <xf numFmtId="0" fontId="5" fillId="2" borderId="11" xfId="0" applyFont="1" applyFill="1" applyBorder="1" applyAlignment="1">
      <alignment horizontal="center"/>
    </xf>
    <xf numFmtId="4" fontId="5" fillId="2" borderId="11" xfId="0" applyNumberFormat="1" applyFont="1" applyFill="1" applyBorder="1"/>
    <xf numFmtId="0" fontId="5" fillId="2" borderId="0" xfId="0" applyFont="1" applyFill="1" applyAlignment="1">
      <alignment horizontal="left" wrapText="1"/>
    </xf>
    <xf numFmtId="0" fontId="5" fillId="2" borderId="0" xfId="0" applyFont="1" applyFill="1" applyAlignment="1">
      <alignment horizontal="center"/>
    </xf>
    <xf numFmtId="0" fontId="5" fillId="2" borderId="0" xfId="0" applyFont="1" applyFill="1" applyAlignment="1">
      <alignment horizontal="right" vertical="center"/>
    </xf>
    <xf numFmtId="0" fontId="5" fillId="2" borderId="0" xfId="0" applyFont="1" applyFill="1" applyAlignment="1">
      <alignment horizontal="left" vertical="top"/>
    </xf>
    <xf numFmtId="0" fontId="5" fillId="2" borderId="0" xfId="0" applyFont="1" applyFill="1" applyAlignment="1">
      <alignment vertical="top"/>
    </xf>
    <xf numFmtId="0" fontId="5" fillId="2" borderId="0" xfId="0" applyFont="1" applyFill="1" applyAlignment="1">
      <alignment horizontal="center" vertical="top" wrapText="1"/>
    </xf>
    <xf numFmtId="4" fontId="5" fillId="2" borderId="0" xfId="0" applyNumberFormat="1" applyFont="1" applyFill="1" applyAlignment="1">
      <alignment vertical="top" wrapText="1"/>
    </xf>
    <xf numFmtId="4" fontId="5" fillId="2" borderId="0" xfId="0" applyNumberFormat="1" applyFont="1" applyFill="1" applyAlignment="1">
      <alignment horizontal="right" vertical="top" wrapText="1"/>
    </xf>
    <xf numFmtId="0" fontId="8" fillId="2" borderId="18" xfId="0" applyFont="1" applyFill="1" applyBorder="1" applyAlignment="1">
      <alignment horizontal="left" vertical="center" wrapText="1"/>
    </xf>
    <xf numFmtId="0" fontId="6" fillId="2" borderId="0" xfId="0" applyFont="1" applyFill="1" applyAlignment="1">
      <alignment horizontal="center" vertical="top" wrapText="1"/>
    </xf>
    <xf numFmtId="4" fontId="6" fillId="2" borderId="0" xfId="0" applyNumberFormat="1" applyFont="1" applyFill="1" applyAlignment="1">
      <alignment horizontal="right" vertical="top"/>
    </xf>
    <xf numFmtId="0" fontId="23" fillId="2" borderId="11" xfId="0" applyFont="1" applyFill="1" applyBorder="1"/>
    <xf numFmtId="0" fontId="6" fillId="2" borderId="11" xfId="0" applyFont="1" applyFill="1" applyBorder="1" applyAlignment="1">
      <alignment wrapText="1"/>
    </xf>
    <xf numFmtId="0" fontId="5" fillId="2" borderId="11" xfId="0" applyFont="1" applyFill="1" applyBorder="1"/>
    <xf numFmtId="0" fontId="5" fillId="2" borderId="13" xfId="0" applyFont="1" applyFill="1" applyBorder="1"/>
    <xf numFmtId="0" fontId="5" fillId="2" borderId="12" xfId="0" applyFont="1" applyFill="1" applyBorder="1"/>
    <xf numFmtId="0" fontId="5" fillId="2" borderId="16" xfId="0" applyFont="1" applyFill="1" applyBorder="1" applyAlignment="1">
      <alignment wrapText="1"/>
    </xf>
    <xf numFmtId="0" fontId="5" fillId="2" borderId="16" xfId="0" applyFont="1" applyFill="1" applyBorder="1" applyAlignment="1">
      <alignment horizontal="center" wrapText="1"/>
    </xf>
    <xf numFmtId="3" fontId="9" fillId="2" borderId="16" xfId="0" applyNumberFormat="1" applyFont="1" applyFill="1" applyBorder="1" applyAlignment="1">
      <alignment horizontal="center" vertical="center"/>
    </xf>
    <xf numFmtId="4" fontId="6" fillId="2" borderId="16" xfId="0" applyNumberFormat="1" applyFont="1" applyFill="1" applyBorder="1" applyAlignment="1">
      <alignment horizontal="right"/>
    </xf>
    <xf numFmtId="0" fontId="5" fillId="2" borderId="18" xfId="0" applyFont="1" applyFill="1" applyBorder="1"/>
    <xf numFmtId="0" fontId="6" fillId="2" borderId="0" xfId="0" applyFont="1" applyFill="1" applyAlignment="1">
      <alignment vertical="center" wrapText="1"/>
    </xf>
    <xf numFmtId="0" fontId="5" fillId="2" borderId="0" xfId="0" applyFont="1" applyFill="1" applyAlignment="1">
      <alignment horizontal="center" wrapText="1"/>
    </xf>
    <xf numFmtId="4" fontId="5" fillId="2" borderId="0" xfId="0" applyNumberFormat="1" applyFont="1" applyFill="1" applyAlignment="1">
      <alignment wrapText="1"/>
    </xf>
    <xf numFmtId="0" fontId="5" fillId="2" borderId="0" xfId="0" applyFont="1" applyFill="1" applyAlignment="1">
      <alignment vertical="center" wrapText="1"/>
    </xf>
    <xf numFmtId="4" fontId="5" fillId="2" borderId="0" xfId="0" applyNumberFormat="1" applyFont="1" applyFill="1"/>
    <xf numFmtId="0" fontId="5" fillId="2" borderId="11" xfId="0" applyFont="1" applyFill="1" applyBorder="1" applyAlignment="1">
      <alignment wrapText="1"/>
    </xf>
    <xf numFmtId="0" fontId="5" fillId="2" borderId="13" xfId="0" applyFont="1" applyFill="1" applyBorder="1" applyAlignment="1">
      <alignment horizontal="right" wrapText="1"/>
    </xf>
    <xf numFmtId="0" fontId="5" fillId="2" borderId="12" xfId="0" applyFont="1" applyFill="1" applyBorder="1" applyAlignment="1">
      <alignment horizontal="right" wrapText="1"/>
    </xf>
    <xf numFmtId="0" fontId="5" fillId="2" borderId="9" xfId="0" applyFont="1" applyFill="1" applyBorder="1" applyAlignment="1">
      <alignment horizontal="left"/>
    </xf>
    <xf numFmtId="0" fontId="11" fillId="2" borderId="20" xfId="0" applyFont="1" applyFill="1" applyBorder="1"/>
    <xf numFmtId="0" fontId="21" fillId="2" borderId="20" xfId="0" applyFont="1" applyFill="1" applyBorder="1" applyAlignment="1">
      <alignment horizontal="right" vertical="center"/>
    </xf>
    <xf numFmtId="0" fontId="21" fillId="2" borderId="20" xfId="0" applyFont="1" applyFill="1" applyBorder="1" applyAlignment="1">
      <alignment horizontal="left" vertical="center"/>
    </xf>
    <xf numFmtId="0" fontId="5" fillId="2" borderId="20" xfId="0" applyFont="1" applyFill="1" applyBorder="1" applyAlignment="1">
      <alignment horizontal="center" vertical="center"/>
    </xf>
    <xf numFmtId="165" fontId="5" fillId="2" borderId="5" xfId="1" applyFont="1" applyFill="1" applyBorder="1" applyAlignment="1">
      <alignment horizontal="center" vertical="center"/>
    </xf>
    <xf numFmtId="4" fontId="5" fillId="2" borderId="5" xfId="0" applyNumberFormat="1" applyFont="1" applyFill="1" applyBorder="1" applyAlignment="1">
      <alignment horizontal="right" vertical="center"/>
    </xf>
    <xf numFmtId="0" fontId="5" fillId="2" borderId="11" xfId="0" applyFont="1" applyFill="1" applyBorder="1" applyAlignment="1">
      <alignment vertical="center"/>
    </xf>
    <xf numFmtId="0" fontId="6" fillId="2" borderId="11" xfId="0" applyFont="1" applyFill="1" applyBorder="1" applyAlignment="1">
      <alignment vertical="center"/>
    </xf>
    <xf numFmtId="0" fontId="6" fillId="2" borderId="13" xfId="0" applyFont="1" applyFill="1" applyBorder="1" applyAlignment="1">
      <alignment horizontal="right" vertical="center"/>
    </xf>
    <xf numFmtId="0" fontId="6" fillId="2" borderId="12" xfId="0" applyFont="1" applyFill="1" applyBorder="1" applyAlignment="1">
      <alignment horizontal="right" vertical="center"/>
    </xf>
    <xf numFmtId="0" fontId="5" fillId="2" borderId="0" xfId="0" applyFont="1" applyFill="1" applyAlignment="1">
      <alignment horizontal="center" vertical="center" wrapText="1"/>
    </xf>
    <xf numFmtId="4" fontId="5" fillId="2" borderId="0" xfId="0" applyNumberFormat="1" applyFont="1" applyFill="1" applyAlignment="1">
      <alignment vertical="center" wrapText="1"/>
    </xf>
    <xf numFmtId="0" fontId="5" fillId="2" borderId="16" xfId="0" applyFont="1" applyFill="1" applyBorder="1" applyAlignment="1">
      <alignment vertical="center" wrapText="1"/>
    </xf>
    <xf numFmtId="0" fontId="5" fillId="2" borderId="16" xfId="0" applyFont="1" applyFill="1" applyBorder="1" applyAlignment="1">
      <alignment horizontal="center" vertical="center" wrapText="1"/>
    </xf>
    <xf numFmtId="4" fontId="5" fillId="2" borderId="16" xfId="0" applyNumberFormat="1" applyFont="1" applyFill="1" applyBorder="1" applyAlignment="1">
      <alignment vertical="center" wrapText="1"/>
    </xf>
    <xf numFmtId="0" fontId="5" fillId="2" borderId="16" xfId="0" applyFont="1" applyFill="1" applyBorder="1" applyAlignment="1">
      <alignment vertical="center"/>
    </xf>
    <xf numFmtId="0" fontId="5" fillId="2" borderId="18" xfId="0" applyFont="1" applyFill="1" applyBorder="1" applyAlignment="1">
      <alignment horizontal="right" vertical="center"/>
    </xf>
    <xf numFmtId="165" fontId="6" fillId="2" borderId="0" xfId="1" applyFont="1" applyFill="1" applyAlignment="1">
      <alignment horizontal="center" vertical="center"/>
    </xf>
    <xf numFmtId="4" fontId="6" fillId="2" borderId="0" xfId="0" applyNumberFormat="1" applyFont="1" applyFill="1" applyAlignment="1">
      <alignment horizontal="right" vertical="center"/>
    </xf>
    <xf numFmtId="0" fontId="6" fillId="2" borderId="0" xfId="0" applyFont="1" applyFill="1" applyAlignment="1">
      <alignment vertical="top" wrapText="1"/>
    </xf>
    <xf numFmtId="0" fontId="5" fillId="2" borderId="11" xfId="0" applyFont="1" applyFill="1" applyBorder="1" applyAlignment="1">
      <alignment vertical="top" wrapText="1"/>
    </xf>
    <xf numFmtId="0" fontId="6" fillId="2" borderId="0" xfId="0" quotePrefix="1" applyFont="1" applyFill="1" applyAlignment="1">
      <alignment horizontal="right"/>
    </xf>
    <xf numFmtId="0" fontId="16" fillId="2" borderId="0" xfId="0" applyFont="1" applyFill="1" applyAlignment="1">
      <alignment vertical="center"/>
    </xf>
    <xf numFmtId="0" fontId="5" fillId="2" borderId="2" xfId="0" applyFont="1" applyFill="1" applyBorder="1" applyAlignment="1">
      <alignment horizontal="right" vertical="top"/>
    </xf>
    <xf numFmtId="0" fontId="5" fillId="2" borderId="3" xfId="0" applyFont="1" applyFill="1" applyBorder="1" applyAlignment="1">
      <alignment horizontal="right" vertical="top"/>
    </xf>
    <xf numFmtId="0" fontId="5" fillId="2" borderId="3" xfId="0" applyFont="1" applyFill="1" applyBorder="1" applyAlignment="1">
      <alignment horizontal="right"/>
    </xf>
    <xf numFmtId="0" fontId="5" fillId="2" borderId="15" xfId="0" applyFont="1" applyFill="1" applyBorder="1" applyAlignment="1">
      <alignment horizontal="right"/>
    </xf>
    <xf numFmtId="0" fontId="14" fillId="2" borderId="0" xfId="0" quotePrefix="1" applyFont="1" applyFill="1" applyAlignment="1">
      <alignment horizontal="right"/>
    </xf>
    <xf numFmtId="0" fontId="6" fillId="2" borderId="1" xfId="0" applyFont="1" applyFill="1" applyBorder="1" applyAlignment="1">
      <alignment horizontal="right"/>
    </xf>
    <xf numFmtId="0" fontId="5" fillId="2" borderId="0" xfId="0" applyFont="1" applyFill="1" applyAlignment="1">
      <alignment horizontal="right" vertical="top" wrapText="1"/>
    </xf>
    <xf numFmtId="0" fontId="5" fillId="2" borderId="2" xfId="0" quotePrefix="1" applyFont="1" applyFill="1" applyBorder="1" applyAlignment="1">
      <alignment horizontal="right" vertical="top" wrapText="1"/>
    </xf>
    <xf numFmtId="0" fontId="5" fillId="2" borderId="3" xfId="0" applyFont="1" applyFill="1" applyBorder="1" applyAlignment="1">
      <alignment horizontal="right" vertical="top" wrapText="1"/>
    </xf>
    <xf numFmtId="0" fontId="5" fillId="2" borderId="1" xfId="0" applyFont="1" applyFill="1" applyBorder="1" applyAlignment="1">
      <alignment horizontal="right" vertical="top"/>
    </xf>
    <xf numFmtId="0" fontId="11" fillId="2" borderId="0" xfId="0" quotePrefix="1" applyFont="1" applyFill="1" applyAlignment="1">
      <alignment horizontal="right"/>
    </xf>
    <xf numFmtId="0" fontId="5" fillId="2" borderId="0" xfId="0" applyFont="1" applyFill="1" applyAlignment="1">
      <alignment horizontal="right" vertical="top"/>
    </xf>
    <xf numFmtId="0" fontId="6" fillId="2" borderId="0" xfId="0" applyFont="1" applyFill="1" applyAlignment="1">
      <alignment horizontal="right"/>
    </xf>
    <xf numFmtId="0" fontId="5" fillId="2" borderId="2" xfId="0" applyFont="1" applyFill="1" applyBorder="1" applyAlignment="1">
      <alignment horizontal="right" vertical="top" wrapText="1"/>
    </xf>
    <xf numFmtId="0" fontId="5" fillId="2" borderId="3" xfId="0" quotePrefix="1" applyFont="1" applyFill="1" applyBorder="1" applyAlignment="1">
      <alignment horizontal="right" vertical="top" wrapText="1"/>
    </xf>
    <xf numFmtId="0" fontId="5" fillId="2" borderId="15" xfId="0" applyFont="1" applyFill="1" applyBorder="1" applyAlignment="1">
      <alignment horizontal="right" vertical="top" wrapText="1"/>
    </xf>
    <xf numFmtId="0" fontId="5" fillId="2" borderId="15" xfId="0" applyFont="1" applyFill="1" applyBorder="1" applyAlignment="1">
      <alignment horizontal="right" wrapText="1"/>
    </xf>
    <xf numFmtId="0" fontId="5" fillId="2" borderId="2" xfId="0" applyFont="1" applyFill="1" applyBorder="1" applyAlignment="1">
      <alignment horizontal="right" vertical="center" wrapText="1"/>
    </xf>
    <xf numFmtId="0" fontId="5" fillId="2" borderId="3" xfId="0" applyFont="1" applyFill="1" applyBorder="1" applyAlignment="1">
      <alignment horizontal="right" vertical="center" wrapText="1"/>
    </xf>
    <xf numFmtId="0" fontId="5" fillId="2" borderId="15" xfId="0" applyFont="1" applyFill="1" applyBorder="1" applyAlignment="1">
      <alignment horizontal="right" vertical="center" wrapText="1"/>
    </xf>
    <xf numFmtId="0" fontId="5" fillId="2" borderId="5" xfId="0" applyFont="1" applyFill="1" applyBorder="1" applyAlignment="1">
      <alignment horizontal="right" vertical="top"/>
    </xf>
    <xf numFmtId="0" fontId="17" fillId="2" borderId="0" xfId="0" applyFont="1" applyFill="1" applyAlignment="1">
      <alignment horizontal="right"/>
    </xf>
    <xf numFmtId="0" fontId="6" fillId="2" borderId="0" xfId="0" applyFont="1" applyFill="1" applyAlignment="1">
      <alignment horizontal="right" vertical="top"/>
    </xf>
    <xf numFmtId="0" fontId="8" fillId="2" borderId="1" xfId="0" applyFont="1" applyFill="1" applyBorder="1" applyAlignment="1">
      <alignment horizontal="right" vertical="center"/>
    </xf>
    <xf numFmtId="0" fontId="8" fillId="2" borderId="1" xfId="0" applyFont="1" applyFill="1" applyBorder="1" applyAlignment="1">
      <alignment horizontal="left" vertical="center"/>
    </xf>
    <xf numFmtId="0" fontId="5" fillId="2" borderId="1" xfId="0" applyFont="1" applyFill="1" applyBorder="1" applyAlignment="1">
      <alignment horizontal="right" vertical="top" wrapText="1"/>
    </xf>
    <xf numFmtId="0" fontId="5" fillId="2" borderId="1" xfId="0" applyFont="1" applyFill="1" applyBorder="1" applyAlignment="1">
      <alignment wrapText="1"/>
    </xf>
    <xf numFmtId="0" fontId="5" fillId="2" borderId="1" xfId="0" applyFont="1" applyFill="1" applyBorder="1" applyAlignment="1">
      <alignment horizontal="center" wrapText="1"/>
    </xf>
    <xf numFmtId="0" fontId="6" fillId="2" borderId="1" xfId="0" applyFont="1" applyFill="1" applyBorder="1" applyAlignment="1">
      <alignment horizontal="center" wrapText="1"/>
    </xf>
    <xf numFmtId="43" fontId="6" fillId="2" borderId="1" xfId="0" applyNumberFormat="1" applyFont="1" applyFill="1" applyBorder="1" applyAlignment="1">
      <alignment horizontal="left" wrapText="1"/>
    </xf>
    <xf numFmtId="4" fontId="6" fillId="2" borderId="1" xfId="0" applyNumberFormat="1" applyFont="1" applyFill="1" applyBorder="1" applyAlignment="1">
      <alignment horizontal="right" wrapText="1"/>
    </xf>
    <xf numFmtId="9" fontId="6" fillId="2" borderId="0" xfId="0" applyNumberFormat="1" applyFont="1" applyFill="1" applyAlignment="1">
      <alignment horizontal="center" wrapText="1"/>
    </xf>
    <xf numFmtId="43" fontId="6" fillId="2" borderId="0" xfId="0" applyNumberFormat="1" applyFont="1" applyFill="1" applyAlignment="1">
      <alignment horizontal="left" wrapText="1"/>
    </xf>
    <xf numFmtId="4" fontId="6" fillId="2" borderId="0" xfId="0" applyNumberFormat="1" applyFont="1" applyFill="1" applyAlignment="1">
      <alignment horizontal="right" wrapText="1"/>
    </xf>
    <xf numFmtId="43" fontId="5" fillId="2" borderId="1" xfId="0" applyNumberFormat="1" applyFont="1" applyFill="1" applyBorder="1" applyAlignment="1">
      <alignment horizontal="left" wrapText="1"/>
    </xf>
    <xf numFmtId="4" fontId="5" fillId="2" borderId="1" xfId="0" applyNumberFormat="1" applyFont="1" applyFill="1" applyBorder="1" applyAlignment="1">
      <alignment horizontal="right" wrapText="1"/>
    </xf>
    <xf numFmtId="9" fontId="5" fillId="2" borderId="1" xfId="0" applyNumberFormat="1" applyFont="1" applyFill="1" applyBorder="1" applyAlignment="1">
      <alignment horizontal="center" wrapText="1"/>
    </xf>
    <xf numFmtId="0" fontId="5" fillId="2" borderId="8" xfId="0" applyFont="1" applyFill="1" applyBorder="1" applyAlignment="1">
      <alignment wrapText="1"/>
    </xf>
    <xf numFmtId="0" fontId="6" fillId="2" borderId="9" xfId="0" applyFont="1" applyFill="1" applyBorder="1" applyAlignment="1">
      <alignment horizontal="left" vertical="top" wrapText="1"/>
    </xf>
    <xf numFmtId="0" fontId="9" fillId="2" borderId="9" xfId="0" applyFont="1" applyFill="1" applyBorder="1" applyAlignment="1">
      <alignment horizontal="right" vertical="center" wrapText="1"/>
    </xf>
    <xf numFmtId="0" fontId="9" fillId="2" borderId="10"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5" fillId="2" borderId="11" xfId="0" applyFont="1" applyFill="1" applyBorder="1" applyAlignment="1">
      <alignment horizontal="center" vertical="top" wrapText="1"/>
    </xf>
    <xf numFmtId="4" fontId="5" fillId="2" borderId="11" xfId="0" applyNumberFormat="1" applyFont="1" applyFill="1" applyBorder="1" applyAlignment="1">
      <alignment vertical="top" wrapText="1"/>
    </xf>
    <xf numFmtId="0" fontId="5" fillId="2" borderId="13" xfId="0" applyFont="1" applyFill="1" applyBorder="1" applyAlignment="1">
      <alignment horizontal="left" vertical="top" wrapText="1"/>
    </xf>
    <xf numFmtId="0" fontId="5" fillId="2" borderId="12" xfId="0" applyFont="1" applyFill="1" applyBorder="1" applyAlignment="1">
      <alignment horizontal="left" vertical="top" wrapText="1"/>
    </xf>
    <xf numFmtId="0" fontId="5" fillId="2" borderId="16" xfId="0" applyFont="1" applyFill="1" applyBorder="1" applyAlignment="1">
      <alignment vertical="top" wrapText="1"/>
    </xf>
    <xf numFmtId="0" fontId="5" fillId="2" borderId="16" xfId="0" applyFont="1" applyFill="1" applyBorder="1" applyAlignment="1">
      <alignment horizontal="center" vertical="top" wrapText="1"/>
    </xf>
    <xf numFmtId="4" fontId="5" fillId="2" borderId="16" xfId="0" applyNumberFormat="1" applyFont="1" applyFill="1" applyBorder="1" applyAlignment="1">
      <alignment vertical="top" wrapText="1"/>
    </xf>
    <xf numFmtId="0" fontId="5" fillId="2" borderId="18" xfId="0" applyFont="1" applyFill="1" applyBorder="1" applyAlignment="1">
      <alignment horizontal="left" vertical="top" wrapText="1"/>
    </xf>
    <xf numFmtId="169" fontId="6" fillId="2" borderId="0" xfId="0" applyNumberFormat="1" applyFont="1" applyFill="1" applyAlignment="1" applyProtection="1">
      <alignment horizontal="right" vertical="center"/>
      <protection locked="0"/>
    </xf>
    <xf numFmtId="1" fontId="8" fillId="2" borderId="1" xfId="0" applyNumberFormat="1" applyFont="1" applyFill="1" applyBorder="1" applyAlignment="1">
      <alignment horizontal="right" vertical="center" wrapText="1"/>
    </xf>
    <xf numFmtId="0" fontId="8" fillId="2" borderId="1" xfId="0" applyFont="1" applyFill="1" applyBorder="1" applyAlignment="1">
      <alignment horizontal="left" vertical="center" wrapText="1"/>
    </xf>
    <xf numFmtId="0" fontId="37" fillId="2" borderId="0" xfId="0" applyFont="1" applyFill="1" applyAlignment="1">
      <alignment horizontal="right" vertical="center" wrapText="1"/>
    </xf>
    <xf numFmtId="0" fontId="37" fillId="2" borderId="0" xfId="0" applyFont="1" applyFill="1" applyAlignment="1">
      <alignment horizontal="left" vertical="center" wrapText="1"/>
    </xf>
    <xf numFmtId="0" fontId="9" fillId="2" borderId="0" xfId="0" applyFont="1" applyFill="1"/>
    <xf numFmtId="1" fontId="6" fillId="2" borderId="0" xfId="0" applyNumberFormat="1" applyFont="1" applyFill="1" applyAlignment="1">
      <alignment horizontal="center" vertical="center"/>
    </xf>
    <xf numFmtId="171" fontId="5" fillId="2" borderId="13" xfId="0" applyNumberFormat="1" applyFont="1" applyFill="1" applyBorder="1" applyAlignment="1">
      <alignment horizontal="left" vertical="top" wrapText="1"/>
    </xf>
    <xf numFmtId="49" fontId="6" fillId="2" borderId="0" xfId="0" applyNumberFormat="1" applyFont="1" applyFill="1" applyAlignment="1">
      <alignment horizontal="right" vertical="top"/>
    </xf>
    <xf numFmtId="171" fontId="5" fillId="2" borderId="12" xfId="0" applyNumberFormat="1" applyFont="1" applyFill="1" applyBorder="1" applyAlignment="1">
      <alignment horizontal="left" vertical="top"/>
    </xf>
    <xf numFmtId="171" fontId="5" fillId="2" borderId="12" xfId="0" applyNumberFormat="1" applyFont="1" applyFill="1" applyBorder="1" applyAlignment="1">
      <alignment horizontal="left" vertical="top" wrapText="1"/>
    </xf>
    <xf numFmtId="0" fontId="6" fillId="2" borderId="0" xfId="0" applyFont="1" applyFill="1" applyAlignment="1">
      <alignment vertical="top"/>
    </xf>
    <xf numFmtId="0" fontId="30" fillId="2" borderId="16" xfId="0" applyFont="1" applyFill="1" applyBorder="1" applyAlignment="1">
      <alignment vertical="top" wrapText="1"/>
    </xf>
    <xf numFmtId="171" fontId="30" fillId="2" borderId="18" xfId="0" applyNumberFormat="1" applyFont="1" applyFill="1" applyBorder="1" applyAlignment="1">
      <alignment horizontal="right" vertical="top" wrapText="1"/>
    </xf>
    <xf numFmtId="171" fontId="30" fillId="2" borderId="13" xfId="0" applyNumberFormat="1" applyFont="1" applyFill="1" applyBorder="1" applyAlignment="1">
      <alignment horizontal="right" vertical="top" wrapText="1"/>
    </xf>
    <xf numFmtId="171" fontId="30" fillId="2" borderId="12" xfId="0" applyNumberFormat="1" applyFont="1" applyFill="1" applyBorder="1" applyAlignment="1">
      <alignment horizontal="right" vertical="top" wrapText="1"/>
    </xf>
    <xf numFmtId="0" fontId="30" fillId="2" borderId="0" xfId="0" applyFont="1" applyFill="1" applyAlignment="1">
      <alignment vertical="top" wrapText="1"/>
    </xf>
    <xf numFmtId="0" fontId="5" fillId="2" borderId="15" xfId="0" applyFont="1" applyFill="1" applyBorder="1" applyAlignment="1">
      <alignment horizontal="right" vertical="top"/>
    </xf>
    <xf numFmtId="0" fontId="5" fillId="2" borderId="0" xfId="11" applyFont="1" applyFill="1"/>
    <xf numFmtId="0" fontId="14" fillId="2" borderId="0" xfId="11" quotePrefix="1" applyFont="1" applyFill="1" applyAlignment="1">
      <alignment horizontal="right"/>
    </xf>
    <xf numFmtId="0" fontId="10" fillId="2" borderId="0" xfId="11" applyFont="1" applyFill="1"/>
    <xf numFmtId="0" fontId="10" fillId="2" borderId="0" xfId="11" applyFont="1" applyFill="1" applyAlignment="1">
      <alignment horizontal="right" vertical="center"/>
    </xf>
    <xf numFmtId="0" fontId="10" fillId="2" borderId="0" xfId="11" applyFont="1" applyFill="1" applyAlignment="1">
      <alignment horizontal="center" vertical="center"/>
    </xf>
    <xf numFmtId="0" fontId="10" fillId="2" borderId="0" xfId="11" applyFont="1" applyFill="1" applyAlignment="1">
      <alignment horizontal="left" vertical="center"/>
    </xf>
    <xf numFmtId="0" fontId="5" fillId="2" borderId="0" xfId="11" applyFont="1" applyFill="1" applyAlignment="1">
      <alignment horizontal="center" vertical="center"/>
    </xf>
    <xf numFmtId="44" fontId="5" fillId="2" borderId="0" xfId="11" applyNumberFormat="1" applyFont="1" applyFill="1" applyAlignment="1">
      <alignment horizontal="right" vertical="center"/>
    </xf>
    <xf numFmtId="0" fontId="5" fillId="2" borderId="0" xfId="11" applyFont="1" applyFill="1" applyAlignment="1">
      <alignment horizontal="left"/>
    </xf>
    <xf numFmtId="0" fontId="6" fillId="2" borderId="0" xfId="11" quotePrefix="1" applyFont="1" applyFill="1" applyAlignment="1">
      <alignment horizontal="right"/>
    </xf>
    <xf numFmtId="0" fontId="6" fillId="2" borderId="0" xfId="11" applyFont="1" applyFill="1"/>
    <xf numFmtId="0" fontId="9" fillId="2" borderId="0" xfId="11" applyFont="1" applyFill="1" applyAlignment="1">
      <alignment horizontal="right" vertical="center"/>
    </xf>
    <xf numFmtId="0" fontId="9" fillId="2" borderId="0" xfId="11" applyFont="1" applyFill="1" applyAlignment="1">
      <alignment horizontal="center" vertical="center"/>
    </xf>
    <xf numFmtId="0" fontId="9" fillId="2" borderId="0" xfId="11" applyFont="1" applyFill="1" applyAlignment="1">
      <alignment horizontal="left" vertical="center"/>
    </xf>
    <xf numFmtId="0" fontId="5" fillId="2" borderId="0" xfId="11" applyFont="1" applyFill="1" applyAlignment="1">
      <alignment vertical="top" wrapText="1"/>
    </xf>
    <xf numFmtId="0" fontId="5" fillId="2" borderId="4" xfId="11" applyFont="1" applyFill="1" applyBorder="1" applyAlignment="1">
      <alignment horizontal="right" vertical="top"/>
    </xf>
    <xf numFmtId="0" fontId="5" fillId="2" borderId="2" xfId="11" applyFont="1" applyFill="1" applyBorder="1" applyAlignment="1">
      <alignment vertical="top" wrapText="1"/>
    </xf>
    <xf numFmtId="0" fontId="5" fillId="2" borderId="11" xfId="11" applyFont="1" applyFill="1" applyBorder="1" applyAlignment="1">
      <alignment horizontal="center" wrapText="1"/>
    </xf>
    <xf numFmtId="4" fontId="5" fillId="2" borderId="11" xfId="11" applyNumberFormat="1" applyFont="1" applyFill="1" applyBorder="1" applyAlignment="1">
      <alignment wrapText="1"/>
    </xf>
    <xf numFmtId="4" fontId="5" fillId="2" borderId="11" xfId="11" applyNumberFormat="1" applyFont="1" applyFill="1" applyBorder="1" applyAlignment="1">
      <alignment horizontal="center" vertical="center" wrapText="1"/>
    </xf>
    <xf numFmtId="44" fontId="5" fillId="2" borderId="11" xfId="11" applyNumberFormat="1" applyFont="1" applyFill="1" applyBorder="1" applyAlignment="1">
      <alignment wrapText="1"/>
    </xf>
    <xf numFmtId="0" fontId="5" fillId="2" borderId="13" xfId="11" applyFont="1" applyFill="1" applyBorder="1" applyAlignment="1">
      <alignment wrapText="1"/>
    </xf>
    <xf numFmtId="0" fontId="5" fillId="2" borderId="0" xfId="11" applyFont="1" applyFill="1" applyAlignment="1">
      <alignment horizontal="left" wrapText="1"/>
    </xf>
    <xf numFmtId="0" fontId="5" fillId="2" borderId="0" xfId="11" applyFont="1" applyFill="1" applyAlignment="1">
      <alignment wrapText="1"/>
    </xf>
    <xf numFmtId="0" fontId="5" fillId="2" borderId="17" xfId="11" applyFont="1" applyFill="1" applyBorder="1" applyAlignment="1">
      <alignment horizontal="right" vertical="top"/>
    </xf>
    <xf numFmtId="0" fontId="5" fillId="2" borderId="0" xfId="11" applyFont="1" applyFill="1" applyAlignment="1">
      <alignment horizontal="center" wrapText="1"/>
    </xf>
    <xf numFmtId="4" fontId="5" fillId="2" borderId="0" xfId="11" applyNumberFormat="1" applyFont="1" applyFill="1" applyAlignment="1">
      <alignment wrapText="1"/>
    </xf>
    <xf numFmtId="4" fontId="5" fillId="2" borderId="0" xfId="11" applyNumberFormat="1" applyFont="1" applyFill="1" applyAlignment="1">
      <alignment horizontal="center" vertical="center" wrapText="1"/>
    </xf>
    <xf numFmtId="44" fontId="5" fillId="2" borderId="0" xfId="11" applyNumberFormat="1" applyFont="1" applyFill="1" applyAlignment="1">
      <alignment wrapText="1"/>
    </xf>
    <xf numFmtId="0" fontId="5" fillId="2" borderId="12" xfId="11" applyFont="1" applyFill="1" applyBorder="1" applyAlignment="1">
      <alignment wrapText="1"/>
    </xf>
    <xf numFmtId="0" fontId="5" fillId="2" borderId="3" xfId="11" applyFont="1" applyFill="1" applyBorder="1" applyAlignment="1">
      <alignment horizontal="justify" vertical="center"/>
    </xf>
    <xf numFmtId="4" fontId="5" fillId="2" borderId="0" xfId="11" applyNumberFormat="1" applyFont="1" applyFill="1" applyAlignment="1">
      <alignment horizontal="center" wrapText="1"/>
    </xf>
    <xf numFmtId="0" fontId="5" fillId="2" borderId="17" xfId="11" applyFont="1" applyFill="1" applyBorder="1" applyAlignment="1">
      <alignment horizontal="right" vertical="top" wrapText="1"/>
    </xf>
    <xf numFmtId="0" fontId="6" fillId="2" borderId="3" xfId="11" applyFont="1" applyFill="1" applyBorder="1" applyAlignment="1">
      <alignment vertical="top" wrapText="1"/>
    </xf>
    <xf numFmtId="0" fontId="5" fillId="2" borderId="0" xfId="11" applyFont="1" applyFill="1" applyAlignment="1">
      <alignment horizontal="center"/>
    </xf>
    <xf numFmtId="4" fontId="5" fillId="2" borderId="0" xfId="11" applyNumberFormat="1" applyFont="1" applyFill="1" applyAlignment="1">
      <alignment horizontal="center"/>
    </xf>
    <xf numFmtId="4" fontId="6" fillId="2" borderId="0" xfId="11" applyNumberFormat="1" applyFont="1" applyFill="1" applyAlignment="1">
      <alignment horizontal="center" vertical="center"/>
    </xf>
    <xf numFmtId="0" fontId="5" fillId="2" borderId="1" xfId="11" applyFont="1" applyFill="1" applyBorder="1" applyAlignment="1">
      <alignment horizontal="right" vertical="top"/>
    </xf>
    <xf numFmtId="1" fontId="8" fillId="2" borderId="1" xfId="11" applyNumberFormat="1" applyFont="1" applyFill="1" applyBorder="1" applyAlignment="1">
      <alignment horizontal="right" wrapText="1"/>
    </xf>
    <xf numFmtId="0" fontId="8" fillId="2" borderId="1" xfId="11" applyFont="1" applyFill="1" applyBorder="1" applyAlignment="1">
      <alignment horizontal="center" wrapText="1"/>
    </xf>
    <xf numFmtId="0" fontId="8" fillId="2" borderId="1" xfId="11" applyFont="1" applyFill="1" applyBorder="1" applyAlignment="1">
      <alignment horizontal="center"/>
    </xf>
    <xf numFmtId="44" fontId="5" fillId="2" borderId="0" xfId="13" applyNumberFormat="1" applyFont="1" applyFill="1" applyBorder="1" applyAlignment="1">
      <alignment horizontal="center"/>
    </xf>
    <xf numFmtId="44" fontId="5" fillId="2" borderId="12" xfId="11" applyNumberFormat="1" applyFont="1" applyFill="1" applyBorder="1" applyAlignment="1">
      <alignment horizontal="right"/>
    </xf>
    <xf numFmtId="0" fontId="6" fillId="2" borderId="15" xfId="11" applyFont="1" applyFill="1" applyBorder="1" applyAlignment="1">
      <alignment horizontal="left" vertical="top" wrapText="1"/>
    </xf>
    <xf numFmtId="0" fontId="8" fillId="2" borderId="16" xfId="11" applyFont="1" applyFill="1" applyBorder="1" applyAlignment="1">
      <alignment horizontal="right" wrapText="1"/>
    </xf>
    <xf numFmtId="0" fontId="8" fillId="2" borderId="18" xfId="11" applyFont="1" applyFill="1" applyBorder="1" applyAlignment="1">
      <alignment horizontal="center" wrapText="1"/>
    </xf>
    <xf numFmtId="0" fontId="5" fillId="2" borderId="16" xfId="11" applyFont="1" applyFill="1" applyBorder="1"/>
    <xf numFmtId="0" fontId="6" fillId="2" borderId="5" xfId="11" applyFont="1" applyFill="1" applyBorder="1" applyAlignment="1">
      <alignment horizontal="center"/>
    </xf>
    <xf numFmtId="0" fontId="5" fillId="2" borderId="0" xfId="11" applyFont="1" applyFill="1" applyAlignment="1">
      <alignment horizontal="right" vertical="top"/>
    </xf>
    <xf numFmtId="0" fontId="6" fillId="2" borderId="0" xfId="11" applyFont="1" applyFill="1" applyAlignment="1">
      <alignment horizontal="left" vertical="top" wrapText="1"/>
    </xf>
    <xf numFmtId="0" fontId="8" fillId="2" borderId="0" xfId="11" applyFont="1" applyFill="1" applyAlignment="1">
      <alignment horizontal="right" wrapText="1"/>
    </xf>
    <xf numFmtId="0" fontId="8" fillId="2" borderId="0" xfId="11" applyFont="1" applyFill="1" applyAlignment="1">
      <alignment horizontal="center" wrapText="1"/>
    </xf>
    <xf numFmtId="0" fontId="6" fillId="2" borderId="0" xfId="11" applyFont="1" applyFill="1" applyAlignment="1">
      <alignment horizontal="center"/>
    </xf>
    <xf numFmtId="44" fontId="5" fillId="2" borderId="0" xfId="11" applyNumberFormat="1" applyFont="1" applyFill="1" applyAlignment="1">
      <alignment horizontal="right" wrapText="1"/>
    </xf>
    <xf numFmtId="171" fontId="5" fillId="2" borderId="13" xfId="0" applyNumberFormat="1" applyFont="1" applyFill="1" applyBorder="1" applyAlignment="1">
      <alignment vertical="top" wrapText="1"/>
    </xf>
    <xf numFmtId="171" fontId="5" fillId="2" borderId="12" xfId="0" applyNumberFormat="1" applyFont="1" applyFill="1" applyBorder="1" applyAlignment="1">
      <alignment vertical="top" wrapText="1"/>
    </xf>
    <xf numFmtId="171" fontId="5" fillId="2" borderId="12" xfId="0" applyNumberFormat="1" applyFont="1" applyFill="1" applyBorder="1" applyAlignment="1">
      <alignment vertical="top"/>
    </xf>
    <xf numFmtId="0" fontId="5" fillId="2" borderId="16" xfId="0" applyFont="1" applyFill="1" applyBorder="1" applyAlignment="1">
      <alignment horizontal="left" vertical="top"/>
    </xf>
    <xf numFmtId="171" fontId="5" fillId="2" borderId="18" xfId="0" applyNumberFormat="1" applyFont="1" applyFill="1" applyBorder="1" applyAlignment="1">
      <alignment vertical="top"/>
    </xf>
    <xf numFmtId="0" fontId="6" fillId="2" borderId="0" xfId="16" quotePrefix="1" applyFont="1" applyFill="1" applyAlignment="1">
      <alignment horizontal="right"/>
    </xf>
    <xf numFmtId="0" fontId="6" fillId="2" borderId="0" xfId="16" applyFont="1" applyFill="1"/>
    <xf numFmtId="0" fontId="9" fillId="2" borderId="0" xfId="16" applyFont="1" applyFill="1" applyAlignment="1">
      <alignment horizontal="right" vertical="center"/>
    </xf>
    <xf numFmtId="0" fontId="9" fillId="2" borderId="0" xfId="16" applyFont="1" applyFill="1" applyAlignment="1">
      <alignment horizontal="center" vertical="center"/>
    </xf>
    <xf numFmtId="0" fontId="9" fillId="2" borderId="0" xfId="16" applyFont="1" applyFill="1" applyAlignment="1">
      <alignment horizontal="left" vertical="center"/>
    </xf>
    <xf numFmtId="0" fontId="5" fillId="2" borderId="11" xfId="11" applyFont="1" applyFill="1" applyBorder="1" applyAlignment="1">
      <alignment vertical="top" wrapText="1"/>
    </xf>
    <xf numFmtId="0" fontId="5" fillId="2" borderId="0" xfId="11" applyFont="1" applyFill="1" applyAlignment="1">
      <alignment vertical="center"/>
    </xf>
    <xf numFmtId="0" fontId="5" fillId="2" borderId="1" xfId="11" applyFont="1" applyFill="1" applyBorder="1" applyAlignment="1">
      <alignment horizontal="right" vertical="center"/>
    </xf>
    <xf numFmtId="0" fontId="5" fillId="2" borderId="9" xfId="11" applyFont="1" applyFill="1" applyBorder="1" applyAlignment="1">
      <alignment horizontal="left" vertical="center" wrapText="1"/>
    </xf>
    <xf numFmtId="0" fontId="5" fillId="2" borderId="16" xfId="11" applyFont="1" applyFill="1" applyBorder="1" applyAlignment="1">
      <alignment vertical="center"/>
    </xf>
    <xf numFmtId="0" fontId="5" fillId="2" borderId="0" xfId="11" applyFont="1" applyFill="1" applyAlignment="1">
      <alignment horizontal="left" vertical="center"/>
    </xf>
    <xf numFmtId="0" fontId="5" fillId="2" borderId="0" xfId="11" applyFont="1" applyFill="1" applyAlignment="1">
      <alignment horizontal="right" vertical="center"/>
    </xf>
    <xf numFmtId="0" fontId="5" fillId="2" borderId="0" xfId="11" applyFont="1" applyFill="1" applyAlignment="1">
      <alignment horizontal="left" vertical="center" wrapText="1"/>
    </xf>
    <xf numFmtId="1" fontId="8" fillId="2" borderId="0" xfId="11" applyNumberFormat="1" applyFont="1" applyFill="1" applyAlignment="1">
      <alignment horizontal="right" wrapText="1"/>
    </xf>
    <xf numFmtId="44" fontId="5" fillId="2" borderId="0" xfId="13" applyNumberFormat="1" applyFont="1" applyFill="1" applyBorder="1" applyAlignment="1">
      <alignment horizontal="right"/>
    </xf>
    <xf numFmtId="1" fontId="5" fillId="2" borderId="0" xfId="0" applyNumberFormat="1" applyFont="1" applyFill="1" applyAlignment="1">
      <alignment horizontal="right"/>
    </xf>
    <xf numFmtId="2" fontId="5" fillId="2" borderId="0" xfId="0" applyNumberFormat="1" applyFont="1" applyFill="1" applyAlignment="1">
      <alignment horizontal="right"/>
    </xf>
    <xf numFmtId="9" fontId="5" fillId="2" borderId="0" xfId="0" applyNumberFormat="1" applyFont="1" applyFill="1" applyAlignment="1">
      <alignment horizontal="right"/>
    </xf>
    <xf numFmtId="0" fontId="8" fillId="2" borderId="9" xfId="0" applyFont="1" applyFill="1" applyBorder="1" applyAlignment="1">
      <alignment vertical="top" wrapText="1"/>
    </xf>
    <xf numFmtId="3" fontId="8" fillId="2" borderId="9" xfId="0" applyNumberFormat="1" applyFont="1" applyFill="1" applyBorder="1" applyAlignment="1">
      <alignment horizontal="right" vertical="center"/>
    </xf>
    <xf numFmtId="0" fontId="8" fillId="2" borderId="9" xfId="0" applyFont="1" applyFill="1" applyBorder="1" applyAlignment="1">
      <alignment horizontal="left"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8" fillId="2" borderId="16" xfId="0" applyFont="1" applyFill="1" applyBorder="1" applyAlignment="1">
      <alignment vertical="top" wrapText="1"/>
    </xf>
    <xf numFmtId="0" fontId="9" fillId="2" borderId="16" xfId="0" applyFont="1" applyFill="1" applyBorder="1" applyAlignment="1">
      <alignment horizontal="center" vertical="center"/>
    </xf>
    <xf numFmtId="0" fontId="9" fillId="2" borderId="18" xfId="0" applyFont="1" applyFill="1" applyBorder="1" applyAlignment="1">
      <alignment horizontal="center" vertical="center"/>
    </xf>
    <xf numFmtId="1" fontId="6" fillId="2" borderId="0" xfId="0" applyNumberFormat="1" applyFont="1" applyFill="1" applyAlignment="1">
      <alignment horizontal="left"/>
    </xf>
    <xf numFmtId="3" fontId="5" fillId="2" borderId="0" xfId="0" applyNumberFormat="1" applyFont="1" applyFill="1" applyAlignment="1">
      <alignment horizontal="center"/>
    </xf>
    <xf numFmtId="2" fontId="6" fillId="2" borderId="0" xfId="0" applyNumberFormat="1" applyFont="1" applyFill="1"/>
    <xf numFmtId="0" fontId="5" fillId="2" borderId="1" xfId="0" applyFont="1" applyFill="1" applyBorder="1" applyAlignment="1">
      <alignment horizontal="right"/>
    </xf>
    <xf numFmtId="0" fontId="5" fillId="2" borderId="1" xfId="0" applyFont="1" applyFill="1" applyBorder="1"/>
    <xf numFmtId="0" fontId="5" fillId="2" borderId="1" xfId="0" applyFont="1" applyFill="1" applyBorder="1" applyAlignment="1">
      <alignment horizontal="center"/>
    </xf>
    <xf numFmtId="0" fontId="6" fillId="2" borderId="0" xfId="16" applyFont="1" applyFill="1" applyAlignment="1">
      <alignment horizontal="right"/>
    </xf>
    <xf numFmtId="3" fontId="9" fillId="2" borderId="0" xfId="16" applyNumberFormat="1" applyFont="1" applyFill="1" applyAlignment="1">
      <alignment horizontal="right" vertical="center"/>
    </xf>
    <xf numFmtId="172" fontId="5" fillId="2" borderId="0" xfId="13" applyNumberFormat="1" applyFont="1" applyFill="1" applyBorder="1" applyAlignment="1">
      <alignment horizontal="center" vertical="center"/>
    </xf>
    <xf numFmtId="0" fontId="9" fillId="2" borderId="0" xfId="16" applyFont="1" applyFill="1" applyAlignment="1">
      <alignment horizontal="center"/>
    </xf>
    <xf numFmtId="49" fontId="6" fillId="2" borderId="0" xfId="16" applyNumberFormat="1" applyFont="1" applyFill="1" applyAlignment="1">
      <alignment horizontal="right" vertical="top"/>
    </xf>
    <xf numFmtId="4" fontId="6" fillId="2" borderId="0" xfId="16" applyNumberFormat="1" applyFont="1" applyFill="1" applyAlignment="1">
      <alignment horizontal="right"/>
    </xf>
    <xf numFmtId="0" fontId="8" fillId="2" borderId="0" xfId="16" applyFont="1" applyFill="1" applyAlignment="1">
      <alignment horizontal="left" vertical="center"/>
    </xf>
    <xf numFmtId="0" fontId="6" fillId="2" borderId="0" xfId="0" applyFont="1" applyFill="1" applyAlignment="1">
      <alignment horizontal="center" wrapText="1"/>
    </xf>
    <xf numFmtId="1" fontId="9" fillId="2" borderId="9" xfId="0" applyNumberFormat="1" applyFont="1" applyFill="1" applyBorder="1" applyAlignment="1">
      <alignment horizontal="center" vertical="center"/>
    </xf>
    <xf numFmtId="0" fontId="9" fillId="2" borderId="9" xfId="0" applyFont="1" applyFill="1" applyBorder="1" applyAlignment="1">
      <alignment horizontal="left" vertical="center"/>
    </xf>
    <xf numFmtId="0" fontId="6" fillId="2" borderId="9" xfId="0" applyFont="1" applyFill="1" applyBorder="1"/>
    <xf numFmtId="165" fontId="6" fillId="2" borderId="9" xfId="1" applyFont="1" applyFill="1" applyBorder="1" applyAlignment="1">
      <alignment horizontal="center" vertical="center"/>
    </xf>
    <xf numFmtId="4" fontId="6" fillId="2" borderId="10" xfId="0" applyNumberFormat="1" applyFont="1" applyFill="1" applyBorder="1" applyAlignment="1">
      <alignment horizontal="right" vertical="center"/>
    </xf>
    <xf numFmtId="0" fontId="6" fillId="2" borderId="1" xfId="0" quotePrefix="1" applyFont="1" applyFill="1" applyBorder="1" applyAlignment="1">
      <alignment horizontal="right"/>
    </xf>
    <xf numFmtId="0" fontId="5" fillId="2" borderId="1" xfId="0" applyFont="1" applyFill="1" applyBorder="1" applyAlignment="1">
      <alignment horizontal="right" vertical="center" wrapText="1"/>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43" fontId="5" fillId="2" borderId="1" xfId="0" applyNumberFormat="1" applyFont="1" applyFill="1" applyBorder="1" applyAlignment="1">
      <alignment horizontal="left" vertical="center" wrapText="1"/>
    </xf>
    <xf numFmtId="4" fontId="5" fillId="2" borderId="1" xfId="0" applyNumberFormat="1" applyFont="1" applyFill="1" applyBorder="1" applyAlignment="1">
      <alignment horizontal="right" vertical="center" wrapText="1"/>
    </xf>
    <xf numFmtId="0" fontId="8" fillId="2" borderId="1" xfId="0" applyFont="1" applyFill="1" applyBorder="1" applyAlignment="1">
      <alignment wrapText="1"/>
    </xf>
    <xf numFmtId="1" fontId="8" fillId="2" borderId="1" xfId="0" applyNumberFormat="1" applyFont="1" applyFill="1" applyBorder="1" applyAlignment="1">
      <alignment horizontal="right" vertical="center"/>
    </xf>
    <xf numFmtId="0" fontId="6" fillId="2" borderId="0" xfId="16" applyFont="1" applyFill="1" applyAlignment="1">
      <alignment horizontal="center"/>
    </xf>
    <xf numFmtId="0" fontId="6" fillId="2" borderId="0" xfId="0" applyFont="1" applyFill="1" applyAlignment="1">
      <alignment wrapText="1"/>
    </xf>
    <xf numFmtId="0" fontId="22" fillId="2" borderId="0" xfId="0" applyFont="1" applyFill="1" applyAlignment="1">
      <alignment horizontal="left" wrapText="1"/>
    </xf>
    <xf numFmtId="0" fontId="5" fillId="2" borderId="11" xfId="0" applyFont="1" applyFill="1" applyBorder="1" applyAlignment="1">
      <alignment horizontal="right" vertical="center"/>
    </xf>
    <xf numFmtId="0" fontId="5" fillId="2" borderId="11" xfId="0" applyFont="1" applyFill="1" applyBorder="1" applyAlignment="1">
      <alignment vertical="center" wrapText="1"/>
    </xf>
    <xf numFmtId="0" fontId="5" fillId="2" borderId="11" xfId="0" applyFont="1" applyFill="1" applyBorder="1" applyAlignment="1">
      <alignment horizontal="center" vertical="center" wrapText="1"/>
    </xf>
    <xf numFmtId="44" fontId="5" fillId="2" borderId="11" xfId="28" applyFont="1" applyFill="1" applyBorder="1" applyAlignment="1">
      <alignment horizontal="center" vertical="center"/>
    </xf>
    <xf numFmtId="44" fontId="5" fillId="2" borderId="11" xfId="28" applyFont="1" applyFill="1" applyBorder="1" applyAlignment="1">
      <alignment horizontal="right" vertical="center"/>
    </xf>
    <xf numFmtId="0" fontId="5" fillId="2" borderId="2" xfId="23" quotePrefix="1" applyFont="1" applyFill="1" applyBorder="1" applyAlignment="1">
      <alignment horizontal="right" vertical="top"/>
    </xf>
    <xf numFmtId="3" fontId="8" fillId="2" borderId="1" xfId="0" applyNumberFormat="1" applyFont="1" applyFill="1" applyBorder="1" applyAlignment="1">
      <alignment wrapText="1"/>
    </xf>
    <xf numFmtId="4" fontId="5" fillId="2" borderId="10" xfId="0" applyNumberFormat="1" applyFont="1" applyFill="1" applyBorder="1" applyAlignment="1">
      <alignment horizontal="right" vertical="center"/>
    </xf>
    <xf numFmtId="165" fontId="5" fillId="2" borderId="9" xfId="1" applyFont="1" applyFill="1" applyBorder="1" applyAlignment="1">
      <alignment horizontal="center" vertical="center"/>
    </xf>
    <xf numFmtId="0" fontId="5" fillId="2" borderId="9" xfId="0" applyFont="1" applyFill="1" applyBorder="1"/>
    <xf numFmtId="43" fontId="5" fillId="2" borderId="0" xfId="0" applyNumberFormat="1" applyFont="1" applyFill="1" applyAlignment="1">
      <alignment wrapText="1"/>
    </xf>
    <xf numFmtId="1" fontId="8" fillId="2" borderId="9" xfId="0" applyNumberFormat="1" applyFont="1" applyFill="1" applyBorder="1" applyAlignment="1">
      <alignment horizontal="center" vertical="center"/>
    </xf>
    <xf numFmtId="0" fontId="8" fillId="2" borderId="9" xfId="0" applyFont="1" applyFill="1" applyBorder="1" applyAlignment="1">
      <alignment horizontal="center" vertical="center"/>
    </xf>
    <xf numFmtId="0" fontId="5" fillId="2" borderId="8" xfId="0" quotePrefix="1" applyFont="1" applyFill="1" applyBorder="1" applyAlignment="1">
      <alignment horizontal="right" vertical="top"/>
    </xf>
    <xf numFmtId="4" fontId="5" fillId="2" borderId="18" xfId="0" applyNumberFormat="1" applyFont="1" applyFill="1" applyBorder="1" applyAlignment="1">
      <alignment horizontal="right" vertical="center"/>
    </xf>
    <xf numFmtId="0" fontId="5" fillId="2" borderId="16" xfId="0" applyFont="1" applyFill="1" applyBorder="1"/>
    <xf numFmtId="0" fontId="9" fillId="2" borderId="16" xfId="0" applyFont="1" applyFill="1" applyBorder="1" applyAlignment="1">
      <alignment horizontal="left" vertical="center"/>
    </xf>
    <xf numFmtId="1" fontId="9" fillId="2" borderId="16" xfId="0" applyNumberFormat="1" applyFont="1" applyFill="1" applyBorder="1" applyAlignment="1">
      <alignment horizontal="center" vertical="center"/>
    </xf>
    <xf numFmtId="0" fontId="6" fillId="2" borderId="16" xfId="0" applyFont="1" applyFill="1" applyBorder="1"/>
    <xf numFmtId="0" fontId="21" fillId="2" borderId="11" xfId="0" applyFont="1" applyFill="1" applyBorder="1" applyAlignment="1">
      <alignment horizontal="left" vertical="center"/>
    </xf>
    <xf numFmtId="172" fontId="5" fillId="2" borderId="0" xfId="0" applyNumberFormat="1" applyFont="1" applyFill="1" applyAlignment="1">
      <alignment horizontal="right" vertical="center"/>
    </xf>
    <xf numFmtId="172" fontId="5" fillId="2" borderId="0" xfId="1" applyNumberFormat="1" applyFont="1" applyFill="1" applyBorder="1" applyAlignment="1">
      <alignment horizontal="center" vertical="center"/>
    </xf>
    <xf numFmtId="1" fontId="8" fillId="2" borderId="9" xfId="0" applyNumberFormat="1" applyFont="1" applyFill="1" applyBorder="1" applyAlignment="1">
      <alignment horizontal="right" vertical="center"/>
    </xf>
    <xf numFmtId="171" fontId="6" fillId="2" borderId="0" xfId="1" applyNumberFormat="1" applyFont="1" applyFill="1" applyBorder="1" applyAlignment="1">
      <alignment horizontal="center" vertical="center"/>
    </xf>
    <xf numFmtId="0" fontId="12" fillId="2" borderId="3" xfId="11" applyFont="1" applyFill="1" applyBorder="1" applyAlignment="1">
      <alignment wrapText="1"/>
    </xf>
    <xf numFmtId="0" fontId="12" fillId="2" borderId="0" xfId="0" applyFont="1" applyFill="1"/>
    <xf numFmtId="2" fontId="12" fillId="2" borderId="0" xfId="0" applyNumberFormat="1" applyFont="1" applyFill="1"/>
    <xf numFmtId="0" fontId="6" fillId="2" borderId="16" xfId="0" quotePrefix="1" applyFont="1" applyFill="1" applyBorder="1" applyAlignment="1">
      <alignment horizontal="right"/>
    </xf>
    <xf numFmtId="4" fontId="5" fillId="2" borderId="16" xfId="0" applyNumberFormat="1" applyFont="1" applyFill="1" applyBorder="1" applyAlignment="1">
      <alignment horizontal="right" vertical="center"/>
    </xf>
    <xf numFmtId="1" fontId="21" fillId="2" borderId="16" xfId="0" applyNumberFormat="1" applyFont="1" applyFill="1" applyBorder="1" applyAlignment="1">
      <alignment horizontal="right" vertical="center"/>
    </xf>
    <xf numFmtId="0" fontId="21" fillId="2" borderId="16" xfId="0" applyFont="1" applyFill="1" applyBorder="1" applyAlignment="1">
      <alignment horizontal="left" vertical="center"/>
    </xf>
    <xf numFmtId="0" fontId="6" fillId="2" borderId="3" xfId="16" applyFont="1" applyFill="1" applyBorder="1" applyAlignment="1">
      <alignment horizontal="right" vertical="top" wrapText="1"/>
    </xf>
    <xf numFmtId="0" fontId="6" fillId="2" borderId="0" xfId="16" applyFont="1" applyFill="1" applyAlignment="1">
      <alignment horizontal="left" vertical="top" wrapText="1"/>
    </xf>
    <xf numFmtId="0" fontId="5" fillId="2" borderId="8" xfId="0" applyFont="1" applyFill="1" applyBorder="1" applyAlignment="1">
      <alignment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4" fontId="5" fillId="2" borderId="1" xfId="0" applyNumberFormat="1" applyFont="1" applyFill="1" applyBorder="1" applyAlignment="1">
      <alignment vertical="center" wrapText="1"/>
    </xf>
    <xf numFmtId="43" fontId="5" fillId="2" borderId="1" xfId="0" applyNumberFormat="1" applyFont="1" applyFill="1" applyBorder="1" applyAlignment="1">
      <alignment horizontal="center" wrapText="1"/>
    </xf>
    <xf numFmtId="1" fontId="5" fillId="2" borderId="1" xfId="0" applyNumberFormat="1" applyFont="1" applyFill="1" applyBorder="1" applyAlignment="1">
      <alignment horizontal="center"/>
    </xf>
    <xf numFmtId="0" fontId="8" fillId="2" borderId="0" xfId="16" applyFont="1" applyFill="1" applyAlignment="1">
      <alignment horizontal="left"/>
    </xf>
    <xf numFmtId="165" fontId="5" fillId="2" borderId="1" xfId="1" applyFont="1" applyFill="1" applyBorder="1" applyAlignment="1">
      <alignment horizontal="center"/>
    </xf>
    <xf numFmtId="4" fontId="5" fillId="2" borderId="1" xfId="0" applyNumberFormat="1" applyFont="1" applyFill="1" applyBorder="1" applyAlignment="1">
      <alignment horizontal="right"/>
    </xf>
    <xf numFmtId="165" fontId="5" fillId="2" borderId="0" xfId="1" applyFont="1" applyFill="1" applyBorder="1" applyAlignment="1">
      <alignment horizontal="center"/>
    </xf>
    <xf numFmtId="4" fontId="5" fillId="2" borderId="0" xfId="0" applyNumberFormat="1" applyFont="1" applyFill="1" applyAlignment="1">
      <alignment horizontal="right"/>
    </xf>
    <xf numFmtId="165" fontId="6" fillId="2" borderId="0" xfId="1" applyFont="1" applyFill="1" applyAlignment="1">
      <alignment horizontal="center"/>
    </xf>
    <xf numFmtId="0" fontId="6" fillId="2" borderId="1" xfId="0" applyFont="1" applyFill="1" applyBorder="1"/>
    <xf numFmtId="165" fontId="6" fillId="2" borderId="1" xfId="1" applyFont="1" applyFill="1" applyBorder="1" applyAlignment="1"/>
    <xf numFmtId="4" fontId="6" fillId="2" borderId="1" xfId="0" applyNumberFormat="1" applyFont="1" applyFill="1" applyBorder="1" applyAlignment="1">
      <alignment wrapText="1"/>
    </xf>
    <xf numFmtId="165" fontId="5" fillId="2" borderId="1" xfId="2" applyFont="1" applyFill="1" applyBorder="1" applyAlignment="1">
      <alignment horizontal="center"/>
    </xf>
    <xf numFmtId="3" fontId="8" fillId="2" borderId="1" xfId="0" applyNumberFormat="1" applyFont="1" applyFill="1" applyBorder="1" applyAlignment="1">
      <alignment horizontal="right"/>
    </xf>
    <xf numFmtId="0" fontId="8" fillId="2" borderId="1" xfId="0" applyFont="1" applyFill="1" applyBorder="1" applyAlignment="1">
      <alignment horizontal="left"/>
    </xf>
    <xf numFmtId="0" fontId="8" fillId="2" borderId="9" xfId="0" applyFont="1" applyFill="1" applyBorder="1" applyAlignment="1">
      <alignment horizontal="left"/>
    </xf>
    <xf numFmtId="0" fontId="5" fillId="2" borderId="5" xfId="0" applyFont="1" applyFill="1" applyBorder="1" applyAlignment="1">
      <alignment horizontal="center"/>
    </xf>
    <xf numFmtId="165" fontId="5" fillId="2" borderId="5" xfId="2" applyFont="1" applyFill="1" applyBorder="1" applyAlignment="1">
      <alignment horizontal="center"/>
    </xf>
    <xf numFmtId="4" fontId="5" fillId="2" borderId="5" xfId="0" applyNumberFormat="1" applyFont="1" applyFill="1" applyBorder="1" applyAlignment="1">
      <alignment horizontal="right"/>
    </xf>
    <xf numFmtId="1" fontId="8" fillId="2" borderId="1" xfId="0" applyNumberFormat="1" applyFont="1" applyFill="1" applyBorder="1" applyAlignment="1">
      <alignment horizontal="right"/>
    </xf>
    <xf numFmtId="0" fontId="8" fillId="2" borderId="18" xfId="0" applyFont="1" applyFill="1" applyBorder="1" applyAlignment="1">
      <alignment horizontal="left" wrapText="1"/>
    </xf>
    <xf numFmtId="1" fontId="8" fillId="2" borderId="1" xfId="0" applyNumberFormat="1" applyFont="1" applyFill="1" applyBorder="1" applyAlignment="1">
      <alignment horizontal="right" wrapText="1"/>
    </xf>
    <xf numFmtId="0" fontId="8" fillId="2" borderId="1" xfId="0" applyFont="1" applyFill="1" applyBorder="1" applyAlignment="1">
      <alignment horizontal="left" wrapText="1"/>
    </xf>
    <xf numFmtId="0" fontId="8" fillId="2" borderId="10" xfId="0" applyFont="1" applyFill="1" applyBorder="1" applyAlignment="1">
      <alignment horizontal="left" wrapText="1"/>
    </xf>
    <xf numFmtId="0" fontId="6" fillId="2" borderId="1" xfId="0" applyFont="1" applyFill="1" applyBorder="1" applyAlignment="1">
      <alignment horizontal="center"/>
    </xf>
    <xf numFmtId="0" fontId="8" fillId="2" borderId="12" xfId="0" applyFont="1" applyFill="1" applyBorder="1" applyAlignment="1">
      <alignment horizontal="left" wrapText="1"/>
    </xf>
    <xf numFmtId="0" fontId="5" fillId="2" borderId="1" xfId="11" applyFont="1" applyFill="1" applyBorder="1" applyAlignment="1">
      <alignment horizontal="center"/>
    </xf>
    <xf numFmtId="0" fontId="15" fillId="2" borderId="0" xfId="0" applyFont="1" applyFill="1" applyAlignment="1">
      <alignment horizontal="center" vertical="center"/>
    </xf>
    <xf numFmtId="0" fontId="15" fillId="2" borderId="0" xfId="0" applyFont="1" applyFill="1" applyAlignment="1">
      <alignment horizontal="center" vertical="center" wrapText="1"/>
    </xf>
    <xf numFmtId="0" fontId="15" fillId="2" borderId="0" xfId="0" applyFont="1" applyFill="1" applyAlignment="1">
      <alignment horizontal="center"/>
    </xf>
    <xf numFmtId="0" fontId="18" fillId="2" borderId="0" xfId="0" applyFont="1" applyFill="1" applyAlignment="1">
      <alignment horizontal="right" vertical="center"/>
    </xf>
    <xf numFmtId="0" fontId="18" fillId="2" borderId="0" xfId="0" applyFont="1" applyFill="1" applyAlignment="1">
      <alignment horizontal="left" vertical="center"/>
    </xf>
    <xf numFmtId="0" fontId="5" fillId="2" borderId="0" xfId="0" quotePrefix="1" applyFont="1" applyFill="1" applyAlignment="1">
      <alignment horizontal="left"/>
    </xf>
    <xf numFmtId="0" fontId="5" fillId="2" borderId="0" xfId="0" applyFont="1" applyFill="1" applyAlignment="1">
      <alignment horizontal="left"/>
    </xf>
    <xf numFmtId="0" fontId="23" fillId="2" borderId="0" xfId="5" applyFont="1" applyFill="1" applyBorder="1" applyAlignment="1" applyProtection="1">
      <alignment horizontal="left"/>
    </xf>
    <xf numFmtId="0" fontId="5" fillId="2" borderId="0" xfId="5" applyFont="1" applyFill="1" applyBorder="1" applyAlignment="1" applyProtection="1">
      <alignment horizontal="left"/>
    </xf>
    <xf numFmtId="0" fontId="15" fillId="2" borderId="0" xfId="0" applyFont="1" applyFill="1" applyAlignment="1">
      <alignment horizontal="left" wrapText="1"/>
    </xf>
    <xf numFmtId="0" fontId="22" fillId="2" borderId="0" xfId="0" applyFont="1" applyFill="1"/>
    <xf numFmtId="0" fontId="17" fillId="2" borderId="19" xfId="0" applyFont="1" applyFill="1" applyBorder="1" applyAlignment="1">
      <alignment horizontal="right" vertical="top"/>
    </xf>
    <xf numFmtId="0" fontId="11" fillId="2" borderId="20" xfId="0" applyFont="1" applyFill="1" applyBorder="1" applyAlignment="1">
      <alignment wrapText="1"/>
    </xf>
    <xf numFmtId="0" fontId="11" fillId="2" borderId="20" xfId="0" applyFont="1" applyFill="1" applyBorder="1" applyAlignment="1">
      <alignment horizontal="center"/>
    </xf>
    <xf numFmtId="49" fontId="11" fillId="2" borderId="20" xfId="0" quotePrefix="1" applyNumberFormat="1" applyFont="1" applyFill="1" applyBorder="1" applyAlignment="1">
      <alignment horizontal="center"/>
    </xf>
    <xf numFmtId="0" fontId="17" fillId="2" borderId="21" xfId="0" applyFont="1" applyFill="1" applyBorder="1" applyAlignment="1">
      <alignment horizontal="center"/>
    </xf>
    <xf numFmtId="0" fontId="17" fillId="2" borderId="22" xfId="0" applyFont="1" applyFill="1" applyBorder="1" applyAlignment="1">
      <alignment horizontal="right" vertical="top"/>
    </xf>
    <xf numFmtId="0" fontId="11" fillId="2" borderId="0" xfId="0" applyFont="1" applyFill="1" applyAlignment="1">
      <alignment wrapText="1"/>
    </xf>
    <xf numFmtId="0" fontId="11" fillId="2" borderId="0" xfId="0" applyFont="1" applyFill="1" applyAlignment="1">
      <alignment horizontal="center"/>
    </xf>
    <xf numFmtId="49" fontId="11" fillId="2" borderId="0" xfId="0" quotePrefix="1" applyNumberFormat="1" applyFont="1" applyFill="1" applyAlignment="1">
      <alignment horizontal="center"/>
    </xf>
    <xf numFmtId="0" fontId="17" fillId="2" borderId="23" xfId="0" applyFont="1" applyFill="1" applyBorder="1" applyAlignment="1">
      <alignment horizontal="center"/>
    </xf>
    <xf numFmtId="0" fontId="5" fillId="2" borderId="24" xfId="0" applyFont="1" applyFill="1" applyBorder="1" applyAlignment="1">
      <alignment horizontal="left" vertical="top"/>
    </xf>
    <xf numFmtId="0" fontId="11" fillId="2" borderId="25" xfId="0" applyFont="1" applyFill="1" applyBorder="1" applyAlignment="1">
      <alignment wrapText="1"/>
    </xf>
    <xf numFmtId="0" fontId="11" fillId="2" borderId="25" xfId="0" applyFont="1" applyFill="1" applyBorder="1" applyAlignment="1">
      <alignment horizontal="center"/>
    </xf>
    <xf numFmtId="49" fontId="11" fillId="2" borderId="25" xfId="0" quotePrefix="1" applyNumberFormat="1" applyFont="1" applyFill="1" applyBorder="1" applyAlignment="1">
      <alignment horizontal="center"/>
    </xf>
    <xf numFmtId="0" fontId="22" fillId="2" borderId="26" xfId="0" applyFont="1" applyFill="1" applyBorder="1" applyAlignment="1">
      <alignment horizontal="center"/>
    </xf>
    <xf numFmtId="0" fontId="5" fillId="2" borderId="15" xfId="0" applyFont="1" applyFill="1" applyBorder="1" applyAlignment="1">
      <alignment horizontal="left" vertical="center"/>
    </xf>
    <xf numFmtId="0" fontId="11" fillId="2" borderId="16" xfId="0" applyFont="1" applyFill="1" applyBorder="1" applyAlignment="1">
      <alignment wrapText="1"/>
    </xf>
    <xf numFmtId="0" fontId="11" fillId="2" borderId="16" xfId="0" applyFont="1" applyFill="1" applyBorder="1" applyAlignment="1">
      <alignment horizontal="center"/>
    </xf>
    <xf numFmtId="49" fontId="11" fillId="2" borderId="16" xfId="0" quotePrefix="1" applyNumberFormat="1" applyFont="1" applyFill="1" applyBorder="1" applyAlignment="1">
      <alignment horizontal="center"/>
    </xf>
    <xf numFmtId="0" fontId="22" fillId="2" borderId="18" xfId="0" applyFont="1" applyFill="1" applyBorder="1" applyAlignment="1">
      <alignment horizontal="center"/>
    </xf>
    <xf numFmtId="0" fontId="17" fillId="2" borderId="0" xfId="0" applyFont="1" applyFill="1" applyAlignment="1">
      <alignment horizontal="center"/>
    </xf>
    <xf numFmtId="0" fontId="5" fillId="2" borderId="27" xfId="0" applyFont="1" applyFill="1" applyBorder="1" applyAlignment="1">
      <alignment horizontal="left" vertical="top"/>
    </xf>
    <xf numFmtId="0" fontId="11" fillId="2" borderId="28" xfId="0" applyFont="1" applyFill="1" applyBorder="1" applyAlignment="1">
      <alignment wrapText="1"/>
    </xf>
    <xf numFmtId="0" fontId="11" fillId="2" borderId="28" xfId="0" applyFont="1" applyFill="1" applyBorder="1" applyAlignment="1">
      <alignment horizontal="center"/>
    </xf>
    <xf numFmtId="49" fontId="11" fillId="2" borderId="28" xfId="0" quotePrefix="1" applyNumberFormat="1" applyFont="1" applyFill="1" applyBorder="1" applyAlignment="1">
      <alignment horizontal="center"/>
    </xf>
    <xf numFmtId="0" fontId="22" fillId="2" borderId="29" xfId="0" applyFont="1" applyFill="1" applyBorder="1" applyAlignment="1">
      <alignment horizontal="center"/>
    </xf>
    <xf numFmtId="0" fontId="16" fillId="2" borderId="0" xfId="0" applyFont="1" applyFill="1" applyAlignment="1">
      <alignment horizontal="center"/>
    </xf>
    <xf numFmtId="0" fontId="16" fillId="2" borderId="0" xfId="0" applyFont="1" applyFill="1"/>
    <xf numFmtId="0" fontId="16" fillId="2" borderId="25" xfId="0" applyFont="1" applyFill="1" applyBorder="1" applyAlignment="1">
      <alignment horizontal="left"/>
    </xf>
    <xf numFmtId="0" fontId="22" fillId="2" borderId="25" xfId="0" applyFont="1" applyFill="1" applyBorder="1"/>
    <xf numFmtId="0" fontId="22" fillId="2" borderId="0" xfId="0" applyFont="1" applyFill="1" applyAlignment="1">
      <alignment horizontal="right"/>
    </xf>
    <xf numFmtId="0" fontId="6" fillId="2" borderId="0" xfId="0" applyFont="1" applyFill="1" applyAlignment="1">
      <alignment horizontal="left" wrapText="1"/>
    </xf>
    <xf numFmtId="0" fontId="22" fillId="2" borderId="0" xfId="0" applyFont="1" applyFill="1" applyAlignment="1">
      <alignment wrapText="1"/>
    </xf>
    <xf numFmtId="0" fontId="22" fillId="2" borderId="0" xfId="0" applyFont="1" applyFill="1" applyAlignment="1">
      <alignment horizontal="center"/>
    </xf>
    <xf numFmtId="49" fontId="22" fillId="2" borderId="0" xfId="0" quotePrefix="1" applyNumberFormat="1" applyFont="1" applyFill="1" applyAlignment="1">
      <alignment horizontal="center"/>
    </xf>
    <xf numFmtId="0" fontId="12" fillId="2" borderId="0" xfId="0" applyFont="1" applyFill="1" applyAlignment="1">
      <alignment horizontal="left"/>
    </xf>
    <xf numFmtId="0" fontId="11" fillId="2" borderId="0" xfId="0" applyFont="1" applyFill="1" applyAlignment="1">
      <alignment horizontal="left"/>
    </xf>
    <xf numFmtId="0" fontId="29" fillId="2" borderId="0" xfId="0" applyFont="1" applyFill="1" applyAlignment="1">
      <alignment wrapText="1"/>
    </xf>
    <xf numFmtId="49" fontId="6" fillId="2" borderId="0" xfId="0" quotePrefix="1" applyNumberFormat="1" applyFont="1" applyFill="1" applyAlignment="1">
      <alignment horizontal="center"/>
    </xf>
    <xf numFmtId="2" fontId="5" fillId="2" borderId="0" xfId="0" applyNumberFormat="1" applyFont="1" applyFill="1"/>
    <xf numFmtId="49" fontId="5" fillId="2" borderId="0" xfId="0" quotePrefix="1" applyNumberFormat="1" applyFont="1" applyFill="1" applyAlignment="1">
      <alignment horizontal="center"/>
    </xf>
    <xf numFmtId="0" fontId="29" fillId="2" borderId="0" xfId="0" applyFont="1" applyFill="1" applyAlignment="1">
      <alignment horizontal="left" vertical="top"/>
    </xf>
    <xf numFmtId="0" fontId="6" fillId="2" borderId="4" xfId="0" applyFont="1" applyFill="1" applyBorder="1" applyAlignment="1">
      <alignment wrapText="1"/>
    </xf>
    <xf numFmtId="0" fontId="5" fillId="2" borderId="4" xfId="0" applyFont="1" applyFill="1" applyBorder="1" applyAlignment="1">
      <alignment wrapText="1"/>
    </xf>
    <xf numFmtId="0" fontId="5" fillId="2" borderId="30" xfId="0" applyFont="1" applyFill="1" applyBorder="1"/>
    <xf numFmtId="0" fontId="17" fillId="2" borderId="0" xfId="0" applyFont="1" applyFill="1" applyAlignment="1">
      <alignment horizontal="left" vertical="top"/>
    </xf>
    <xf numFmtId="49" fontId="6" fillId="2" borderId="0" xfId="0" applyNumberFormat="1" applyFont="1" applyFill="1" applyAlignment="1">
      <alignment horizontal="center"/>
    </xf>
    <xf numFmtId="0" fontId="6" fillId="2" borderId="0" xfId="0" applyFont="1" applyFill="1" applyAlignment="1">
      <alignment horizontal="left"/>
    </xf>
    <xf numFmtId="0" fontId="17" fillId="2" borderId="0" xfId="0" applyFont="1" applyFill="1" applyAlignment="1">
      <alignment vertical="center"/>
    </xf>
    <xf numFmtId="0" fontId="29" fillId="2" borderId="1" xfId="0" applyFont="1" applyFill="1" applyBorder="1" applyAlignment="1">
      <alignment horizontal="right" vertical="center"/>
    </xf>
    <xf numFmtId="0" fontId="14" fillId="2" borderId="1" xfId="0" applyFont="1" applyFill="1" applyBorder="1" applyAlignment="1">
      <alignment horizontal="left" vertical="center" wrapText="1"/>
    </xf>
    <xf numFmtId="0" fontId="5" fillId="2" borderId="1" xfId="0" applyFont="1" applyFill="1" applyBorder="1" applyAlignment="1">
      <alignment horizontal="left" vertical="center"/>
    </xf>
    <xf numFmtId="171" fontId="6" fillId="2" borderId="1" xfId="1" applyNumberFormat="1" applyFont="1" applyFill="1" applyBorder="1" applyAlignment="1">
      <alignment horizontal="center" vertical="center"/>
    </xf>
    <xf numFmtId="0" fontId="8" fillId="2" borderId="0" xfId="0" applyFont="1" applyFill="1" applyAlignment="1">
      <alignment vertical="center"/>
    </xf>
    <xf numFmtId="170" fontId="6" fillId="2" borderId="0" xfId="0" applyNumberFormat="1" applyFont="1" applyFill="1" applyAlignment="1">
      <alignment vertical="center"/>
    </xf>
    <xf numFmtId="169" fontId="6" fillId="2" borderId="0" xfId="0" applyNumberFormat="1" applyFont="1" applyFill="1" applyAlignment="1">
      <alignment vertical="center"/>
    </xf>
    <xf numFmtId="0" fontId="15" fillId="2" borderId="0" xfId="0" applyFont="1" applyFill="1" applyAlignment="1">
      <alignment vertical="center" wrapText="1"/>
    </xf>
    <xf numFmtId="0" fontId="12" fillId="2" borderId="9" xfId="0" applyFont="1" applyFill="1" applyBorder="1" applyAlignment="1">
      <alignment vertical="center"/>
    </xf>
    <xf numFmtId="169" fontId="14" fillId="2" borderId="10" xfId="0" applyNumberFormat="1" applyFont="1" applyFill="1" applyBorder="1" applyAlignment="1">
      <alignment vertical="center"/>
    </xf>
    <xf numFmtId="9" fontId="5" fillId="2" borderId="0" xfId="0" applyNumberFormat="1" applyFont="1" applyFill="1" applyAlignment="1">
      <alignment vertical="center"/>
    </xf>
    <xf numFmtId="0" fontId="12" fillId="2" borderId="0" xfId="0" applyFont="1" applyFill="1" applyAlignment="1">
      <alignment vertical="center"/>
    </xf>
    <xf numFmtId="0" fontId="5" fillId="2" borderId="30" xfId="0" applyFont="1" applyFill="1" applyBorder="1" applyAlignment="1">
      <alignment wrapText="1"/>
    </xf>
    <xf numFmtId="166" fontId="5" fillId="2" borderId="0" xfId="1" applyNumberFormat="1" applyFont="1" applyFill="1" applyAlignment="1">
      <alignment vertical="center"/>
    </xf>
    <xf numFmtId="0" fontId="29" fillId="2" borderId="1" xfId="0" applyFont="1" applyFill="1" applyBorder="1" applyAlignment="1">
      <alignment horizontal="center" vertical="center"/>
    </xf>
    <xf numFmtId="0" fontId="5" fillId="2" borderId="3" xfId="0" quotePrefix="1" applyFont="1" applyFill="1" applyBorder="1" applyAlignment="1">
      <alignment horizontal="right" vertical="top"/>
    </xf>
    <xf numFmtId="0" fontId="14" fillId="2" borderId="0" xfId="0" applyFont="1" applyFill="1"/>
    <xf numFmtId="0" fontId="11" fillId="2" borderId="6" xfId="0" quotePrefix="1" applyFont="1" applyFill="1" applyBorder="1" applyAlignment="1">
      <alignment horizontal="right"/>
    </xf>
    <xf numFmtId="0" fontId="11" fillId="2" borderId="7" xfId="0" applyFont="1" applyFill="1" applyBorder="1"/>
    <xf numFmtId="0" fontId="21" fillId="2" borderId="7" xfId="0" applyFont="1" applyFill="1" applyBorder="1" applyAlignment="1">
      <alignment horizontal="right" vertical="center"/>
    </xf>
    <xf numFmtId="0" fontId="21" fillId="2" borderId="7" xfId="0" applyFont="1" applyFill="1" applyBorder="1" applyAlignment="1">
      <alignment horizontal="left" vertical="center"/>
    </xf>
    <xf numFmtId="0" fontId="5" fillId="2" borderId="7" xfId="0" applyFont="1" applyFill="1" applyBorder="1" applyAlignment="1">
      <alignment horizontal="center" vertical="center"/>
    </xf>
    <xf numFmtId="165" fontId="5" fillId="2" borderId="7" xfId="1" applyFont="1" applyFill="1" applyBorder="1" applyAlignment="1">
      <alignment horizontal="center" vertical="center"/>
    </xf>
    <xf numFmtId="4" fontId="5" fillId="2" borderId="14" xfId="0" applyNumberFormat="1" applyFont="1" applyFill="1" applyBorder="1" applyAlignment="1">
      <alignment horizontal="right" vertical="center"/>
    </xf>
    <xf numFmtId="1" fontId="21" fillId="2" borderId="7" xfId="0" applyNumberFormat="1" applyFont="1" applyFill="1" applyBorder="1" applyAlignment="1">
      <alignment horizontal="right" vertical="center"/>
    </xf>
    <xf numFmtId="3" fontId="5" fillId="2" borderId="0" xfId="0" applyNumberFormat="1" applyFont="1" applyFill="1"/>
    <xf numFmtId="0" fontId="5" fillId="2" borderId="0" xfId="23" applyFont="1" applyFill="1"/>
    <xf numFmtId="0" fontId="5" fillId="2" borderId="1" xfId="23" applyFont="1" applyFill="1" applyBorder="1" applyAlignment="1">
      <alignment horizontal="right" vertical="center"/>
    </xf>
    <xf numFmtId="0" fontId="5" fillId="2" borderId="9" xfId="23" applyFont="1" applyFill="1" applyBorder="1" applyAlignment="1">
      <alignment vertical="center" wrapText="1"/>
    </xf>
    <xf numFmtId="0" fontId="5" fillId="2" borderId="1" xfId="23" applyFont="1" applyFill="1" applyBorder="1" applyAlignment="1">
      <alignment horizontal="center"/>
    </xf>
    <xf numFmtId="3" fontId="5" fillId="2" borderId="1" xfId="23" applyNumberFormat="1" applyFont="1" applyFill="1" applyBorder="1" applyAlignment="1">
      <alignment horizontal="center"/>
    </xf>
    <xf numFmtId="0" fontId="9" fillId="2" borderId="0" xfId="23" applyFont="1" applyFill="1" applyAlignment="1">
      <alignment horizontal="left"/>
    </xf>
    <xf numFmtId="0" fontId="5" fillId="2" borderId="0" xfId="23" applyFont="1" applyFill="1" applyAlignment="1">
      <alignment horizontal="left"/>
    </xf>
    <xf numFmtId="0" fontId="5" fillId="2" borderId="0" xfId="23" applyFont="1" applyFill="1" applyAlignment="1">
      <alignment horizontal="center"/>
    </xf>
    <xf numFmtId="0" fontId="5" fillId="2" borderId="1" xfId="16" applyFill="1" applyBorder="1" applyAlignment="1">
      <alignment horizontal="left" vertical="top" wrapText="1"/>
    </xf>
    <xf numFmtId="0" fontId="5" fillId="2" borderId="0" xfId="16" applyFill="1"/>
    <xf numFmtId="0" fontId="5" fillId="2" borderId="0" xfId="16" applyFill="1" applyAlignment="1">
      <alignment horizontal="center" vertical="center"/>
    </xf>
    <xf numFmtId="44" fontId="5" fillId="2" borderId="0" xfId="16" applyNumberFormat="1" applyFill="1" applyAlignment="1">
      <alignment horizontal="right" vertical="center"/>
    </xf>
    <xf numFmtId="0" fontId="5" fillId="2" borderId="0" xfId="16" applyFill="1" applyAlignment="1">
      <alignment horizontal="left"/>
    </xf>
    <xf numFmtId="0" fontId="5" fillId="2" borderId="0" xfId="16" applyFill="1" applyAlignment="1">
      <alignment horizontal="center"/>
    </xf>
    <xf numFmtId="172" fontId="5" fillId="2" borderId="0" xfId="16" applyNumberFormat="1" applyFill="1" applyAlignment="1">
      <alignment horizontal="right" vertical="center"/>
    </xf>
    <xf numFmtId="0" fontId="5" fillId="2" borderId="0" xfId="16" applyFill="1" applyAlignment="1">
      <alignment wrapText="1"/>
    </xf>
    <xf numFmtId="0" fontId="5" fillId="2" borderId="0" xfId="16" applyFill="1" applyAlignment="1">
      <alignment horizontal="right" vertical="center"/>
    </xf>
    <xf numFmtId="172" fontId="5" fillId="2" borderId="0" xfId="16" applyNumberFormat="1" applyFill="1"/>
    <xf numFmtId="172" fontId="5" fillId="2" borderId="0" xfId="16" applyNumberFormat="1" applyFill="1" applyAlignment="1">
      <alignment horizontal="right" wrapText="1"/>
    </xf>
    <xf numFmtId="0" fontId="5" fillId="2" borderId="2" xfId="16" applyFill="1" applyBorder="1" applyAlignment="1">
      <alignment horizontal="right" vertical="top" wrapText="1"/>
    </xf>
    <xf numFmtId="0" fontId="5" fillId="2" borderId="11" xfId="16" applyFill="1" applyBorder="1" applyAlignment="1">
      <alignment horizontal="left" vertical="top" wrapText="1"/>
    </xf>
    <xf numFmtId="172" fontId="5" fillId="2" borderId="13" xfId="16" applyNumberFormat="1" applyFill="1" applyBorder="1" applyAlignment="1">
      <alignment horizontal="left" wrapText="1"/>
    </xf>
    <xf numFmtId="0" fontId="5" fillId="2" borderId="3" xfId="16" applyFill="1" applyBorder="1" applyAlignment="1">
      <alignment horizontal="right" vertical="top" wrapText="1"/>
    </xf>
    <xf numFmtId="0" fontId="5" fillId="2" borderId="0" xfId="16" applyFill="1" applyAlignment="1">
      <alignment horizontal="left" vertical="top" wrapText="1"/>
    </xf>
    <xf numFmtId="0" fontId="5" fillId="2" borderId="0" xfId="16" applyFill="1" applyAlignment="1">
      <alignment vertical="top" wrapText="1"/>
    </xf>
    <xf numFmtId="172" fontId="5" fillId="2" borderId="0" xfId="16" applyNumberFormat="1" applyFill="1" applyAlignment="1">
      <alignment vertical="top" wrapText="1"/>
    </xf>
    <xf numFmtId="172" fontId="5" fillId="2" borderId="12" xfId="16" applyNumberFormat="1" applyFill="1" applyBorder="1" applyAlignment="1">
      <alignment horizontal="left" wrapText="1"/>
    </xf>
    <xf numFmtId="172" fontId="5" fillId="2" borderId="12" xfId="16" applyNumberFormat="1" applyFill="1" applyBorder="1" applyAlignment="1">
      <alignment horizontal="left"/>
    </xf>
    <xf numFmtId="0" fontId="5" fillId="2" borderId="1" xfId="16" applyFill="1" applyBorder="1" applyAlignment="1">
      <alignment horizontal="right" vertical="top"/>
    </xf>
    <xf numFmtId="0" fontId="5" fillId="2" borderId="9" xfId="16" applyFill="1" applyBorder="1" applyAlignment="1">
      <alignment wrapText="1"/>
    </xf>
    <xf numFmtId="0" fontId="5" fillId="2" borderId="1" xfId="16" applyFill="1" applyBorder="1" applyAlignment="1">
      <alignment horizontal="center"/>
    </xf>
    <xf numFmtId="0" fontId="5" fillId="2" borderId="0" xfId="16" applyFill="1" applyAlignment="1">
      <alignment horizontal="right"/>
    </xf>
    <xf numFmtId="0" fontId="5" fillId="2" borderId="0" xfId="14" applyFill="1" applyAlignment="1">
      <alignment wrapText="1"/>
    </xf>
    <xf numFmtId="0" fontId="5" fillId="2" borderId="0" xfId="14" applyFill="1" applyAlignment="1">
      <alignment horizontal="center" wrapText="1"/>
    </xf>
    <xf numFmtId="4" fontId="5" fillId="2" borderId="0" xfId="14" applyNumberFormat="1" applyFill="1" applyAlignment="1">
      <alignment wrapText="1"/>
    </xf>
    <xf numFmtId="44" fontId="5" fillId="2" borderId="0" xfId="14" applyNumberFormat="1" applyFill="1" applyAlignment="1">
      <alignment wrapText="1"/>
    </xf>
    <xf numFmtId="0" fontId="5" fillId="2" borderId="15" xfId="16" applyFill="1" applyBorder="1" applyAlignment="1">
      <alignment horizontal="right" vertical="top" wrapText="1"/>
    </xf>
    <xf numFmtId="0" fontId="5" fillId="2" borderId="16" xfId="16" applyFill="1" applyBorder="1" applyAlignment="1">
      <alignment horizontal="left" vertical="top" wrapText="1"/>
    </xf>
    <xf numFmtId="0" fontId="5" fillId="2" borderId="9" xfId="14" applyFill="1" applyBorder="1" applyAlignment="1">
      <alignment horizontal="left" vertical="center" wrapText="1"/>
    </xf>
    <xf numFmtId="0" fontId="5" fillId="2" borderId="0" xfId="23" applyFont="1" applyFill="1" applyAlignment="1">
      <alignment wrapText="1"/>
    </xf>
    <xf numFmtId="0" fontId="5" fillId="2" borderId="11" xfId="23" applyFont="1" applyFill="1" applyBorder="1" applyAlignment="1">
      <alignment horizontal="center" wrapText="1"/>
    </xf>
    <xf numFmtId="4" fontId="5" fillId="2" borderId="11" xfId="23" applyNumberFormat="1" applyFont="1" applyFill="1" applyBorder="1" applyAlignment="1">
      <alignment horizontal="right" wrapText="1"/>
    </xf>
    <xf numFmtId="4" fontId="5" fillId="2" borderId="13" xfId="23" applyNumberFormat="1" applyFont="1" applyFill="1" applyBorder="1" applyAlignment="1">
      <alignment wrapText="1"/>
    </xf>
    <xf numFmtId="4" fontId="5" fillId="2" borderId="0" xfId="23" applyNumberFormat="1" applyFont="1" applyFill="1" applyAlignment="1">
      <alignment wrapText="1"/>
    </xf>
    <xf numFmtId="0" fontId="13" fillId="2" borderId="1" xfId="0" applyFont="1" applyFill="1" applyBorder="1" applyAlignment="1">
      <alignment horizontal="center" vertical="center"/>
    </xf>
    <xf numFmtId="172" fontId="5" fillId="2" borderId="7" xfId="1" applyNumberFormat="1" applyFont="1" applyFill="1" applyBorder="1" applyAlignment="1">
      <alignment horizontal="center" vertical="center"/>
    </xf>
    <xf numFmtId="172" fontId="5" fillId="2" borderId="14" xfId="0" applyNumberFormat="1" applyFont="1" applyFill="1" applyBorder="1" applyAlignment="1">
      <alignment horizontal="right" vertical="center"/>
    </xf>
    <xf numFmtId="0" fontId="5" fillId="2" borderId="9" xfId="16" applyFill="1" applyBorder="1" applyAlignment="1">
      <alignment vertical="center" wrapText="1"/>
    </xf>
    <xf numFmtId="0" fontId="5" fillId="2" borderId="1" xfId="16" applyFill="1" applyBorder="1" applyAlignment="1">
      <alignment horizontal="right" vertical="center"/>
    </xf>
    <xf numFmtId="172" fontId="5" fillId="2" borderId="0" xfId="16" applyNumberFormat="1" applyFill="1" applyAlignment="1">
      <alignment horizontal="center" vertical="center"/>
    </xf>
    <xf numFmtId="0" fontId="5" fillId="2" borderId="5" xfId="0" applyFont="1" applyFill="1" applyBorder="1" applyAlignment="1">
      <alignment horizontal="center" vertical="top"/>
    </xf>
    <xf numFmtId="165" fontId="5" fillId="2" borderId="5" xfId="2" applyFont="1" applyFill="1" applyBorder="1" applyAlignment="1">
      <alignment horizontal="center" vertical="top"/>
    </xf>
    <xf numFmtId="4" fontId="5" fillId="2" borderId="5" xfId="0" applyNumberFormat="1" applyFont="1" applyFill="1" applyBorder="1" applyAlignment="1">
      <alignment horizontal="right" vertical="top"/>
    </xf>
    <xf numFmtId="0" fontId="5" fillId="2" borderId="9" xfId="16" applyFill="1" applyBorder="1" applyAlignment="1">
      <alignment horizontal="left" vertical="top" wrapText="1"/>
    </xf>
    <xf numFmtId="170" fontId="39" fillId="2" borderId="0" xfId="0" applyNumberFormat="1" applyFont="1" applyFill="1" applyAlignment="1">
      <alignment vertical="center"/>
    </xf>
    <xf numFmtId="169" fontId="39" fillId="2" borderId="0" xfId="0" applyNumberFormat="1" applyFont="1" applyFill="1" applyAlignment="1">
      <alignment vertical="center"/>
    </xf>
    <xf numFmtId="0" fontId="40" fillId="2" borderId="1" xfId="0" applyFont="1" applyFill="1" applyBorder="1" applyAlignment="1">
      <alignment horizontal="right" vertical="top"/>
    </xf>
    <xf numFmtId="0" fontId="40" fillId="2" borderId="9" xfId="0" applyFont="1" applyFill="1" applyBorder="1" applyAlignment="1">
      <alignment horizontal="left" vertical="top" wrapText="1"/>
    </xf>
    <xf numFmtId="1" fontId="41" fillId="2" borderId="9" xfId="0" applyNumberFormat="1" applyFont="1" applyFill="1" applyBorder="1" applyAlignment="1">
      <alignment horizontal="right" vertical="center"/>
    </xf>
    <xf numFmtId="0" fontId="41" fillId="2" borderId="10" xfId="0" applyFont="1" applyFill="1" applyBorder="1" applyAlignment="1">
      <alignment horizontal="left" vertical="center"/>
    </xf>
    <xf numFmtId="0" fontId="41" fillId="2" borderId="1" xfId="0" applyFont="1" applyFill="1" applyBorder="1" applyAlignment="1">
      <alignment horizontal="left" vertical="center" wrapText="1"/>
    </xf>
    <xf numFmtId="0" fontId="39" fillId="2" borderId="1" xfId="0" applyFont="1" applyFill="1" applyBorder="1" applyAlignment="1">
      <alignment horizontal="center"/>
    </xf>
    <xf numFmtId="165" fontId="40" fillId="2" borderId="1" xfId="1" applyFont="1" applyFill="1" applyBorder="1" applyAlignment="1">
      <alignment horizontal="center"/>
    </xf>
    <xf numFmtId="4" fontId="40" fillId="2" borderId="1" xfId="0" applyNumberFormat="1" applyFont="1" applyFill="1" applyBorder="1" applyAlignment="1">
      <alignment horizontal="right"/>
    </xf>
    <xf numFmtId="0" fontId="40" fillId="2" borderId="1" xfId="0" applyFont="1" applyFill="1" applyBorder="1" applyAlignment="1">
      <alignment horizontal="right" vertical="top" wrapText="1"/>
    </xf>
    <xf numFmtId="0" fontId="40" fillId="2" borderId="1" xfId="0" applyFont="1" applyFill="1" applyBorder="1" applyAlignment="1">
      <alignment wrapText="1"/>
    </xf>
    <xf numFmtId="0" fontId="40" fillId="2" borderId="1" xfId="0" applyFont="1" applyFill="1" applyBorder="1" applyAlignment="1">
      <alignment horizontal="center" wrapText="1"/>
    </xf>
    <xf numFmtId="9" fontId="40" fillId="2" borderId="1" xfId="0" applyNumberFormat="1" applyFont="1" applyFill="1" applyBorder="1" applyAlignment="1">
      <alignment horizontal="center" wrapText="1"/>
    </xf>
    <xf numFmtId="43" fontId="40" fillId="2" borderId="1" xfId="0" applyNumberFormat="1" applyFont="1" applyFill="1" applyBorder="1" applyAlignment="1">
      <alignment horizontal="left" wrapText="1"/>
    </xf>
    <xf numFmtId="4" fontId="40" fillId="2" borderId="1" xfId="0" applyNumberFormat="1" applyFont="1" applyFill="1" applyBorder="1" applyAlignment="1">
      <alignment horizontal="right" wrapText="1"/>
    </xf>
    <xf numFmtId="0" fontId="5" fillId="2" borderId="1" xfId="14" applyFill="1" applyBorder="1" applyAlignment="1">
      <alignment horizontal="left" vertical="center" wrapText="1"/>
    </xf>
    <xf numFmtId="0" fontId="40" fillId="2" borderId="30" xfId="0" applyFont="1" applyFill="1" applyBorder="1" applyAlignment="1">
      <alignment wrapText="1"/>
    </xf>
    <xf numFmtId="1" fontId="16" fillId="2" borderId="0" xfId="0" applyNumberFormat="1" applyFont="1" applyFill="1" applyAlignment="1">
      <alignment horizontal="center" vertical="center"/>
    </xf>
    <xf numFmtId="1" fontId="6" fillId="2" borderId="11" xfId="0" applyNumberFormat="1" applyFont="1" applyFill="1" applyBorder="1" applyAlignment="1">
      <alignment horizontal="center" vertical="center"/>
    </xf>
    <xf numFmtId="1" fontId="5" fillId="2" borderId="16" xfId="0" applyNumberFormat="1" applyFont="1" applyFill="1" applyBorder="1" applyAlignment="1">
      <alignment horizontal="center" vertical="center"/>
    </xf>
    <xf numFmtId="1" fontId="5" fillId="2" borderId="0" xfId="0" applyNumberFormat="1" applyFont="1" applyFill="1" applyAlignment="1">
      <alignment vertical="center"/>
    </xf>
    <xf numFmtId="1" fontId="5" fillId="2" borderId="13" xfId="0" applyNumberFormat="1" applyFont="1" applyFill="1" applyBorder="1" applyAlignment="1">
      <alignment horizontal="center" vertical="center"/>
    </xf>
    <xf numFmtId="1" fontId="5" fillId="2" borderId="12" xfId="0" applyNumberFormat="1" applyFont="1" applyFill="1" applyBorder="1" applyAlignment="1">
      <alignment horizontal="center" vertical="center"/>
    </xf>
    <xf numFmtId="1" fontId="6" fillId="2" borderId="18" xfId="0" applyNumberFormat="1" applyFont="1" applyFill="1" applyBorder="1" applyAlignment="1">
      <alignment horizontal="center" vertical="center"/>
    </xf>
    <xf numFmtId="1" fontId="6" fillId="2" borderId="1" xfId="0" applyNumberFormat="1" applyFont="1" applyFill="1" applyBorder="1" applyAlignment="1">
      <alignment horizontal="center" vertical="center"/>
    </xf>
    <xf numFmtId="1" fontId="5" fillId="2" borderId="7" xfId="0" applyNumberFormat="1" applyFont="1" applyFill="1" applyBorder="1" applyAlignment="1">
      <alignment horizontal="center" vertical="center"/>
    </xf>
    <xf numFmtId="1" fontId="5" fillId="2" borderId="11" xfId="0" applyNumberFormat="1" applyFont="1" applyFill="1" applyBorder="1" applyAlignment="1">
      <alignment horizontal="left" wrapText="1"/>
    </xf>
    <xf numFmtId="1" fontId="5" fillId="2" borderId="0" xfId="0" applyNumberFormat="1" applyFont="1" applyFill="1" applyAlignment="1">
      <alignment horizontal="left" wrapText="1"/>
    </xf>
    <xf numFmtId="1" fontId="40" fillId="2" borderId="1" xfId="0" applyNumberFormat="1" applyFont="1" applyFill="1" applyBorder="1" applyAlignment="1">
      <alignment horizontal="center"/>
    </xf>
    <xf numFmtId="1" fontId="40" fillId="2" borderId="1" xfId="0" applyNumberFormat="1" applyFont="1" applyFill="1" applyBorder="1" applyAlignment="1">
      <alignment horizontal="center" wrapText="1"/>
    </xf>
    <xf numFmtId="1" fontId="6" fillId="2" borderId="0" xfId="0" applyNumberFormat="1" applyFont="1" applyFill="1"/>
    <xf numFmtId="1" fontId="6" fillId="2" borderId="1" xfId="0" applyNumberFormat="1" applyFont="1" applyFill="1" applyBorder="1" applyAlignment="1">
      <alignment horizontal="center" wrapText="1"/>
    </xf>
    <xf numFmtId="1" fontId="5" fillId="2" borderId="1" xfId="0" applyNumberFormat="1" applyFont="1" applyFill="1" applyBorder="1" applyAlignment="1">
      <alignment horizontal="center" wrapText="1"/>
    </xf>
    <xf numFmtId="1" fontId="6" fillId="2" borderId="0" xfId="0" applyNumberFormat="1" applyFont="1" applyFill="1" applyAlignment="1">
      <alignment horizontal="center" wrapText="1"/>
    </xf>
    <xf numFmtId="1" fontId="9" fillId="2" borderId="0" xfId="0" applyNumberFormat="1" applyFont="1" applyFill="1" applyAlignment="1">
      <alignment horizontal="right" vertical="top" wrapText="1"/>
    </xf>
    <xf numFmtId="1" fontId="9" fillId="2" borderId="0" xfId="0" applyNumberFormat="1" applyFont="1" applyFill="1" applyAlignment="1">
      <alignment horizontal="right" vertical="center" wrapText="1"/>
    </xf>
    <xf numFmtId="1" fontId="5" fillId="2" borderId="0" xfId="0" applyNumberFormat="1" applyFont="1" applyFill="1" applyAlignment="1">
      <alignment vertical="top"/>
    </xf>
    <xf numFmtId="1" fontId="5" fillId="2" borderId="0" xfId="0" applyNumberFormat="1" applyFont="1" applyFill="1" applyAlignment="1">
      <alignment vertical="top" wrapText="1"/>
    </xf>
    <xf numFmtId="1" fontId="30" fillId="2" borderId="16" xfId="0" applyNumberFormat="1" applyFont="1" applyFill="1" applyBorder="1" applyAlignment="1">
      <alignment vertical="top" wrapText="1"/>
    </xf>
    <xf numFmtId="1" fontId="30" fillId="2" borderId="0" xfId="0" applyNumberFormat="1" applyFont="1" applyFill="1" applyAlignment="1">
      <alignment vertical="top" wrapText="1"/>
    </xf>
    <xf numFmtId="1" fontId="5" fillId="2" borderId="0" xfId="13" applyNumberFormat="1" applyFont="1" applyFill="1" applyAlignment="1">
      <alignment horizontal="center" vertical="center"/>
    </xf>
    <xf numFmtId="1" fontId="5" fillId="2" borderId="0" xfId="13" applyNumberFormat="1" applyFont="1" applyFill="1" applyBorder="1" applyAlignment="1">
      <alignment horizontal="center" vertical="center"/>
    </xf>
    <xf numFmtId="1" fontId="5" fillId="2" borderId="11" xfId="11" applyNumberFormat="1" applyFont="1" applyFill="1" applyBorder="1" applyAlignment="1">
      <alignment horizontal="left" wrapText="1"/>
    </xf>
    <xf numFmtId="1" fontId="5" fillId="2" borderId="0" xfId="11" applyNumberFormat="1" applyFont="1" applyFill="1" applyAlignment="1">
      <alignment horizontal="left" wrapText="1"/>
    </xf>
    <xf numFmtId="1" fontId="5" fillId="2" borderId="1" xfId="11" applyNumberFormat="1" applyFont="1" applyFill="1" applyBorder="1" applyAlignment="1">
      <alignment horizontal="center"/>
    </xf>
    <xf numFmtId="1" fontId="6" fillId="2" borderId="1" xfId="11" applyNumberFormat="1" applyFont="1" applyFill="1" applyBorder="1" applyAlignment="1">
      <alignment horizontal="center"/>
    </xf>
    <xf numFmtId="1" fontId="6" fillId="2" borderId="0" xfId="11" applyNumberFormat="1" applyFont="1" applyFill="1" applyAlignment="1">
      <alignment horizontal="center"/>
    </xf>
    <xf numFmtId="1" fontId="6" fillId="2" borderId="1" xfId="0" applyNumberFormat="1" applyFont="1" applyFill="1" applyBorder="1" applyAlignment="1">
      <alignment horizontal="center"/>
    </xf>
    <xf numFmtId="1" fontId="5" fillId="2" borderId="11" xfId="0" applyNumberFormat="1" applyFont="1" applyFill="1" applyBorder="1" applyAlignment="1">
      <alignment vertical="top" wrapText="1"/>
    </xf>
    <xf numFmtId="1" fontId="5" fillId="2" borderId="16" xfId="0" applyNumberFormat="1" applyFont="1" applyFill="1" applyBorder="1" applyAlignment="1">
      <alignment vertical="top" wrapText="1"/>
    </xf>
    <xf numFmtId="1" fontId="5" fillId="2" borderId="0" xfId="11" applyNumberFormat="1" applyFont="1" applyFill="1" applyAlignment="1">
      <alignment horizontal="center"/>
    </xf>
    <xf numFmtId="1" fontId="5" fillId="2" borderId="0" xfId="16" applyNumberFormat="1" applyFill="1" applyAlignment="1">
      <alignment horizontal="center" vertical="center"/>
    </xf>
    <xf numFmtId="1" fontId="9" fillId="2" borderId="0" xfId="16" applyNumberFormat="1" applyFont="1" applyFill="1" applyAlignment="1">
      <alignment horizontal="center"/>
    </xf>
    <xf numFmtId="1" fontId="5" fillId="2" borderId="0" xfId="16" applyNumberFormat="1" applyFill="1" applyAlignment="1">
      <alignment vertical="top" wrapText="1"/>
    </xf>
    <xf numFmtId="1" fontId="5" fillId="2" borderId="0" xfId="16" applyNumberFormat="1" applyFill="1"/>
    <xf numFmtId="1" fontId="5" fillId="2" borderId="1" xfId="16" applyNumberFormat="1" applyFill="1" applyBorder="1" applyAlignment="1">
      <alignment horizontal="center"/>
    </xf>
    <xf numFmtId="1" fontId="5" fillId="2" borderId="0" xfId="14" applyNumberFormat="1" applyFill="1" applyAlignment="1">
      <alignment wrapText="1"/>
    </xf>
    <xf numFmtId="1" fontId="5" fillId="2" borderId="0" xfId="14" applyNumberFormat="1" applyFill="1" applyAlignment="1">
      <alignment horizontal="center" wrapText="1"/>
    </xf>
    <xf numFmtId="1" fontId="5" fillId="2" borderId="11" xfId="0" applyNumberFormat="1" applyFont="1" applyFill="1" applyBorder="1"/>
    <xf numFmtId="1" fontId="5" fillId="2" borderId="0" xfId="0" applyNumberFormat="1" applyFont="1" applyFill="1"/>
    <xf numFmtId="1" fontId="5" fillId="2" borderId="0" xfId="0" applyNumberFormat="1" applyFont="1" applyFill="1" applyAlignment="1">
      <alignment horizontal="center" wrapText="1"/>
    </xf>
    <xf numFmtId="1" fontId="5" fillId="2" borderId="16" xfId="1" applyNumberFormat="1" applyFont="1" applyFill="1" applyBorder="1" applyAlignment="1">
      <alignment horizontal="center"/>
    </xf>
    <xf numFmtId="1" fontId="5" fillId="2" borderId="5" xfId="0" applyNumberFormat="1" applyFont="1" applyFill="1" applyBorder="1" applyAlignment="1">
      <alignment horizontal="center"/>
    </xf>
    <xf numFmtId="1" fontId="5" fillId="2" borderId="11" xfId="0" applyNumberFormat="1" applyFont="1" applyFill="1" applyBorder="1" applyAlignment="1">
      <alignment horizontal="center" vertical="center"/>
    </xf>
    <xf numFmtId="1" fontId="5" fillId="2" borderId="11" xfId="23" applyNumberFormat="1" applyFont="1" applyFill="1" applyBorder="1" applyAlignment="1">
      <alignment horizontal="center" wrapText="1"/>
    </xf>
    <xf numFmtId="1" fontId="5" fillId="2" borderId="1" xfId="23" applyNumberFormat="1" applyFont="1" applyFill="1" applyBorder="1" applyAlignment="1">
      <alignment horizontal="center"/>
    </xf>
    <xf numFmtId="1" fontId="5" fillId="2" borderId="1" xfId="0" applyNumberFormat="1" applyFont="1" applyFill="1" applyBorder="1" applyAlignment="1">
      <alignment horizontal="center" vertical="center" wrapText="1"/>
    </xf>
    <xf numFmtId="1" fontId="22" fillId="2" borderId="11" xfId="0" applyNumberFormat="1" applyFont="1" applyFill="1" applyBorder="1" applyAlignment="1">
      <alignment horizontal="left" vertical="center"/>
    </xf>
    <xf numFmtId="1" fontId="22" fillId="2" borderId="0" xfId="0" applyNumberFormat="1" applyFont="1" applyFill="1" applyAlignment="1">
      <alignment horizontal="left" vertical="center"/>
    </xf>
    <xf numFmtId="1" fontId="22" fillId="2" borderId="16" xfId="0" applyNumberFormat="1" applyFont="1" applyFill="1" applyBorder="1" applyAlignment="1">
      <alignment horizontal="left" vertical="center"/>
    </xf>
    <xf numFmtId="1" fontId="17" fillId="2" borderId="0" xfId="0" applyNumberFormat="1" applyFont="1" applyFill="1" applyAlignment="1">
      <alignment horizontal="center" vertical="center"/>
    </xf>
    <xf numFmtId="1" fontId="5" fillId="2" borderId="0" xfId="0" applyNumberFormat="1" applyFont="1" applyFill="1" applyAlignment="1">
      <alignment horizontal="center"/>
    </xf>
    <xf numFmtId="1" fontId="5" fillId="2" borderId="5" xfId="0" applyNumberFormat="1" applyFont="1" applyFill="1" applyBorder="1" applyAlignment="1">
      <alignment horizontal="center" vertical="top"/>
    </xf>
    <xf numFmtId="1" fontId="6" fillId="2" borderId="9" xfId="0" applyNumberFormat="1" applyFont="1" applyFill="1" applyBorder="1"/>
    <xf numFmtId="1" fontId="5" fillId="2" borderId="16" xfId="0" applyNumberFormat="1" applyFont="1" applyFill="1" applyBorder="1"/>
    <xf numFmtId="1" fontId="5" fillId="2" borderId="9" xfId="0" applyNumberFormat="1" applyFont="1" applyFill="1" applyBorder="1"/>
    <xf numFmtId="0" fontId="39" fillId="2" borderId="1" xfId="0" applyFont="1" applyFill="1" applyBorder="1" applyAlignment="1">
      <alignment wrapText="1"/>
    </xf>
    <xf numFmtId="0" fontId="8" fillId="2" borderId="0" xfId="0" applyFont="1" applyFill="1"/>
    <xf numFmtId="0" fontId="5" fillId="2" borderId="0" xfId="0" applyFont="1" applyFill="1" applyAlignment="1">
      <alignment vertical="center"/>
    </xf>
    <xf numFmtId="0" fontId="39" fillId="2" borderId="0" xfId="0" applyFont="1" applyFill="1" applyAlignment="1">
      <alignment vertical="center" wrapText="1"/>
    </xf>
    <xf numFmtId="0" fontId="14" fillId="2" borderId="8" xfId="0" applyFont="1" applyFill="1" applyBorder="1" applyAlignment="1">
      <alignment vertical="center"/>
    </xf>
    <xf numFmtId="0" fontId="14" fillId="2" borderId="9" xfId="0" applyFont="1" applyFill="1" applyBorder="1" applyAlignment="1">
      <alignment vertical="center"/>
    </xf>
    <xf numFmtId="0" fontId="6" fillId="2" borderId="0" xfId="0" applyFont="1" applyFill="1" applyAlignment="1">
      <alignment vertical="center" wrapText="1"/>
    </xf>
    <xf numFmtId="0" fontId="6" fillId="2" borderId="0" xfId="0" applyFont="1" applyFill="1" applyAlignment="1">
      <alignment horizontal="left" wrapText="1"/>
    </xf>
    <xf numFmtId="0" fontId="5" fillId="2" borderId="0" xfId="0" applyFont="1" applyFill="1" applyAlignment="1">
      <alignment wrapText="1"/>
    </xf>
    <xf numFmtId="0" fontId="5" fillId="2" borderId="0" xfId="0" applyFont="1" applyFill="1"/>
    <xf numFmtId="0" fontId="5" fillId="2" borderId="16" xfId="0" applyFont="1" applyFill="1" applyBorder="1" applyAlignment="1">
      <alignment wrapText="1"/>
    </xf>
    <xf numFmtId="0" fontId="5" fillId="2" borderId="16" xfId="0" applyFont="1" applyFill="1" applyBorder="1"/>
    <xf numFmtId="0" fontId="6" fillId="2" borderId="8"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2" xfId="0" applyFont="1" applyFill="1" applyBorder="1" applyAlignment="1">
      <alignment horizontal="left" wrapText="1"/>
    </xf>
    <xf numFmtId="0" fontId="6" fillId="2" borderId="11" xfId="0" applyFont="1" applyFill="1" applyBorder="1" applyAlignment="1">
      <alignment horizontal="left" wrapText="1"/>
    </xf>
    <xf numFmtId="0" fontId="6" fillId="2" borderId="13" xfId="0" applyFont="1" applyFill="1" applyBorder="1" applyAlignment="1">
      <alignment horizontal="left" wrapText="1"/>
    </xf>
    <xf numFmtId="0" fontId="6" fillId="2" borderId="15" xfId="0" applyFont="1" applyFill="1" applyBorder="1" applyAlignment="1">
      <alignment horizontal="left" wrapText="1"/>
    </xf>
    <xf numFmtId="0" fontId="6" fillId="2" borderId="16" xfId="0" applyFont="1" applyFill="1" applyBorder="1" applyAlignment="1">
      <alignment horizontal="left" wrapText="1"/>
    </xf>
    <xf numFmtId="0" fontId="6" fillId="2" borderId="18" xfId="0" applyFont="1" applyFill="1" applyBorder="1" applyAlignment="1">
      <alignment horizontal="left" wrapText="1"/>
    </xf>
    <xf numFmtId="0" fontId="6" fillId="2" borderId="1" xfId="0" applyFont="1" applyFill="1" applyBorder="1" applyAlignment="1">
      <alignment horizontal="center" vertical="center"/>
    </xf>
    <xf numFmtId="3" fontId="6" fillId="2" borderId="1" xfId="0" applyNumberFormat="1" applyFont="1" applyFill="1" applyBorder="1" applyAlignment="1">
      <alignment horizontal="center" vertical="center"/>
    </xf>
    <xf numFmtId="1" fontId="23" fillId="2" borderId="0" xfId="5" quotePrefix="1" applyNumberFormat="1" applyFont="1" applyFill="1" applyBorder="1" applyAlignment="1" applyProtection="1">
      <alignment horizontal="left"/>
    </xf>
    <xf numFmtId="1" fontId="23" fillId="2" borderId="0" xfId="5" applyNumberFormat="1" applyFont="1" applyFill="1" applyBorder="1" applyAlignment="1" applyProtection="1">
      <alignment horizontal="left"/>
    </xf>
    <xf numFmtId="0" fontId="16" fillId="2" borderId="0" xfId="0" applyFont="1" applyFill="1" applyAlignment="1">
      <alignment horizontal="center"/>
    </xf>
    <xf numFmtId="0" fontId="16" fillId="2" borderId="0" xfId="0" applyFont="1" applyFill="1"/>
    <xf numFmtId="49" fontId="6" fillId="2" borderId="25" xfId="0" quotePrefix="1" applyNumberFormat="1" applyFont="1" applyFill="1" applyBorder="1" applyAlignment="1">
      <alignment horizontal="center"/>
    </xf>
    <xf numFmtId="0" fontId="5" fillId="2" borderId="25" xfId="0" applyFont="1" applyFill="1" applyBorder="1" applyAlignment="1">
      <alignment horizontal="center"/>
    </xf>
    <xf numFmtId="0" fontId="24" fillId="2" borderId="8" xfId="0" applyFont="1" applyFill="1" applyBorder="1" applyAlignment="1">
      <alignment horizontal="center" vertical="center"/>
    </xf>
    <xf numFmtId="0" fontId="24" fillId="2" borderId="9" xfId="0" applyFont="1" applyFill="1" applyBorder="1" applyAlignment="1">
      <alignment horizontal="center" vertical="center"/>
    </xf>
    <xf numFmtId="0" fontId="24" fillId="2" borderId="10" xfId="0" applyFont="1" applyFill="1" applyBorder="1" applyAlignment="1">
      <alignment horizontal="center" vertical="center"/>
    </xf>
    <xf numFmtId="0" fontId="5" fillId="2" borderId="9" xfId="0" applyFont="1" applyFill="1" applyBorder="1" applyAlignment="1">
      <alignment wrapText="1"/>
    </xf>
    <xf numFmtId="0" fontId="38" fillId="2" borderId="0" xfId="0" applyFont="1" applyFill="1" applyAlignment="1">
      <alignment horizontal="center" vertical="center" wrapText="1"/>
    </xf>
    <xf numFmtId="0" fontId="38" fillId="2" borderId="0" xfId="0" applyFont="1" applyFill="1" applyAlignment="1">
      <alignment horizontal="center" vertical="center"/>
    </xf>
    <xf numFmtId="0" fontId="16" fillId="2" borderId="0" xfId="0" applyFont="1" applyFill="1" applyAlignment="1">
      <alignment horizontal="center" vertical="center"/>
    </xf>
    <xf numFmtId="0" fontId="15" fillId="2" borderId="0" xfId="0" applyFont="1" applyFill="1" applyAlignment="1">
      <alignment horizontal="center" vertical="center" wrapText="1"/>
    </xf>
    <xf numFmtId="166" fontId="5" fillId="2" borderId="0" xfId="1" applyNumberFormat="1" applyFont="1" applyFill="1" applyAlignment="1">
      <alignment horizontal="left" vertical="center"/>
    </xf>
    <xf numFmtId="0" fontId="30" fillId="2" borderId="6" xfId="0" applyFont="1" applyFill="1" applyBorder="1" applyAlignment="1">
      <alignment horizontal="center" vertical="center" wrapText="1"/>
    </xf>
    <xf numFmtId="0" fontId="30" fillId="2" borderId="7"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5" fillId="2" borderId="0" xfId="0" applyFont="1" applyFill="1" applyAlignment="1">
      <alignment horizontal="left" wrapText="1"/>
    </xf>
    <xf numFmtId="0" fontId="26" fillId="2" borderId="0" xfId="0" applyFont="1" applyFill="1" applyAlignment="1">
      <alignment horizontal="left"/>
    </xf>
    <xf numFmtId="0" fontId="27" fillId="2" borderId="0" xfId="0" applyFont="1" applyFill="1" applyAlignment="1">
      <alignment horizontal="left"/>
    </xf>
    <xf numFmtId="0" fontId="14" fillId="2" borderId="0" xfId="0" applyFont="1" applyFill="1" applyAlignment="1">
      <alignment horizontal="left"/>
    </xf>
    <xf numFmtId="0" fontId="5" fillId="2" borderId="0" xfId="0" applyFont="1" applyFill="1" applyAlignment="1">
      <alignment horizontal="left"/>
    </xf>
    <xf numFmtId="0" fontId="5" fillId="2" borderId="16" xfId="0" applyFont="1" applyFill="1" applyBorder="1" applyAlignment="1">
      <alignment horizontal="left" wrapText="1"/>
    </xf>
    <xf numFmtId="0" fontId="12" fillId="2" borderId="0" xfId="0" applyFont="1" applyFill="1" applyAlignment="1">
      <alignment horizontal="left"/>
    </xf>
    <xf numFmtId="0" fontId="5" fillId="2" borderId="0" xfId="0" applyFont="1" applyFill="1" applyAlignment="1">
      <alignment vertical="center" wrapText="1"/>
    </xf>
    <xf numFmtId="0" fontId="15" fillId="2" borderId="0" xfId="0" applyFont="1" applyFill="1" applyAlignment="1">
      <alignment horizontal="center" vertical="center"/>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0" fontId="9" fillId="2" borderId="0" xfId="0" applyFont="1" applyFill="1" applyAlignment="1">
      <alignment horizontal="right" vertical="top" wrapText="1"/>
    </xf>
    <xf numFmtId="0" fontId="5" fillId="2" borderId="11" xfId="0" applyFont="1" applyFill="1" applyBorder="1" applyAlignment="1">
      <alignment horizontal="left" vertical="top" wrapText="1"/>
    </xf>
    <xf numFmtId="0" fontId="5" fillId="2" borderId="11" xfId="0" applyFont="1" applyFill="1" applyBorder="1" applyAlignment="1">
      <alignment vertical="top" wrapText="1"/>
    </xf>
    <xf numFmtId="0" fontId="5" fillId="2" borderId="0" xfId="0" applyFont="1" applyFill="1" applyAlignment="1">
      <alignment horizontal="left" vertical="top" wrapText="1"/>
    </xf>
    <xf numFmtId="0" fontId="5" fillId="2" borderId="0" xfId="0" applyFont="1" applyFill="1" applyAlignment="1">
      <alignment vertical="top" wrapText="1"/>
    </xf>
    <xf numFmtId="0" fontId="5" fillId="2" borderId="16" xfId="0" applyFont="1" applyFill="1" applyBorder="1" applyAlignment="1">
      <alignment vertical="top" wrapText="1"/>
    </xf>
    <xf numFmtId="0" fontId="6" fillId="2" borderId="0" xfId="0" applyFont="1" applyFill="1" applyAlignment="1">
      <alignment vertical="top" wrapText="1"/>
    </xf>
    <xf numFmtId="0" fontId="6" fillId="2" borderId="0" xfId="16" applyFont="1" applyFill="1" applyAlignment="1">
      <alignment horizontal="left" vertical="center" wrapText="1"/>
    </xf>
    <xf numFmtId="0" fontId="5" fillId="2" borderId="11" xfId="16" applyFill="1" applyBorder="1" applyAlignment="1">
      <alignment horizontal="left" vertical="top" wrapText="1"/>
    </xf>
    <xf numFmtId="0" fontId="5" fillId="2" borderId="11" xfId="16" applyFill="1" applyBorder="1" applyAlignment="1">
      <alignment vertical="top" wrapText="1"/>
    </xf>
    <xf numFmtId="0" fontId="5" fillId="2" borderId="0" xfId="16" applyFill="1" applyAlignment="1">
      <alignment horizontal="left" vertical="top" wrapText="1"/>
    </xf>
    <xf numFmtId="0" fontId="5" fillId="2" borderId="11" xfId="14" applyFill="1" applyBorder="1" applyAlignment="1">
      <alignment horizontal="left" vertical="top" wrapText="1"/>
    </xf>
    <xf numFmtId="0" fontId="5" fillId="2" borderId="11" xfId="14" applyFill="1" applyBorder="1" applyAlignment="1">
      <alignment wrapText="1"/>
    </xf>
    <xf numFmtId="0" fontId="5" fillId="2" borderId="0" xfId="14" applyFill="1" applyAlignment="1">
      <alignment horizontal="left" vertical="top" wrapText="1"/>
    </xf>
    <xf numFmtId="0" fontId="5" fillId="2" borderId="0" xfId="14" applyFill="1" applyAlignment="1">
      <alignment wrapText="1"/>
    </xf>
    <xf numFmtId="0" fontId="32" fillId="2" borderId="0" xfId="0" applyFont="1" applyFill="1" applyAlignment="1">
      <alignment horizontal="center" vertical="center"/>
    </xf>
    <xf numFmtId="0" fontId="33" fillId="2" borderId="0" xfId="0" applyFont="1" applyFill="1" applyAlignment="1">
      <alignment vertical="top" wrapText="1"/>
    </xf>
    <xf numFmtId="0" fontId="9" fillId="2" borderId="8" xfId="0" applyFont="1" applyFill="1" applyBorder="1" applyAlignment="1">
      <alignment horizontal="right" vertical="top" wrapText="1"/>
    </xf>
    <xf numFmtId="0" fontId="9" fillId="2" borderId="9" xfId="0" applyFont="1" applyFill="1" applyBorder="1" applyAlignment="1">
      <alignment horizontal="right" vertical="top" wrapText="1"/>
    </xf>
    <xf numFmtId="0" fontId="9" fillId="2" borderId="10" xfId="0" applyFont="1" applyFill="1" applyBorder="1" applyAlignment="1">
      <alignment horizontal="right" vertical="top" wrapText="1"/>
    </xf>
    <xf numFmtId="0" fontId="5" fillId="2" borderId="9" xfId="23" applyFont="1" applyFill="1" applyBorder="1" applyAlignment="1">
      <alignment horizontal="left" vertical="top" wrapText="1"/>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5" fillId="2" borderId="8" xfId="0" applyFont="1" applyFill="1" applyBorder="1" applyAlignment="1">
      <alignment horizontal="left" wrapText="1"/>
    </xf>
    <xf numFmtId="0" fontId="5" fillId="2" borderId="9" xfId="0" applyFont="1" applyFill="1" applyBorder="1" applyAlignment="1">
      <alignment horizontal="left" wrapText="1"/>
    </xf>
  </cellXfs>
  <cellStyles count="42">
    <cellStyle name="Comma" xfId="1" builtinId="3"/>
    <cellStyle name="Comma 12 2" xfId="15" xr:uid="{AADB5361-27AF-4CF2-B40C-FA2D3CC76343}"/>
    <cellStyle name="Comma 2" xfId="2" xr:uid="{00000000-0005-0000-0000-000001000000}"/>
    <cellStyle name="Comma 2 2" xfId="3" xr:uid="{00000000-0005-0000-0000-000002000000}"/>
    <cellStyle name="Comma 2 2 2" xfId="13" xr:uid="{9886B203-5F31-468C-8329-98892F120383}"/>
    <cellStyle name="Comma 2 3" xfId="20" xr:uid="{9A7D2A41-B05E-4C3C-833B-5A41320BFBCA}"/>
    <cellStyle name="Comma 2 3 2" xfId="36" xr:uid="{288EF255-A368-4051-9499-87B1E806E74F}"/>
    <cellStyle name="Comma 3" xfId="4" xr:uid="{00000000-0005-0000-0000-000003000000}"/>
    <cellStyle name="Comma 3 2" xfId="37" xr:uid="{3558623F-C478-4FEC-BEEF-2C97F6DA6425}"/>
    <cellStyle name="Comma 3 3" xfId="33" xr:uid="{29F98E03-9206-4343-A136-FBD780742F0D}"/>
    <cellStyle name="Currency 2" xfId="12" xr:uid="{4ABA099B-14A0-4C06-8C46-323EC80DF27F}"/>
    <cellStyle name="Currency 2 2" xfId="22" xr:uid="{D05EB5B0-EDBC-43E4-BD68-E178AB8E60B7}"/>
    <cellStyle name="Currency 2 3" xfId="41" xr:uid="{636070C0-A68C-4AE2-A727-01703E6A5231}"/>
    <cellStyle name="Currency 3" xfId="28" xr:uid="{D5B65E55-848F-42AA-981B-F70B4913F041}"/>
    <cellStyle name="Currency 4" xfId="31" xr:uid="{94F93814-5345-4B4C-8F77-4759811D028F}"/>
    <cellStyle name="Currency 5" xfId="21" xr:uid="{0479F7C0-80AE-4ABB-B5FF-7E9F3CFA100B}"/>
    <cellStyle name="Currency 6" xfId="34" xr:uid="{19107848-6B03-4003-9E21-7DBEAA8355E9}"/>
    <cellStyle name="Hyperlink" xfId="5" builtinId="8"/>
    <cellStyle name="Normal" xfId="0" builtinId="0"/>
    <cellStyle name="Normal 10" xfId="14" xr:uid="{307B6B0A-A1DA-4AF3-9646-D855FB07B25E}"/>
    <cellStyle name="Normal 2" xfId="11" xr:uid="{B0F2892B-C06E-4FE7-B51B-A9FED8EAEE46}"/>
    <cellStyle name="Normal 2 2" xfId="6" xr:uid="{00000000-0005-0000-0000-000006000000}"/>
    <cellStyle name="Normal 2 2 2" xfId="7" xr:uid="{00000000-0005-0000-0000-000007000000}"/>
    <cellStyle name="Normal 2 2 2 2" xfId="16" xr:uid="{0B756304-4C68-4C1C-8C8E-0CA1B408A76B}"/>
    <cellStyle name="Normal 2 2 3" xfId="23" xr:uid="{17211344-C9D9-4887-8181-75DAE14D1DB4}"/>
    <cellStyle name="Normal 2 2 3 2" xfId="38" xr:uid="{2852EAE6-9734-4901-8132-120B556DAB1A}"/>
    <cellStyle name="Normal 3" xfId="8" xr:uid="{00000000-0005-0000-0000-000008000000}"/>
    <cellStyle name="Normal 3 2" xfId="18" xr:uid="{55D5231F-3149-4F08-B94F-E3D0DC38EF8A}"/>
    <cellStyle name="Normal 3 2 2" xfId="25" xr:uid="{96FFE5FC-CC4B-48E6-955D-E5B41731BDA2}"/>
    <cellStyle name="Normal 3 3" xfId="24" xr:uid="{23C1175A-0646-46C6-83AE-897811E7A8BD}"/>
    <cellStyle name="Normal 4" xfId="9" xr:uid="{00000000-0005-0000-0000-000009000000}"/>
    <cellStyle name="Normal 4 2" xfId="26" xr:uid="{771AB898-004C-4164-AA81-E1C6152BCD43}"/>
    <cellStyle name="Normal 5" xfId="10" xr:uid="{099BCA6B-08AA-4787-AAB2-A1267DBDA332}"/>
    <cellStyle name="Normal 5 2" xfId="17" xr:uid="{FD469BB4-A2D7-4FD2-84E5-FFB8D18E6D01}"/>
    <cellStyle name="Normal 5 2 2" xfId="39" xr:uid="{0300B17A-FCAE-496B-88AB-11B9CF7546BA}"/>
    <cellStyle name="Normal 5 3" xfId="29" xr:uid="{AB02398C-B830-42FF-A829-552B960A41FD}"/>
    <cellStyle name="Normal 5 3 2" xfId="40" xr:uid="{F838FD98-F113-4C5A-9AD4-08D05723EC0D}"/>
    <cellStyle name="Normal 5 4" xfId="35" xr:uid="{12D3F468-F77E-4153-BCBE-7FA80BC88368}"/>
    <cellStyle name="Normal 6" xfId="30" xr:uid="{B821A6B3-F34D-4EA6-925F-60B626657B24}"/>
    <cellStyle name="Normal 8" xfId="19" xr:uid="{0BD0A521-6B22-4841-BD80-ACC5F6F3BED9}"/>
    <cellStyle name="Percent 2" xfId="27" xr:uid="{2239561A-E537-4E51-BF3F-11F910E9283C}"/>
    <cellStyle name="Percent 3" xfId="32" xr:uid="{10A89173-45F5-4201-B1A1-A092E9058A7D}"/>
  </cellStyles>
  <dxfs count="0"/>
  <tableStyles count="0" defaultTableStyle="TableStyleMedium9"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409921</xdr:colOff>
      <xdr:row>1</xdr:row>
      <xdr:rowOff>24091</xdr:rowOff>
    </xdr:from>
    <xdr:to>
      <xdr:col>9</xdr:col>
      <xdr:colOff>811863</xdr:colOff>
      <xdr:row>4</xdr:row>
      <xdr:rowOff>192181</xdr:rowOff>
    </xdr:to>
    <xdr:pic>
      <xdr:nvPicPr>
        <xdr:cNvPr id="3" name="Picture 2">
          <a:extLst>
            <a:ext uri="{FF2B5EF4-FFF2-40B4-BE49-F238E27FC236}">
              <a16:creationId xmlns:a16="http://schemas.microsoft.com/office/drawing/2014/main" id="{ADFDC648-0CE2-4611-9522-0227A0F03B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20421" y="471766"/>
          <a:ext cx="1859267" cy="8538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nolwazi@insitegroup.co.za" TargetMode="External"/><Relationship Id="rId1" Type="http://schemas.openxmlformats.org/officeDocument/2006/relationships/hyperlink" Target="mailto:theo@insitegroup.co.za"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9B400-815A-40C5-97B9-EF572441AABD}">
  <sheetPr>
    <pageSetUpPr fitToPage="1"/>
  </sheetPr>
  <dimension ref="A1:AD151"/>
  <sheetViews>
    <sheetView view="pageBreakPreview" zoomScaleNormal="100" zoomScaleSheetLayoutView="100" workbookViewId="0">
      <selection activeCell="J55" sqref="J55"/>
    </sheetView>
  </sheetViews>
  <sheetFormatPr defaultColWidth="9.109375" defaultRowHeight="13.2" x14ac:dyDescent="0.25"/>
  <cols>
    <col min="1" max="1" width="3.6640625" style="88" customWidth="1"/>
    <col min="2" max="2" width="9.109375" style="88" customWidth="1"/>
    <col min="3" max="3" width="95.109375" style="88" customWidth="1"/>
    <col min="4" max="4" width="2.44140625" style="88" customWidth="1"/>
    <col min="5" max="5" width="3.109375" style="88" customWidth="1"/>
    <col min="6" max="6" width="3.5546875" style="88" customWidth="1"/>
    <col min="7" max="7" width="13.109375" style="88" customWidth="1"/>
    <col min="8" max="8" width="2.109375" style="88" customWidth="1"/>
    <col min="9" max="9" width="6.5546875" style="88" customWidth="1"/>
    <col min="10" max="10" width="19.44140625" style="88" customWidth="1"/>
    <col min="11" max="11" width="3.6640625" style="88" customWidth="1"/>
    <col min="12" max="16384" width="9.109375" style="88"/>
  </cols>
  <sheetData>
    <row r="1" spans="2:10" ht="35.4" x14ac:dyDescent="0.25">
      <c r="B1" s="659" t="s">
        <v>170</v>
      </c>
      <c r="C1" s="660"/>
      <c r="D1" s="660"/>
      <c r="E1" s="660"/>
      <c r="F1" s="660"/>
      <c r="G1" s="660"/>
      <c r="H1" s="660"/>
      <c r="I1" s="660"/>
      <c r="J1" s="660"/>
    </row>
    <row r="2" spans="2:10" ht="17.399999999999999" x14ac:dyDescent="0.25">
      <c r="B2" s="162"/>
      <c r="C2" s="162"/>
      <c r="D2" s="162"/>
      <c r="E2" s="162"/>
      <c r="F2" s="162"/>
      <c r="G2" s="162"/>
      <c r="H2" s="162"/>
      <c r="I2" s="162"/>
      <c r="J2" s="162"/>
    </row>
    <row r="3" spans="2:10" ht="17.399999999999999" x14ac:dyDescent="0.25">
      <c r="B3" s="661"/>
      <c r="C3" s="661"/>
      <c r="D3" s="661"/>
      <c r="E3" s="661"/>
      <c r="F3" s="661"/>
      <c r="G3" s="661"/>
      <c r="H3" s="661"/>
      <c r="I3" s="661"/>
      <c r="J3" s="661"/>
    </row>
    <row r="4" spans="2:10" ht="17.399999999999999" x14ac:dyDescent="0.25">
      <c r="B4" s="410"/>
      <c r="C4" s="662"/>
      <c r="D4" s="410"/>
      <c r="E4" s="410"/>
      <c r="F4" s="410"/>
      <c r="G4" s="410"/>
      <c r="H4" s="410"/>
      <c r="I4" s="410"/>
      <c r="J4" s="410"/>
    </row>
    <row r="5" spans="2:10" ht="17.399999999999999" x14ac:dyDescent="0.3">
      <c r="B5" s="411"/>
      <c r="C5" s="662"/>
      <c r="D5" s="412"/>
      <c r="E5" s="413"/>
      <c r="F5" s="413"/>
      <c r="G5" s="409"/>
      <c r="H5" s="409"/>
      <c r="I5" s="409"/>
      <c r="J5" s="409"/>
    </row>
    <row r="6" spans="2:10" x14ac:dyDescent="0.25">
      <c r="B6" s="89"/>
      <c r="C6" s="662"/>
      <c r="D6" s="40"/>
      <c r="E6" s="41"/>
      <c r="F6" s="41"/>
      <c r="G6" s="57"/>
      <c r="H6" s="57"/>
      <c r="I6" s="663" t="s">
        <v>396</v>
      </c>
      <c r="J6" s="663"/>
    </row>
    <row r="7" spans="2:10" x14ac:dyDescent="0.25">
      <c r="I7" s="667" t="s">
        <v>422</v>
      </c>
      <c r="J7" s="667"/>
    </row>
    <row r="8" spans="2:10" x14ac:dyDescent="0.25">
      <c r="B8" s="174"/>
      <c r="C8" s="132"/>
      <c r="G8" s="25"/>
      <c r="H8" s="175" t="s">
        <v>0</v>
      </c>
      <c r="I8" s="414" t="s">
        <v>1</v>
      </c>
      <c r="J8" s="415"/>
    </row>
    <row r="9" spans="2:10" x14ac:dyDescent="0.25">
      <c r="B9" s="174"/>
      <c r="C9" s="132"/>
      <c r="G9" s="25"/>
      <c r="H9" s="175" t="s">
        <v>2</v>
      </c>
      <c r="I9" s="416" t="s">
        <v>171</v>
      </c>
      <c r="J9" s="415"/>
    </row>
    <row r="10" spans="2:10" x14ac:dyDescent="0.25">
      <c r="B10" s="174"/>
      <c r="C10" s="132"/>
      <c r="G10" s="25"/>
      <c r="H10" s="175"/>
      <c r="I10" s="416" t="s">
        <v>172</v>
      </c>
      <c r="J10" s="415"/>
    </row>
    <row r="11" spans="2:10" x14ac:dyDescent="0.25">
      <c r="B11" s="174"/>
      <c r="C11" s="132"/>
      <c r="G11" s="25"/>
      <c r="H11" s="175" t="s">
        <v>3</v>
      </c>
      <c r="I11" s="417" t="s">
        <v>173</v>
      </c>
      <c r="J11" s="415"/>
    </row>
    <row r="12" spans="2:10" ht="13.8" thickBot="1" x14ac:dyDescent="0.3">
      <c r="B12" s="174"/>
      <c r="C12" s="132"/>
      <c r="D12" s="175"/>
      <c r="E12" s="417"/>
      <c r="F12" s="415"/>
      <c r="G12" s="25"/>
    </row>
    <row r="13" spans="2:10" ht="21.6" thickBot="1" x14ac:dyDescent="0.3">
      <c r="B13" s="664" t="str">
        <f>B1</f>
        <v>NELSON MANDELA PRISON HOUSE</v>
      </c>
      <c r="C13" s="665"/>
      <c r="D13" s="665"/>
      <c r="E13" s="665"/>
      <c r="F13" s="665"/>
      <c r="G13" s="665"/>
      <c r="H13" s="665"/>
      <c r="I13" s="665"/>
      <c r="J13" s="666"/>
    </row>
    <row r="14" spans="2:10" x14ac:dyDescent="0.25">
      <c r="B14" s="174"/>
      <c r="C14" s="132"/>
      <c r="D14" s="175"/>
      <c r="E14" s="649"/>
      <c r="F14" s="650"/>
      <c r="G14" s="25"/>
    </row>
    <row r="15" spans="2:10" ht="21" x14ac:dyDescent="0.25">
      <c r="B15" s="655" t="s">
        <v>388</v>
      </c>
      <c r="C15" s="656"/>
      <c r="D15" s="656"/>
      <c r="E15" s="656"/>
      <c r="F15" s="656"/>
      <c r="G15" s="656"/>
      <c r="H15" s="656"/>
      <c r="I15" s="656"/>
      <c r="J15" s="657"/>
    </row>
    <row r="16" spans="2:10" ht="15" customHeight="1" thickBot="1" x14ac:dyDescent="0.35">
      <c r="B16" s="174"/>
      <c r="C16" s="418"/>
      <c r="D16" s="1"/>
      <c r="E16" s="1"/>
      <c r="G16" s="25"/>
      <c r="H16" s="419"/>
    </row>
    <row r="17" spans="1:12" ht="15" customHeight="1" x14ac:dyDescent="0.3">
      <c r="A17" s="2"/>
      <c r="B17" s="420"/>
      <c r="C17" s="421"/>
      <c r="D17" s="422"/>
      <c r="E17" s="422"/>
      <c r="F17" s="423"/>
      <c r="G17" s="424"/>
      <c r="H17" s="419"/>
      <c r="I17" s="2"/>
      <c r="J17" s="2"/>
      <c r="K17" s="2"/>
      <c r="L17" s="2"/>
    </row>
    <row r="18" spans="1:12" ht="15" customHeight="1" x14ac:dyDescent="0.3">
      <c r="A18" s="2"/>
      <c r="B18" s="425"/>
      <c r="C18" s="426"/>
      <c r="D18" s="427"/>
      <c r="E18" s="427"/>
      <c r="F18" s="428"/>
      <c r="G18" s="429"/>
      <c r="H18" s="419"/>
      <c r="I18" s="2"/>
      <c r="J18" s="2"/>
      <c r="K18" s="2"/>
      <c r="L18" s="2"/>
    </row>
    <row r="19" spans="1:12" ht="15" customHeight="1" thickBot="1" x14ac:dyDescent="0.35">
      <c r="A19" s="2"/>
      <c r="B19" s="430" t="s">
        <v>4</v>
      </c>
      <c r="C19" s="431"/>
      <c r="D19" s="432"/>
      <c r="E19" s="432"/>
      <c r="F19" s="433"/>
      <c r="G19" s="434" t="s">
        <v>5</v>
      </c>
      <c r="H19" s="419"/>
      <c r="I19" s="2"/>
      <c r="J19" s="2"/>
      <c r="K19" s="2"/>
      <c r="L19" s="2"/>
    </row>
    <row r="20" spans="1:12" ht="15" customHeight="1" x14ac:dyDescent="0.3">
      <c r="A20" s="2"/>
      <c r="B20" s="435" t="s">
        <v>6</v>
      </c>
      <c r="C20" s="436"/>
      <c r="D20" s="437"/>
      <c r="E20" s="437"/>
      <c r="F20" s="438"/>
      <c r="G20" s="439"/>
      <c r="H20" s="419"/>
      <c r="I20" s="2"/>
      <c r="J20" s="2"/>
      <c r="K20" s="2"/>
      <c r="L20" s="2"/>
    </row>
    <row r="21" spans="1:12" ht="15" customHeight="1" thickBot="1" x14ac:dyDescent="0.35">
      <c r="A21" s="1"/>
      <c r="B21" s="24"/>
      <c r="C21" s="426"/>
      <c r="D21" s="427"/>
      <c r="E21" s="427"/>
      <c r="F21" s="428"/>
      <c r="G21" s="440"/>
      <c r="H21" s="419"/>
      <c r="I21" s="1"/>
      <c r="J21" s="1"/>
      <c r="K21" s="1"/>
      <c r="L21" s="1"/>
    </row>
    <row r="22" spans="1:12" ht="15" customHeight="1" x14ac:dyDescent="0.3">
      <c r="A22" s="1"/>
      <c r="B22" s="420"/>
      <c r="C22" s="421"/>
      <c r="D22" s="422"/>
      <c r="E22" s="422"/>
      <c r="F22" s="423"/>
      <c r="G22" s="424"/>
      <c r="I22" s="1"/>
      <c r="J22" s="1"/>
      <c r="K22" s="1"/>
      <c r="L22" s="1"/>
    </row>
    <row r="23" spans="1:12" ht="15" customHeight="1" x14ac:dyDescent="0.3">
      <c r="B23" s="425"/>
      <c r="C23" s="426"/>
      <c r="D23" s="427"/>
      <c r="E23" s="427"/>
      <c r="F23" s="428"/>
      <c r="G23" s="429"/>
      <c r="H23" s="419"/>
    </row>
    <row r="24" spans="1:12" ht="15" customHeight="1" thickBot="1" x14ac:dyDescent="0.35">
      <c r="B24" s="430" t="s">
        <v>7</v>
      </c>
      <c r="C24" s="431"/>
      <c r="D24" s="432"/>
      <c r="E24" s="432"/>
      <c r="F24" s="433"/>
      <c r="G24" s="434" t="s">
        <v>5</v>
      </c>
      <c r="H24" s="419"/>
    </row>
    <row r="25" spans="1:12" ht="15" customHeight="1" thickBot="1" x14ac:dyDescent="0.35">
      <c r="B25" s="24"/>
      <c r="C25" s="426"/>
      <c r="D25" s="427"/>
      <c r="E25" s="427"/>
      <c r="F25" s="428"/>
      <c r="G25" s="440"/>
      <c r="H25" s="419"/>
    </row>
    <row r="26" spans="1:12" ht="15" customHeight="1" x14ac:dyDescent="0.3">
      <c r="B26" s="420"/>
      <c r="C26" s="421"/>
      <c r="D26" s="422"/>
      <c r="E26" s="422"/>
      <c r="F26" s="423"/>
      <c r="G26" s="424"/>
      <c r="H26" s="419"/>
    </row>
    <row r="27" spans="1:12" ht="15" customHeight="1" x14ac:dyDescent="0.3">
      <c r="B27" s="425"/>
      <c r="C27" s="426"/>
      <c r="D27" s="427"/>
      <c r="E27" s="427"/>
      <c r="F27" s="428"/>
      <c r="G27" s="429"/>
      <c r="H27" s="419"/>
    </row>
    <row r="28" spans="1:12" ht="15" customHeight="1" thickBot="1" x14ac:dyDescent="0.35">
      <c r="B28" s="441" t="s">
        <v>8</v>
      </c>
      <c r="C28" s="442"/>
      <c r="D28" s="443"/>
      <c r="E28" s="443"/>
      <c r="F28" s="444"/>
      <c r="G28" s="445" t="s">
        <v>5</v>
      </c>
      <c r="H28" s="419"/>
    </row>
    <row r="29" spans="1:12" ht="15" customHeight="1" x14ac:dyDescent="0.3">
      <c r="B29" s="446"/>
      <c r="C29" s="447"/>
      <c r="D29" s="447"/>
      <c r="E29" s="447"/>
      <c r="F29" s="447"/>
      <c r="G29" s="447"/>
      <c r="H29" s="419"/>
    </row>
    <row r="30" spans="1:12" ht="18" thickBot="1" x14ac:dyDescent="0.35">
      <c r="B30" s="448" t="s">
        <v>9</v>
      </c>
      <c r="C30" s="449"/>
      <c r="D30" s="449"/>
      <c r="E30" s="449"/>
      <c r="F30" s="653"/>
      <c r="G30" s="654"/>
      <c r="H30" s="419"/>
    </row>
    <row r="31" spans="1:12" x14ac:dyDescent="0.25">
      <c r="B31" s="450"/>
      <c r="C31" s="419"/>
      <c r="D31" s="419"/>
      <c r="E31" s="419"/>
      <c r="F31" s="419"/>
      <c r="G31" s="419"/>
      <c r="H31" s="419"/>
    </row>
    <row r="32" spans="1:12" ht="30.75" customHeight="1" x14ac:dyDescent="0.25">
      <c r="B32" s="633" t="s">
        <v>375</v>
      </c>
      <c r="C32" s="633"/>
      <c r="D32" s="633"/>
      <c r="E32" s="633"/>
      <c r="F32" s="633"/>
      <c r="G32" s="633"/>
      <c r="H32" s="419"/>
    </row>
    <row r="33" spans="2:30" x14ac:dyDescent="0.25">
      <c r="B33" s="450"/>
      <c r="C33" s="419"/>
      <c r="D33" s="419"/>
      <c r="E33" s="419"/>
      <c r="F33" s="419"/>
      <c r="G33" s="419"/>
      <c r="H33" s="419"/>
    </row>
    <row r="34" spans="2:30" ht="73.5" customHeight="1" x14ac:dyDescent="0.25">
      <c r="B34" s="633" t="s">
        <v>376</v>
      </c>
      <c r="C34" s="633"/>
      <c r="D34" s="633"/>
      <c r="E34" s="633"/>
      <c r="F34" s="633"/>
      <c r="G34" s="633"/>
      <c r="H34" s="419"/>
    </row>
    <row r="35" spans="2:30" x14ac:dyDescent="0.25">
      <c r="B35" s="450"/>
      <c r="C35" s="452"/>
      <c r="D35" s="453"/>
      <c r="E35" s="453"/>
      <c r="F35" s="454"/>
      <c r="G35" s="453"/>
      <c r="H35" s="419"/>
    </row>
    <row r="36" spans="2:30" ht="27" customHeight="1" x14ac:dyDescent="0.25">
      <c r="B36" s="633" t="s">
        <v>11</v>
      </c>
      <c r="C36" s="633"/>
      <c r="D36" s="633"/>
      <c r="E36" s="633"/>
      <c r="F36" s="633"/>
      <c r="G36" s="633"/>
      <c r="H36" s="419"/>
    </row>
    <row r="37" spans="2:30" x14ac:dyDescent="0.25">
      <c r="B37" s="633"/>
      <c r="C37" s="633"/>
      <c r="D37" s="633"/>
      <c r="E37" s="633"/>
      <c r="F37" s="633"/>
      <c r="G37" s="633"/>
      <c r="H37" s="419"/>
    </row>
    <row r="38" spans="2:30" x14ac:dyDescent="0.25">
      <c r="B38" s="633" t="s">
        <v>12</v>
      </c>
      <c r="C38" s="633"/>
      <c r="D38" s="633"/>
      <c r="E38" s="633"/>
      <c r="F38" s="633"/>
      <c r="G38" s="633"/>
      <c r="H38" s="419"/>
    </row>
    <row r="39" spans="2:30" x14ac:dyDescent="0.25">
      <c r="B39" s="450"/>
      <c r="C39" s="452"/>
      <c r="D39" s="453"/>
      <c r="E39" s="453"/>
      <c r="F39" s="454"/>
      <c r="G39" s="453"/>
    </row>
    <row r="40" spans="2:30" ht="13.8" x14ac:dyDescent="0.25">
      <c r="B40" s="455" t="s">
        <v>13</v>
      </c>
      <c r="C40" s="452"/>
      <c r="D40" s="453"/>
      <c r="E40" s="453"/>
      <c r="F40" s="454"/>
      <c r="G40" s="453"/>
    </row>
    <row r="41" spans="2:30" ht="15.6" x14ac:dyDescent="0.3">
      <c r="B41" s="184"/>
      <c r="C41" s="426" t="s">
        <v>14</v>
      </c>
      <c r="D41" s="456" t="s">
        <v>15</v>
      </c>
      <c r="E41" s="427"/>
      <c r="F41" s="428"/>
      <c r="G41" s="427"/>
    </row>
    <row r="42" spans="2:30" ht="15.6" x14ac:dyDescent="0.3">
      <c r="B42" s="184"/>
      <c r="C42" s="344" t="s">
        <v>377</v>
      </c>
      <c r="D42" s="456"/>
      <c r="E42" s="427"/>
      <c r="F42" s="428"/>
      <c r="G42" s="427"/>
    </row>
    <row r="43" spans="2:30" ht="30.75" customHeight="1" x14ac:dyDescent="0.25">
      <c r="B43" s="89" t="s">
        <v>17</v>
      </c>
      <c r="C43" s="86" t="s">
        <v>343</v>
      </c>
      <c r="D43" s="672" t="s">
        <v>379</v>
      </c>
      <c r="E43" s="672"/>
      <c r="F43" s="672"/>
      <c r="G43" s="672"/>
      <c r="H43" s="672"/>
      <c r="I43" s="672"/>
      <c r="J43" s="672"/>
      <c r="L43" s="670"/>
      <c r="M43" s="673"/>
      <c r="N43" s="673"/>
      <c r="O43" s="673"/>
      <c r="P43" s="673"/>
      <c r="Q43" s="673"/>
      <c r="R43" s="673"/>
      <c r="S43" s="673"/>
      <c r="T43" s="673"/>
      <c r="U43" s="455"/>
      <c r="V43" s="455"/>
      <c r="W43" s="455"/>
      <c r="X43" s="455"/>
      <c r="Y43" s="455"/>
      <c r="Z43" s="455"/>
      <c r="AA43" s="455"/>
      <c r="AB43" s="455"/>
      <c r="AC43" s="455"/>
      <c r="AD43" s="455"/>
    </row>
    <row r="44" spans="2:30" x14ac:dyDescent="0.25">
      <c r="B44" s="89" t="s">
        <v>17</v>
      </c>
      <c r="C44" s="86" t="s">
        <v>380</v>
      </c>
      <c r="D44" s="85" t="s">
        <v>384</v>
      </c>
      <c r="E44" s="90"/>
      <c r="F44" s="91"/>
      <c r="G44" s="90"/>
      <c r="H44" s="361"/>
      <c r="I44" s="361"/>
      <c r="J44" s="361"/>
      <c r="L44" s="671"/>
      <c r="M44" s="671"/>
      <c r="N44" s="671"/>
      <c r="O44" s="671"/>
      <c r="P44" s="671"/>
      <c r="Q44" s="111"/>
      <c r="R44" s="111"/>
      <c r="S44" s="111"/>
      <c r="T44" s="111"/>
      <c r="U44" s="111"/>
      <c r="V44" s="111"/>
      <c r="W44" s="111"/>
      <c r="X44" s="111"/>
      <c r="Y44" s="111"/>
      <c r="Z44" s="111"/>
      <c r="AA44" s="111"/>
      <c r="AB44" s="111"/>
      <c r="AC44" s="111"/>
      <c r="AD44" s="111"/>
    </row>
    <row r="45" spans="2:30" x14ac:dyDescent="0.25">
      <c r="B45" s="89" t="s">
        <v>17</v>
      </c>
      <c r="C45" s="86" t="s">
        <v>381</v>
      </c>
      <c r="D45" s="85" t="s">
        <v>382</v>
      </c>
      <c r="E45" s="90"/>
      <c r="F45" s="91"/>
      <c r="G45" s="90"/>
      <c r="H45" s="361"/>
      <c r="I45" s="361"/>
      <c r="J45" s="361"/>
      <c r="L45" s="671"/>
      <c r="M45" s="671"/>
      <c r="N45" s="671"/>
      <c r="O45" s="671"/>
      <c r="P45" s="671"/>
      <c r="Q45" s="111"/>
      <c r="R45" s="111"/>
      <c r="S45" s="111"/>
      <c r="T45" s="111"/>
      <c r="U45" s="111"/>
      <c r="V45" s="111"/>
      <c r="W45" s="111"/>
      <c r="X45" s="111"/>
      <c r="Y45" s="111"/>
      <c r="Z45" s="111"/>
      <c r="AA45" s="111"/>
      <c r="AB45" s="111"/>
      <c r="AC45" s="111"/>
      <c r="AD45" s="111"/>
    </row>
    <row r="46" spans="2:30" x14ac:dyDescent="0.25">
      <c r="B46" s="89" t="s">
        <v>17</v>
      </c>
      <c r="C46" s="86" t="s">
        <v>383</v>
      </c>
      <c r="D46" s="658" t="s">
        <v>386</v>
      </c>
      <c r="E46" s="658"/>
      <c r="F46" s="658"/>
      <c r="G46" s="658"/>
      <c r="H46" s="658"/>
      <c r="I46" s="658"/>
      <c r="J46" s="658"/>
      <c r="L46" s="671"/>
      <c r="M46" s="671"/>
      <c r="N46" s="671"/>
      <c r="O46" s="671"/>
      <c r="P46" s="671"/>
      <c r="Q46" s="111"/>
      <c r="R46" s="111"/>
      <c r="S46" s="111"/>
      <c r="T46" s="111"/>
      <c r="U46" s="111"/>
      <c r="V46" s="111"/>
      <c r="W46" s="111"/>
      <c r="X46" s="111"/>
      <c r="Y46" s="111"/>
      <c r="Z46" s="111"/>
      <c r="AA46" s="111"/>
      <c r="AB46" s="111"/>
      <c r="AC46" s="111"/>
      <c r="AD46" s="111"/>
    </row>
    <row r="47" spans="2:30" x14ac:dyDescent="0.25">
      <c r="B47" s="89"/>
      <c r="C47" s="451" t="s">
        <v>378</v>
      </c>
      <c r="D47" s="106"/>
      <c r="E47" s="106"/>
      <c r="F47" s="106"/>
      <c r="G47" s="106"/>
      <c r="H47" s="106"/>
      <c r="I47" s="106"/>
      <c r="J47" s="106"/>
      <c r="L47" s="415"/>
      <c r="M47" s="415"/>
      <c r="N47" s="415"/>
      <c r="O47" s="415"/>
      <c r="P47" s="415"/>
      <c r="Q47" s="111"/>
      <c r="R47" s="111"/>
      <c r="S47" s="111"/>
      <c r="T47" s="111"/>
      <c r="U47" s="111"/>
      <c r="V47" s="111"/>
      <c r="W47" s="111"/>
      <c r="X47" s="111"/>
      <c r="Y47" s="111"/>
      <c r="Z47" s="111"/>
      <c r="AA47" s="111"/>
      <c r="AB47" s="111"/>
      <c r="AC47" s="111"/>
      <c r="AD47" s="111"/>
    </row>
    <row r="48" spans="2:30" ht="27" customHeight="1" x14ac:dyDescent="0.25">
      <c r="B48" s="89" t="s">
        <v>17</v>
      </c>
      <c r="C48" s="86" t="s">
        <v>342</v>
      </c>
      <c r="D48" s="672" t="s">
        <v>385</v>
      </c>
      <c r="E48" s="672"/>
      <c r="F48" s="672"/>
      <c r="G48" s="672"/>
      <c r="H48" s="672"/>
      <c r="I48" s="672"/>
      <c r="J48" s="672"/>
      <c r="L48" s="671"/>
      <c r="M48" s="671"/>
      <c r="N48" s="671"/>
      <c r="O48" s="671"/>
      <c r="P48" s="671"/>
      <c r="Q48" s="111"/>
      <c r="R48" s="111"/>
      <c r="S48" s="111"/>
      <c r="T48" s="111"/>
      <c r="U48" s="111"/>
      <c r="V48" s="111"/>
      <c r="W48" s="111"/>
      <c r="X48" s="111"/>
      <c r="Y48" s="111"/>
      <c r="Z48" s="111"/>
      <c r="AA48" s="111"/>
      <c r="AB48" s="111"/>
      <c r="AC48" s="111"/>
      <c r="AD48" s="111"/>
    </row>
    <row r="49" spans="1:30" ht="27" customHeight="1" x14ac:dyDescent="0.25">
      <c r="B49" s="89" t="s">
        <v>17</v>
      </c>
      <c r="C49" s="86" t="s">
        <v>346</v>
      </c>
      <c r="D49" s="672" t="s">
        <v>425</v>
      </c>
      <c r="E49" s="672"/>
      <c r="F49" s="672"/>
      <c r="G49" s="672"/>
      <c r="H49" s="672"/>
      <c r="I49" s="672"/>
      <c r="J49" s="672"/>
      <c r="L49" s="671"/>
      <c r="M49" s="671"/>
      <c r="N49" s="671"/>
      <c r="O49" s="671"/>
      <c r="P49" s="671"/>
      <c r="Q49" s="111"/>
      <c r="R49" s="111"/>
      <c r="S49" s="111"/>
      <c r="T49" s="111"/>
      <c r="U49" s="111"/>
      <c r="V49" s="111"/>
      <c r="W49" s="111"/>
      <c r="X49" s="111"/>
      <c r="Y49" s="111"/>
      <c r="Z49" s="111"/>
      <c r="AA49" s="111"/>
      <c r="AB49" s="111"/>
      <c r="AC49" s="111"/>
      <c r="AD49" s="111"/>
    </row>
    <row r="50" spans="1:30" ht="27" customHeight="1" x14ac:dyDescent="0.25">
      <c r="B50" s="89" t="s">
        <v>17</v>
      </c>
      <c r="C50" s="86" t="s">
        <v>354</v>
      </c>
      <c r="D50" s="658" t="s">
        <v>387</v>
      </c>
      <c r="E50" s="658"/>
      <c r="F50" s="658"/>
      <c r="G50" s="658"/>
      <c r="H50" s="658"/>
      <c r="I50" s="658"/>
      <c r="J50" s="658"/>
      <c r="L50" s="671"/>
      <c r="M50" s="671"/>
      <c r="N50" s="671"/>
      <c r="O50" s="671"/>
      <c r="P50" s="671"/>
      <c r="Q50" s="111"/>
      <c r="R50" s="111"/>
      <c r="S50" s="111"/>
      <c r="T50" s="111"/>
      <c r="U50" s="111"/>
      <c r="V50" s="111"/>
      <c r="W50" s="111"/>
      <c r="X50" s="111"/>
      <c r="Y50" s="111"/>
      <c r="Z50" s="111"/>
      <c r="AA50" s="111"/>
      <c r="AB50" s="111"/>
      <c r="AC50" s="111"/>
      <c r="AD50" s="111"/>
    </row>
    <row r="51" spans="1:30" x14ac:dyDescent="0.25">
      <c r="B51" s="89"/>
      <c r="C51" s="110"/>
      <c r="D51" s="415"/>
      <c r="E51" s="111"/>
      <c r="F51" s="460"/>
      <c r="G51" s="111"/>
      <c r="L51" s="671"/>
      <c r="M51" s="671"/>
      <c r="N51" s="671"/>
      <c r="O51" s="671"/>
      <c r="P51" s="671"/>
      <c r="Q51" s="111"/>
      <c r="R51" s="111"/>
      <c r="S51" s="111"/>
      <c r="T51" s="111"/>
      <c r="U51" s="111"/>
      <c r="V51" s="111"/>
      <c r="W51" s="111"/>
      <c r="X51" s="111"/>
      <c r="Y51" s="111"/>
      <c r="Z51" s="111"/>
      <c r="AA51" s="111"/>
      <c r="AB51" s="111"/>
      <c r="AC51" s="111"/>
      <c r="AD51" s="111"/>
    </row>
    <row r="52" spans="1:30" ht="13.8" x14ac:dyDescent="0.25">
      <c r="A52" s="371"/>
      <c r="B52" s="174"/>
      <c r="C52" s="457" t="s">
        <v>20</v>
      </c>
      <c r="D52" s="16"/>
      <c r="E52" s="16"/>
      <c r="F52" s="458"/>
      <c r="G52" s="111"/>
      <c r="J52" s="459"/>
      <c r="L52" s="415"/>
      <c r="M52" s="415"/>
      <c r="N52" s="415"/>
      <c r="O52" s="415"/>
      <c r="P52" s="415"/>
      <c r="Q52" s="111"/>
      <c r="R52" s="111"/>
      <c r="S52" s="111"/>
      <c r="T52" s="111"/>
      <c r="U52" s="111"/>
      <c r="V52" s="111"/>
      <c r="W52" s="111"/>
      <c r="X52" s="111"/>
      <c r="Y52" s="111"/>
      <c r="Z52" s="111"/>
      <c r="AA52" s="111"/>
      <c r="AB52" s="111"/>
      <c r="AC52" s="111"/>
      <c r="AD52" s="111"/>
    </row>
    <row r="53" spans="1:30" ht="13.8" x14ac:dyDescent="0.25">
      <c r="A53" s="371"/>
      <c r="B53" s="174" t="s">
        <v>17</v>
      </c>
      <c r="C53" s="634" t="s">
        <v>162</v>
      </c>
      <c r="D53" s="635"/>
      <c r="E53" s="635"/>
      <c r="F53" s="635"/>
      <c r="G53" s="635"/>
      <c r="H53" s="371"/>
      <c r="J53" s="372"/>
      <c r="K53" s="371"/>
      <c r="L53" s="670"/>
      <c r="M53" s="670"/>
      <c r="N53" s="670"/>
      <c r="O53" s="670"/>
      <c r="P53" s="670"/>
      <c r="Q53" s="670"/>
      <c r="R53" s="670"/>
      <c r="S53" s="670"/>
      <c r="T53" s="670"/>
      <c r="U53" s="670"/>
      <c r="V53" s="670"/>
      <c r="W53" s="670"/>
      <c r="X53" s="670"/>
      <c r="Y53" s="670"/>
      <c r="Z53" s="670"/>
      <c r="AA53" s="670"/>
      <c r="AB53" s="670"/>
      <c r="AC53" s="670"/>
      <c r="AD53" s="670"/>
    </row>
    <row r="54" spans="1:30" ht="13.8" x14ac:dyDescent="0.25">
      <c r="A54" s="371"/>
      <c r="B54" s="174" t="s">
        <v>17</v>
      </c>
      <c r="C54" s="106" t="s">
        <v>21</v>
      </c>
      <c r="D54" s="16"/>
      <c r="E54" s="16"/>
      <c r="F54" s="458"/>
      <c r="G54" s="111"/>
      <c r="J54" s="459"/>
      <c r="L54" s="671"/>
      <c r="M54" s="671"/>
      <c r="N54" s="671"/>
      <c r="O54" s="671"/>
      <c r="P54" s="671"/>
      <c r="Q54" s="111"/>
      <c r="R54" s="111"/>
      <c r="S54" s="111"/>
      <c r="T54" s="111"/>
      <c r="U54" s="111"/>
      <c r="V54" s="111"/>
      <c r="W54" s="111"/>
      <c r="X54" s="111"/>
      <c r="Y54" s="111"/>
      <c r="Z54" s="111"/>
      <c r="AA54" s="111"/>
      <c r="AB54" s="111"/>
      <c r="AC54" s="111"/>
      <c r="AD54" s="111"/>
    </row>
    <row r="55" spans="1:30" ht="13.8" x14ac:dyDescent="0.25">
      <c r="A55" s="371"/>
      <c r="B55" s="174" t="s">
        <v>17</v>
      </c>
      <c r="C55" s="634" t="s">
        <v>231</v>
      </c>
      <c r="D55" s="635"/>
      <c r="E55" s="635"/>
      <c r="F55" s="635"/>
      <c r="G55" s="635"/>
      <c r="H55" s="371"/>
      <c r="J55" s="372"/>
      <c r="K55" s="371"/>
      <c r="L55" s="671"/>
      <c r="M55" s="671"/>
      <c r="N55" s="671"/>
      <c r="O55" s="671"/>
      <c r="P55" s="671"/>
      <c r="Q55" s="111"/>
      <c r="R55" s="111"/>
      <c r="S55" s="111"/>
      <c r="T55" s="111"/>
      <c r="U55" s="111"/>
      <c r="V55" s="111"/>
      <c r="W55" s="111"/>
      <c r="X55" s="111"/>
      <c r="Y55" s="111"/>
      <c r="Z55" s="111"/>
      <c r="AA55" s="111"/>
      <c r="AB55" s="111"/>
      <c r="AC55" s="111"/>
      <c r="AD55" s="111"/>
    </row>
    <row r="56" spans="1:30" ht="13.8" x14ac:dyDescent="0.25">
      <c r="A56" s="371"/>
      <c r="B56" s="174" t="s">
        <v>17</v>
      </c>
      <c r="C56" s="634" t="s">
        <v>22</v>
      </c>
      <c r="D56" s="635"/>
      <c r="E56" s="635"/>
      <c r="F56" s="635"/>
      <c r="G56" s="635"/>
      <c r="H56" s="371"/>
      <c r="J56" s="372"/>
      <c r="K56" s="371"/>
      <c r="L56" s="671"/>
      <c r="M56" s="671"/>
      <c r="N56" s="671"/>
      <c r="O56" s="671"/>
      <c r="P56" s="671"/>
      <c r="Q56" s="111"/>
      <c r="R56" s="111"/>
      <c r="S56" s="111"/>
      <c r="T56" s="111"/>
      <c r="U56" s="111"/>
      <c r="V56" s="111"/>
      <c r="W56" s="111"/>
      <c r="X56" s="111"/>
      <c r="Y56" s="111"/>
      <c r="Z56" s="111"/>
      <c r="AA56" s="111"/>
      <c r="AB56" s="111"/>
      <c r="AC56" s="111"/>
      <c r="AD56" s="111"/>
    </row>
    <row r="57" spans="1:30" ht="13.8" x14ac:dyDescent="0.25">
      <c r="A57" s="371"/>
      <c r="B57" s="174" t="s">
        <v>17</v>
      </c>
      <c r="C57" s="106" t="s">
        <v>194</v>
      </c>
      <c r="H57" s="371"/>
      <c r="J57" s="372"/>
      <c r="K57" s="371"/>
      <c r="L57" s="371"/>
    </row>
    <row r="58" spans="1:30" ht="13.8" x14ac:dyDescent="0.25">
      <c r="A58" s="371"/>
      <c r="B58" s="174" t="s">
        <v>17</v>
      </c>
      <c r="C58" s="106" t="s">
        <v>186</v>
      </c>
      <c r="H58" s="371"/>
      <c r="J58" s="372"/>
      <c r="K58" s="371"/>
      <c r="L58" s="371"/>
    </row>
    <row r="59" spans="1:30" ht="13.8" x14ac:dyDescent="0.25">
      <c r="A59" s="371"/>
      <c r="B59" s="174" t="s">
        <v>17</v>
      </c>
      <c r="C59" s="106" t="s">
        <v>187</v>
      </c>
      <c r="H59" s="371"/>
      <c r="J59" s="372"/>
      <c r="K59" s="371"/>
      <c r="L59" s="371"/>
    </row>
    <row r="60" spans="1:30" ht="13.8" x14ac:dyDescent="0.25">
      <c r="A60" s="371"/>
      <c r="B60" s="174" t="s">
        <v>17</v>
      </c>
      <c r="C60" s="106" t="s">
        <v>232</v>
      </c>
      <c r="H60" s="371"/>
      <c r="J60" s="372"/>
      <c r="K60" s="371"/>
      <c r="L60" s="371"/>
    </row>
    <row r="61" spans="1:30" ht="13.8" x14ac:dyDescent="0.25">
      <c r="A61" s="371"/>
      <c r="B61" s="174" t="s">
        <v>17</v>
      </c>
      <c r="C61" s="106" t="s">
        <v>393</v>
      </c>
      <c r="H61" s="371"/>
      <c r="J61" s="372"/>
      <c r="K61" s="371"/>
      <c r="L61" s="371"/>
    </row>
    <row r="62" spans="1:30" ht="13.8" x14ac:dyDescent="0.25">
      <c r="A62" s="371"/>
      <c r="B62" s="174" t="s">
        <v>17</v>
      </c>
      <c r="C62" s="106" t="s">
        <v>258</v>
      </c>
      <c r="H62" s="371"/>
      <c r="J62" s="372"/>
      <c r="K62" s="371"/>
      <c r="L62" s="371"/>
    </row>
    <row r="63" spans="1:30" x14ac:dyDescent="0.25">
      <c r="B63" s="174"/>
      <c r="C63" s="106"/>
      <c r="D63" s="111"/>
      <c r="E63" s="111"/>
      <c r="F63" s="460"/>
      <c r="G63" s="111"/>
      <c r="J63" s="459"/>
    </row>
    <row r="64" spans="1:30" x14ac:dyDescent="0.25">
      <c r="B64" s="174"/>
      <c r="C64" s="461" t="s">
        <v>24</v>
      </c>
      <c r="D64" s="16"/>
      <c r="E64" s="16"/>
      <c r="F64" s="458"/>
      <c r="G64" s="111"/>
      <c r="J64" s="459"/>
    </row>
    <row r="65" spans="1:12" ht="27" customHeight="1" x14ac:dyDescent="0.25">
      <c r="B65" s="174"/>
      <c r="C65" s="638" t="s">
        <v>345</v>
      </c>
      <c r="D65" s="639"/>
      <c r="E65" s="639"/>
      <c r="F65" s="640"/>
      <c r="G65" s="111"/>
      <c r="J65" s="459"/>
    </row>
    <row r="66" spans="1:12" x14ac:dyDescent="0.25">
      <c r="B66" s="174"/>
      <c r="C66" s="344"/>
      <c r="D66" s="16"/>
      <c r="E66" s="16"/>
      <c r="F66" s="458"/>
      <c r="G66" s="111"/>
    </row>
    <row r="67" spans="1:12" ht="52.8" x14ac:dyDescent="0.25">
      <c r="B67" s="174"/>
      <c r="C67" s="626" t="s">
        <v>421</v>
      </c>
      <c r="D67" s="16"/>
      <c r="E67" s="16"/>
      <c r="F67" s="458"/>
      <c r="G67" s="111"/>
    </row>
    <row r="68" spans="1:12" x14ac:dyDescent="0.25">
      <c r="B68" s="174"/>
      <c r="C68" s="344"/>
      <c r="D68" s="16"/>
      <c r="E68" s="16"/>
      <c r="F68" s="458"/>
      <c r="G68" s="111"/>
    </row>
    <row r="69" spans="1:12" ht="13.8" thickBot="1" x14ac:dyDescent="0.3">
      <c r="B69" s="174"/>
      <c r="C69" s="462" t="s">
        <v>27</v>
      </c>
      <c r="D69" s="16"/>
      <c r="E69" s="16"/>
      <c r="F69" s="458"/>
      <c r="G69" s="111"/>
    </row>
    <row r="70" spans="1:12" ht="13.8" thickBot="1" x14ac:dyDescent="0.3">
      <c r="B70" s="174"/>
      <c r="C70" s="566" t="s">
        <v>409</v>
      </c>
      <c r="D70" s="16"/>
      <c r="E70" s="16"/>
      <c r="F70" s="458"/>
      <c r="G70" s="111"/>
    </row>
    <row r="71" spans="1:12" x14ac:dyDescent="0.25">
      <c r="B71" s="174"/>
      <c r="C71" s="344"/>
      <c r="D71" s="16"/>
      <c r="E71" s="16"/>
      <c r="F71" s="458"/>
      <c r="G71" s="111"/>
    </row>
    <row r="72" spans="1:12" ht="13.8" thickBot="1" x14ac:dyDescent="0.3">
      <c r="B72" s="174"/>
      <c r="C72" s="463" t="s">
        <v>113</v>
      </c>
      <c r="D72" s="16"/>
      <c r="E72" s="16"/>
      <c r="F72" s="458"/>
      <c r="G72" s="111"/>
    </row>
    <row r="73" spans="1:12" ht="13.8" thickBot="1" x14ac:dyDescent="0.3">
      <c r="B73" s="174"/>
      <c r="C73" s="464" t="s">
        <v>374</v>
      </c>
      <c r="D73" s="16"/>
      <c r="E73" s="16"/>
      <c r="F73" s="458"/>
      <c r="G73" s="111"/>
    </row>
    <row r="74" spans="1:12" x14ac:dyDescent="0.25">
      <c r="B74" s="174"/>
      <c r="C74" s="344"/>
      <c r="D74" s="16"/>
      <c r="E74" s="16"/>
      <c r="F74" s="458"/>
      <c r="G74" s="111"/>
      <c r="J74" s="459"/>
    </row>
    <row r="75" spans="1:12" ht="26.25" customHeight="1" x14ac:dyDescent="0.25">
      <c r="B75" s="174"/>
      <c r="C75" s="641" t="s">
        <v>397</v>
      </c>
      <c r="D75" s="642"/>
      <c r="E75" s="642"/>
      <c r="F75" s="643"/>
      <c r="G75" s="111"/>
      <c r="J75" s="459"/>
    </row>
    <row r="76" spans="1:12" ht="13.8" x14ac:dyDescent="0.25">
      <c r="A76" s="371"/>
      <c r="B76" s="174"/>
      <c r="C76" s="644" t="s">
        <v>174</v>
      </c>
      <c r="D76" s="645"/>
      <c r="E76" s="645"/>
      <c r="F76" s="646"/>
      <c r="G76" s="111"/>
      <c r="H76" s="371"/>
      <c r="J76" s="372"/>
      <c r="K76" s="371"/>
      <c r="L76" s="371"/>
    </row>
    <row r="77" spans="1:12" x14ac:dyDescent="0.25">
      <c r="B77" s="174"/>
      <c r="C77" s="344"/>
      <c r="D77" s="16"/>
      <c r="E77" s="16"/>
      <c r="F77" s="458"/>
      <c r="G77" s="111"/>
    </row>
    <row r="78" spans="1:12" ht="17.399999999999999" x14ac:dyDescent="0.3">
      <c r="B78" s="668" t="s">
        <v>31</v>
      </c>
      <c r="C78" s="669"/>
      <c r="D78" s="669"/>
      <c r="E78" s="669"/>
      <c r="F78" s="669"/>
      <c r="G78" s="669"/>
    </row>
    <row r="79" spans="1:12" ht="15" x14ac:dyDescent="0.25">
      <c r="B79" s="465" t="s">
        <v>32</v>
      </c>
      <c r="C79" s="23"/>
      <c r="D79" s="16"/>
      <c r="E79" s="16"/>
      <c r="F79" s="466"/>
      <c r="G79" s="111"/>
    </row>
    <row r="80" spans="1:12" ht="17.399999999999999" hidden="1" x14ac:dyDescent="0.3">
      <c r="B80" s="651"/>
      <c r="C80" s="652"/>
      <c r="D80" s="652"/>
      <c r="E80" s="652"/>
      <c r="F80" s="652"/>
      <c r="G80" s="652"/>
      <c r="H80" s="419"/>
    </row>
    <row r="81" spans="1:12" ht="18" hidden="1" thickBot="1" x14ac:dyDescent="0.35">
      <c r="B81" s="174"/>
      <c r="C81" s="418"/>
      <c r="D81" s="1"/>
      <c r="E81" s="1"/>
      <c r="G81" s="25"/>
      <c r="H81" s="419"/>
    </row>
    <row r="82" spans="1:12" ht="15.6" hidden="1" x14ac:dyDescent="0.3">
      <c r="A82" s="2"/>
      <c r="B82" s="420"/>
      <c r="C82" s="421"/>
      <c r="D82" s="422"/>
      <c r="E82" s="422"/>
      <c r="F82" s="423"/>
      <c r="G82" s="424"/>
      <c r="H82" s="419"/>
      <c r="I82" s="2"/>
      <c r="J82" s="2"/>
      <c r="K82" s="2"/>
      <c r="L82" s="2"/>
    </row>
    <row r="83" spans="1:12" ht="15.6" hidden="1" x14ac:dyDescent="0.3">
      <c r="A83" s="2"/>
      <c r="B83" s="425"/>
      <c r="C83" s="426"/>
      <c r="D83" s="427"/>
      <c r="E83" s="427"/>
      <c r="F83" s="428"/>
      <c r="G83" s="429"/>
      <c r="H83" s="419"/>
      <c r="I83" s="2"/>
      <c r="J83" s="2"/>
      <c r="K83" s="2"/>
      <c r="L83" s="2"/>
    </row>
    <row r="84" spans="1:12" ht="16.2" hidden="1" thickBot="1" x14ac:dyDescent="0.35">
      <c r="A84" s="2"/>
      <c r="B84" s="430" t="s">
        <v>4</v>
      </c>
      <c r="C84" s="431"/>
      <c r="D84" s="432"/>
      <c r="E84" s="432"/>
      <c r="F84" s="433"/>
      <c r="G84" s="434" t="s">
        <v>5</v>
      </c>
      <c r="H84" s="419"/>
      <c r="I84" s="2"/>
      <c r="J84" s="2"/>
      <c r="K84" s="2"/>
      <c r="L84" s="2"/>
    </row>
    <row r="85" spans="1:12" ht="15.6" hidden="1" x14ac:dyDescent="0.3">
      <c r="A85" s="2"/>
      <c r="B85" s="435" t="s">
        <v>6</v>
      </c>
      <c r="C85" s="436"/>
      <c r="D85" s="437"/>
      <c r="E85" s="437"/>
      <c r="F85" s="438"/>
      <c r="G85" s="439"/>
      <c r="H85" s="419"/>
      <c r="I85" s="2"/>
      <c r="J85" s="2"/>
      <c r="K85" s="2"/>
      <c r="L85" s="2"/>
    </row>
    <row r="86" spans="1:12" ht="16.2" hidden="1" thickBot="1" x14ac:dyDescent="0.35">
      <c r="A86" s="1"/>
      <c r="B86" s="24"/>
      <c r="C86" s="426"/>
      <c r="D86" s="427"/>
      <c r="E86" s="427"/>
      <c r="F86" s="428"/>
      <c r="G86" s="440"/>
      <c r="H86" s="419"/>
      <c r="I86" s="1"/>
      <c r="J86" s="1"/>
      <c r="K86" s="1"/>
      <c r="L86" s="1"/>
    </row>
    <row r="87" spans="1:12" ht="15.6" hidden="1" x14ac:dyDescent="0.3">
      <c r="A87" s="1"/>
      <c r="B87" s="420"/>
      <c r="C87" s="421"/>
      <c r="D87" s="422"/>
      <c r="E87" s="422"/>
      <c r="F87" s="423"/>
      <c r="G87" s="424"/>
      <c r="I87" s="1"/>
      <c r="J87" s="1"/>
      <c r="K87" s="1"/>
      <c r="L87" s="1"/>
    </row>
    <row r="88" spans="1:12" ht="15.6" hidden="1" x14ac:dyDescent="0.3">
      <c r="B88" s="425"/>
      <c r="C88" s="426"/>
      <c r="D88" s="427"/>
      <c r="E88" s="427"/>
      <c r="F88" s="428"/>
      <c r="G88" s="429"/>
      <c r="H88" s="419"/>
    </row>
    <row r="89" spans="1:12" ht="16.2" hidden="1" thickBot="1" x14ac:dyDescent="0.35">
      <c r="B89" s="430" t="s">
        <v>7</v>
      </c>
      <c r="C89" s="431"/>
      <c r="D89" s="432"/>
      <c r="E89" s="432"/>
      <c r="F89" s="433"/>
      <c r="G89" s="434" t="s">
        <v>5</v>
      </c>
      <c r="H89" s="419"/>
    </row>
    <row r="90" spans="1:12" ht="16.2" hidden="1" thickBot="1" x14ac:dyDescent="0.35">
      <c r="B90" s="24"/>
      <c r="C90" s="426"/>
      <c r="D90" s="427"/>
      <c r="E90" s="427"/>
      <c r="F90" s="428"/>
      <c r="G90" s="440"/>
      <c r="H90" s="419"/>
    </row>
    <row r="91" spans="1:12" ht="15.6" hidden="1" x14ac:dyDescent="0.3">
      <c r="B91" s="420"/>
      <c r="C91" s="421"/>
      <c r="D91" s="422"/>
      <c r="E91" s="422"/>
      <c r="F91" s="423"/>
      <c r="G91" s="424"/>
      <c r="H91" s="419"/>
    </row>
    <row r="92" spans="1:12" ht="15.6" hidden="1" x14ac:dyDescent="0.3">
      <c r="B92" s="425"/>
      <c r="C92" s="426"/>
      <c r="D92" s="427"/>
      <c r="E92" s="427"/>
      <c r="F92" s="428"/>
      <c r="G92" s="429"/>
      <c r="H92" s="419"/>
    </row>
    <row r="93" spans="1:12" ht="16.2" hidden="1" thickBot="1" x14ac:dyDescent="0.35">
      <c r="B93" s="441" t="s">
        <v>8</v>
      </c>
      <c r="C93" s="442"/>
      <c r="D93" s="443"/>
      <c r="E93" s="443"/>
      <c r="F93" s="444"/>
      <c r="G93" s="445" t="s">
        <v>5</v>
      </c>
      <c r="H93" s="419"/>
    </row>
    <row r="94" spans="1:12" ht="17.399999999999999" hidden="1" x14ac:dyDescent="0.3">
      <c r="B94" s="446"/>
      <c r="C94" s="447"/>
      <c r="D94" s="447"/>
      <c r="E94" s="447"/>
      <c r="F94" s="447"/>
      <c r="G94" s="447"/>
      <c r="H94" s="419"/>
    </row>
    <row r="95" spans="1:12" ht="18" hidden="1" thickBot="1" x14ac:dyDescent="0.35">
      <c r="B95" s="448" t="s">
        <v>9</v>
      </c>
      <c r="C95" s="449"/>
      <c r="D95" s="449"/>
      <c r="E95" s="449"/>
      <c r="F95" s="653"/>
      <c r="G95" s="654"/>
      <c r="H95" s="419"/>
    </row>
    <row r="96" spans="1:12" hidden="1" x14ac:dyDescent="0.25">
      <c r="B96" s="450"/>
      <c r="C96" s="419"/>
      <c r="D96" s="419"/>
      <c r="E96" s="419"/>
      <c r="F96" s="419"/>
      <c r="G96" s="419"/>
      <c r="H96" s="419"/>
    </row>
    <row r="97" spans="1:12" hidden="1" x14ac:dyDescent="0.25">
      <c r="B97" s="467" t="s">
        <v>10</v>
      </c>
      <c r="C97" s="452"/>
      <c r="D97" s="453"/>
      <c r="E97" s="453"/>
      <c r="F97" s="454"/>
      <c r="G97" s="453"/>
      <c r="H97" s="419"/>
    </row>
    <row r="98" spans="1:12" hidden="1" x14ac:dyDescent="0.25">
      <c r="B98" s="450"/>
      <c r="C98" s="452"/>
      <c r="D98" s="453"/>
      <c r="E98" s="453"/>
      <c r="F98" s="454"/>
      <c r="G98" s="453"/>
      <c r="H98" s="419"/>
    </row>
    <row r="99" spans="1:12" hidden="1" x14ac:dyDescent="0.25">
      <c r="B99" s="633" t="s">
        <v>11</v>
      </c>
      <c r="C99" s="633"/>
      <c r="D99" s="633"/>
      <c r="E99" s="633"/>
      <c r="F99" s="633"/>
      <c r="G99" s="633"/>
      <c r="H99" s="419"/>
    </row>
    <row r="100" spans="1:12" hidden="1" x14ac:dyDescent="0.25">
      <c r="B100" s="633"/>
      <c r="C100" s="633"/>
      <c r="D100" s="633"/>
      <c r="E100" s="633"/>
      <c r="F100" s="633"/>
      <c r="G100" s="633"/>
      <c r="H100" s="419"/>
    </row>
    <row r="101" spans="1:12" hidden="1" x14ac:dyDescent="0.25">
      <c r="B101" s="633" t="s">
        <v>12</v>
      </c>
      <c r="C101" s="633"/>
      <c r="D101" s="633"/>
      <c r="E101" s="633"/>
      <c r="F101" s="633"/>
      <c r="G101" s="633"/>
      <c r="H101" s="419"/>
    </row>
    <row r="102" spans="1:12" hidden="1" x14ac:dyDescent="0.25">
      <c r="B102" s="633"/>
      <c r="C102" s="633"/>
      <c r="D102" s="633"/>
      <c r="E102" s="633"/>
      <c r="F102" s="633"/>
      <c r="G102" s="633"/>
      <c r="H102" s="419"/>
    </row>
    <row r="103" spans="1:12" hidden="1" x14ac:dyDescent="0.25">
      <c r="B103" s="450"/>
      <c r="C103" s="452"/>
      <c r="D103" s="453"/>
      <c r="E103" s="453"/>
      <c r="F103" s="454"/>
      <c r="G103" s="453"/>
    </row>
    <row r="104" spans="1:12" ht="13.8" hidden="1" x14ac:dyDescent="0.25">
      <c r="B104" s="455" t="s">
        <v>13</v>
      </c>
      <c r="C104" s="452"/>
      <c r="D104" s="453"/>
      <c r="E104" s="453"/>
      <c r="F104" s="454"/>
      <c r="G104" s="453"/>
    </row>
    <row r="105" spans="1:12" ht="15.6" hidden="1" x14ac:dyDescent="0.3">
      <c r="B105" s="184"/>
      <c r="C105" s="426" t="s">
        <v>14</v>
      </c>
      <c r="D105" s="456" t="s">
        <v>15</v>
      </c>
      <c r="E105" s="427"/>
      <c r="F105" s="428"/>
      <c r="G105" s="427"/>
    </row>
    <row r="106" spans="1:12" ht="15.6" hidden="1" x14ac:dyDescent="0.3">
      <c r="B106" s="184"/>
      <c r="C106" s="344" t="s">
        <v>16</v>
      </c>
      <c r="D106" s="456"/>
      <c r="E106" s="427"/>
      <c r="F106" s="428"/>
      <c r="G106" s="427"/>
    </row>
    <row r="107" spans="1:12" hidden="1" x14ac:dyDescent="0.25">
      <c r="B107" s="89" t="s">
        <v>17</v>
      </c>
      <c r="C107" s="86" t="s">
        <v>18</v>
      </c>
      <c r="D107" s="85" t="s">
        <v>19</v>
      </c>
      <c r="E107" s="90"/>
      <c r="F107" s="91"/>
      <c r="G107" s="90"/>
    </row>
    <row r="108" spans="1:12" hidden="1" x14ac:dyDescent="0.25">
      <c r="B108" s="89"/>
      <c r="C108" s="110"/>
      <c r="D108" s="415"/>
      <c r="E108" s="111"/>
      <c r="F108" s="460"/>
      <c r="G108" s="111"/>
    </row>
    <row r="109" spans="1:12" ht="13.8" hidden="1" x14ac:dyDescent="0.25">
      <c r="A109" s="371"/>
      <c r="B109" s="174"/>
      <c r="C109" s="457" t="s">
        <v>20</v>
      </c>
      <c r="D109" s="16"/>
      <c r="E109" s="16"/>
      <c r="F109" s="458"/>
      <c r="G109" s="111"/>
      <c r="J109" s="459"/>
    </row>
    <row r="110" spans="1:12" ht="13.8" hidden="1" x14ac:dyDescent="0.25">
      <c r="A110" s="371"/>
      <c r="B110" s="174" t="s">
        <v>17</v>
      </c>
      <c r="C110" s="106" t="s">
        <v>21</v>
      </c>
      <c r="D110" s="16"/>
      <c r="E110" s="16"/>
      <c r="F110" s="458"/>
      <c r="G110" s="111"/>
      <c r="J110" s="459"/>
    </row>
    <row r="111" spans="1:12" ht="13.8" hidden="1" x14ac:dyDescent="0.25">
      <c r="A111" s="371"/>
      <c r="B111" s="174" t="s">
        <v>17</v>
      </c>
      <c r="C111" s="634" t="s">
        <v>22</v>
      </c>
      <c r="D111" s="635"/>
      <c r="E111" s="635"/>
      <c r="F111" s="635"/>
      <c r="G111" s="635"/>
      <c r="H111" s="371"/>
      <c r="J111" s="372"/>
      <c r="K111" s="371"/>
      <c r="L111" s="371"/>
    </row>
    <row r="112" spans="1:12" ht="13.8" hidden="1" x14ac:dyDescent="0.25">
      <c r="A112" s="371"/>
      <c r="B112" s="174" t="s">
        <v>17</v>
      </c>
      <c r="C112" s="636" t="s">
        <v>23</v>
      </c>
      <c r="D112" s="637"/>
      <c r="E112" s="637"/>
      <c r="F112" s="637"/>
      <c r="G112" s="637"/>
      <c r="H112" s="371"/>
      <c r="J112" s="372"/>
      <c r="K112" s="371"/>
      <c r="L112" s="371"/>
    </row>
    <row r="113" spans="1:12" hidden="1" x14ac:dyDescent="0.25">
      <c r="B113" s="174"/>
      <c r="C113" s="106"/>
      <c r="D113" s="111"/>
      <c r="E113" s="111"/>
      <c r="F113" s="460"/>
      <c r="G113" s="111"/>
      <c r="J113" s="459"/>
    </row>
    <row r="114" spans="1:12" hidden="1" x14ac:dyDescent="0.25">
      <c r="B114" s="174"/>
      <c r="C114" s="461" t="s">
        <v>24</v>
      </c>
      <c r="D114" s="16"/>
      <c r="E114" s="16"/>
      <c r="F114" s="458"/>
      <c r="G114" s="111"/>
      <c r="J114" s="459"/>
    </row>
    <row r="115" spans="1:12" hidden="1" x14ac:dyDescent="0.25">
      <c r="B115" s="174"/>
      <c r="C115" s="638" t="s">
        <v>345</v>
      </c>
      <c r="D115" s="639"/>
      <c r="E115" s="639"/>
      <c r="F115" s="640"/>
      <c r="G115" s="111"/>
      <c r="J115" s="459"/>
    </row>
    <row r="116" spans="1:12" hidden="1" x14ac:dyDescent="0.25">
      <c r="B116" s="174"/>
      <c r="C116" s="344"/>
      <c r="D116" s="16"/>
      <c r="E116" s="16"/>
      <c r="F116" s="458"/>
      <c r="G116" s="111"/>
    </row>
    <row r="117" spans="1:12" ht="20.25" hidden="1" customHeight="1" thickBot="1" x14ac:dyDescent="0.3">
      <c r="B117" s="174"/>
      <c r="C117" s="462" t="s">
        <v>25</v>
      </c>
      <c r="D117" s="16"/>
      <c r="E117" s="16"/>
      <c r="F117" s="458"/>
      <c r="G117" s="111"/>
    </row>
    <row r="118" spans="1:12" ht="15" hidden="1" customHeight="1" thickBot="1" x14ac:dyDescent="0.3">
      <c r="B118" s="174"/>
      <c r="C118" s="481" t="s">
        <v>26</v>
      </c>
      <c r="D118" s="16"/>
      <c r="E118" s="16"/>
      <c r="F118" s="458"/>
      <c r="G118" s="111"/>
    </row>
    <row r="119" spans="1:12" hidden="1" x14ac:dyDescent="0.25">
      <c r="B119" s="174"/>
      <c r="C119" s="344"/>
      <c r="D119" s="16"/>
      <c r="E119" s="16"/>
      <c r="F119" s="458"/>
      <c r="G119" s="111"/>
    </row>
    <row r="120" spans="1:12" ht="13.8" hidden="1" thickBot="1" x14ac:dyDescent="0.3">
      <c r="B120" s="174"/>
      <c r="C120" s="462" t="s">
        <v>27</v>
      </c>
      <c r="D120" s="16"/>
      <c r="E120" s="16"/>
      <c r="F120" s="458"/>
      <c r="G120" s="111"/>
    </row>
    <row r="121" spans="1:12" ht="13.8" hidden="1" thickBot="1" x14ac:dyDescent="0.3">
      <c r="B121" s="174"/>
      <c r="C121" s="481" t="s">
        <v>26</v>
      </c>
      <c r="D121" s="16"/>
      <c r="E121" s="16"/>
      <c r="F121" s="458"/>
      <c r="G121" s="111"/>
    </row>
    <row r="122" spans="1:12" hidden="1" x14ac:dyDescent="0.25">
      <c r="B122" s="174"/>
      <c r="C122" s="344"/>
      <c r="D122" s="16"/>
      <c r="E122" s="16"/>
      <c r="F122" s="458"/>
      <c r="G122" s="111"/>
    </row>
    <row r="123" spans="1:12" ht="13.8" hidden="1" thickBot="1" x14ac:dyDescent="0.3">
      <c r="B123" s="174"/>
      <c r="C123" s="463" t="s">
        <v>28</v>
      </c>
      <c r="D123" s="16"/>
      <c r="E123" s="16"/>
      <c r="F123" s="458"/>
      <c r="G123" s="111"/>
    </row>
    <row r="124" spans="1:12" ht="13.8" hidden="1" thickBot="1" x14ac:dyDescent="0.3">
      <c r="B124" s="174"/>
      <c r="C124" s="464" t="s">
        <v>33</v>
      </c>
      <c r="D124" s="16"/>
      <c r="E124" s="16"/>
      <c r="F124" s="458"/>
      <c r="G124" s="111"/>
    </row>
    <row r="125" spans="1:12" hidden="1" x14ac:dyDescent="0.25">
      <c r="B125" s="174"/>
      <c r="C125" s="344"/>
      <c r="D125" s="16"/>
      <c r="E125" s="16"/>
      <c r="F125" s="458"/>
      <c r="G125" s="111"/>
      <c r="J125" s="459"/>
    </row>
    <row r="126" spans="1:12" hidden="1" x14ac:dyDescent="0.25">
      <c r="B126" s="174"/>
      <c r="C126" s="641" t="s">
        <v>29</v>
      </c>
      <c r="D126" s="642"/>
      <c r="E126" s="642"/>
      <c r="F126" s="643"/>
      <c r="G126" s="111"/>
      <c r="J126" s="459"/>
    </row>
    <row r="127" spans="1:12" ht="13.8" hidden="1" x14ac:dyDescent="0.25">
      <c r="A127" s="371"/>
      <c r="B127" s="174"/>
      <c r="C127" s="644" t="s">
        <v>30</v>
      </c>
      <c r="D127" s="645"/>
      <c r="E127" s="645"/>
      <c r="F127" s="646"/>
      <c r="G127" s="111"/>
      <c r="H127" s="371"/>
      <c r="J127" s="372"/>
      <c r="K127" s="371"/>
      <c r="L127" s="371"/>
    </row>
    <row r="128" spans="1:12" hidden="1" x14ac:dyDescent="0.25">
      <c r="B128" s="174"/>
      <c r="C128" s="344"/>
      <c r="D128" s="16"/>
      <c r="E128" s="16"/>
      <c r="F128" s="458"/>
      <c r="G128" s="111"/>
    </row>
    <row r="129" spans="1:12" ht="15" x14ac:dyDescent="0.25">
      <c r="B129" s="24"/>
      <c r="C129" s="23"/>
      <c r="D129" s="16"/>
      <c r="E129" s="16"/>
      <c r="F129" s="25"/>
      <c r="G129" s="13"/>
    </row>
    <row r="130" spans="1:12" ht="24.75" customHeight="1" x14ac:dyDescent="0.25">
      <c r="A130" s="468"/>
      <c r="B130" s="469" t="s">
        <v>355</v>
      </c>
      <c r="C130" s="470" t="s">
        <v>373</v>
      </c>
      <c r="D130" s="647"/>
      <c r="E130" s="647"/>
      <c r="F130" s="648"/>
      <c r="G130" s="648"/>
      <c r="H130" s="648"/>
      <c r="I130" s="471"/>
      <c r="J130" s="472"/>
      <c r="K130" s="468"/>
      <c r="L130" s="468"/>
    </row>
    <row r="131" spans="1:12" ht="24.75" customHeight="1" x14ac:dyDescent="0.25">
      <c r="A131" s="468"/>
      <c r="B131" s="469" t="s">
        <v>356</v>
      </c>
      <c r="C131" s="470" t="s">
        <v>358</v>
      </c>
      <c r="D131" s="647"/>
      <c r="E131" s="647"/>
      <c r="F131" s="648"/>
      <c r="G131" s="648"/>
      <c r="H131" s="648"/>
      <c r="I131" s="471"/>
      <c r="J131" s="472"/>
      <c r="K131" s="468"/>
      <c r="L131" s="468"/>
    </row>
    <row r="132" spans="1:12" ht="15" x14ac:dyDescent="0.25">
      <c r="A132" s="468"/>
      <c r="B132" s="80"/>
      <c r="C132" s="81"/>
      <c r="D132" s="77"/>
      <c r="E132" s="77"/>
      <c r="F132" s="82"/>
      <c r="G132" s="82"/>
      <c r="H132" s="82"/>
      <c r="I132" s="83"/>
      <c r="J132" s="369"/>
      <c r="K132" s="468"/>
      <c r="L132" s="468"/>
    </row>
    <row r="133" spans="1:12" x14ac:dyDescent="0.25">
      <c r="A133" s="101"/>
      <c r="B133" s="101"/>
      <c r="C133" s="101"/>
      <c r="D133" s="473"/>
      <c r="E133" s="473"/>
      <c r="F133" s="473"/>
      <c r="G133" s="101"/>
      <c r="H133" s="101"/>
      <c r="I133" s="101"/>
      <c r="J133" s="101"/>
      <c r="K133" s="101"/>
      <c r="L133" s="101"/>
    </row>
    <row r="134" spans="1:12" x14ac:dyDescent="0.25">
      <c r="A134" s="101"/>
      <c r="B134" s="101"/>
      <c r="C134" s="632" t="s">
        <v>34</v>
      </c>
      <c r="D134" s="632"/>
      <c r="E134" s="632"/>
      <c r="F134" s="632"/>
      <c r="G134" s="632"/>
      <c r="H134" s="632"/>
      <c r="I134" s="474"/>
      <c r="J134" s="475"/>
      <c r="K134" s="101"/>
      <c r="L134" s="101"/>
    </row>
    <row r="135" spans="1:12" x14ac:dyDescent="0.25">
      <c r="A135" s="101"/>
      <c r="B135" s="101"/>
      <c r="C135" s="131"/>
      <c r="D135" s="131"/>
      <c r="E135" s="131"/>
      <c r="F135" s="131"/>
      <c r="G135" s="131"/>
      <c r="H135" s="131"/>
      <c r="I135" s="474"/>
      <c r="J135" s="475"/>
      <c r="K135" s="101"/>
      <c r="L135" s="101"/>
    </row>
    <row r="136" spans="1:12" x14ac:dyDescent="0.25">
      <c r="A136" s="101"/>
      <c r="B136" s="101"/>
      <c r="C136" s="629" t="s">
        <v>408</v>
      </c>
      <c r="D136" s="629"/>
      <c r="E136" s="629"/>
      <c r="F136" s="629"/>
      <c r="G136" s="629"/>
      <c r="H136" s="629"/>
      <c r="I136" s="549">
        <v>0</v>
      </c>
      <c r="J136" s="550"/>
      <c r="K136" s="101"/>
      <c r="L136" s="101"/>
    </row>
    <row r="137" spans="1:12" ht="17.399999999999999" x14ac:dyDescent="0.25">
      <c r="A137" s="101"/>
      <c r="B137" s="101"/>
      <c r="C137" s="476"/>
      <c r="D137" s="473"/>
      <c r="E137" s="473"/>
      <c r="F137" s="473"/>
      <c r="G137" s="101"/>
      <c r="H137" s="101"/>
      <c r="I137" s="482"/>
      <c r="J137" s="482"/>
      <c r="K137" s="101"/>
      <c r="L137" s="101"/>
    </row>
    <row r="138" spans="1:12" ht="13.8" x14ac:dyDescent="0.25">
      <c r="A138" s="101"/>
      <c r="B138" s="101"/>
      <c r="C138" s="630" t="s">
        <v>35</v>
      </c>
      <c r="D138" s="631"/>
      <c r="E138" s="631"/>
      <c r="F138" s="631"/>
      <c r="G138" s="631"/>
      <c r="H138" s="631"/>
      <c r="I138" s="477"/>
      <c r="J138" s="478"/>
      <c r="K138" s="101"/>
      <c r="L138" s="101"/>
    </row>
    <row r="139" spans="1:12" ht="15" x14ac:dyDescent="0.25">
      <c r="A139" s="468"/>
      <c r="B139" s="80"/>
      <c r="C139" s="81"/>
      <c r="D139" s="77"/>
      <c r="E139" s="77"/>
      <c r="F139" s="82"/>
      <c r="G139" s="82"/>
      <c r="H139" s="82"/>
      <c r="I139" s="83"/>
      <c r="J139" s="84"/>
      <c r="K139" s="468"/>
      <c r="L139" s="468"/>
    </row>
    <row r="140" spans="1:12" x14ac:dyDescent="0.25">
      <c r="A140" s="101"/>
      <c r="B140" s="101"/>
      <c r="C140" s="101"/>
      <c r="D140" s="473"/>
      <c r="E140" s="473"/>
      <c r="F140" s="473"/>
      <c r="G140" s="101"/>
      <c r="H140" s="101"/>
      <c r="I140" s="101"/>
      <c r="J140" s="101"/>
      <c r="K140" s="101"/>
      <c r="L140" s="101"/>
    </row>
    <row r="141" spans="1:12" x14ac:dyDescent="0.25">
      <c r="A141" s="101"/>
      <c r="B141" s="101"/>
      <c r="C141" s="101"/>
      <c r="D141" s="628"/>
      <c r="E141" s="628"/>
      <c r="F141" s="628"/>
      <c r="G141" s="628"/>
      <c r="H141" s="628"/>
      <c r="I141" s="479"/>
      <c r="J141" s="475"/>
      <c r="K141" s="101"/>
      <c r="L141" s="101"/>
    </row>
    <row r="142" spans="1:12" hidden="1" x14ac:dyDescent="0.25">
      <c r="B142" s="89"/>
      <c r="C142" s="1" t="s">
        <v>36</v>
      </c>
      <c r="D142" s="40"/>
      <c r="E142" s="41"/>
      <c r="F142" s="41"/>
      <c r="G142" s="101"/>
      <c r="H142" s="101"/>
      <c r="I142" s="101"/>
      <c r="J142" s="112"/>
    </row>
    <row r="143" spans="1:12" hidden="1" x14ac:dyDescent="0.25">
      <c r="B143" s="89"/>
      <c r="C143" s="88" t="s">
        <v>37</v>
      </c>
      <c r="D143" s="40"/>
      <c r="E143" s="41"/>
      <c r="F143" s="41"/>
      <c r="G143" s="101"/>
      <c r="H143" s="101"/>
      <c r="I143" s="101"/>
      <c r="J143" s="112"/>
    </row>
    <row r="144" spans="1:12" hidden="1" x14ac:dyDescent="0.25">
      <c r="B144" s="89"/>
      <c r="C144" s="88" t="s">
        <v>38</v>
      </c>
      <c r="D144" s="40" t="s">
        <v>109</v>
      </c>
      <c r="E144" s="41"/>
      <c r="F144" s="41"/>
      <c r="G144" s="101"/>
      <c r="H144" s="101"/>
      <c r="I144" s="101"/>
      <c r="J144" s="112"/>
    </row>
    <row r="145" spans="2:10" ht="13.8" hidden="1" x14ac:dyDescent="0.25">
      <c r="B145" s="89"/>
      <c r="C145" s="371" t="s">
        <v>39</v>
      </c>
      <c r="D145" s="40"/>
      <c r="E145" s="41"/>
      <c r="F145" s="41"/>
      <c r="G145" s="101"/>
      <c r="H145" s="101"/>
      <c r="I145" s="101"/>
      <c r="J145" s="112"/>
    </row>
    <row r="146" spans="2:10" ht="13.8" hidden="1" x14ac:dyDescent="0.25">
      <c r="B146" s="89"/>
      <c r="C146" s="480" t="s">
        <v>40</v>
      </c>
      <c r="D146" s="40"/>
      <c r="E146" s="41"/>
      <c r="F146" s="41"/>
      <c r="G146" s="101"/>
      <c r="H146" s="101"/>
      <c r="I146" s="101"/>
      <c r="J146" s="112"/>
    </row>
    <row r="147" spans="2:10" ht="13.8" hidden="1" x14ac:dyDescent="0.25">
      <c r="B147" s="89"/>
      <c r="C147" s="480" t="s">
        <v>41</v>
      </c>
      <c r="D147" s="40"/>
      <c r="E147" s="41"/>
      <c r="F147" s="41"/>
      <c r="G147" s="101"/>
      <c r="H147" s="101"/>
      <c r="I147" s="101"/>
      <c r="J147" s="112"/>
    </row>
    <row r="148" spans="2:10" ht="13.8" hidden="1" x14ac:dyDescent="0.25">
      <c r="B148" s="89"/>
      <c r="C148" s="480" t="s">
        <v>42</v>
      </c>
      <c r="D148" s="40"/>
      <c r="E148" s="41"/>
      <c r="F148" s="41"/>
      <c r="G148" s="101"/>
      <c r="H148" s="101"/>
      <c r="I148" s="101"/>
      <c r="J148" s="112"/>
    </row>
    <row r="149" spans="2:10" ht="13.8" hidden="1" x14ac:dyDescent="0.25">
      <c r="B149" s="89"/>
      <c r="C149" s="480" t="s">
        <v>110</v>
      </c>
      <c r="D149" s="40"/>
      <c r="E149" s="41"/>
      <c r="F149" s="41"/>
      <c r="G149" s="101"/>
      <c r="H149" s="101"/>
      <c r="I149" s="101"/>
      <c r="J149" s="112"/>
    </row>
    <row r="150" spans="2:10" ht="13.8" hidden="1" x14ac:dyDescent="0.25">
      <c r="B150" s="89"/>
      <c r="C150" s="480" t="s">
        <v>111</v>
      </c>
      <c r="D150" s="40"/>
      <c r="E150" s="41"/>
      <c r="F150" s="41"/>
      <c r="G150" s="101"/>
      <c r="H150" s="101"/>
      <c r="I150" s="101"/>
      <c r="J150" s="112"/>
    </row>
    <row r="151" spans="2:10" hidden="1" x14ac:dyDescent="0.25"/>
  </sheetData>
  <mergeCells count="57">
    <mergeCell ref="L53:AD53"/>
    <mergeCell ref="L54:P54"/>
    <mergeCell ref="L55:P55"/>
    <mergeCell ref="L56:P56"/>
    <mergeCell ref="D43:J43"/>
    <mergeCell ref="D48:J48"/>
    <mergeCell ref="L48:P48"/>
    <mergeCell ref="L49:P49"/>
    <mergeCell ref="D50:J50"/>
    <mergeCell ref="L50:P50"/>
    <mergeCell ref="L43:T43"/>
    <mergeCell ref="L44:P44"/>
    <mergeCell ref="L45:P45"/>
    <mergeCell ref="L46:P46"/>
    <mergeCell ref="L51:P51"/>
    <mergeCell ref="D49:J49"/>
    <mergeCell ref="B100:G100"/>
    <mergeCell ref="D131:E131"/>
    <mergeCell ref="F131:H131"/>
    <mergeCell ref="C75:F75"/>
    <mergeCell ref="C76:F76"/>
    <mergeCell ref="B78:G78"/>
    <mergeCell ref="B1:J1"/>
    <mergeCell ref="B3:J3"/>
    <mergeCell ref="C4:C6"/>
    <mergeCell ref="I6:J6"/>
    <mergeCell ref="B13:J13"/>
    <mergeCell ref="I7:J7"/>
    <mergeCell ref="E14:F14"/>
    <mergeCell ref="B80:G80"/>
    <mergeCell ref="F95:G95"/>
    <mergeCell ref="B99:G99"/>
    <mergeCell ref="B15:J15"/>
    <mergeCell ref="F30:G30"/>
    <mergeCell ref="B36:G36"/>
    <mergeCell ref="B37:G37"/>
    <mergeCell ref="B32:G32"/>
    <mergeCell ref="C53:G53"/>
    <mergeCell ref="C55:G55"/>
    <mergeCell ref="B38:G38"/>
    <mergeCell ref="C56:G56"/>
    <mergeCell ref="C65:F65"/>
    <mergeCell ref="D46:J46"/>
    <mergeCell ref="B34:G34"/>
    <mergeCell ref="D141:H141"/>
    <mergeCell ref="C136:H136"/>
    <mergeCell ref="C138:H138"/>
    <mergeCell ref="C134:H134"/>
    <mergeCell ref="B101:G101"/>
    <mergeCell ref="B102:G102"/>
    <mergeCell ref="C111:G111"/>
    <mergeCell ref="C112:G112"/>
    <mergeCell ref="C115:F115"/>
    <mergeCell ref="C126:F126"/>
    <mergeCell ref="C127:F127"/>
    <mergeCell ref="D130:E130"/>
    <mergeCell ref="F130:H130"/>
  </mergeCells>
  <phoneticPr fontId="22" type="noConversion"/>
  <hyperlinks>
    <hyperlink ref="I9" r:id="rId1" xr:uid="{1FB7E932-75BB-4FD6-9D6A-6B34ED7E7A5B}"/>
    <hyperlink ref="I10" r:id="rId2" xr:uid="{DF8AB0CC-438A-4024-9D92-C30DF11FD636}"/>
  </hyperlinks>
  <pageMargins left="0.70866141732283472" right="0.70866141732283472" top="0.74803149606299213" bottom="0.74803149606299213" header="0.31496062992125984" footer="0.31496062992125984"/>
  <pageSetup paperSize="9" scale="55" fitToHeight="0" orientation="portrait" r:id="rId3"/>
  <rowBreaks count="1" manualBreakCount="1">
    <brk id="77" max="10"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0CD0C-9944-43C9-BCDB-CDBA3A9A77FA}">
  <sheetPr>
    <tabColor theme="3" tint="0.39997558519241921"/>
    <pageSetUpPr fitToPage="1"/>
  </sheetPr>
  <dimension ref="A1:S297"/>
  <sheetViews>
    <sheetView tabSelected="1" view="pageBreakPreview" zoomScaleNormal="100" zoomScaleSheetLayoutView="100" workbookViewId="0">
      <selection activeCell="J26" sqref="J26"/>
    </sheetView>
  </sheetViews>
  <sheetFormatPr defaultColWidth="9.109375" defaultRowHeight="13.2" x14ac:dyDescent="0.25"/>
  <cols>
    <col min="1" max="1" width="3.6640625" style="88" customWidth="1"/>
    <col min="2" max="2" width="11.109375" style="89" customWidth="1"/>
    <col min="3" max="3" width="62.109375" style="88" customWidth="1"/>
    <col min="4" max="4" width="9.88671875" style="40" customWidth="1"/>
    <col min="5" max="5" width="7.109375" style="41" customWidth="1"/>
    <col min="6" max="6" width="1.44140625" style="41" customWidth="1"/>
    <col min="7" max="7" width="8.33203125" style="101" customWidth="1"/>
    <col min="8" max="8" width="7.44140625" style="570" customWidth="1"/>
    <col min="9" max="9" width="12" style="101" customWidth="1"/>
    <col min="10" max="10" width="16.88671875" style="112" customWidth="1"/>
    <col min="11" max="11" width="3.6640625" style="88" customWidth="1"/>
    <col min="12" max="16384" width="9.109375" style="88"/>
  </cols>
  <sheetData>
    <row r="1" spans="2:10" ht="24" customHeight="1" x14ac:dyDescent="0.25">
      <c r="B1" s="694" t="s">
        <v>170</v>
      </c>
      <c r="C1" s="694"/>
      <c r="D1" s="694"/>
      <c r="E1" s="694"/>
      <c r="F1" s="694"/>
      <c r="G1" s="694"/>
      <c r="H1" s="694"/>
      <c r="I1" s="694"/>
      <c r="J1" s="694"/>
    </row>
    <row r="2" spans="2:10" ht="12.75" customHeight="1" x14ac:dyDescent="0.25">
      <c r="B2" s="162"/>
      <c r="C2" s="28"/>
      <c r="D2" s="28"/>
      <c r="E2" s="28"/>
      <c r="F2" s="28"/>
      <c r="G2" s="28"/>
      <c r="H2" s="567"/>
      <c r="I2" s="28"/>
      <c r="J2" s="29"/>
    </row>
    <row r="3" spans="2:10" ht="18.75" customHeight="1" x14ac:dyDescent="0.25">
      <c r="B3" s="675" t="s">
        <v>43</v>
      </c>
      <c r="C3" s="675"/>
      <c r="D3" s="675"/>
      <c r="E3" s="675"/>
      <c r="F3" s="675"/>
      <c r="G3" s="675"/>
      <c r="H3" s="675"/>
      <c r="I3" s="675"/>
      <c r="J3" s="675"/>
    </row>
    <row r="4" spans="2:10" ht="39.75" customHeight="1" x14ac:dyDescent="0.25">
      <c r="B4" s="483" t="s">
        <v>355</v>
      </c>
      <c r="C4" s="676" t="s">
        <v>357</v>
      </c>
      <c r="D4" s="677"/>
      <c r="E4" s="677"/>
      <c r="F4" s="677"/>
      <c r="G4" s="677"/>
      <c r="H4" s="677"/>
      <c r="I4" s="677"/>
      <c r="J4" s="678"/>
    </row>
    <row r="5" spans="2:10" ht="21" x14ac:dyDescent="0.4">
      <c r="B5" s="163"/>
      <c r="C5" s="74" t="s">
        <v>44</v>
      </c>
      <c r="D5" s="30"/>
      <c r="E5" s="31"/>
      <c r="F5" s="31"/>
      <c r="G5" s="32"/>
      <c r="H5" s="568"/>
      <c r="I5" s="92"/>
      <c r="J5" s="93"/>
    </row>
    <row r="6" spans="2:10" ht="13.8" x14ac:dyDescent="0.25">
      <c r="B6" s="164"/>
      <c r="C6" s="78"/>
      <c r="D6" s="75"/>
      <c r="E6" s="76"/>
      <c r="F6" s="76"/>
      <c r="G6" s="57"/>
      <c r="H6" s="64"/>
      <c r="I6" s="94"/>
      <c r="J6" s="95"/>
    </row>
    <row r="7" spans="2:10" ht="13.8" x14ac:dyDescent="0.25">
      <c r="B7" s="484" t="s">
        <v>45</v>
      </c>
      <c r="C7" s="485" t="str">
        <f>C30</f>
        <v>MISCELLANEOUS - PART 1</v>
      </c>
      <c r="D7" s="33"/>
      <c r="E7" s="34"/>
      <c r="F7" s="34"/>
      <c r="G7" s="57"/>
      <c r="H7" s="64"/>
      <c r="I7" s="94"/>
      <c r="J7" s="95"/>
    </row>
    <row r="8" spans="2:10" ht="13.8" x14ac:dyDescent="0.25">
      <c r="B8" s="164"/>
      <c r="C8" s="485"/>
      <c r="D8" s="33"/>
      <c r="E8" s="34"/>
      <c r="F8" s="34"/>
      <c r="G8" s="57"/>
      <c r="H8" s="64"/>
      <c r="I8" s="94"/>
      <c r="J8" s="95"/>
    </row>
    <row r="9" spans="2:10" ht="13.8" x14ac:dyDescent="0.25">
      <c r="B9" s="484" t="s">
        <v>46</v>
      </c>
      <c r="C9" s="485" t="str">
        <f>C47</f>
        <v>EARTHWORKS AND SOIL IMPROVEMENTS - PART 1</v>
      </c>
      <c r="D9" s="33"/>
      <c r="E9" s="34"/>
      <c r="F9" s="34"/>
      <c r="G9" s="57"/>
      <c r="H9" s="64"/>
      <c r="I9" s="94"/>
      <c r="J9" s="95"/>
    </row>
    <row r="10" spans="2:10" ht="13.8" x14ac:dyDescent="0.25">
      <c r="B10" s="484"/>
      <c r="C10" s="485"/>
      <c r="D10" s="33"/>
      <c r="E10" s="34"/>
      <c r="F10" s="34"/>
      <c r="G10" s="57"/>
      <c r="H10" s="64"/>
      <c r="I10" s="94"/>
      <c r="J10" s="95"/>
    </row>
    <row r="11" spans="2:10" ht="13.8" x14ac:dyDescent="0.25">
      <c r="B11" s="484" t="s">
        <v>47</v>
      </c>
      <c r="C11" s="485" t="str">
        <f>C133</f>
        <v>PLANTING - PART 1</v>
      </c>
      <c r="D11" s="33"/>
      <c r="E11" s="34"/>
      <c r="F11" s="34"/>
      <c r="G11" s="57"/>
      <c r="H11" s="64"/>
      <c r="I11" s="94"/>
      <c r="J11" s="95"/>
    </row>
    <row r="12" spans="2:10" ht="13.8" x14ac:dyDescent="0.25">
      <c r="B12" s="484"/>
      <c r="C12" s="485"/>
      <c r="D12" s="33"/>
      <c r="E12" s="34"/>
      <c r="F12" s="34"/>
      <c r="G12" s="57"/>
      <c r="H12" s="64"/>
      <c r="I12" s="94"/>
      <c r="J12" s="95"/>
    </row>
    <row r="13" spans="2:10" ht="13.8" x14ac:dyDescent="0.25">
      <c r="B13" s="484" t="s">
        <v>48</v>
      </c>
      <c r="C13" s="485" t="str">
        <f>C179</f>
        <v>HARD LANDSCAPING - PART 1</v>
      </c>
      <c r="D13" s="33"/>
      <c r="E13" s="34"/>
      <c r="F13" s="34"/>
      <c r="G13" s="57"/>
      <c r="H13" s="64"/>
      <c r="I13" s="94"/>
      <c r="J13" s="95"/>
    </row>
    <row r="14" spans="2:10" ht="13.8" x14ac:dyDescent="0.25">
      <c r="B14" s="164"/>
      <c r="C14" s="485"/>
      <c r="D14" s="33"/>
      <c r="E14" s="34"/>
      <c r="F14" s="34"/>
      <c r="G14" s="57"/>
      <c r="H14" s="64"/>
      <c r="I14" s="94"/>
      <c r="J14" s="95"/>
    </row>
    <row r="15" spans="2:10" ht="13.8" x14ac:dyDescent="0.25">
      <c r="B15" s="484" t="s">
        <v>49</v>
      </c>
      <c r="C15" s="485" t="str">
        <f>C245</f>
        <v>HAND-WATERING &amp; EQUIPMENT - PART 1</v>
      </c>
      <c r="D15" s="33"/>
      <c r="E15" s="34"/>
      <c r="F15" s="34"/>
      <c r="G15" s="57"/>
      <c r="H15" s="64"/>
      <c r="I15" s="94"/>
      <c r="J15" s="95"/>
    </row>
    <row r="16" spans="2:10" ht="13.8" x14ac:dyDescent="0.25">
      <c r="B16" s="164"/>
      <c r="C16" s="485"/>
      <c r="D16" s="33"/>
      <c r="E16" s="34"/>
      <c r="F16" s="34"/>
      <c r="G16" s="57"/>
      <c r="H16" s="64"/>
      <c r="I16" s="94"/>
      <c r="J16" s="95"/>
    </row>
    <row r="17" spans="2:10" ht="13.8" x14ac:dyDescent="0.25">
      <c r="B17" s="484" t="s">
        <v>50</v>
      </c>
      <c r="C17" s="485" t="str">
        <f>C263</f>
        <v>MAINTENANCE - PART 1</v>
      </c>
      <c r="D17" s="33"/>
      <c r="E17" s="34"/>
      <c r="F17" s="34"/>
      <c r="G17" s="57"/>
      <c r="H17" s="64"/>
      <c r="I17" s="94"/>
      <c r="J17" s="95"/>
    </row>
    <row r="18" spans="2:10" ht="13.8" x14ac:dyDescent="0.25">
      <c r="B18" s="164"/>
      <c r="C18" s="78"/>
      <c r="D18" s="75"/>
      <c r="E18" s="76"/>
      <c r="F18" s="76"/>
      <c r="G18" s="57"/>
      <c r="H18" s="64"/>
      <c r="I18" s="94"/>
      <c r="J18" s="95"/>
    </row>
    <row r="19" spans="2:10" x14ac:dyDescent="0.25">
      <c r="B19" s="165"/>
      <c r="C19" s="26" t="s">
        <v>390</v>
      </c>
      <c r="D19" s="54"/>
      <c r="E19" s="35"/>
      <c r="F19" s="35"/>
      <c r="G19" s="77"/>
      <c r="H19" s="219"/>
      <c r="I19" s="14"/>
      <c r="J19" s="79"/>
    </row>
    <row r="20" spans="2:10" x14ac:dyDescent="0.25">
      <c r="B20" s="165"/>
      <c r="C20" s="63"/>
      <c r="D20" s="36"/>
      <c r="E20" s="37"/>
      <c r="F20" s="37"/>
      <c r="G20" s="57"/>
      <c r="H20" s="64"/>
      <c r="I20" s="94"/>
      <c r="J20" s="96" t="s">
        <v>51</v>
      </c>
    </row>
    <row r="21" spans="2:10" x14ac:dyDescent="0.25">
      <c r="B21" s="166"/>
      <c r="C21" s="97"/>
      <c r="D21" s="38"/>
      <c r="E21" s="39"/>
      <c r="F21" s="39"/>
      <c r="G21" s="98"/>
      <c r="H21" s="569"/>
      <c r="I21" s="99"/>
      <c r="J21" s="100"/>
    </row>
    <row r="22" spans="2:10" x14ac:dyDescent="0.25">
      <c r="J22" s="102"/>
    </row>
    <row r="23" spans="2:10" ht="13.8" x14ac:dyDescent="0.25">
      <c r="B23" s="167"/>
      <c r="C23" s="3" t="s">
        <v>44</v>
      </c>
      <c r="D23" s="30"/>
      <c r="E23" s="31"/>
      <c r="F23" s="31"/>
      <c r="G23" s="103"/>
      <c r="H23" s="571"/>
      <c r="I23" s="104"/>
      <c r="J23" s="22"/>
    </row>
    <row r="24" spans="2:10" ht="14.4" x14ac:dyDescent="0.25">
      <c r="B24" s="167"/>
      <c r="C24" s="4" t="s">
        <v>52</v>
      </c>
      <c r="D24" s="42"/>
      <c r="E24" s="43"/>
      <c r="F24" s="43"/>
      <c r="G24" s="57" t="s">
        <v>67</v>
      </c>
      <c r="H24" s="572">
        <f>SUM(H155+H163)</f>
        <v>649</v>
      </c>
      <c r="I24" s="104"/>
      <c r="J24" s="22"/>
    </row>
    <row r="25" spans="2:10" ht="14.4" x14ac:dyDescent="0.25">
      <c r="B25" s="167"/>
      <c r="C25" s="4" t="s">
        <v>175</v>
      </c>
      <c r="D25" s="42"/>
      <c r="E25" s="43"/>
      <c r="F25" s="43"/>
      <c r="G25" s="57" t="s">
        <v>67</v>
      </c>
      <c r="H25" s="572">
        <f>SUM(D205+E239)</f>
        <v>83</v>
      </c>
      <c r="I25" s="104"/>
      <c r="J25" s="22"/>
    </row>
    <row r="26" spans="2:10" ht="13.8" x14ac:dyDescent="0.25">
      <c r="B26" s="167"/>
      <c r="C26" s="5" t="s">
        <v>53</v>
      </c>
      <c r="D26" s="44"/>
      <c r="E26" s="45"/>
      <c r="F26" s="45"/>
      <c r="G26" s="98" t="s">
        <v>67</v>
      </c>
      <c r="H26" s="573">
        <f>SUM(H24:H25)</f>
        <v>732</v>
      </c>
      <c r="I26" s="104"/>
      <c r="J26" s="22"/>
    </row>
    <row r="27" spans="2:10" ht="13.8" x14ac:dyDescent="0.25">
      <c r="B27" s="167"/>
      <c r="I27" s="104"/>
      <c r="J27" s="22"/>
    </row>
    <row r="28" spans="2:10" s="1" customFormat="1" x14ac:dyDescent="0.25">
      <c r="B28" s="168" t="s">
        <v>54</v>
      </c>
      <c r="C28" s="6" t="s">
        <v>55</v>
      </c>
      <c r="D28" s="46"/>
      <c r="E28" s="47"/>
      <c r="F28" s="48"/>
      <c r="G28" s="49" t="s">
        <v>56</v>
      </c>
      <c r="H28" s="574" t="s">
        <v>57</v>
      </c>
      <c r="I28" s="7" t="s">
        <v>58</v>
      </c>
      <c r="J28" s="8" t="s">
        <v>59</v>
      </c>
    </row>
    <row r="29" spans="2:10" ht="14.4" thickBot="1" x14ac:dyDescent="0.3">
      <c r="B29" s="167"/>
      <c r="C29" s="9"/>
      <c r="D29" s="33"/>
      <c r="E29" s="34"/>
      <c r="F29" s="34"/>
      <c r="G29" s="57"/>
      <c r="H29" s="64"/>
      <c r="I29" s="104"/>
      <c r="J29" s="22"/>
    </row>
    <row r="30" spans="2:10" ht="16.2" thickBot="1" x14ac:dyDescent="0.35">
      <c r="B30" s="486" t="s">
        <v>45</v>
      </c>
      <c r="C30" s="487" t="s">
        <v>366</v>
      </c>
      <c r="D30" s="488"/>
      <c r="E30" s="489"/>
      <c r="F30" s="489"/>
      <c r="G30" s="490"/>
      <c r="H30" s="575"/>
      <c r="I30" s="491"/>
      <c r="J30" s="492"/>
    </row>
    <row r="31" spans="2:10" x14ac:dyDescent="0.25">
      <c r="B31" s="169"/>
      <c r="C31" s="68"/>
      <c r="D31" s="68"/>
      <c r="E31" s="68"/>
      <c r="F31" s="37"/>
      <c r="G31" s="68"/>
      <c r="H31" s="64"/>
      <c r="I31" s="22"/>
      <c r="J31" s="105"/>
    </row>
    <row r="32" spans="2:10" x14ac:dyDescent="0.25">
      <c r="B32" s="161" t="s">
        <v>112</v>
      </c>
      <c r="C32" s="1" t="s">
        <v>66</v>
      </c>
      <c r="D32" s="50"/>
      <c r="E32" s="51"/>
      <c r="F32" s="51"/>
      <c r="G32" s="57"/>
      <c r="H32" s="64"/>
      <c r="I32" s="104"/>
      <c r="J32" s="22"/>
    </row>
    <row r="33" spans="2:11" s="106" customFormat="1" ht="52.8" x14ac:dyDescent="0.25">
      <c r="B33" s="170" t="s">
        <v>60</v>
      </c>
      <c r="C33" s="107" t="s">
        <v>114</v>
      </c>
      <c r="D33" s="108"/>
      <c r="E33" s="108"/>
      <c r="F33" s="109"/>
      <c r="G33" s="109"/>
      <c r="H33" s="576"/>
      <c r="I33" s="136"/>
      <c r="J33" s="137"/>
    </row>
    <row r="34" spans="2:11" s="106" customFormat="1" ht="26.4" x14ac:dyDescent="0.25">
      <c r="B34" s="171" t="s">
        <v>61</v>
      </c>
      <c r="C34" s="68" t="s">
        <v>62</v>
      </c>
      <c r="D34" s="111"/>
      <c r="E34" s="111"/>
      <c r="F34" s="135"/>
      <c r="G34" s="135"/>
      <c r="H34" s="577"/>
      <c r="J34" s="138"/>
    </row>
    <row r="35" spans="2:11" s="106" customFormat="1" ht="26.4" x14ac:dyDescent="0.25">
      <c r="B35" s="171" t="s">
        <v>63</v>
      </c>
      <c r="C35" s="63" t="s">
        <v>64</v>
      </c>
      <c r="D35" s="111"/>
      <c r="E35" s="111"/>
      <c r="F35" s="135"/>
      <c r="G35" s="135"/>
      <c r="H35" s="577"/>
      <c r="J35" s="138"/>
    </row>
    <row r="36" spans="2:11" ht="39.6" x14ac:dyDescent="0.25">
      <c r="B36" s="172" t="s">
        <v>86</v>
      </c>
      <c r="C36" s="66" t="s">
        <v>115</v>
      </c>
      <c r="D36" s="401">
        <f>SUM(H26)</f>
        <v>732</v>
      </c>
      <c r="E36" s="396" t="s">
        <v>67</v>
      </c>
      <c r="F36" s="402"/>
      <c r="G36" s="321" t="s">
        <v>68</v>
      </c>
      <c r="H36" s="384">
        <f>ROUND((D36*0.015),0)</f>
        <v>11</v>
      </c>
      <c r="I36" s="386"/>
      <c r="J36" s="387"/>
    </row>
    <row r="37" spans="2:11" x14ac:dyDescent="0.25">
      <c r="B37" s="551" t="s">
        <v>199</v>
      </c>
      <c r="C37" s="552" t="s">
        <v>402</v>
      </c>
      <c r="D37" s="553"/>
      <c r="E37" s="554"/>
      <c r="F37" s="555"/>
      <c r="G37" s="556" t="s">
        <v>234</v>
      </c>
      <c r="H37" s="578">
        <v>1</v>
      </c>
      <c r="I37" s="557">
        <v>50000</v>
      </c>
      <c r="J37" s="558">
        <f>H37*I37</f>
        <v>50000</v>
      </c>
    </row>
    <row r="38" spans="2:11" s="106" customFormat="1" x14ac:dyDescent="0.25">
      <c r="B38" s="559" t="s">
        <v>200</v>
      </c>
      <c r="C38" s="560" t="s">
        <v>238</v>
      </c>
      <c r="D38" s="560"/>
      <c r="E38" s="560"/>
      <c r="F38" s="561"/>
      <c r="G38" s="562"/>
      <c r="H38" s="579"/>
      <c r="I38" s="563"/>
      <c r="J38" s="564"/>
      <c r="K38" s="133"/>
    </row>
    <row r="39" spans="2:11" ht="15.6" x14ac:dyDescent="0.3">
      <c r="B39" s="173"/>
      <c r="C39" s="2"/>
      <c r="D39" s="72"/>
      <c r="E39" s="56"/>
      <c r="F39" s="56"/>
      <c r="G39" s="57"/>
      <c r="H39" s="64"/>
      <c r="I39" s="94"/>
      <c r="J39" s="22"/>
    </row>
    <row r="40" spans="2:11" x14ac:dyDescent="0.25">
      <c r="B40" s="161" t="s">
        <v>65</v>
      </c>
      <c r="C40" s="1" t="s">
        <v>237</v>
      </c>
      <c r="D40" s="70"/>
      <c r="E40" s="71"/>
      <c r="F40" s="51"/>
      <c r="G40" s="1"/>
      <c r="H40" s="580"/>
      <c r="I40" s="157"/>
      <c r="J40" s="158"/>
    </row>
    <row r="41" spans="2:11" s="106" customFormat="1" ht="26.4" x14ac:dyDescent="0.25">
      <c r="B41" s="188" t="s">
        <v>60</v>
      </c>
      <c r="C41" s="189" t="s">
        <v>233</v>
      </c>
      <c r="D41" s="189"/>
      <c r="E41" s="189"/>
      <c r="F41" s="190"/>
      <c r="G41" s="191" t="s">
        <v>234</v>
      </c>
      <c r="H41" s="581">
        <v>1</v>
      </c>
      <c r="I41" s="192">
        <v>10500</v>
      </c>
      <c r="J41" s="193" t="s">
        <v>359</v>
      </c>
      <c r="K41" s="133"/>
    </row>
    <row r="42" spans="2:11" s="106" customFormat="1" x14ac:dyDescent="0.25">
      <c r="B42" s="188" t="s">
        <v>61</v>
      </c>
      <c r="C42" s="189" t="s">
        <v>238</v>
      </c>
      <c r="D42" s="189"/>
      <c r="E42" s="189"/>
      <c r="F42" s="190"/>
      <c r="G42" s="199"/>
      <c r="H42" s="582"/>
      <c r="I42" s="197"/>
      <c r="J42" s="198" t="s">
        <v>359</v>
      </c>
      <c r="K42" s="133"/>
    </row>
    <row r="43" spans="2:11" s="106" customFormat="1" x14ac:dyDescent="0.25">
      <c r="B43" s="169"/>
      <c r="F43" s="132"/>
      <c r="G43" s="194"/>
      <c r="H43" s="583"/>
      <c r="I43" s="195"/>
      <c r="J43" s="196"/>
      <c r="K43" s="133"/>
    </row>
    <row r="44" spans="2:11" x14ac:dyDescent="0.25">
      <c r="B44" s="174"/>
      <c r="C44" s="679" t="s">
        <v>69</v>
      </c>
      <c r="D44" s="679"/>
      <c r="E44" s="679"/>
      <c r="F44" s="679"/>
      <c r="G44" s="679"/>
      <c r="H44" s="679"/>
      <c r="I44" s="104"/>
      <c r="J44" s="10"/>
    </row>
    <row r="45" spans="2:11" x14ac:dyDescent="0.25">
      <c r="B45" s="174"/>
      <c r="C45" s="27"/>
      <c r="D45" s="27"/>
      <c r="E45" s="27"/>
      <c r="F45" s="27"/>
      <c r="G45" s="27"/>
      <c r="H45" s="584"/>
      <c r="I45" s="104"/>
      <c r="J45" s="11"/>
    </row>
    <row r="46" spans="2:11" ht="13.8" thickBot="1" x14ac:dyDescent="0.3">
      <c r="B46" s="174"/>
      <c r="C46" s="27"/>
      <c r="D46" s="54"/>
      <c r="E46" s="35"/>
      <c r="F46" s="35"/>
      <c r="G46" s="54"/>
      <c r="H46" s="585"/>
      <c r="I46" s="104"/>
      <c r="J46" s="11"/>
    </row>
    <row r="47" spans="2:11" ht="16.2" thickBot="1" x14ac:dyDescent="0.35">
      <c r="B47" s="486" t="s">
        <v>46</v>
      </c>
      <c r="C47" s="487" t="s">
        <v>368</v>
      </c>
      <c r="D47" s="488"/>
      <c r="E47" s="489"/>
      <c r="F47" s="489"/>
      <c r="G47" s="490"/>
      <c r="H47" s="575"/>
      <c r="I47" s="491"/>
      <c r="J47" s="492"/>
    </row>
    <row r="48" spans="2:11" ht="15.6" x14ac:dyDescent="0.3">
      <c r="B48" s="173"/>
      <c r="C48" s="2"/>
      <c r="D48" s="55"/>
      <c r="E48" s="56"/>
      <c r="F48" s="56"/>
      <c r="G48" s="57"/>
      <c r="H48" s="64"/>
      <c r="I48" s="94"/>
      <c r="J48" s="22"/>
    </row>
    <row r="49" spans="1:11" x14ac:dyDescent="0.25">
      <c r="B49" s="161" t="s">
        <v>70</v>
      </c>
      <c r="C49" s="1" t="s">
        <v>71</v>
      </c>
      <c r="D49" s="50"/>
      <c r="E49" s="51"/>
      <c r="F49" s="51"/>
      <c r="G49" s="57"/>
      <c r="H49" s="64"/>
      <c r="I49" s="58"/>
      <c r="J49" s="22"/>
    </row>
    <row r="50" spans="1:11" x14ac:dyDescent="0.25">
      <c r="B50" s="175" t="s">
        <v>72</v>
      </c>
      <c r="C50" s="1" t="s">
        <v>218</v>
      </c>
      <c r="D50" s="50"/>
      <c r="E50" s="51"/>
      <c r="F50" s="51"/>
      <c r="G50" s="57"/>
      <c r="H50" s="64"/>
      <c r="I50" s="58"/>
      <c r="J50" s="22"/>
    </row>
    <row r="51" spans="1:11" s="106" customFormat="1" x14ac:dyDescent="0.25">
      <c r="A51" s="68"/>
      <c r="B51" s="176" t="s">
        <v>60</v>
      </c>
      <c r="C51" s="680" t="s">
        <v>121</v>
      </c>
      <c r="D51" s="680"/>
      <c r="E51" s="680"/>
      <c r="F51" s="681"/>
      <c r="G51" s="681"/>
      <c r="H51" s="681"/>
      <c r="I51" s="681"/>
      <c r="J51" s="220"/>
      <c r="K51" s="68"/>
    </row>
    <row r="52" spans="1:11" ht="24.75" customHeight="1" x14ac:dyDescent="0.25">
      <c r="A52" s="221"/>
      <c r="B52" s="171" t="s">
        <v>61</v>
      </c>
      <c r="C52" s="682" t="s">
        <v>122</v>
      </c>
      <c r="D52" s="682"/>
      <c r="E52" s="682"/>
      <c r="F52" s="120"/>
      <c r="G52" s="113"/>
      <c r="H52" s="586"/>
      <c r="I52" s="114"/>
      <c r="J52" s="222"/>
      <c r="K52" s="114"/>
    </row>
    <row r="53" spans="1:11" ht="15" customHeight="1" x14ac:dyDescent="0.25">
      <c r="A53" s="221"/>
      <c r="B53" s="171" t="s">
        <v>63</v>
      </c>
      <c r="C53" s="682" t="s">
        <v>116</v>
      </c>
      <c r="D53" s="683"/>
      <c r="E53" s="683"/>
      <c r="F53" s="683"/>
      <c r="G53" s="683"/>
      <c r="H53" s="683"/>
      <c r="I53" s="683"/>
      <c r="J53" s="222"/>
      <c r="K53" s="114"/>
    </row>
    <row r="54" spans="1:11" ht="25.5" customHeight="1" x14ac:dyDescent="0.25">
      <c r="A54" s="221"/>
      <c r="B54" s="171" t="s">
        <v>86</v>
      </c>
      <c r="C54" s="682" t="s">
        <v>161</v>
      </c>
      <c r="D54" s="682"/>
      <c r="E54" s="682"/>
      <c r="F54" s="683"/>
      <c r="G54" s="683"/>
      <c r="H54" s="683"/>
      <c r="I54" s="683"/>
      <c r="J54" s="222"/>
      <c r="K54" s="114"/>
    </row>
    <row r="55" spans="1:11" ht="15" customHeight="1" x14ac:dyDescent="0.25">
      <c r="A55" s="221"/>
      <c r="B55" s="171" t="s">
        <v>95</v>
      </c>
      <c r="C55" s="682" t="s">
        <v>117</v>
      </c>
      <c r="D55" s="682"/>
      <c r="E55" s="682"/>
      <c r="F55" s="683"/>
      <c r="G55" s="683"/>
      <c r="H55" s="683"/>
      <c r="I55" s="683"/>
      <c r="J55" s="222"/>
      <c r="K55" s="114"/>
    </row>
    <row r="56" spans="1:11" x14ac:dyDescent="0.25">
      <c r="A56" s="68"/>
      <c r="B56" s="171" t="s">
        <v>96</v>
      </c>
      <c r="C56" s="683" t="s">
        <v>118</v>
      </c>
      <c r="D56" s="683"/>
      <c r="E56" s="683"/>
      <c r="F56" s="683"/>
      <c r="G56" s="683"/>
      <c r="H56" s="683"/>
      <c r="I56" s="683"/>
      <c r="J56" s="222"/>
      <c r="K56" s="114"/>
    </row>
    <row r="57" spans="1:11" s="106" customFormat="1" x14ac:dyDescent="0.25">
      <c r="A57" s="68"/>
      <c r="B57" s="171" t="s">
        <v>97</v>
      </c>
      <c r="C57" s="683" t="s">
        <v>119</v>
      </c>
      <c r="D57" s="683"/>
      <c r="E57" s="683"/>
      <c r="F57" s="683"/>
      <c r="G57" s="683"/>
      <c r="H57" s="683"/>
      <c r="I57" s="683"/>
      <c r="J57" s="223"/>
      <c r="K57" s="68"/>
    </row>
    <row r="58" spans="1:11" s="106" customFormat="1" ht="51" customHeight="1" x14ac:dyDescent="0.25">
      <c r="A58" s="68"/>
      <c r="B58" s="171" t="s">
        <v>98</v>
      </c>
      <c r="C58" s="685" t="s">
        <v>120</v>
      </c>
      <c r="D58" s="683"/>
      <c r="E58" s="683"/>
      <c r="F58" s="683"/>
      <c r="G58" s="683"/>
      <c r="H58" s="683"/>
      <c r="I58" s="68"/>
      <c r="J58" s="223"/>
      <c r="K58" s="68"/>
    </row>
    <row r="59" spans="1:11" x14ac:dyDescent="0.25">
      <c r="B59" s="172" t="s">
        <v>138</v>
      </c>
      <c r="C59" s="200" t="s">
        <v>235</v>
      </c>
      <c r="D59" s="342">
        <f>SUM(H163)</f>
        <v>611</v>
      </c>
      <c r="E59" s="187" t="s">
        <v>67</v>
      </c>
      <c r="G59" s="60" t="s">
        <v>68</v>
      </c>
      <c r="H59" s="61">
        <f>ROUND((D59*0.1),0)</f>
        <v>61</v>
      </c>
      <c r="I59" s="87"/>
      <c r="J59" s="95"/>
    </row>
    <row r="60" spans="1:11" x14ac:dyDescent="0.25">
      <c r="B60" s="172" t="s">
        <v>154</v>
      </c>
      <c r="C60" s="201" t="s">
        <v>74</v>
      </c>
      <c r="D60" s="202"/>
      <c r="E60" s="203"/>
      <c r="F60" s="204"/>
      <c r="G60" s="60" t="s">
        <v>68</v>
      </c>
      <c r="H60" s="61">
        <f>SUM(H59:H59)</f>
        <v>61</v>
      </c>
      <c r="I60" s="62"/>
      <c r="J60" s="8" t="s">
        <v>236</v>
      </c>
    </row>
    <row r="61" spans="1:11" x14ac:dyDescent="0.25">
      <c r="B61" s="174"/>
      <c r="C61" s="63"/>
      <c r="D61" s="36"/>
      <c r="E61" s="37"/>
      <c r="F61" s="37"/>
      <c r="G61" s="57"/>
      <c r="H61" s="64"/>
      <c r="I61" s="58"/>
      <c r="J61" s="22"/>
    </row>
    <row r="62" spans="1:11" x14ac:dyDescent="0.25">
      <c r="B62" s="161" t="s">
        <v>75</v>
      </c>
      <c r="C62" s="1" t="s">
        <v>77</v>
      </c>
      <c r="D62" s="50"/>
      <c r="E62" s="51"/>
      <c r="F62" s="51"/>
      <c r="G62" s="57"/>
      <c r="H62" s="64"/>
      <c r="I62" s="58"/>
      <c r="J62" s="22"/>
    </row>
    <row r="63" spans="1:11" s="106" customFormat="1" x14ac:dyDescent="0.25">
      <c r="A63" s="221"/>
      <c r="B63" s="170" t="s">
        <v>60</v>
      </c>
      <c r="C63" s="681" t="s">
        <v>130</v>
      </c>
      <c r="D63" s="681"/>
      <c r="E63" s="681"/>
      <c r="F63" s="681"/>
      <c r="G63" s="681"/>
      <c r="H63" s="681"/>
      <c r="I63" s="681"/>
      <c r="J63" s="220"/>
      <c r="K63" s="68"/>
    </row>
    <row r="64" spans="1:11" s="106" customFormat="1" x14ac:dyDescent="0.25">
      <c r="A64" s="224"/>
      <c r="B64" s="177" t="s">
        <v>61</v>
      </c>
      <c r="C64" s="68" t="s">
        <v>131</v>
      </c>
      <c r="D64" s="115"/>
      <c r="E64" s="115"/>
      <c r="F64" s="116"/>
      <c r="G64" s="63"/>
      <c r="H64" s="587"/>
      <c r="I64" s="68"/>
      <c r="J64" s="223"/>
      <c r="K64" s="68"/>
    </row>
    <row r="65" spans="1:11" s="106" customFormat="1" x14ac:dyDescent="0.25">
      <c r="A65" s="224"/>
      <c r="B65" s="177" t="s">
        <v>63</v>
      </c>
      <c r="C65" s="68" t="s">
        <v>132</v>
      </c>
      <c r="D65" s="115"/>
      <c r="E65" s="115"/>
      <c r="F65" s="116"/>
      <c r="G65" s="63"/>
      <c r="H65" s="587"/>
      <c r="I65" s="68"/>
      <c r="J65" s="223"/>
      <c r="K65" s="68"/>
    </row>
    <row r="66" spans="1:11" x14ac:dyDescent="0.25">
      <c r="A66" s="224"/>
      <c r="B66" s="177" t="s">
        <v>86</v>
      </c>
      <c r="C66" s="68" t="s">
        <v>133</v>
      </c>
      <c r="D66" s="115"/>
      <c r="E66" s="115"/>
      <c r="F66" s="117"/>
      <c r="G66" s="113"/>
      <c r="H66" s="586"/>
      <c r="I66" s="114"/>
      <c r="J66" s="222"/>
      <c r="K66" s="114"/>
    </row>
    <row r="67" spans="1:11" ht="15" customHeight="1" x14ac:dyDescent="0.25">
      <c r="A67" s="224"/>
      <c r="B67" s="177" t="s">
        <v>95</v>
      </c>
      <c r="C67" s="683" t="s">
        <v>134</v>
      </c>
      <c r="D67" s="683"/>
      <c r="E67" s="683"/>
      <c r="F67" s="683"/>
      <c r="G67" s="683"/>
      <c r="H67" s="683"/>
      <c r="I67" s="683"/>
      <c r="J67" s="222"/>
      <c r="K67" s="114"/>
    </row>
    <row r="68" spans="1:11" ht="15" customHeight="1" x14ac:dyDescent="0.25">
      <c r="A68" s="114"/>
      <c r="B68" s="177" t="s">
        <v>96</v>
      </c>
      <c r="C68" s="682" t="s">
        <v>135</v>
      </c>
      <c r="D68" s="683"/>
      <c r="E68" s="683"/>
      <c r="F68" s="683"/>
      <c r="G68" s="683"/>
      <c r="H68" s="683"/>
      <c r="I68" s="683"/>
      <c r="J68" s="222"/>
      <c r="K68" s="114"/>
    </row>
    <row r="69" spans="1:11" s="106" customFormat="1" x14ac:dyDescent="0.25">
      <c r="A69" s="68"/>
      <c r="B69" s="171" t="s">
        <v>97</v>
      </c>
      <c r="C69" s="683" t="s">
        <v>136</v>
      </c>
      <c r="D69" s="683"/>
      <c r="E69" s="683"/>
      <c r="F69" s="683"/>
      <c r="G69" s="683"/>
      <c r="H69" s="683"/>
      <c r="I69" s="683"/>
      <c r="J69" s="223"/>
      <c r="K69" s="68"/>
    </row>
    <row r="70" spans="1:11" s="106" customFormat="1" x14ac:dyDescent="0.25">
      <c r="A70" s="68"/>
      <c r="B70" s="171" t="s">
        <v>98</v>
      </c>
      <c r="C70" s="68" t="s">
        <v>137</v>
      </c>
      <c r="D70" s="115"/>
      <c r="E70" s="115"/>
      <c r="F70" s="117"/>
      <c r="G70" s="63"/>
      <c r="H70" s="587"/>
      <c r="I70" s="68"/>
      <c r="J70" s="223"/>
      <c r="K70" s="68"/>
    </row>
    <row r="71" spans="1:11" s="106" customFormat="1" ht="15" customHeight="1" x14ac:dyDescent="0.25">
      <c r="A71" s="68"/>
      <c r="B71" s="178" t="s">
        <v>138</v>
      </c>
      <c r="C71" s="209" t="s">
        <v>139</v>
      </c>
      <c r="D71" s="225"/>
      <c r="E71" s="225"/>
      <c r="F71" s="225"/>
      <c r="G71" s="225"/>
      <c r="H71" s="588"/>
      <c r="I71" s="225"/>
      <c r="J71" s="226"/>
      <c r="K71" s="68"/>
    </row>
    <row r="72" spans="1:11" x14ac:dyDescent="0.25">
      <c r="B72" s="172" t="s">
        <v>154</v>
      </c>
      <c r="C72" s="66" t="s">
        <v>78</v>
      </c>
      <c r="D72" s="67"/>
      <c r="E72" s="52"/>
      <c r="F72" s="118"/>
      <c r="G72" s="60" t="s">
        <v>67</v>
      </c>
      <c r="H72" s="61">
        <f>SUM(H155+H163)</f>
        <v>649</v>
      </c>
      <c r="I72" s="62"/>
      <c r="J72" s="21"/>
    </row>
    <row r="73" spans="1:11" x14ac:dyDescent="0.25">
      <c r="B73" s="174"/>
      <c r="C73" s="65"/>
      <c r="D73" s="36"/>
      <c r="E73" s="37"/>
      <c r="F73" s="37"/>
      <c r="G73" s="57"/>
      <c r="H73" s="64"/>
      <c r="I73" s="58"/>
      <c r="J73" s="22"/>
    </row>
    <row r="74" spans="1:11" x14ac:dyDescent="0.25">
      <c r="B74" s="161" t="s">
        <v>76</v>
      </c>
      <c r="C74" s="1" t="s">
        <v>80</v>
      </c>
      <c r="D74" s="50"/>
      <c r="E74" s="51"/>
      <c r="F74" s="51"/>
      <c r="G74" s="57"/>
      <c r="H74" s="64"/>
      <c r="I74" s="58"/>
      <c r="J74" s="22"/>
    </row>
    <row r="75" spans="1:11" s="106" customFormat="1" ht="15" customHeight="1" x14ac:dyDescent="0.25">
      <c r="A75" s="68"/>
      <c r="B75" s="163" t="s">
        <v>60</v>
      </c>
      <c r="C75" s="681" t="s">
        <v>140</v>
      </c>
      <c r="D75" s="681"/>
      <c r="E75" s="681"/>
      <c r="F75" s="681"/>
      <c r="G75" s="681"/>
      <c r="H75" s="681"/>
      <c r="I75" s="681"/>
      <c r="J75" s="227"/>
      <c r="K75" s="68"/>
    </row>
    <row r="76" spans="1:11" s="106" customFormat="1" ht="30" customHeight="1" x14ac:dyDescent="0.25">
      <c r="A76" s="68"/>
      <c r="B76" s="164" t="s">
        <v>61</v>
      </c>
      <c r="C76" s="683" t="s">
        <v>141</v>
      </c>
      <c r="D76" s="683"/>
      <c r="E76" s="683"/>
      <c r="F76" s="683"/>
      <c r="G76" s="683"/>
      <c r="H76" s="683"/>
      <c r="I76" s="683"/>
      <c r="J76" s="228"/>
      <c r="K76" s="68"/>
    </row>
    <row r="77" spans="1:11" s="106" customFormat="1" ht="15" customHeight="1" x14ac:dyDescent="0.25">
      <c r="A77" s="68"/>
      <c r="B77" s="164" t="s">
        <v>63</v>
      </c>
      <c r="C77" s="68" t="s">
        <v>142</v>
      </c>
      <c r="D77" s="229"/>
      <c r="E77" s="229"/>
      <c r="F77" s="229"/>
      <c r="G77" s="229"/>
      <c r="H77" s="589"/>
      <c r="I77" s="229"/>
      <c r="J77" s="228"/>
      <c r="K77" s="68"/>
    </row>
    <row r="78" spans="1:11" s="106" customFormat="1" ht="15" customHeight="1" x14ac:dyDescent="0.25">
      <c r="A78" s="68"/>
      <c r="B78" s="164" t="s">
        <v>86</v>
      </c>
      <c r="C78" s="683" t="s">
        <v>143</v>
      </c>
      <c r="D78" s="683"/>
      <c r="E78" s="683"/>
      <c r="F78" s="683"/>
      <c r="G78" s="683"/>
      <c r="H78" s="683"/>
      <c r="I78" s="683"/>
      <c r="J78" s="228"/>
      <c r="K78" s="68"/>
    </row>
    <row r="79" spans="1:11" s="106" customFormat="1" ht="15" customHeight="1" x14ac:dyDescent="0.25">
      <c r="A79" s="68"/>
      <c r="B79" s="164" t="s">
        <v>95</v>
      </c>
      <c r="C79" s="68" t="s">
        <v>144</v>
      </c>
      <c r="D79" s="229"/>
      <c r="E79" s="229"/>
      <c r="F79" s="229"/>
      <c r="G79" s="229"/>
      <c r="H79" s="589"/>
      <c r="I79" s="229"/>
      <c r="J79" s="228"/>
      <c r="K79" s="68"/>
    </row>
    <row r="80" spans="1:11" s="106" customFormat="1" ht="15" customHeight="1" x14ac:dyDescent="0.25">
      <c r="A80" s="68"/>
      <c r="B80" s="164" t="s">
        <v>96</v>
      </c>
      <c r="C80" s="683" t="s">
        <v>145</v>
      </c>
      <c r="D80" s="683"/>
      <c r="E80" s="683"/>
      <c r="F80" s="683"/>
      <c r="G80" s="683"/>
      <c r="H80" s="683"/>
      <c r="I80" s="683"/>
      <c r="J80" s="228"/>
      <c r="K80" s="68"/>
    </row>
    <row r="81" spans="1:11" s="106" customFormat="1" ht="15" customHeight="1" x14ac:dyDescent="0.25">
      <c r="A81" s="68"/>
      <c r="B81" s="164" t="s">
        <v>97</v>
      </c>
      <c r="C81" s="683" t="s">
        <v>146</v>
      </c>
      <c r="D81" s="683"/>
      <c r="E81" s="683"/>
      <c r="F81" s="683"/>
      <c r="G81" s="683"/>
      <c r="H81" s="683"/>
      <c r="I81" s="683"/>
      <c r="J81" s="228"/>
      <c r="K81" s="68"/>
    </row>
    <row r="82" spans="1:11" s="106" customFormat="1" ht="27" customHeight="1" x14ac:dyDescent="0.25">
      <c r="A82" s="68"/>
      <c r="B82" s="164" t="s">
        <v>98</v>
      </c>
      <c r="C82" s="683" t="s">
        <v>147</v>
      </c>
      <c r="D82" s="683"/>
      <c r="E82" s="683"/>
      <c r="F82" s="683"/>
      <c r="G82" s="683"/>
      <c r="H82" s="683"/>
      <c r="I82" s="683"/>
      <c r="J82" s="228"/>
      <c r="K82" s="68"/>
    </row>
    <row r="83" spans="1:11" s="106" customFormat="1" ht="12.75" customHeight="1" x14ac:dyDescent="0.25">
      <c r="A83" s="68"/>
      <c r="B83" s="230" t="s">
        <v>138</v>
      </c>
      <c r="C83" s="684" t="s">
        <v>148</v>
      </c>
      <c r="D83" s="684"/>
      <c r="E83" s="684"/>
      <c r="F83" s="684"/>
      <c r="G83" s="684"/>
      <c r="H83" s="684"/>
      <c r="I83" s="684"/>
      <c r="J83" s="226"/>
      <c r="K83" s="68"/>
    </row>
    <row r="84" spans="1:11" ht="12.75" customHeight="1" x14ac:dyDescent="0.25">
      <c r="B84" s="172" t="s">
        <v>154</v>
      </c>
      <c r="C84" s="66" t="s">
        <v>81</v>
      </c>
      <c r="D84" s="67"/>
      <c r="E84" s="52"/>
      <c r="F84" s="53"/>
      <c r="G84" s="60" t="s">
        <v>67</v>
      </c>
      <c r="H84" s="61">
        <f>H72</f>
        <v>649</v>
      </c>
      <c r="I84" s="62"/>
      <c r="J84" s="21"/>
    </row>
    <row r="85" spans="1:11" s="231" customFormat="1" ht="13.8" x14ac:dyDescent="0.25">
      <c r="B85" s="232"/>
      <c r="C85" s="233"/>
      <c r="D85" s="234"/>
      <c r="E85" s="235"/>
      <c r="F85" s="236"/>
      <c r="G85" s="237"/>
      <c r="H85" s="590"/>
      <c r="I85" s="238"/>
      <c r="K85" s="239"/>
    </row>
    <row r="86" spans="1:11" s="231" customFormat="1" x14ac:dyDescent="0.25">
      <c r="B86" s="240" t="s">
        <v>79</v>
      </c>
      <c r="C86" s="241" t="s">
        <v>239</v>
      </c>
      <c r="D86" s="242"/>
      <c r="E86" s="243"/>
      <c r="F86" s="244"/>
      <c r="G86" s="237"/>
      <c r="H86" s="591"/>
      <c r="I86" s="238"/>
      <c r="K86" s="239"/>
    </row>
    <row r="87" spans="1:11" s="254" customFormat="1" ht="27" customHeight="1" x14ac:dyDescent="0.25">
      <c r="A87" s="245"/>
      <c r="B87" s="246" t="s">
        <v>60</v>
      </c>
      <c r="C87" s="247" t="s">
        <v>123</v>
      </c>
      <c r="D87" s="248"/>
      <c r="E87" s="248"/>
      <c r="F87" s="249"/>
      <c r="G87" s="250"/>
      <c r="H87" s="592"/>
      <c r="I87" s="251"/>
      <c r="J87" s="252"/>
      <c r="K87" s="253"/>
    </row>
    <row r="88" spans="1:11" s="254" customFormat="1" ht="27.6" x14ac:dyDescent="0.25">
      <c r="B88" s="255" t="s">
        <v>61</v>
      </c>
      <c r="C88" s="370" t="s">
        <v>124</v>
      </c>
      <c r="D88" s="256"/>
      <c r="E88" s="256"/>
      <c r="F88" s="257"/>
      <c r="G88" s="258"/>
      <c r="H88" s="593"/>
      <c r="I88" s="259"/>
      <c r="J88" s="260"/>
      <c r="K88" s="253"/>
    </row>
    <row r="89" spans="1:11" s="254" customFormat="1" ht="26.4" x14ac:dyDescent="0.25">
      <c r="B89" s="255" t="s">
        <v>63</v>
      </c>
      <c r="C89" s="261" t="s">
        <v>125</v>
      </c>
      <c r="D89" s="256"/>
      <c r="E89" s="256"/>
      <c r="F89" s="257"/>
      <c r="G89" s="258"/>
      <c r="H89" s="593"/>
      <c r="I89" s="259"/>
      <c r="J89" s="260"/>
      <c r="K89" s="253"/>
    </row>
    <row r="90" spans="1:11" s="254" customFormat="1" ht="15" customHeight="1" x14ac:dyDescent="0.25">
      <c r="B90" s="255" t="s">
        <v>86</v>
      </c>
      <c r="C90" s="261" t="s">
        <v>126</v>
      </c>
      <c r="D90" s="256"/>
      <c r="E90" s="256"/>
      <c r="F90" s="257"/>
      <c r="G90" s="258"/>
      <c r="H90" s="593"/>
      <c r="I90" s="259"/>
      <c r="J90" s="260"/>
      <c r="K90" s="253"/>
    </row>
    <row r="91" spans="1:11" s="254" customFormat="1" x14ac:dyDescent="0.25">
      <c r="B91" s="255" t="s">
        <v>95</v>
      </c>
      <c r="C91" s="261" t="s">
        <v>127</v>
      </c>
      <c r="D91" s="256"/>
      <c r="E91" s="256"/>
      <c r="F91" s="257"/>
      <c r="G91" s="258"/>
      <c r="H91" s="593"/>
      <c r="I91" s="259"/>
      <c r="J91" s="260"/>
      <c r="K91" s="253"/>
    </row>
    <row r="92" spans="1:11" s="254" customFormat="1" ht="15" customHeight="1" x14ac:dyDescent="0.25">
      <c r="B92" s="255" t="s">
        <v>96</v>
      </c>
      <c r="C92" s="370" t="s">
        <v>92</v>
      </c>
      <c r="D92" s="256"/>
      <c r="E92" s="256"/>
      <c r="F92" s="257"/>
      <c r="G92" s="258"/>
      <c r="H92" s="593"/>
      <c r="I92" s="259"/>
      <c r="J92" s="260"/>
      <c r="K92" s="253"/>
    </row>
    <row r="93" spans="1:11" s="254" customFormat="1" ht="15" customHeight="1" x14ac:dyDescent="0.25">
      <c r="B93" s="255" t="s">
        <v>97</v>
      </c>
      <c r="C93" s="370" t="s">
        <v>128</v>
      </c>
      <c r="D93" s="256"/>
      <c r="E93" s="256"/>
      <c r="F93" s="262"/>
      <c r="G93" s="258"/>
      <c r="H93" s="593"/>
      <c r="I93" s="259"/>
      <c r="J93" s="260"/>
      <c r="K93" s="253"/>
    </row>
    <row r="94" spans="1:11" s="254" customFormat="1" ht="66" x14ac:dyDescent="0.25">
      <c r="B94" s="263" t="s">
        <v>98</v>
      </c>
      <c r="C94" s="264" t="s">
        <v>129</v>
      </c>
      <c r="D94" s="265"/>
      <c r="E94" s="265"/>
      <c r="F94" s="266"/>
      <c r="G94" s="267"/>
      <c r="H94" s="593"/>
      <c r="I94" s="259"/>
      <c r="J94" s="260"/>
      <c r="K94" s="253"/>
    </row>
    <row r="95" spans="1:11" s="231" customFormat="1" x14ac:dyDescent="0.25">
      <c r="B95" s="268" t="s">
        <v>138</v>
      </c>
      <c r="C95" s="503" t="s">
        <v>210</v>
      </c>
      <c r="D95" s="269">
        <v>38</v>
      </c>
      <c r="E95" s="270" t="s">
        <v>67</v>
      </c>
      <c r="G95" s="271" t="s">
        <v>68</v>
      </c>
      <c r="H95" s="594">
        <f>SUM(D95)*0.08</f>
        <v>3.04</v>
      </c>
      <c r="I95" s="272"/>
      <c r="J95" s="273"/>
      <c r="K95" s="239"/>
    </row>
    <row r="96" spans="1:11" s="231" customFormat="1" x14ac:dyDescent="0.25">
      <c r="B96" s="268" t="s">
        <v>154</v>
      </c>
      <c r="C96" s="503" t="s">
        <v>211</v>
      </c>
      <c r="D96" s="269">
        <f>SUM(H163)</f>
        <v>611</v>
      </c>
      <c r="E96" s="270" t="s">
        <v>67</v>
      </c>
      <c r="G96" s="271" t="s">
        <v>68</v>
      </c>
      <c r="H96" s="594">
        <v>49</v>
      </c>
      <c r="I96" s="272"/>
      <c r="J96" s="273"/>
      <c r="K96" s="239"/>
    </row>
    <row r="97" spans="1:15" s="231" customFormat="1" ht="17.25" customHeight="1" x14ac:dyDescent="0.25">
      <c r="B97" s="268" t="s">
        <v>176</v>
      </c>
      <c r="C97" s="274" t="s">
        <v>219</v>
      </c>
      <c r="D97" s="275"/>
      <c r="E97" s="276"/>
      <c r="F97" s="277"/>
      <c r="G97" s="278" t="s">
        <v>68</v>
      </c>
      <c r="H97" s="595">
        <f>SUM(H95:H96)</f>
        <v>52.04</v>
      </c>
      <c r="I97" s="62"/>
      <c r="J97" s="21"/>
      <c r="K97" s="239"/>
    </row>
    <row r="98" spans="1:15" s="231" customFormat="1" ht="17.25" customHeight="1" x14ac:dyDescent="0.25">
      <c r="B98" s="279"/>
      <c r="C98" s="280"/>
      <c r="D98" s="281"/>
      <c r="E98" s="282"/>
      <c r="G98" s="283"/>
      <c r="H98" s="596"/>
      <c r="I98" s="272"/>
      <c r="J98" s="284"/>
      <c r="K98" s="239"/>
    </row>
    <row r="99" spans="1:15" ht="27.75" customHeight="1" x14ac:dyDescent="0.25">
      <c r="B99" s="172" t="s">
        <v>240</v>
      </c>
      <c r="C99" s="201" t="s">
        <v>254</v>
      </c>
      <c r="D99" s="403">
        <f>SUM(H163)</f>
        <v>611</v>
      </c>
      <c r="E99" s="404" t="s">
        <v>67</v>
      </c>
      <c r="F99" s="405"/>
      <c r="G99" s="406" t="s">
        <v>222</v>
      </c>
      <c r="H99" s="597">
        <v>92</v>
      </c>
      <c r="I99" s="394"/>
      <c r="J99" s="387"/>
    </row>
    <row r="100" spans="1:15" x14ac:dyDescent="0.25">
      <c r="B100" s="174"/>
      <c r="C100" s="63"/>
      <c r="D100" s="36"/>
      <c r="E100" s="37"/>
      <c r="F100" s="37"/>
      <c r="G100" s="57"/>
      <c r="H100" s="64"/>
      <c r="I100" s="87"/>
      <c r="J100" s="22"/>
    </row>
    <row r="101" spans="1:15" x14ac:dyDescent="0.25">
      <c r="B101" s="161" t="s">
        <v>82</v>
      </c>
      <c r="C101" s="1" t="s">
        <v>84</v>
      </c>
      <c r="D101" s="50"/>
      <c r="E101" s="51"/>
      <c r="F101" s="51"/>
      <c r="G101" s="57"/>
      <c r="H101" s="64"/>
      <c r="I101" s="58"/>
      <c r="J101" s="22"/>
    </row>
    <row r="102" spans="1:15" s="106" customFormat="1" ht="15" customHeight="1" x14ac:dyDescent="0.25">
      <c r="A102" s="68"/>
      <c r="B102" s="163" t="s">
        <v>60</v>
      </c>
      <c r="C102" s="160" t="s">
        <v>149</v>
      </c>
      <c r="D102" s="205"/>
      <c r="E102" s="205"/>
      <c r="F102" s="205"/>
      <c r="G102" s="206"/>
      <c r="H102" s="598"/>
      <c r="I102" s="107"/>
      <c r="J102" s="285"/>
      <c r="K102" s="68"/>
    </row>
    <row r="103" spans="1:15" s="106" customFormat="1" ht="15" customHeight="1" x14ac:dyDescent="0.25">
      <c r="A103" s="221"/>
      <c r="B103" s="164" t="s">
        <v>61</v>
      </c>
      <c r="C103" s="68" t="s">
        <v>150</v>
      </c>
      <c r="D103" s="115"/>
      <c r="E103" s="115"/>
      <c r="F103" s="115"/>
      <c r="G103" s="116"/>
      <c r="H103" s="587"/>
      <c r="I103" s="63"/>
      <c r="J103" s="286"/>
      <c r="K103" s="68"/>
    </row>
    <row r="104" spans="1:15" s="106" customFormat="1" ht="15" customHeight="1" x14ac:dyDescent="0.25">
      <c r="A104" s="68"/>
      <c r="B104" s="164" t="s">
        <v>63</v>
      </c>
      <c r="C104" s="68" t="s">
        <v>151</v>
      </c>
      <c r="D104" s="115"/>
      <c r="E104" s="115"/>
      <c r="F104" s="115"/>
      <c r="G104" s="116"/>
      <c r="H104" s="587"/>
      <c r="I104" s="63"/>
      <c r="J104" s="286"/>
      <c r="K104" s="68"/>
    </row>
    <row r="105" spans="1:15" ht="15" customHeight="1" x14ac:dyDescent="0.25">
      <c r="A105" s="68"/>
      <c r="B105" s="164" t="s">
        <v>86</v>
      </c>
      <c r="C105" s="68" t="s">
        <v>152</v>
      </c>
      <c r="D105" s="115"/>
      <c r="E105" s="115"/>
      <c r="F105" s="115"/>
      <c r="G105" s="116"/>
      <c r="H105" s="587"/>
      <c r="I105" s="113"/>
      <c r="J105" s="287"/>
      <c r="K105" s="114"/>
    </row>
    <row r="106" spans="1:15" ht="15" customHeight="1" x14ac:dyDescent="0.25">
      <c r="A106" s="68"/>
      <c r="B106" s="164" t="s">
        <v>95</v>
      </c>
      <c r="C106" s="209" t="s">
        <v>153</v>
      </c>
      <c r="D106" s="210"/>
      <c r="E106" s="210"/>
      <c r="F106" s="210"/>
      <c r="G106" s="211"/>
      <c r="H106" s="599"/>
      <c r="I106" s="288"/>
      <c r="J106" s="289"/>
      <c r="K106" s="114"/>
    </row>
    <row r="107" spans="1:15" x14ac:dyDescent="0.25">
      <c r="B107" s="172" t="s">
        <v>96</v>
      </c>
      <c r="C107" s="139" t="s">
        <v>212</v>
      </c>
      <c r="D107" s="342">
        <v>38</v>
      </c>
      <c r="E107" s="187" t="s">
        <v>67</v>
      </c>
      <c r="F107" s="69"/>
      <c r="G107" s="60" t="s">
        <v>85</v>
      </c>
      <c r="H107" s="61">
        <f>ROUND((D107*0.1),0)</f>
        <v>4</v>
      </c>
      <c r="I107" s="62"/>
      <c r="J107" s="21"/>
    </row>
    <row r="108" spans="1:15" ht="12.75" customHeight="1" x14ac:dyDescent="0.25">
      <c r="B108" s="172" t="s">
        <v>97</v>
      </c>
      <c r="C108" s="66" t="s">
        <v>213</v>
      </c>
      <c r="D108" s="214">
        <f>D107</f>
        <v>38</v>
      </c>
      <c r="E108" s="215" t="s">
        <v>67</v>
      </c>
      <c r="F108" s="53"/>
      <c r="G108" s="60" t="s">
        <v>85</v>
      </c>
      <c r="H108" s="61">
        <f>ROUND((D108*0.05),0)</f>
        <v>2</v>
      </c>
      <c r="I108" s="62"/>
      <c r="J108" s="21"/>
    </row>
    <row r="109" spans="1:15" ht="31.5" customHeight="1" x14ac:dyDescent="0.25">
      <c r="B109" s="172" t="s">
        <v>98</v>
      </c>
      <c r="C109" s="66" t="s">
        <v>221</v>
      </c>
      <c r="D109" s="403">
        <f>D99</f>
        <v>611</v>
      </c>
      <c r="E109" s="404" t="s">
        <v>67</v>
      </c>
      <c r="F109" s="407"/>
      <c r="G109" s="321" t="s">
        <v>85</v>
      </c>
      <c r="H109" s="384">
        <v>37</v>
      </c>
      <c r="I109" s="394"/>
      <c r="J109" s="387"/>
    </row>
    <row r="110" spans="1:15" ht="15.6" x14ac:dyDescent="0.3">
      <c r="B110" s="173"/>
      <c r="C110" s="2"/>
      <c r="D110" s="55"/>
      <c r="E110" s="56"/>
      <c r="F110" s="56"/>
      <c r="G110" s="57"/>
      <c r="H110" s="64"/>
      <c r="I110" s="94"/>
      <c r="J110" s="22"/>
    </row>
    <row r="111" spans="1:15" s="504" customFormat="1" x14ac:dyDescent="0.25">
      <c r="B111" s="290" t="s">
        <v>83</v>
      </c>
      <c r="C111" s="291" t="s">
        <v>87</v>
      </c>
      <c r="D111" s="292"/>
      <c r="E111" s="293"/>
      <c r="F111" s="294"/>
      <c r="G111" s="505"/>
      <c r="H111" s="590"/>
      <c r="I111" s="506"/>
      <c r="K111" s="507"/>
      <c r="L111" s="508"/>
      <c r="M111" s="508"/>
      <c r="N111" s="508"/>
      <c r="O111" s="508"/>
    </row>
    <row r="112" spans="1:15" s="254" customFormat="1" ht="15" customHeight="1" x14ac:dyDescent="0.25">
      <c r="A112" s="245"/>
      <c r="B112" s="268" t="s">
        <v>60</v>
      </c>
      <c r="C112" s="295" t="s">
        <v>178</v>
      </c>
      <c r="D112" s="248"/>
      <c r="E112" s="248"/>
      <c r="F112" s="249"/>
      <c r="G112" s="250"/>
      <c r="H112" s="592"/>
      <c r="I112" s="251"/>
      <c r="J112" s="252"/>
      <c r="K112" s="253"/>
    </row>
    <row r="113" spans="1:12" s="296" customFormat="1" ht="26.4" x14ac:dyDescent="0.25">
      <c r="B113" s="297" t="s">
        <v>61</v>
      </c>
      <c r="C113" s="298" t="s">
        <v>193</v>
      </c>
      <c r="D113" s="269"/>
      <c r="E113" s="270"/>
      <c r="F113" s="299"/>
      <c r="G113" s="408" t="s">
        <v>68</v>
      </c>
      <c r="H113" s="594">
        <v>3</v>
      </c>
      <c r="I113" s="394"/>
      <c r="J113" s="387"/>
      <c r="K113" s="300"/>
    </row>
    <row r="114" spans="1:12" s="296" customFormat="1" x14ac:dyDescent="0.25">
      <c r="B114" s="301"/>
      <c r="C114" s="302"/>
      <c r="D114" s="303"/>
      <c r="E114" s="282"/>
      <c r="G114" s="265"/>
      <c r="H114" s="600"/>
      <c r="I114" s="304"/>
      <c r="J114" s="284"/>
      <c r="K114" s="300"/>
    </row>
    <row r="115" spans="1:12" s="504" customFormat="1" ht="12" customHeight="1" x14ac:dyDescent="0.25">
      <c r="B115" s="322" t="s">
        <v>269</v>
      </c>
      <c r="C115" s="291" t="s">
        <v>259</v>
      </c>
      <c r="D115" s="323"/>
      <c r="E115" s="294"/>
      <c r="F115" s="294"/>
      <c r="G115" s="508"/>
      <c r="H115" s="601"/>
      <c r="I115" s="324"/>
      <c r="J115" s="509"/>
      <c r="L115" s="508"/>
    </row>
    <row r="116" spans="1:12" s="510" customFormat="1" ht="24" hidden="1" customHeight="1" x14ac:dyDescent="0.25">
      <c r="B116" s="511"/>
      <c r="C116" s="686" t="s">
        <v>260</v>
      </c>
      <c r="D116" s="686"/>
      <c r="E116" s="686"/>
      <c r="F116" s="504"/>
      <c r="G116" s="325"/>
      <c r="H116" s="602"/>
      <c r="I116" s="512"/>
      <c r="J116" s="513"/>
    </row>
    <row r="117" spans="1:12" s="510" customFormat="1" ht="15" customHeight="1" x14ac:dyDescent="0.25">
      <c r="B117" s="514" t="s">
        <v>60</v>
      </c>
      <c r="C117" s="687" t="s">
        <v>261</v>
      </c>
      <c r="D117" s="687"/>
      <c r="E117" s="687"/>
      <c r="F117" s="688"/>
      <c r="G117" s="688"/>
      <c r="H117" s="688"/>
      <c r="I117" s="688"/>
      <c r="J117" s="516"/>
    </row>
    <row r="118" spans="1:12" s="510" customFormat="1" ht="27.75" customHeight="1" x14ac:dyDescent="0.25">
      <c r="B118" s="517" t="s">
        <v>61</v>
      </c>
      <c r="C118" s="689" t="s">
        <v>262</v>
      </c>
      <c r="D118" s="689"/>
      <c r="E118" s="689"/>
      <c r="F118" s="519"/>
      <c r="G118" s="519"/>
      <c r="H118" s="603"/>
      <c r="I118" s="520"/>
      <c r="J118" s="521"/>
    </row>
    <row r="119" spans="1:12" s="504" customFormat="1" ht="15" customHeight="1" x14ac:dyDescent="0.25">
      <c r="A119" s="326"/>
      <c r="B119" s="517" t="s">
        <v>63</v>
      </c>
      <c r="C119" s="689" t="s">
        <v>263</v>
      </c>
      <c r="D119" s="689"/>
      <c r="E119" s="689"/>
      <c r="F119" s="327"/>
      <c r="G119" s="507"/>
      <c r="H119" s="604"/>
      <c r="I119" s="512"/>
      <c r="J119" s="522"/>
    </row>
    <row r="120" spans="1:12" s="504" customFormat="1" ht="15" customHeight="1" x14ac:dyDescent="0.25">
      <c r="A120" s="326"/>
      <c r="B120" s="517" t="s">
        <v>86</v>
      </c>
      <c r="C120" s="689" t="s">
        <v>264</v>
      </c>
      <c r="D120" s="689"/>
      <c r="E120" s="689"/>
      <c r="F120" s="327"/>
      <c r="G120" s="507"/>
      <c r="H120" s="604"/>
      <c r="I120" s="512"/>
      <c r="J120" s="522"/>
    </row>
    <row r="121" spans="1:12" s="504" customFormat="1" ht="15" customHeight="1" x14ac:dyDescent="0.25">
      <c r="A121" s="326"/>
      <c r="B121" s="517" t="s">
        <v>95</v>
      </c>
      <c r="C121" s="689" t="s">
        <v>265</v>
      </c>
      <c r="D121" s="689"/>
      <c r="E121" s="689"/>
      <c r="F121" s="327"/>
      <c r="G121" s="507"/>
      <c r="H121" s="604"/>
      <c r="I121" s="512"/>
      <c r="J121" s="522"/>
    </row>
    <row r="122" spans="1:12" s="504" customFormat="1" ht="15" customHeight="1" x14ac:dyDescent="0.25">
      <c r="A122" s="326"/>
      <c r="B122" s="517" t="s">
        <v>96</v>
      </c>
      <c r="C122" s="689" t="s">
        <v>266</v>
      </c>
      <c r="D122" s="689"/>
      <c r="E122" s="689"/>
      <c r="F122" s="327"/>
      <c r="G122" s="507"/>
      <c r="H122" s="604"/>
      <c r="I122" s="512"/>
      <c r="J122" s="522"/>
    </row>
    <row r="123" spans="1:12" s="504" customFormat="1" ht="26.4" x14ac:dyDescent="0.25">
      <c r="B123" s="523" t="s">
        <v>202</v>
      </c>
      <c r="C123" s="524" t="s">
        <v>267</v>
      </c>
      <c r="D123" s="384">
        <f>SUM(H205)</f>
        <v>90</v>
      </c>
      <c r="E123" s="321" t="s">
        <v>67</v>
      </c>
      <c r="F123" s="385"/>
      <c r="G123" s="525" t="s">
        <v>68</v>
      </c>
      <c r="H123" s="605">
        <v>33</v>
      </c>
      <c r="I123" s="394"/>
      <c r="J123" s="387"/>
      <c r="L123" s="508"/>
    </row>
    <row r="124" spans="1:12" s="504" customFormat="1" ht="39.6" x14ac:dyDescent="0.25">
      <c r="B124" s="523" t="s">
        <v>203</v>
      </c>
      <c r="C124" s="524" t="s">
        <v>274</v>
      </c>
      <c r="D124" s="384">
        <f>SUM(D123:D123)</f>
        <v>90</v>
      </c>
      <c r="E124" s="321" t="s">
        <v>67</v>
      </c>
      <c r="F124" s="385"/>
      <c r="G124" s="525" t="s">
        <v>68</v>
      </c>
      <c r="H124" s="605">
        <f>SUM(H123:H123)</f>
        <v>33</v>
      </c>
      <c r="I124" s="394"/>
      <c r="J124" s="387"/>
      <c r="L124" s="508"/>
    </row>
    <row r="125" spans="1:12" s="504" customFormat="1" x14ac:dyDescent="0.25">
      <c r="B125" s="526"/>
      <c r="D125" s="64"/>
      <c r="E125" s="57"/>
      <c r="F125" s="328"/>
      <c r="G125" s="343"/>
      <c r="H125" s="601"/>
      <c r="I125" s="509"/>
      <c r="J125" s="509"/>
      <c r="L125" s="508"/>
    </row>
    <row r="126" spans="1:12" s="504" customFormat="1" ht="12" customHeight="1" x14ac:dyDescent="0.25">
      <c r="B126" s="322" t="s">
        <v>294</v>
      </c>
      <c r="C126" s="291" t="s">
        <v>282</v>
      </c>
      <c r="D126" s="323"/>
      <c r="E126" s="294"/>
      <c r="F126" s="294"/>
      <c r="G126" s="508"/>
      <c r="H126" s="601"/>
      <c r="I126" s="324"/>
      <c r="J126" s="509"/>
      <c r="L126" s="508"/>
    </row>
    <row r="127" spans="1:12" s="504" customFormat="1" ht="26.4" x14ac:dyDescent="0.25">
      <c r="B127" s="523" t="s">
        <v>177</v>
      </c>
      <c r="C127" s="524" t="s">
        <v>268</v>
      </c>
      <c r="D127" s="61"/>
      <c r="E127" s="60"/>
      <c r="F127" s="328"/>
      <c r="G127" s="525" t="s">
        <v>73</v>
      </c>
      <c r="H127" s="605">
        <v>3</v>
      </c>
      <c r="I127" s="394"/>
      <c r="J127" s="387"/>
      <c r="L127" s="508"/>
    </row>
    <row r="128" spans="1:12" s="504" customFormat="1" ht="26.4" x14ac:dyDescent="0.25">
      <c r="B128" s="523" t="s">
        <v>179</v>
      </c>
      <c r="C128" s="524" t="s">
        <v>283</v>
      </c>
      <c r="D128" s="61"/>
      <c r="E128" s="60"/>
      <c r="F128" s="328"/>
      <c r="G128" s="525" t="s">
        <v>73</v>
      </c>
      <c r="H128" s="605">
        <v>3</v>
      </c>
      <c r="I128" s="394"/>
      <c r="J128" s="387"/>
      <c r="L128" s="508"/>
    </row>
    <row r="129" spans="1:11" s="296" customFormat="1" ht="25.5" customHeight="1" x14ac:dyDescent="0.25">
      <c r="B129" s="301"/>
      <c r="C129" s="302"/>
      <c r="D129" s="303"/>
      <c r="E129" s="282"/>
      <c r="F129" s="265"/>
      <c r="H129" s="600"/>
      <c r="I129" s="304"/>
      <c r="J129" s="284"/>
      <c r="K129" s="300"/>
    </row>
    <row r="130" spans="1:11" x14ac:dyDescent="0.25">
      <c r="B130" s="174"/>
      <c r="C130" s="679" t="s">
        <v>88</v>
      </c>
      <c r="D130" s="679"/>
      <c r="E130" s="679"/>
      <c r="F130" s="679"/>
      <c r="G130" s="679"/>
      <c r="H130" s="679"/>
      <c r="I130" s="104"/>
      <c r="J130" s="10"/>
    </row>
    <row r="131" spans="1:11" x14ac:dyDescent="0.25">
      <c r="B131" s="174"/>
      <c r="C131" s="27"/>
      <c r="D131" s="27"/>
      <c r="E131" s="27"/>
      <c r="F131" s="27"/>
      <c r="G131" s="27"/>
      <c r="H131" s="584"/>
      <c r="I131" s="104"/>
      <c r="J131" s="11"/>
    </row>
    <row r="132" spans="1:11" ht="13.8" thickBot="1" x14ac:dyDescent="0.3">
      <c r="B132" s="174"/>
      <c r="C132" s="27"/>
      <c r="D132" s="27"/>
      <c r="E132" s="27"/>
      <c r="F132" s="27"/>
      <c r="G132" s="27"/>
      <c r="H132" s="584"/>
      <c r="I132" s="104"/>
      <c r="J132" s="11"/>
    </row>
    <row r="133" spans="1:11" ht="16.2" thickBot="1" x14ac:dyDescent="0.35">
      <c r="B133" s="486" t="s">
        <v>47</v>
      </c>
      <c r="C133" s="487" t="s">
        <v>369</v>
      </c>
      <c r="D133" s="488"/>
      <c r="E133" s="489"/>
      <c r="F133" s="489"/>
      <c r="G133" s="490"/>
      <c r="H133" s="575"/>
      <c r="I133" s="491"/>
      <c r="J133" s="492"/>
    </row>
    <row r="134" spans="1:11" ht="15.6" x14ac:dyDescent="0.3">
      <c r="B134" s="173"/>
      <c r="C134" s="627" t="s">
        <v>412</v>
      </c>
      <c r="D134" s="55"/>
      <c r="E134" s="56"/>
      <c r="F134" s="56"/>
      <c r="G134" s="57"/>
      <c r="H134" s="64"/>
      <c r="I134" s="94"/>
      <c r="J134" s="22"/>
    </row>
    <row r="135" spans="1:11" ht="15.6" x14ac:dyDescent="0.3">
      <c r="B135" s="173"/>
      <c r="C135" s="2"/>
      <c r="D135" s="55"/>
      <c r="E135" s="56"/>
      <c r="F135" s="56"/>
      <c r="G135" s="57"/>
      <c r="H135" s="64"/>
      <c r="I135" s="94"/>
      <c r="J135" s="22"/>
    </row>
    <row r="136" spans="1:11" s="106" customFormat="1" x14ac:dyDescent="0.25">
      <c r="A136" s="68"/>
      <c r="B136" s="169"/>
      <c r="C136" s="159" t="s">
        <v>155</v>
      </c>
      <c r="D136" s="159"/>
      <c r="E136" s="159"/>
      <c r="F136" s="115"/>
      <c r="G136" s="115"/>
      <c r="H136" s="587"/>
      <c r="I136" s="116"/>
      <c r="J136" s="63"/>
      <c r="K136" s="68"/>
    </row>
    <row r="137" spans="1:11" s="106" customFormat="1" ht="15" customHeight="1" x14ac:dyDescent="0.25">
      <c r="A137" s="68"/>
      <c r="B137" s="176"/>
      <c r="C137" s="681" t="s">
        <v>89</v>
      </c>
      <c r="D137" s="681"/>
      <c r="E137" s="681"/>
      <c r="F137" s="681"/>
      <c r="G137" s="205"/>
      <c r="H137" s="598"/>
      <c r="I137" s="206"/>
      <c r="J137" s="207"/>
      <c r="K137" s="68"/>
    </row>
    <row r="138" spans="1:11" s="106" customFormat="1" ht="27" customHeight="1" x14ac:dyDescent="0.25">
      <c r="A138" s="68"/>
      <c r="B138" s="171"/>
      <c r="C138" s="683" t="s">
        <v>90</v>
      </c>
      <c r="D138" s="683"/>
      <c r="E138" s="683"/>
      <c r="F138" s="683"/>
      <c r="G138" s="115"/>
      <c r="H138" s="587"/>
      <c r="I138" s="116"/>
      <c r="J138" s="208"/>
      <c r="K138" s="68"/>
    </row>
    <row r="139" spans="1:11" s="106" customFormat="1" ht="27" customHeight="1" x14ac:dyDescent="0.25">
      <c r="A139" s="68"/>
      <c r="B139" s="171"/>
      <c r="C139" s="683" t="s">
        <v>156</v>
      </c>
      <c r="D139" s="683"/>
      <c r="E139" s="683"/>
      <c r="F139" s="683"/>
      <c r="G139" s="115"/>
      <c r="H139" s="587"/>
      <c r="I139" s="116"/>
      <c r="J139" s="208"/>
      <c r="K139" s="68"/>
    </row>
    <row r="140" spans="1:11" s="106" customFormat="1" x14ac:dyDescent="0.25">
      <c r="A140" s="68"/>
      <c r="B140" s="171"/>
      <c r="C140" s="683" t="s">
        <v>91</v>
      </c>
      <c r="D140" s="683"/>
      <c r="E140" s="683"/>
      <c r="F140" s="683"/>
      <c r="G140" s="115"/>
      <c r="H140" s="587"/>
      <c r="I140" s="116"/>
      <c r="J140" s="208"/>
      <c r="K140" s="68"/>
    </row>
    <row r="141" spans="1:11" s="106" customFormat="1" x14ac:dyDescent="0.25">
      <c r="A141" s="68"/>
      <c r="B141" s="171"/>
      <c r="C141" s="695" t="s">
        <v>157</v>
      </c>
      <c r="D141" s="683"/>
      <c r="E141" s="683"/>
      <c r="F141" s="683"/>
      <c r="G141" s="115"/>
      <c r="H141" s="587"/>
      <c r="I141" s="116"/>
      <c r="J141" s="208"/>
      <c r="K141" s="68"/>
    </row>
    <row r="142" spans="1:11" s="106" customFormat="1" ht="25.5" customHeight="1" x14ac:dyDescent="0.25">
      <c r="A142" s="68"/>
      <c r="B142" s="171"/>
      <c r="C142" s="683" t="s">
        <v>158</v>
      </c>
      <c r="D142" s="683"/>
      <c r="E142" s="683"/>
      <c r="F142" s="683"/>
      <c r="G142" s="115"/>
      <c r="H142" s="587"/>
      <c r="I142" s="116"/>
      <c r="J142" s="208"/>
      <c r="K142" s="68"/>
    </row>
    <row r="143" spans="1:11" s="106" customFormat="1" x14ac:dyDescent="0.25">
      <c r="A143" s="68"/>
      <c r="B143" s="178"/>
      <c r="C143" s="209" t="s">
        <v>92</v>
      </c>
      <c r="D143" s="209"/>
      <c r="E143" s="209"/>
      <c r="F143" s="210"/>
      <c r="G143" s="210"/>
      <c r="H143" s="599"/>
      <c r="I143" s="211"/>
      <c r="J143" s="212"/>
      <c r="K143" s="68"/>
    </row>
    <row r="144" spans="1:11" s="106" customFormat="1" x14ac:dyDescent="0.25">
      <c r="A144" s="68"/>
      <c r="B144" s="169"/>
      <c r="C144" s="68"/>
      <c r="D144" s="68"/>
      <c r="E144" s="68"/>
      <c r="F144" s="115"/>
      <c r="G144" s="115"/>
      <c r="H144" s="587"/>
      <c r="I144" s="116"/>
      <c r="J144" s="63"/>
      <c r="K144" s="68"/>
    </row>
    <row r="145" spans="1:19" s="231" customFormat="1" x14ac:dyDescent="0.25">
      <c r="B145" s="240" t="s">
        <v>93</v>
      </c>
      <c r="C145" s="241" t="s">
        <v>278</v>
      </c>
      <c r="D145" s="242"/>
      <c r="E145" s="243"/>
      <c r="G145" s="237"/>
      <c r="H145" s="590"/>
      <c r="I145" s="238"/>
      <c r="K145" s="239"/>
    </row>
    <row r="146" spans="1:19" x14ac:dyDescent="0.25">
      <c r="B146" s="176" t="s">
        <v>60</v>
      </c>
      <c r="C146" s="690" t="s">
        <v>270</v>
      </c>
      <c r="D146" s="690"/>
      <c r="E146" s="690"/>
      <c r="F146" s="691"/>
      <c r="G146" s="691"/>
      <c r="H146" s="691"/>
      <c r="I146" s="691"/>
      <c r="J146" s="124"/>
      <c r="L146" s="111"/>
    </row>
    <row r="147" spans="1:19" ht="29.25" customHeight="1" x14ac:dyDescent="0.25">
      <c r="B147" s="171" t="s">
        <v>61</v>
      </c>
      <c r="C147" s="693" t="s">
        <v>277</v>
      </c>
      <c r="D147" s="693"/>
      <c r="E147" s="693"/>
      <c r="F147" s="693"/>
      <c r="G147" s="693"/>
      <c r="H147" s="606"/>
      <c r="I147" s="527"/>
      <c r="J147" s="125"/>
      <c r="L147" s="111"/>
    </row>
    <row r="148" spans="1:19" x14ac:dyDescent="0.25">
      <c r="B148" s="171" t="s">
        <v>63</v>
      </c>
      <c r="C148" s="692" t="s">
        <v>280</v>
      </c>
      <c r="D148" s="692"/>
      <c r="E148" s="692"/>
      <c r="F148" s="528"/>
      <c r="G148" s="529"/>
      <c r="H148" s="607"/>
      <c r="I148" s="530"/>
      <c r="J148" s="125"/>
      <c r="L148" s="111"/>
    </row>
    <row r="149" spans="1:19" x14ac:dyDescent="0.25">
      <c r="B149" s="171"/>
      <c r="C149" s="692"/>
      <c r="D149" s="692"/>
      <c r="E149" s="692"/>
      <c r="F149" s="528"/>
      <c r="G149" s="529"/>
      <c r="H149" s="607"/>
      <c r="I149" s="530"/>
      <c r="J149" s="125"/>
      <c r="L149" s="111"/>
    </row>
    <row r="150" spans="1:19" ht="39.6" x14ac:dyDescent="0.25">
      <c r="B150" s="172" t="s">
        <v>86</v>
      </c>
      <c r="C150" s="308" t="s">
        <v>279</v>
      </c>
      <c r="D150" s="309"/>
      <c r="E150" s="59"/>
      <c r="F150" s="310"/>
      <c r="G150" s="321" t="s">
        <v>73</v>
      </c>
      <c r="H150" s="384">
        <v>50</v>
      </c>
      <c r="I150" s="394"/>
      <c r="J150" s="387"/>
    </row>
    <row r="151" spans="1:19" s="106" customFormat="1" x14ac:dyDescent="0.25">
      <c r="A151" s="68"/>
      <c r="B151" s="169"/>
      <c r="C151" s="68"/>
      <c r="D151" s="68"/>
      <c r="E151" s="68"/>
      <c r="F151" s="115"/>
      <c r="G151" s="115"/>
      <c r="H151" s="587"/>
      <c r="I151" s="116"/>
      <c r="J151" s="63"/>
      <c r="K151" s="68"/>
    </row>
    <row r="152" spans="1:19" s="231" customFormat="1" x14ac:dyDescent="0.25">
      <c r="B152" s="240" t="s">
        <v>94</v>
      </c>
      <c r="C152" s="241" t="s">
        <v>180</v>
      </c>
      <c r="D152" s="242"/>
      <c r="E152" s="243"/>
      <c r="G152" s="237"/>
      <c r="H152" s="590"/>
      <c r="I152" s="238"/>
      <c r="K152" s="239"/>
    </row>
    <row r="153" spans="1:19" x14ac:dyDescent="0.25">
      <c r="B153" s="176" t="s">
        <v>60</v>
      </c>
      <c r="C153" s="121" t="s">
        <v>197</v>
      </c>
      <c r="D153" s="122"/>
      <c r="E153" s="122"/>
      <c r="F153" s="123"/>
      <c r="G153" s="123"/>
      <c r="H153" s="608"/>
      <c r="I153" s="123"/>
      <c r="J153" s="124"/>
      <c r="L153" s="111"/>
    </row>
    <row r="154" spans="1:19" ht="25.5" customHeight="1" x14ac:dyDescent="0.25">
      <c r="B154" s="171" t="s">
        <v>61</v>
      </c>
      <c r="C154" s="674" t="s">
        <v>198</v>
      </c>
      <c r="D154" s="635"/>
      <c r="E154" s="635"/>
      <c r="F154" s="635"/>
      <c r="G154" s="88"/>
      <c r="H154" s="609"/>
      <c r="I154" s="88"/>
      <c r="J154" s="125"/>
      <c r="L154" s="111"/>
    </row>
    <row r="155" spans="1:19" ht="12.75" customHeight="1" x14ac:dyDescent="0.25">
      <c r="B155" s="179" t="s">
        <v>63</v>
      </c>
      <c r="C155" s="126" t="s">
        <v>168</v>
      </c>
      <c r="D155" s="90"/>
      <c r="E155" s="127"/>
      <c r="F155" s="126"/>
      <c r="G155" s="128" t="s">
        <v>67</v>
      </c>
      <c r="H155" s="71">
        <v>38</v>
      </c>
      <c r="I155" s="129"/>
      <c r="J155" s="130"/>
      <c r="K155" s="305"/>
      <c r="L155" s="306"/>
      <c r="M155" s="307"/>
      <c r="N155" s="306"/>
      <c r="O155" s="89"/>
      <c r="P155" s="89"/>
      <c r="Q155" s="306"/>
      <c r="R155" s="89"/>
      <c r="S155" s="306"/>
    </row>
    <row r="156" spans="1:19" ht="26.4" x14ac:dyDescent="0.25">
      <c r="B156" s="172" t="s">
        <v>86</v>
      </c>
      <c r="C156" s="308" t="s">
        <v>281</v>
      </c>
      <c r="D156" s="395">
        <f>SUM(H155)</f>
        <v>38</v>
      </c>
      <c r="E156" s="396" t="s">
        <v>67</v>
      </c>
      <c r="F156" s="397"/>
      <c r="G156" s="321" t="s">
        <v>73</v>
      </c>
      <c r="H156" s="384">
        <f>SUM(D156)*6</f>
        <v>228</v>
      </c>
      <c r="I156" s="394"/>
      <c r="J156" s="387"/>
    </row>
    <row r="157" spans="1:19" x14ac:dyDescent="0.25">
      <c r="B157" s="172" t="s">
        <v>199</v>
      </c>
      <c r="C157" s="308" t="s">
        <v>192</v>
      </c>
      <c r="D157" s="311"/>
      <c r="E157" s="312"/>
      <c r="F157" s="310"/>
      <c r="G157" s="60" t="s">
        <v>73</v>
      </c>
      <c r="H157" s="61">
        <v>5</v>
      </c>
      <c r="I157" s="62"/>
      <c r="J157" s="21"/>
    </row>
    <row r="158" spans="1:19" x14ac:dyDescent="0.25">
      <c r="B158" s="172" t="s">
        <v>200</v>
      </c>
      <c r="C158" s="308" t="s">
        <v>190</v>
      </c>
      <c r="D158" s="311"/>
      <c r="E158" s="312"/>
      <c r="F158" s="310"/>
      <c r="G158" s="60" t="s">
        <v>73</v>
      </c>
      <c r="H158" s="61">
        <v>8</v>
      </c>
      <c r="I158" s="62"/>
      <c r="J158" s="21"/>
    </row>
    <row r="159" spans="1:19" x14ac:dyDescent="0.25">
      <c r="B159" s="172" t="s">
        <v>201</v>
      </c>
      <c r="C159" s="308" t="s">
        <v>191</v>
      </c>
      <c r="D159" s="311"/>
      <c r="E159" s="312"/>
      <c r="F159" s="310"/>
      <c r="G159" s="60" t="s">
        <v>73</v>
      </c>
      <c r="H159" s="61">
        <v>7</v>
      </c>
      <c r="I159" s="62"/>
      <c r="J159" s="21"/>
    </row>
    <row r="160" spans="1:19" ht="26.4" x14ac:dyDescent="0.25">
      <c r="B160" s="172" t="s">
        <v>399</v>
      </c>
      <c r="C160" s="308" t="s">
        <v>400</v>
      </c>
      <c r="D160" s="395">
        <v>30</v>
      </c>
      <c r="E160" s="396" t="s">
        <v>67</v>
      </c>
      <c r="F160" s="397"/>
      <c r="G160" s="321" t="s">
        <v>73</v>
      </c>
      <c r="H160" s="384">
        <f>SUM(D160)*9</f>
        <v>270</v>
      </c>
      <c r="I160" s="394"/>
      <c r="J160" s="387"/>
    </row>
    <row r="161" spans="1:19" s="106" customFormat="1" ht="52.8" x14ac:dyDescent="0.25">
      <c r="B161" s="169"/>
      <c r="C161" s="131" t="s">
        <v>398</v>
      </c>
      <c r="D161" s="119"/>
      <c r="E161" s="119"/>
      <c r="F161" s="132"/>
      <c r="G161" s="132"/>
      <c r="H161" s="610"/>
      <c r="J161" s="133"/>
      <c r="K161" s="133"/>
    </row>
    <row r="162" spans="1:19" s="106" customFormat="1" x14ac:dyDescent="0.25">
      <c r="A162" s="68"/>
      <c r="B162" s="169"/>
      <c r="C162" s="68"/>
      <c r="D162" s="68"/>
      <c r="E162" s="68"/>
      <c r="F162" s="115"/>
      <c r="G162" s="115"/>
      <c r="H162" s="587"/>
      <c r="I162" s="116"/>
      <c r="J162" s="63"/>
      <c r="K162" s="68"/>
    </row>
    <row r="163" spans="1:19" x14ac:dyDescent="0.25">
      <c r="B163" s="161" t="s">
        <v>220</v>
      </c>
      <c r="C163" s="1" t="s">
        <v>169</v>
      </c>
      <c r="D163" s="70"/>
      <c r="E163" s="70"/>
      <c r="G163" s="70" t="s">
        <v>67</v>
      </c>
      <c r="H163" s="71">
        <f>SUM(H173)</f>
        <v>611</v>
      </c>
      <c r="I163" s="94"/>
      <c r="J163" s="22"/>
    </row>
    <row r="164" spans="1:19" x14ac:dyDescent="0.25">
      <c r="B164" s="176" t="s">
        <v>60</v>
      </c>
      <c r="C164" s="121" t="s">
        <v>164</v>
      </c>
      <c r="D164" s="122"/>
      <c r="E164" s="122"/>
      <c r="F164" s="123"/>
      <c r="G164" s="123"/>
      <c r="H164" s="608"/>
      <c r="I164" s="123"/>
      <c r="J164" s="124"/>
      <c r="L164" s="111"/>
    </row>
    <row r="165" spans="1:19" ht="25.5" customHeight="1" x14ac:dyDescent="0.25">
      <c r="B165" s="171" t="s">
        <v>61</v>
      </c>
      <c r="C165" s="674" t="s">
        <v>188</v>
      </c>
      <c r="D165" s="635"/>
      <c r="E165" s="635"/>
      <c r="F165" s="635"/>
      <c r="G165" s="88"/>
      <c r="H165" s="609"/>
      <c r="I165" s="88"/>
      <c r="J165" s="125"/>
      <c r="L165" s="111"/>
    </row>
    <row r="166" spans="1:19" ht="51" customHeight="1" x14ac:dyDescent="0.25">
      <c r="B166" s="171" t="s">
        <v>63</v>
      </c>
      <c r="C166" s="674" t="s">
        <v>165</v>
      </c>
      <c r="D166" s="635"/>
      <c r="E166" s="635"/>
      <c r="F166" s="635"/>
      <c r="G166" s="88"/>
      <c r="H166" s="609"/>
      <c r="I166" s="88"/>
      <c r="J166" s="125"/>
      <c r="L166" s="111"/>
    </row>
    <row r="167" spans="1:19" ht="38.25" customHeight="1" x14ac:dyDescent="0.25">
      <c r="B167" s="171" t="s">
        <v>86</v>
      </c>
      <c r="C167" s="674" t="s">
        <v>166</v>
      </c>
      <c r="D167" s="635"/>
      <c r="E167" s="635"/>
      <c r="F167" s="635"/>
      <c r="G167" s="88"/>
      <c r="H167" s="609"/>
      <c r="I167" s="88"/>
      <c r="J167" s="125"/>
      <c r="L167" s="111"/>
    </row>
    <row r="168" spans="1:19" ht="39" customHeight="1" x14ac:dyDescent="0.25">
      <c r="B168" s="171" t="s">
        <v>95</v>
      </c>
      <c r="C168" s="674" t="s">
        <v>167</v>
      </c>
      <c r="D168" s="635"/>
      <c r="E168" s="635"/>
      <c r="F168" s="635"/>
      <c r="G168" s="88"/>
      <c r="H168" s="609"/>
      <c r="I168" s="88"/>
      <c r="J168" s="125"/>
      <c r="L168" s="111"/>
    </row>
    <row r="169" spans="1:19" ht="39" customHeight="1" x14ac:dyDescent="0.25">
      <c r="B169" s="171" t="s">
        <v>96</v>
      </c>
      <c r="C169" s="674" t="s">
        <v>189</v>
      </c>
      <c r="D169" s="635"/>
      <c r="E169" s="635"/>
      <c r="F169" s="635"/>
      <c r="G169" s="88"/>
      <c r="H169" s="609"/>
      <c r="I169" s="88"/>
      <c r="J169" s="125"/>
      <c r="L169" s="111"/>
    </row>
    <row r="170" spans="1:19" ht="39" customHeight="1" x14ac:dyDescent="0.25">
      <c r="B170" s="171" t="s">
        <v>202</v>
      </c>
      <c r="C170" s="674" t="s">
        <v>195</v>
      </c>
      <c r="D170" s="635"/>
      <c r="E170" s="635"/>
      <c r="F170" s="635"/>
      <c r="G170" s="88"/>
      <c r="H170" s="609"/>
      <c r="I170" s="88"/>
      <c r="J170" s="125"/>
      <c r="L170" s="111"/>
    </row>
    <row r="171" spans="1:19" ht="75.75" customHeight="1" x14ac:dyDescent="0.25">
      <c r="B171" s="171" t="s">
        <v>203</v>
      </c>
      <c r="C171" s="674" t="s">
        <v>196</v>
      </c>
      <c r="D171" s="635"/>
      <c r="E171" s="635"/>
      <c r="F171" s="635"/>
      <c r="G171" s="88"/>
      <c r="H171" s="609"/>
      <c r="I171" s="88"/>
      <c r="J171" s="125"/>
      <c r="L171" s="111"/>
    </row>
    <row r="172" spans="1:19" ht="12.75" customHeight="1" x14ac:dyDescent="0.25">
      <c r="B172" s="179" t="s">
        <v>98</v>
      </c>
      <c r="C172" s="126" t="s">
        <v>168</v>
      </c>
      <c r="D172" s="90"/>
      <c r="E172" s="127"/>
      <c r="F172" s="126"/>
      <c r="G172" s="128" t="str">
        <f>G173</f>
        <v>m²</v>
      </c>
      <c r="H172" s="611"/>
      <c r="I172" s="129"/>
      <c r="J172" s="130"/>
      <c r="K172" s="305"/>
      <c r="L172" s="306"/>
      <c r="M172" s="307"/>
      <c r="N172" s="306"/>
      <c r="O172" s="89"/>
      <c r="P172" s="89"/>
      <c r="Q172" s="306"/>
      <c r="R172" s="89"/>
      <c r="S172" s="306"/>
    </row>
    <row r="173" spans="1:19" ht="26.4" x14ac:dyDescent="0.25">
      <c r="B173" s="183" t="s">
        <v>138</v>
      </c>
      <c r="C173" s="313" t="s">
        <v>225</v>
      </c>
      <c r="D173" s="314"/>
      <c r="E173" s="315"/>
      <c r="G173" s="398" t="s">
        <v>67</v>
      </c>
      <c r="H173" s="612">
        <v>611</v>
      </c>
      <c r="I173" s="399"/>
      <c r="J173" s="400"/>
    </row>
    <row r="174" spans="1:19" s="106" customFormat="1" ht="52.8" x14ac:dyDescent="0.25">
      <c r="B174" s="169"/>
      <c r="C174" s="131" t="s">
        <v>284</v>
      </c>
      <c r="D174" s="119"/>
      <c r="E174" s="119"/>
      <c r="F174" s="132"/>
      <c r="G174" s="132"/>
      <c r="H174" s="610"/>
      <c r="J174" s="133"/>
      <c r="K174" s="133"/>
    </row>
    <row r="175" spans="1:19" x14ac:dyDescent="0.25">
      <c r="B175" s="174"/>
      <c r="C175" s="12"/>
      <c r="D175" s="70"/>
      <c r="E175" s="70"/>
      <c r="G175" s="57"/>
      <c r="H175" s="64"/>
      <c r="I175" s="94"/>
      <c r="J175" s="22"/>
    </row>
    <row r="176" spans="1:19" x14ac:dyDescent="0.25">
      <c r="B176" s="88"/>
      <c r="C176" s="679" t="s">
        <v>99</v>
      </c>
      <c r="D176" s="679"/>
      <c r="E176" s="679"/>
      <c r="F176" s="679"/>
      <c r="G176" s="679"/>
      <c r="H176" s="679"/>
      <c r="I176" s="104"/>
      <c r="J176" s="10"/>
    </row>
    <row r="177" spans="2:16" x14ac:dyDescent="0.25">
      <c r="B177" s="88"/>
      <c r="C177" s="27"/>
      <c r="D177" s="27"/>
      <c r="E177" s="27"/>
      <c r="F177" s="27"/>
      <c r="G177" s="27"/>
      <c r="H177" s="584"/>
      <c r="I177" s="104"/>
      <c r="J177" s="11"/>
    </row>
    <row r="178" spans="2:16" ht="12.75" customHeight="1" thickBot="1" x14ac:dyDescent="0.3">
      <c r="B178" s="174"/>
      <c r="C178" s="110"/>
      <c r="D178" s="36"/>
      <c r="E178" s="37"/>
      <c r="F178" s="37"/>
      <c r="G178" s="57"/>
      <c r="H178" s="64"/>
      <c r="I178" s="94"/>
      <c r="J178" s="22"/>
      <c r="K178" s="101"/>
      <c r="L178" s="316"/>
      <c r="M178" s="317"/>
      <c r="O178" s="318"/>
      <c r="P178" s="318"/>
    </row>
    <row r="179" spans="2:16" ht="16.2" thickBot="1" x14ac:dyDescent="0.35">
      <c r="B179" s="486" t="s">
        <v>48</v>
      </c>
      <c r="C179" s="487" t="s">
        <v>367</v>
      </c>
      <c r="D179" s="493"/>
      <c r="E179" s="489"/>
      <c r="F179" s="489"/>
      <c r="G179" s="490"/>
      <c r="H179" s="575"/>
      <c r="I179" s="491"/>
      <c r="J179" s="492"/>
    </row>
    <row r="180" spans="2:16" ht="15.6" x14ac:dyDescent="0.3">
      <c r="B180" s="173"/>
      <c r="C180" s="627" t="s">
        <v>412</v>
      </c>
      <c r="D180" s="55"/>
      <c r="E180" s="56"/>
      <c r="F180" s="56"/>
      <c r="G180" s="57"/>
      <c r="H180" s="64"/>
      <c r="I180" s="94"/>
      <c r="J180" s="22"/>
    </row>
    <row r="181" spans="2:16" ht="15.6" x14ac:dyDescent="0.3">
      <c r="B181" s="173"/>
      <c r="C181" s="2"/>
      <c r="D181" s="72"/>
      <c r="E181" s="56"/>
      <c r="F181" s="56"/>
      <c r="G181" s="57"/>
      <c r="H181" s="64"/>
      <c r="I181" s="94"/>
      <c r="J181" s="22"/>
    </row>
    <row r="182" spans="2:16" ht="15.6" x14ac:dyDescent="0.3">
      <c r="B182" s="173"/>
      <c r="C182" s="1" t="s">
        <v>347</v>
      </c>
      <c r="D182" s="72"/>
      <c r="E182" s="56"/>
      <c r="F182" s="56"/>
      <c r="G182" s="57"/>
      <c r="H182" s="64"/>
      <c r="I182" s="94"/>
      <c r="J182" s="22"/>
    </row>
    <row r="183" spans="2:16" ht="15" customHeight="1" x14ac:dyDescent="0.25">
      <c r="B183" s="514" t="s">
        <v>60</v>
      </c>
      <c r="C183" s="515" t="s">
        <v>336</v>
      </c>
      <c r="D183" s="515"/>
      <c r="E183" s="515"/>
      <c r="F183" s="365"/>
      <c r="G183" s="103"/>
      <c r="H183" s="613"/>
      <c r="I183" s="92"/>
      <c r="J183" s="93"/>
    </row>
    <row r="184" spans="2:16" ht="26.4" x14ac:dyDescent="0.25">
      <c r="B184" s="517" t="s">
        <v>61</v>
      </c>
      <c r="C184" s="518" t="s">
        <v>335</v>
      </c>
      <c r="D184" s="72"/>
      <c r="E184" s="56"/>
      <c r="F184" s="56"/>
      <c r="G184" s="57"/>
      <c r="H184" s="64"/>
      <c r="I184" s="94"/>
      <c r="J184" s="95"/>
    </row>
    <row r="185" spans="2:16" ht="66" x14ac:dyDescent="0.25">
      <c r="B185" s="517" t="s">
        <v>63</v>
      </c>
      <c r="C185" s="518" t="s">
        <v>334</v>
      </c>
      <c r="D185" s="72"/>
      <c r="E185" s="56"/>
      <c r="F185" s="56"/>
      <c r="G185" s="57"/>
      <c r="H185" s="64"/>
      <c r="I185" s="94"/>
      <c r="J185" s="95"/>
    </row>
    <row r="186" spans="2:16" ht="39.6" x14ac:dyDescent="0.25">
      <c r="B186" s="517" t="s">
        <v>86</v>
      </c>
      <c r="C186" s="518" t="s">
        <v>333</v>
      </c>
      <c r="D186" s="72"/>
      <c r="E186" s="56"/>
      <c r="F186" s="56"/>
      <c r="G186" s="57"/>
      <c r="H186" s="64"/>
      <c r="I186" s="94"/>
      <c r="J186" s="95"/>
    </row>
    <row r="187" spans="2:16" ht="26.4" x14ac:dyDescent="0.25">
      <c r="B187" s="517" t="s">
        <v>95</v>
      </c>
      <c r="C187" s="518" t="s">
        <v>332</v>
      </c>
      <c r="D187" s="72"/>
      <c r="E187" s="56"/>
      <c r="F187" s="56"/>
      <c r="G187" s="57"/>
      <c r="H187" s="64"/>
      <c r="I187" s="94"/>
      <c r="J187" s="95"/>
    </row>
    <row r="188" spans="2:16" ht="39.6" x14ac:dyDescent="0.25">
      <c r="B188" s="517" t="s">
        <v>96</v>
      </c>
      <c r="C188" s="518" t="s">
        <v>331</v>
      </c>
      <c r="D188" s="72"/>
      <c r="E188" s="56"/>
      <c r="F188" s="56"/>
      <c r="G188" s="57"/>
      <c r="H188" s="64"/>
      <c r="I188" s="94"/>
      <c r="J188" s="95"/>
    </row>
    <row r="189" spans="2:16" ht="39.6" x14ac:dyDescent="0.25">
      <c r="B189" s="517" t="s">
        <v>97</v>
      </c>
      <c r="C189" s="518" t="s">
        <v>330</v>
      </c>
      <c r="D189" s="72"/>
      <c r="E189" s="56"/>
      <c r="F189" s="56"/>
      <c r="G189" s="57"/>
      <c r="H189" s="64"/>
      <c r="I189" s="94"/>
      <c r="J189" s="95"/>
    </row>
    <row r="190" spans="2:16" ht="39.6" x14ac:dyDescent="0.25">
      <c r="B190" s="517" t="s">
        <v>98</v>
      </c>
      <c r="C190" s="518" t="s">
        <v>329</v>
      </c>
      <c r="D190" s="72"/>
      <c r="E190" s="56"/>
      <c r="F190" s="56"/>
      <c r="G190" s="57"/>
      <c r="H190" s="64"/>
      <c r="I190" s="94"/>
      <c r="J190" s="95"/>
    </row>
    <row r="191" spans="2:16" ht="52.8" x14ac:dyDescent="0.25">
      <c r="B191" s="517" t="s">
        <v>138</v>
      </c>
      <c r="C191" s="518" t="s">
        <v>328</v>
      </c>
      <c r="D191" s="72"/>
      <c r="E191" s="56"/>
      <c r="F191" s="56"/>
      <c r="G191" s="57"/>
      <c r="H191" s="64"/>
      <c r="I191" s="94"/>
      <c r="J191" s="95"/>
    </row>
    <row r="192" spans="2:16" ht="26.4" x14ac:dyDescent="0.25">
      <c r="B192" s="517" t="s">
        <v>154</v>
      </c>
      <c r="C192" s="518" t="s">
        <v>327</v>
      </c>
      <c r="D192" s="72"/>
      <c r="E192" s="56"/>
      <c r="F192" s="56"/>
      <c r="G192" s="57"/>
      <c r="H192" s="64"/>
      <c r="I192" s="94"/>
      <c r="J192" s="95"/>
    </row>
    <row r="193" spans="2:11" ht="26.4" x14ac:dyDescent="0.25">
      <c r="B193" s="517" t="s">
        <v>176</v>
      </c>
      <c r="C193" s="518" t="s">
        <v>326</v>
      </c>
      <c r="D193" s="72"/>
      <c r="E193" s="56"/>
      <c r="F193" s="56"/>
      <c r="G193" s="57"/>
      <c r="H193" s="64"/>
      <c r="I193" s="94"/>
      <c r="J193" s="95"/>
    </row>
    <row r="194" spans="2:11" ht="15.6" x14ac:dyDescent="0.25">
      <c r="B194" s="517" t="s">
        <v>240</v>
      </c>
      <c r="C194" s="518" t="s">
        <v>325</v>
      </c>
      <c r="D194" s="72"/>
      <c r="E194" s="56"/>
      <c r="F194" s="56"/>
      <c r="G194" s="57"/>
      <c r="H194" s="64"/>
      <c r="I194" s="94"/>
      <c r="J194" s="95"/>
    </row>
    <row r="195" spans="2:11" ht="26.4" x14ac:dyDescent="0.25">
      <c r="B195" s="517" t="s">
        <v>324</v>
      </c>
      <c r="C195" s="518" t="s">
        <v>323</v>
      </c>
      <c r="D195" s="72"/>
      <c r="E195" s="56"/>
      <c r="F195" s="56"/>
      <c r="G195" s="57"/>
      <c r="H195" s="64"/>
      <c r="I195" s="94"/>
      <c r="J195" s="95"/>
    </row>
    <row r="196" spans="2:11" ht="26.4" x14ac:dyDescent="0.25">
      <c r="B196" s="517" t="s">
        <v>322</v>
      </c>
      <c r="C196" s="518" t="s">
        <v>321</v>
      </c>
      <c r="D196" s="72"/>
      <c r="E196" s="56"/>
      <c r="F196" s="56"/>
      <c r="G196" s="57"/>
      <c r="H196" s="64"/>
      <c r="I196" s="94"/>
      <c r="J196" s="95"/>
    </row>
    <row r="197" spans="2:11" ht="39.6" x14ac:dyDescent="0.25">
      <c r="B197" s="517" t="s">
        <v>320</v>
      </c>
      <c r="C197" s="518" t="s">
        <v>319</v>
      </c>
      <c r="D197" s="72"/>
      <c r="E197" s="56"/>
      <c r="F197" s="56"/>
      <c r="G197" s="57"/>
      <c r="H197" s="64"/>
      <c r="I197" s="94"/>
      <c r="J197" s="95"/>
    </row>
    <row r="198" spans="2:11" ht="26.4" x14ac:dyDescent="0.25">
      <c r="B198" s="517" t="s">
        <v>318</v>
      </c>
      <c r="C198" s="518" t="s">
        <v>317</v>
      </c>
      <c r="D198" s="72"/>
      <c r="E198" s="56"/>
      <c r="F198" s="56"/>
      <c r="G198" s="57"/>
      <c r="H198" s="64"/>
      <c r="I198" s="94"/>
      <c r="J198" s="95"/>
    </row>
    <row r="199" spans="2:11" ht="26.4" x14ac:dyDescent="0.25">
      <c r="B199" s="517" t="s">
        <v>316</v>
      </c>
      <c r="C199" s="518" t="s">
        <v>315</v>
      </c>
      <c r="D199" s="72"/>
      <c r="E199" s="56"/>
      <c r="F199" s="56"/>
      <c r="G199" s="57"/>
      <c r="H199" s="64"/>
      <c r="I199" s="94"/>
      <c r="J199" s="95"/>
    </row>
    <row r="200" spans="2:11" ht="26.4" x14ac:dyDescent="0.25">
      <c r="B200" s="517" t="s">
        <v>314</v>
      </c>
      <c r="C200" s="518" t="s">
        <v>313</v>
      </c>
      <c r="D200" s="72"/>
      <c r="E200" s="56"/>
      <c r="F200" s="56"/>
      <c r="G200" s="57"/>
      <c r="H200" s="64"/>
      <c r="I200" s="94"/>
      <c r="J200" s="95"/>
    </row>
    <row r="201" spans="2:11" s="1" customFormat="1" ht="26.4" x14ac:dyDescent="0.25">
      <c r="B201" s="377" t="s">
        <v>312</v>
      </c>
      <c r="C201" s="378" t="s">
        <v>348</v>
      </c>
      <c r="D201" s="72"/>
      <c r="E201" s="56"/>
      <c r="F201" s="56"/>
      <c r="G201" s="77"/>
      <c r="H201" s="219"/>
      <c r="I201" s="14"/>
      <c r="J201" s="79"/>
    </row>
    <row r="202" spans="2:11" ht="15.6" x14ac:dyDescent="0.25">
      <c r="B202" s="531" t="s">
        <v>311</v>
      </c>
      <c r="C202" s="532" t="s">
        <v>106</v>
      </c>
      <c r="D202" s="375"/>
      <c r="E202" s="376"/>
      <c r="F202" s="376"/>
      <c r="G202" s="98"/>
      <c r="H202" s="569"/>
      <c r="I202" s="99"/>
      <c r="J202" s="360"/>
    </row>
    <row r="203" spans="2:11" ht="15.6" x14ac:dyDescent="0.3">
      <c r="B203" s="173"/>
      <c r="C203" s="2"/>
      <c r="D203" s="72"/>
      <c r="E203" s="56"/>
      <c r="F203" s="56"/>
      <c r="G203" s="57"/>
      <c r="H203" s="64"/>
      <c r="I203" s="94"/>
      <c r="J203" s="22"/>
    </row>
    <row r="204" spans="2:11" x14ac:dyDescent="0.25">
      <c r="B204" s="161" t="s">
        <v>159</v>
      </c>
      <c r="C204" s="1" t="s">
        <v>206</v>
      </c>
      <c r="D204" s="70"/>
      <c r="E204" s="71"/>
      <c r="F204" s="51"/>
      <c r="G204" s="88"/>
      <c r="H204" s="609"/>
      <c r="I204" s="104"/>
      <c r="J204" s="22"/>
    </row>
    <row r="205" spans="2:11" s="106" customFormat="1" ht="80.25" customHeight="1" x14ac:dyDescent="0.25">
      <c r="B205" s="188" t="s">
        <v>60</v>
      </c>
      <c r="C205" s="189" t="s">
        <v>395</v>
      </c>
      <c r="D205" s="341">
        <v>73</v>
      </c>
      <c r="E205" s="341" t="s">
        <v>67</v>
      </c>
      <c r="F205" s="190"/>
      <c r="G205" s="190" t="s">
        <v>67</v>
      </c>
      <c r="H205" s="582">
        <v>90</v>
      </c>
      <c r="I205" s="197"/>
      <c r="J205" s="198"/>
      <c r="K205" s="133"/>
    </row>
    <row r="206" spans="2:11" s="106" customFormat="1" ht="26.4" x14ac:dyDescent="0.25">
      <c r="B206" s="169"/>
      <c r="C206" s="131" t="s">
        <v>310</v>
      </c>
      <c r="D206" s="119"/>
      <c r="E206" s="119"/>
      <c r="F206" s="132"/>
      <c r="G206" s="132"/>
      <c r="H206" s="610"/>
      <c r="J206" s="133"/>
      <c r="K206" s="133"/>
    </row>
    <row r="207" spans="2:11" ht="15.6" x14ac:dyDescent="0.3">
      <c r="B207" s="173"/>
      <c r="C207" s="2"/>
      <c r="D207" s="72"/>
      <c r="E207" s="56"/>
      <c r="F207" s="56"/>
      <c r="G207" s="57"/>
      <c r="H207" s="64"/>
      <c r="I207" s="94"/>
      <c r="J207" s="22"/>
    </row>
    <row r="208" spans="2:11" x14ac:dyDescent="0.25">
      <c r="B208" s="161" t="s">
        <v>163</v>
      </c>
      <c r="C208" s="1" t="s">
        <v>271</v>
      </c>
      <c r="D208" s="70"/>
      <c r="E208" s="71"/>
      <c r="F208" s="51"/>
      <c r="G208" s="88"/>
      <c r="H208" s="609"/>
      <c r="I208" s="104"/>
      <c r="J208" s="22"/>
    </row>
    <row r="209" spans="2:11" s="106" customFormat="1" ht="33.75" customHeight="1" x14ac:dyDescent="0.25">
      <c r="B209" s="188" t="s">
        <v>177</v>
      </c>
      <c r="C209" s="189" t="s">
        <v>272</v>
      </c>
      <c r="D209" s="189"/>
      <c r="E209" s="189"/>
      <c r="F209" s="190"/>
      <c r="G209" s="190" t="s">
        <v>181</v>
      </c>
      <c r="H209" s="582">
        <v>38</v>
      </c>
      <c r="I209" s="197"/>
      <c r="J209" s="198"/>
      <c r="K209" s="133"/>
    </row>
    <row r="210" spans="2:11" s="106" customFormat="1" ht="39.6" x14ac:dyDescent="0.25">
      <c r="B210" s="188" t="s">
        <v>179</v>
      </c>
      <c r="C210" s="189" t="s">
        <v>273</v>
      </c>
      <c r="D210" s="189"/>
      <c r="E210" s="189"/>
      <c r="F210" s="190"/>
      <c r="G210" s="190" t="s">
        <v>181</v>
      </c>
      <c r="H210" s="582">
        <v>21</v>
      </c>
      <c r="I210" s="197"/>
      <c r="J210" s="198"/>
      <c r="K210" s="133"/>
    </row>
    <row r="211" spans="2:11" s="106" customFormat="1" ht="26.4" x14ac:dyDescent="0.25">
      <c r="B211" s="169"/>
      <c r="C211" s="131" t="s">
        <v>310</v>
      </c>
      <c r="D211" s="119"/>
      <c r="E211" s="119"/>
      <c r="F211" s="132"/>
      <c r="G211" s="132"/>
      <c r="H211" s="610"/>
      <c r="J211" s="133"/>
      <c r="K211" s="133"/>
    </row>
    <row r="212" spans="2:11" s="106" customFormat="1" x14ac:dyDescent="0.25">
      <c r="B212" s="169"/>
      <c r="C212" s="131"/>
      <c r="D212" s="119"/>
      <c r="E212" s="119"/>
      <c r="F212" s="132"/>
      <c r="G212" s="132"/>
      <c r="H212" s="610"/>
      <c r="J212" s="133"/>
      <c r="K212" s="133"/>
    </row>
    <row r="213" spans="2:11" x14ac:dyDescent="0.25">
      <c r="B213" s="161" t="s">
        <v>160</v>
      </c>
      <c r="C213" s="1" t="s">
        <v>205</v>
      </c>
      <c r="D213" s="70"/>
      <c r="E213" s="71"/>
      <c r="F213" s="51"/>
      <c r="G213" s="88"/>
      <c r="H213" s="609"/>
      <c r="I213" s="104"/>
      <c r="J213" s="22"/>
    </row>
    <row r="214" spans="2:11" s="106" customFormat="1" ht="26.4" x14ac:dyDescent="0.25">
      <c r="B214" s="188" t="s">
        <v>60</v>
      </c>
      <c r="C214" s="189" t="s">
        <v>224</v>
      </c>
      <c r="D214" s="189"/>
      <c r="E214" s="189"/>
      <c r="F214" s="190"/>
      <c r="G214" s="190" t="s">
        <v>73</v>
      </c>
      <c r="H214" s="582">
        <v>34</v>
      </c>
      <c r="I214" s="197"/>
      <c r="J214" s="198"/>
      <c r="K214" s="133"/>
    </row>
    <row r="215" spans="2:11" s="106" customFormat="1" ht="67.5" customHeight="1" x14ac:dyDescent="0.25">
      <c r="B215" s="169"/>
      <c r="C215" s="131" t="s">
        <v>286</v>
      </c>
      <c r="D215" s="119"/>
      <c r="E215" s="119"/>
      <c r="F215" s="132"/>
      <c r="G215" s="132"/>
      <c r="H215" s="610"/>
      <c r="J215" s="133"/>
      <c r="K215" s="133"/>
    </row>
    <row r="216" spans="2:11" ht="15.6" x14ac:dyDescent="0.3">
      <c r="B216" s="173"/>
      <c r="C216" s="2"/>
      <c r="D216" s="72"/>
      <c r="E216" s="56"/>
      <c r="F216" s="56"/>
      <c r="G216" s="57"/>
      <c r="H216" s="64"/>
      <c r="I216" s="94"/>
      <c r="J216" s="22"/>
    </row>
    <row r="217" spans="2:11" x14ac:dyDescent="0.25">
      <c r="B217" s="161" t="s">
        <v>182</v>
      </c>
      <c r="C217" s="1" t="s">
        <v>275</v>
      </c>
      <c r="D217" s="70"/>
      <c r="E217" s="71"/>
      <c r="F217" s="51"/>
      <c r="G217" s="88"/>
      <c r="H217" s="609"/>
      <c r="I217" s="104"/>
      <c r="J217" s="22"/>
    </row>
    <row r="218" spans="2:11" s="106" customFormat="1" ht="26.4" x14ac:dyDescent="0.25">
      <c r="B218" s="188" t="s">
        <v>60</v>
      </c>
      <c r="C218" s="533" t="s">
        <v>276</v>
      </c>
      <c r="D218" s="189"/>
      <c r="E218" s="189"/>
      <c r="F218" s="190"/>
      <c r="G218" s="190" t="s">
        <v>181</v>
      </c>
      <c r="H218" s="582">
        <v>30</v>
      </c>
      <c r="I218" s="197"/>
      <c r="J218" s="193" t="s">
        <v>236</v>
      </c>
      <c r="K218" s="133"/>
    </row>
    <row r="219" spans="2:11" s="106" customFormat="1" ht="81" customHeight="1" x14ac:dyDescent="0.25">
      <c r="B219" s="188" t="s">
        <v>61</v>
      </c>
      <c r="C219" s="565" t="s">
        <v>405</v>
      </c>
      <c r="D219" s="189"/>
      <c r="E219" s="189"/>
      <c r="F219" s="190"/>
      <c r="G219" s="190" t="s">
        <v>181</v>
      </c>
      <c r="H219" s="582">
        <v>30</v>
      </c>
      <c r="I219" s="197"/>
      <c r="J219" s="198"/>
      <c r="K219" s="133"/>
    </row>
    <row r="220" spans="2:11" s="106" customFormat="1" ht="49.5" customHeight="1" x14ac:dyDescent="0.25">
      <c r="B220" s="169"/>
      <c r="C220" s="131" t="s">
        <v>287</v>
      </c>
      <c r="D220" s="119"/>
      <c r="E220" s="119"/>
      <c r="F220" s="132"/>
      <c r="G220" s="132"/>
      <c r="H220" s="610"/>
      <c r="J220" s="133"/>
      <c r="K220" s="133"/>
    </row>
    <row r="221" spans="2:11" ht="15.6" x14ac:dyDescent="0.3">
      <c r="B221" s="173"/>
      <c r="C221" s="2"/>
      <c r="D221" s="72"/>
      <c r="E221" s="56"/>
      <c r="F221" s="56"/>
      <c r="G221" s="57"/>
      <c r="H221" s="64"/>
      <c r="I221" s="94"/>
      <c r="J221" s="22"/>
    </row>
    <row r="222" spans="2:11" x14ac:dyDescent="0.25">
      <c r="B222" s="161" t="s">
        <v>183</v>
      </c>
      <c r="C222" s="1" t="s">
        <v>295</v>
      </c>
      <c r="D222" s="70"/>
      <c r="E222" s="71"/>
      <c r="F222" s="51"/>
      <c r="G222" s="1"/>
      <c r="H222" s="580"/>
      <c r="I222" s="157"/>
      <c r="J222" s="158"/>
    </row>
    <row r="223" spans="2:11" s="106" customFormat="1" ht="26.4" x14ac:dyDescent="0.25">
      <c r="B223" s="188" t="s">
        <v>60</v>
      </c>
      <c r="C223" s="189" t="s">
        <v>257</v>
      </c>
      <c r="D223" s="189"/>
      <c r="E223" s="189"/>
      <c r="F223" s="190"/>
      <c r="G223" s="191" t="s">
        <v>234</v>
      </c>
      <c r="H223" s="581">
        <v>1</v>
      </c>
      <c r="I223" s="192">
        <v>5000</v>
      </c>
      <c r="J223" s="193">
        <f>I223*H223</f>
        <v>5000</v>
      </c>
      <c r="K223" s="133"/>
    </row>
    <row r="224" spans="2:11" s="106" customFormat="1" x14ac:dyDescent="0.25">
      <c r="B224" s="188" t="s">
        <v>61</v>
      </c>
      <c r="C224" s="189" t="s">
        <v>238</v>
      </c>
      <c r="D224" s="189"/>
      <c r="E224" s="189"/>
      <c r="F224" s="190"/>
      <c r="G224" s="199"/>
      <c r="H224" s="582"/>
      <c r="I224" s="197"/>
      <c r="J224" s="198"/>
      <c r="K224" s="133"/>
    </row>
    <row r="225" spans="2:17" ht="15.6" x14ac:dyDescent="0.3">
      <c r="B225" s="173"/>
      <c r="C225" s="2"/>
      <c r="D225" s="72"/>
      <c r="E225" s="56"/>
      <c r="F225" s="56"/>
      <c r="G225" s="57"/>
      <c r="H225" s="64"/>
      <c r="I225" s="94"/>
      <c r="J225" s="22"/>
    </row>
    <row r="226" spans="2:17" x14ac:dyDescent="0.25">
      <c r="B226" s="161" t="s">
        <v>208</v>
      </c>
      <c r="C226" s="1" t="s">
        <v>241</v>
      </c>
      <c r="D226" s="70"/>
      <c r="E226" s="71"/>
      <c r="F226" s="51"/>
      <c r="G226" s="1"/>
      <c r="H226" s="580"/>
      <c r="I226" s="157"/>
      <c r="J226" s="158"/>
    </row>
    <row r="227" spans="2:17" s="106" customFormat="1" x14ac:dyDescent="0.25">
      <c r="B227" s="188" t="s">
        <v>177</v>
      </c>
      <c r="C227" s="189" t="s">
        <v>214</v>
      </c>
      <c r="D227" s="189"/>
      <c r="E227" s="189"/>
      <c r="F227" s="190"/>
      <c r="G227" s="190" t="s">
        <v>73</v>
      </c>
      <c r="H227" s="582">
        <v>5</v>
      </c>
      <c r="I227" s="197"/>
      <c r="J227" s="198"/>
      <c r="K227" s="133"/>
    </row>
    <row r="228" spans="2:17" s="106" customFormat="1" x14ac:dyDescent="0.25">
      <c r="B228" s="188" t="s">
        <v>179</v>
      </c>
      <c r="C228" s="189" t="s">
        <v>215</v>
      </c>
      <c r="D228" s="189"/>
      <c r="E228" s="189"/>
      <c r="F228" s="190"/>
      <c r="G228" s="190" t="s">
        <v>73</v>
      </c>
      <c r="H228" s="582">
        <v>5</v>
      </c>
      <c r="I228" s="197"/>
      <c r="J228" s="198"/>
      <c r="K228" s="133"/>
    </row>
    <row r="229" spans="2:17" s="106" customFormat="1" x14ac:dyDescent="0.25">
      <c r="B229" s="188" t="s">
        <v>207</v>
      </c>
      <c r="C229" s="189" t="s">
        <v>216</v>
      </c>
      <c r="D229" s="189"/>
      <c r="E229" s="189"/>
      <c r="F229" s="190"/>
      <c r="G229" s="190" t="s">
        <v>73</v>
      </c>
      <c r="H229" s="582">
        <v>2</v>
      </c>
      <c r="I229" s="197"/>
      <c r="J229" s="198"/>
      <c r="K229" s="133"/>
    </row>
    <row r="230" spans="2:17" s="106" customFormat="1" ht="66.75" customHeight="1" x14ac:dyDescent="0.25">
      <c r="B230" s="169"/>
      <c r="C230" s="131" t="s">
        <v>286</v>
      </c>
      <c r="D230" s="119"/>
      <c r="E230" s="119"/>
      <c r="F230" s="132"/>
      <c r="G230" s="132"/>
      <c r="H230" s="610"/>
      <c r="J230" s="133"/>
      <c r="K230" s="133"/>
    </row>
    <row r="231" spans="2:17" x14ac:dyDescent="0.25">
      <c r="B231" s="161" t="s">
        <v>223</v>
      </c>
      <c r="C231" s="1" t="s">
        <v>413</v>
      </c>
      <c r="D231" s="70"/>
      <c r="E231" s="71"/>
      <c r="F231" s="51"/>
      <c r="G231" s="1"/>
      <c r="H231" s="580"/>
      <c r="I231" s="157"/>
      <c r="J231" s="158"/>
    </row>
    <row r="232" spans="2:17" x14ac:dyDescent="0.25">
      <c r="B232" s="161"/>
      <c r="C232" s="627" t="s">
        <v>414</v>
      </c>
      <c r="D232" s="70"/>
      <c r="E232" s="71"/>
      <c r="F232" s="51"/>
      <c r="G232" s="1"/>
      <c r="H232" s="580"/>
      <c r="I232" s="157"/>
      <c r="J232" s="158"/>
    </row>
    <row r="233" spans="2:17" s="106" customFormat="1" ht="26.4" x14ac:dyDescent="0.25">
      <c r="B233" s="188" t="s">
        <v>60</v>
      </c>
      <c r="C233" s="189" t="s">
        <v>296</v>
      </c>
      <c r="D233" s="189"/>
      <c r="E233" s="189"/>
      <c r="F233" s="190"/>
      <c r="G233" s="191" t="s">
        <v>234</v>
      </c>
      <c r="H233" s="581">
        <v>1</v>
      </c>
      <c r="I233" s="192">
        <v>144000</v>
      </c>
      <c r="J233" s="193">
        <f>I233*H233</f>
        <v>144000</v>
      </c>
      <c r="K233" s="133"/>
    </row>
    <row r="234" spans="2:17" s="106" customFormat="1" x14ac:dyDescent="0.25">
      <c r="B234" s="188" t="s">
        <v>61</v>
      </c>
      <c r="C234" s="189" t="s">
        <v>344</v>
      </c>
      <c r="D234" s="189"/>
      <c r="E234" s="189"/>
      <c r="F234" s="190"/>
      <c r="G234" s="199"/>
      <c r="H234" s="582"/>
      <c r="I234" s="197"/>
      <c r="J234" s="198"/>
      <c r="K234" s="133"/>
    </row>
    <row r="235" spans="2:17" s="106" customFormat="1" ht="39.6" x14ac:dyDescent="0.25">
      <c r="B235" s="169"/>
      <c r="C235" s="344" t="s">
        <v>288</v>
      </c>
      <c r="F235" s="132"/>
      <c r="G235" s="329"/>
      <c r="H235" s="583"/>
      <c r="I235" s="195"/>
      <c r="J235" s="196"/>
      <c r="K235" s="133"/>
    </row>
    <row r="236" spans="2:17" x14ac:dyDescent="0.25">
      <c r="B236" s="346"/>
      <c r="C236" s="347"/>
      <c r="D236" s="347"/>
      <c r="E236" s="347"/>
      <c r="F236" s="37"/>
      <c r="G236" s="348"/>
      <c r="H236" s="613"/>
      <c r="I236" s="349"/>
      <c r="J236" s="350"/>
      <c r="K236" s="101"/>
      <c r="L236" s="316"/>
      <c r="M236" s="317"/>
      <c r="N236" s="106"/>
      <c r="O236" s="106"/>
      <c r="P236" s="106"/>
      <c r="Q236" s="106"/>
    </row>
    <row r="237" spans="2:17" x14ac:dyDescent="0.25">
      <c r="B237" s="161" t="s">
        <v>298</v>
      </c>
      <c r="C237" s="1" t="s">
        <v>297</v>
      </c>
      <c r="D237" s="77"/>
      <c r="E237" s="219"/>
      <c r="F237" s="217"/>
      <c r="G237" s="88"/>
      <c r="H237" s="609"/>
      <c r="I237" s="94"/>
      <c r="J237" s="158"/>
      <c r="L237" s="494"/>
      <c r="M237" s="111"/>
      <c r="N237" s="106"/>
      <c r="O237" s="106"/>
      <c r="P237" s="106"/>
      <c r="Q237" s="106"/>
    </row>
    <row r="238" spans="2:17" s="534" customFormat="1" ht="28.5" customHeight="1" x14ac:dyDescent="0.25">
      <c r="B238" s="351" t="s">
        <v>60</v>
      </c>
      <c r="C238" s="699" t="s">
        <v>406</v>
      </c>
      <c r="D238" s="699"/>
      <c r="E238" s="699"/>
      <c r="F238" s="535"/>
      <c r="G238" s="535"/>
      <c r="H238" s="614"/>
      <c r="I238" s="536"/>
      <c r="J238" s="537"/>
      <c r="K238" s="538"/>
    </row>
    <row r="239" spans="2:17" s="495" customFormat="1" ht="26.4" x14ac:dyDescent="0.25">
      <c r="B239" s="496" t="s">
        <v>61</v>
      </c>
      <c r="C239" s="497" t="s">
        <v>407</v>
      </c>
      <c r="D239" s="498" t="s">
        <v>67</v>
      </c>
      <c r="E239" s="499">
        <v>10</v>
      </c>
      <c r="F239" s="500"/>
      <c r="G239" s="498" t="s">
        <v>68</v>
      </c>
      <c r="H239" s="615">
        <v>1</v>
      </c>
      <c r="I239" s="197"/>
      <c r="J239" s="198"/>
      <c r="L239" s="501"/>
      <c r="M239" s="502"/>
    </row>
    <row r="240" spans="2:17" s="495" customFormat="1" x14ac:dyDescent="0.25">
      <c r="B240" s="496" t="s">
        <v>63</v>
      </c>
      <c r="C240" s="497" t="s">
        <v>360</v>
      </c>
      <c r="D240" s="498"/>
      <c r="E240" s="499"/>
      <c r="F240" s="500"/>
      <c r="G240" s="498" t="s">
        <v>67</v>
      </c>
      <c r="H240" s="615">
        <v>10</v>
      </c>
      <c r="I240" s="197"/>
      <c r="J240" s="198"/>
      <c r="L240" s="501"/>
      <c r="M240" s="502"/>
    </row>
    <row r="241" spans="2:11" s="106" customFormat="1" x14ac:dyDescent="0.25">
      <c r="B241" s="169"/>
      <c r="C241" s="131"/>
      <c r="D241" s="119"/>
      <c r="E241" s="119"/>
      <c r="F241" s="132"/>
      <c r="G241" s="132"/>
      <c r="H241" s="610"/>
      <c r="J241" s="133"/>
      <c r="K241" s="133"/>
    </row>
    <row r="242" spans="2:11" ht="12.75" customHeight="1" x14ac:dyDescent="0.25">
      <c r="B242" s="174"/>
      <c r="C242" s="679" t="s">
        <v>100</v>
      </c>
      <c r="D242" s="679"/>
      <c r="E242" s="679"/>
      <c r="F242" s="679"/>
      <c r="G242" s="679"/>
      <c r="H242" s="679"/>
      <c r="I242" s="104"/>
      <c r="J242" s="10"/>
    </row>
    <row r="243" spans="2:11" ht="12.75" customHeight="1" x14ac:dyDescent="0.25">
      <c r="B243" s="174"/>
      <c r="C243" s="27"/>
      <c r="D243" s="27"/>
      <c r="E243" s="27"/>
      <c r="F243" s="27"/>
      <c r="G243" s="27"/>
      <c r="H243" s="584"/>
      <c r="I243" s="104"/>
      <c r="J243" s="11"/>
    </row>
    <row r="244" spans="2:11" ht="12.75" customHeight="1" thickBot="1" x14ac:dyDescent="0.3">
      <c r="B244" s="174"/>
      <c r="C244" s="27"/>
      <c r="D244" s="27"/>
      <c r="E244" s="27"/>
      <c r="F244" s="27"/>
      <c r="G244" s="27"/>
      <c r="H244" s="584"/>
      <c r="I244" s="104"/>
      <c r="J244" s="213"/>
    </row>
    <row r="245" spans="2:11" ht="16.2" thickBot="1" x14ac:dyDescent="0.35">
      <c r="B245" s="486" t="s">
        <v>49</v>
      </c>
      <c r="C245" s="487" t="s">
        <v>371</v>
      </c>
      <c r="D245" s="493"/>
      <c r="E245" s="489"/>
      <c r="F245" s="489"/>
      <c r="G245" s="490"/>
      <c r="H245" s="575"/>
      <c r="I245" s="491"/>
      <c r="J245" s="492"/>
    </row>
    <row r="246" spans="2:11" ht="15.6" x14ac:dyDescent="0.3">
      <c r="B246" s="173"/>
      <c r="C246" s="2"/>
      <c r="D246" s="72"/>
      <c r="E246" s="56"/>
      <c r="F246" s="56"/>
      <c r="G246" s="57"/>
      <c r="H246" s="64"/>
      <c r="I246" s="94"/>
      <c r="J246" s="22"/>
    </row>
    <row r="247" spans="2:11" x14ac:dyDescent="0.25">
      <c r="B247" s="161" t="s">
        <v>185</v>
      </c>
      <c r="C247" s="1" t="s">
        <v>290</v>
      </c>
      <c r="D247" s="70"/>
      <c r="E247" s="71"/>
      <c r="F247" s="51"/>
      <c r="G247" s="1"/>
      <c r="H247" s="580"/>
      <c r="I247" s="157"/>
      <c r="J247" s="158"/>
    </row>
    <row r="248" spans="2:11" x14ac:dyDescent="0.25">
      <c r="B248" s="176" t="s">
        <v>60</v>
      </c>
      <c r="C248" s="121" t="s">
        <v>292</v>
      </c>
      <c r="D248" s="122"/>
      <c r="E248" s="122"/>
      <c r="F248" s="123"/>
      <c r="G248" s="123"/>
      <c r="H248" s="608"/>
      <c r="I248" s="123"/>
      <c r="J248" s="124"/>
    </row>
    <row r="249" spans="2:11" ht="39.75" customHeight="1" x14ac:dyDescent="0.25">
      <c r="B249" s="171" t="s">
        <v>61</v>
      </c>
      <c r="C249" s="674" t="s">
        <v>293</v>
      </c>
      <c r="D249" s="635"/>
      <c r="E249" s="635"/>
      <c r="F249" s="635"/>
      <c r="G249" s="88"/>
      <c r="H249" s="609"/>
      <c r="I249" s="88"/>
      <c r="J249" s="125"/>
    </row>
    <row r="250" spans="2:11" s="106" customFormat="1" ht="26.4" x14ac:dyDescent="0.25">
      <c r="B250" s="336" t="s">
        <v>63</v>
      </c>
      <c r="C250" s="337" t="s">
        <v>291</v>
      </c>
      <c r="D250" s="337"/>
      <c r="E250" s="337"/>
      <c r="F250" s="338"/>
      <c r="G250" s="190" t="s">
        <v>181</v>
      </c>
      <c r="H250" s="582">
        <v>22</v>
      </c>
      <c r="I250" s="197"/>
      <c r="J250" s="198"/>
      <c r="K250" s="133"/>
    </row>
    <row r="251" spans="2:11" s="106" customFormat="1" x14ac:dyDescent="0.25">
      <c r="B251" s="336" t="s">
        <v>86</v>
      </c>
      <c r="C251" s="337" t="s">
        <v>289</v>
      </c>
      <c r="D251" s="337"/>
      <c r="E251" s="337"/>
      <c r="F251" s="338"/>
      <c r="G251" s="338" t="s">
        <v>181</v>
      </c>
      <c r="H251" s="616">
        <v>22</v>
      </c>
      <c r="I251" s="339"/>
      <c r="J251" s="340"/>
      <c r="K251" s="133"/>
    </row>
    <row r="252" spans="2:11" ht="15.6" x14ac:dyDescent="0.3">
      <c r="B252" s="173"/>
      <c r="C252" s="2"/>
      <c r="D252" s="72"/>
      <c r="E252" s="56"/>
      <c r="F252" s="56"/>
      <c r="G252" s="57"/>
      <c r="H252" s="64"/>
      <c r="I252" s="94"/>
      <c r="J252" s="22"/>
    </row>
    <row r="253" spans="2:11" x14ac:dyDescent="0.25">
      <c r="B253" s="161" t="s">
        <v>209</v>
      </c>
      <c r="C253" s="1" t="s">
        <v>242</v>
      </c>
      <c r="D253" s="70"/>
      <c r="E253" s="71"/>
      <c r="F253" s="51"/>
      <c r="G253" s="1"/>
      <c r="H253" s="580"/>
      <c r="I253" s="157"/>
      <c r="J253" s="158"/>
    </row>
    <row r="254" spans="2:11" ht="12.75" customHeight="1" x14ac:dyDescent="0.25">
      <c r="B254" s="319" t="s">
        <v>60</v>
      </c>
      <c r="C254" s="320" t="s">
        <v>226</v>
      </c>
      <c r="D254" s="186"/>
      <c r="E254" s="187"/>
      <c r="F254" s="187"/>
      <c r="G254" s="60" t="s">
        <v>73</v>
      </c>
      <c r="H254" s="61">
        <v>1</v>
      </c>
      <c r="I254" s="20"/>
      <c r="J254" s="21"/>
    </row>
    <row r="255" spans="2:11" x14ac:dyDescent="0.25">
      <c r="B255" s="319" t="s">
        <v>61</v>
      </c>
      <c r="C255" s="320" t="s">
        <v>227</v>
      </c>
      <c r="D255" s="186"/>
      <c r="E255" s="187"/>
      <c r="F255" s="320"/>
      <c r="G255" s="321" t="s">
        <v>73</v>
      </c>
      <c r="H255" s="61">
        <v>1</v>
      </c>
      <c r="I255" s="144"/>
      <c r="J255" s="21"/>
    </row>
    <row r="256" spans="2:11" x14ac:dyDescent="0.25">
      <c r="B256" s="319" t="s">
        <v>63</v>
      </c>
      <c r="C256" s="320" t="s">
        <v>228</v>
      </c>
      <c r="D256" s="186"/>
      <c r="E256" s="187"/>
      <c r="F256" s="320"/>
      <c r="G256" s="321" t="s">
        <v>73</v>
      </c>
      <c r="H256" s="61">
        <v>1</v>
      </c>
      <c r="I256" s="144"/>
      <c r="J256" s="21"/>
    </row>
    <row r="257" spans="2:12" x14ac:dyDescent="0.25">
      <c r="B257" s="319" t="s">
        <v>86</v>
      </c>
      <c r="C257" s="320" t="s">
        <v>229</v>
      </c>
      <c r="D257" s="186"/>
      <c r="E257" s="187"/>
      <c r="F257" s="320"/>
      <c r="G257" s="321" t="s">
        <v>73</v>
      </c>
      <c r="H257" s="61">
        <v>1</v>
      </c>
      <c r="I257" s="144"/>
      <c r="J257" s="21"/>
    </row>
    <row r="258" spans="2:12" x14ac:dyDescent="0.25">
      <c r="B258" s="319" t="s">
        <v>95</v>
      </c>
      <c r="C258" s="320" t="s">
        <v>230</v>
      </c>
      <c r="D258" s="186"/>
      <c r="E258" s="187"/>
      <c r="F258" s="320"/>
      <c r="G258" s="321" t="s">
        <v>73</v>
      </c>
      <c r="H258" s="61">
        <v>1</v>
      </c>
      <c r="I258" s="144"/>
      <c r="J258" s="21"/>
    </row>
    <row r="259" spans="2:12" x14ac:dyDescent="0.25">
      <c r="F259" s="88"/>
      <c r="G259" s="88"/>
      <c r="H259" s="609"/>
      <c r="I259" s="88"/>
      <c r="J259" s="88"/>
    </row>
    <row r="260" spans="2:12" ht="12.75" customHeight="1" x14ac:dyDescent="0.25">
      <c r="B260" s="174"/>
      <c r="C260" s="679" t="s">
        <v>410</v>
      </c>
      <c r="D260" s="679"/>
      <c r="E260" s="679"/>
      <c r="F260" s="679"/>
      <c r="G260" s="679"/>
      <c r="H260" s="679"/>
      <c r="I260" s="104"/>
      <c r="J260" s="10"/>
    </row>
    <row r="261" spans="2:12" ht="12.75" customHeight="1" x14ac:dyDescent="0.25">
      <c r="B261" s="174"/>
      <c r="C261" s="27"/>
      <c r="D261" s="27"/>
      <c r="E261" s="27"/>
      <c r="F261" s="27"/>
      <c r="G261" s="27"/>
      <c r="H261" s="584"/>
      <c r="I261" s="104"/>
      <c r="J261" s="11"/>
    </row>
    <row r="262" spans="2:12" ht="12.75" customHeight="1" thickBot="1" x14ac:dyDescent="0.3">
      <c r="B262" s="174"/>
      <c r="C262" s="27"/>
      <c r="D262" s="27"/>
      <c r="E262" s="27"/>
      <c r="F262" s="27"/>
      <c r="G262" s="27"/>
      <c r="H262" s="584"/>
      <c r="I262" s="104"/>
      <c r="J262" s="213"/>
    </row>
    <row r="263" spans="2:12" ht="15" customHeight="1" thickBot="1" x14ac:dyDescent="0.35">
      <c r="B263" s="486" t="s">
        <v>50</v>
      </c>
      <c r="C263" s="487" t="s">
        <v>370</v>
      </c>
      <c r="D263" s="488"/>
      <c r="E263" s="489"/>
      <c r="F263" s="489"/>
      <c r="G263" s="490"/>
      <c r="H263" s="575"/>
      <c r="I263" s="491"/>
      <c r="J263" s="492"/>
    </row>
    <row r="264" spans="2:12" ht="15" customHeight="1" x14ac:dyDescent="0.3">
      <c r="B264" s="173"/>
      <c r="C264" s="140"/>
      <c r="D264" s="141"/>
      <c r="E264" s="142"/>
      <c r="F264" s="142"/>
      <c r="G264" s="143"/>
      <c r="H264" s="64"/>
      <c r="I264" s="94"/>
      <c r="J264" s="22"/>
    </row>
    <row r="265" spans="2:12" s="15" customFormat="1" ht="15.75" customHeight="1" x14ac:dyDescent="0.25">
      <c r="B265" s="180" t="s">
        <v>60</v>
      </c>
      <c r="C265" s="146" t="s">
        <v>101</v>
      </c>
      <c r="D265" s="146"/>
      <c r="E265" s="146"/>
      <c r="F265" s="146"/>
      <c r="G265" s="146"/>
      <c r="H265" s="617"/>
      <c r="I265" s="147"/>
      <c r="J265" s="148"/>
    </row>
    <row r="266" spans="2:12" s="15" customFormat="1" ht="15.75" customHeight="1" x14ac:dyDescent="0.25">
      <c r="B266" s="181" t="s">
        <v>61</v>
      </c>
      <c r="C266" s="674" t="s">
        <v>255</v>
      </c>
      <c r="D266" s="674"/>
      <c r="E266" s="674"/>
      <c r="F266" s="674"/>
      <c r="G266" s="674"/>
      <c r="H266" s="618"/>
      <c r="J266" s="149"/>
    </row>
    <row r="267" spans="2:12" s="15" customFormat="1" ht="15.75" customHeight="1" x14ac:dyDescent="0.25">
      <c r="B267" s="171" t="s">
        <v>63</v>
      </c>
      <c r="C267" s="674" t="s">
        <v>102</v>
      </c>
      <c r="D267" s="674"/>
      <c r="E267" s="674"/>
      <c r="F267" s="674"/>
      <c r="G267" s="674"/>
      <c r="H267" s="618"/>
      <c r="J267" s="149"/>
    </row>
    <row r="268" spans="2:12" s="15" customFormat="1" ht="17.25" customHeight="1" x14ac:dyDescent="0.25">
      <c r="B268" s="181" t="s">
        <v>86</v>
      </c>
      <c r="C268" s="134" t="s">
        <v>103</v>
      </c>
      <c r="D268" s="150"/>
      <c r="E268" s="150"/>
      <c r="F268" s="151"/>
      <c r="G268" s="151"/>
      <c r="H268" s="618"/>
      <c r="J268" s="149"/>
    </row>
    <row r="269" spans="2:12" s="15" customFormat="1" ht="15.75" customHeight="1" x14ac:dyDescent="0.25">
      <c r="B269" s="181" t="s">
        <v>95</v>
      </c>
      <c r="C269" s="134" t="s">
        <v>104</v>
      </c>
      <c r="D269" s="150"/>
      <c r="E269" s="150"/>
      <c r="F269" s="151"/>
      <c r="G269" s="151"/>
      <c r="H269" s="618"/>
      <c r="J269" s="149"/>
    </row>
    <row r="270" spans="2:12" s="15" customFormat="1" ht="15.75" customHeight="1" x14ac:dyDescent="0.25">
      <c r="B270" s="181" t="s">
        <v>96</v>
      </c>
      <c r="C270" s="101" t="s">
        <v>105</v>
      </c>
      <c r="D270" s="101"/>
      <c r="E270" s="101"/>
      <c r="F270" s="101"/>
      <c r="G270" s="101"/>
      <c r="H270" s="618"/>
      <c r="J270" s="149"/>
    </row>
    <row r="271" spans="2:12" ht="60.75" customHeight="1" x14ac:dyDescent="0.25">
      <c r="B271" s="171" t="s">
        <v>97</v>
      </c>
      <c r="C271" s="674" t="s">
        <v>204</v>
      </c>
      <c r="D271" s="635"/>
      <c r="E271" s="635"/>
      <c r="F271" s="635"/>
      <c r="G271" s="88"/>
      <c r="H271" s="609"/>
      <c r="I271" s="88"/>
      <c r="J271" s="125"/>
      <c r="L271" s="111"/>
    </row>
    <row r="272" spans="2:12" s="101" customFormat="1" ht="15.75" customHeight="1" x14ac:dyDescent="0.25">
      <c r="B272" s="182" t="s">
        <v>98</v>
      </c>
      <c r="C272" s="152" t="s">
        <v>106</v>
      </c>
      <c r="D272" s="153"/>
      <c r="E272" s="153"/>
      <c r="F272" s="154"/>
      <c r="G272" s="154"/>
      <c r="H272" s="619"/>
      <c r="I272" s="155"/>
      <c r="J272" s="156"/>
    </row>
    <row r="273" spans="2:11" ht="15.6" x14ac:dyDescent="0.3">
      <c r="B273" s="173"/>
      <c r="C273" s="2"/>
      <c r="D273" s="72"/>
      <c r="E273" s="56"/>
      <c r="F273" s="56"/>
      <c r="G273" s="57"/>
      <c r="H273" s="64"/>
      <c r="I273" s="94"/>
      <c r="J273" s="22"/>
    </row>
    <row r="274" spans="2:11" x14ac:dyDescent="0.25">
      <c r="B274" s="161" t="s">
        <v>184</v>
      </c>
      <c r="C274" s="1" t="s">
        <v>245</v>
      </c>
      <c r="D274" s="70"/>
      <c r="E274" s="71"/>
      <c r="F274" s="51"/>
      <c r="G274" s="1"/>
      <c r="H274" s="580"/>
      <c r="I274" s="157"/>
      <c r="J274" s="158"/>
    </row>
    <row r="275" spans="2:11" s="106" customFormat="1" x14ac:dyDescent="0.25">
      <c r="B275" s="188" t="s">
        <v>60</v>
      </c>
      <c r="C275" s="189" t="s">
        <v>243</v>
      </c>
      <c r="D275" s="352">
        <f>SUM(H163)</f>
        <v>611</v>
      </c>
      <c r="E275" s="341" t="s">
        <v>67</v>
      </c>
      <c r="F275" s="190"/>
      <c r="G275" s="190" t="s">
        <v>107</v>
      </c>
      <c r="H275" s="582">
        <v>6</v>
      </c>
      <c r="I275" s="197"/>
      <c r="J275" s="198"/>
      <c r="K275" s="133"/>
    </row>
    <row r="276" spans="2:11" s="106" customFormat="1" x14ac:dyDescent="0.25">
      <c r="B276" s="188" t="s">
        <v>61</v>
      </c>
      <c r="C276" s="189" t="s">
        <v>244</v>
      </c>
      <c r="D276" s="352">
        <f>H155</f>
        <v>38</v>
      </c>
      <c r="E276" s="341" t="s">
        <v>67</v>
      </c>
      <c r="F276" s="190"/>
      <c r="G276" s="190" t="s">
        <v>107</v>
      </c>
      <c r="H276" s="582">
        <v>6</v>
      </c>
      <c r="I276" s="197"/>
      <c r="J276" s="198"/>
      <c r="K276" s="133"/>
    </row>
    <row r="277" spans="2:11" ht="27.75" customHeight="1" x14ac:dyDescent="0.25">
      <c r="B277" s="172" t="s">
        <v>63</v>
      </c>
      <c r="C277" s="201" t="s">
        <v>256</v>
      </c>
      <c r="D277" s="214">
        <f>SUM(D275)</f>
        <v>611</v>
      </c>
      <c r="E277" s="215" t="s">
        <v>67</v>
      </c>
      <c r="F277" s="52"/>
      <c r="G277" s="321" t="s">
        <v>222</v>
      </c>
      <c r="H277" s="384">
        <v>46</v>
      </c>
      <c r="I277" s="394"/>
      <c r="J277" s="387"/>
    </row>
    <row r="278" spans="2:11" ht="15.6" x14ac:dyDescent="0.3">
      <c r="B278" s="173"/>
      <c r="C278" s="2"/>
      <c r="D278" s="72"/>
      <c r="E278" s="56"/>
      <c r="F278" s="56"/>
      <c r="G278" s="57"/>
      <c r="H278" s="64"/>
      <c r="I278" s="94"/>
      <c r="J278" s="22"/>
    </row>
    <row r="279" spans="2:11" x14ac:dyDescent="0.25">
      <c r="B279" s="161" t="s">
        <v>247</v>
      </c>
      <c r="C279" s="1" t="s">
        <v>246</v>
      </c>
      <c r="D279" s="70"/>
      <c r="E279" s="71"/>
      <c r="F279" s="51"/>
      <c r="G279" s="1"/>
      <c r="H279" s="580"/>
      <c r="I279" s="157"/>
      <c r="J279" s="158"/>
    </row>
    <row r="280" spans="2:11" s="106" customFormat="1" x14ac:dyDescent="0.25">
      <c r="B280" s="188" t="s">
        <v>60</v>
      </c>
      <c r="C280" s="189" t="s">
        <v>217</v>
      </c>
      <c r="D280" s="352">
        <v>916</v>
      </c>
      <c r="E280" s="341" t="s">
        <v>67</v>
      </c>
      <c r="F280" s="190"/>
      <c r="G280" s="190" t="s">
        <v>107</v>
      </c>
      <c r="H280" s="582">
        <v>6</v>
      </c>
      <c r="I280" s="197"/>
      <c r="J280" s="198"/>
      <c r="K280" s="133"/>
    </row>
    <row r="281" spans="2:11" ht="27.75" customHeight="1" x14ac:dyDescent="0.25">
      <c r="B281" s="172" t="s">
        <v>61</v>
      </c>
      <c r="C281" s="201" t="s">
        <v>256</v>
      </c>
      <c r="D281" s="214">
        <f>SUM(D280)</f>
        <v>916</v>
      </c>
      <c r="E281" s="215" t="s">
        <v>67</v>
      </c>
      <c r="F281" s="52"/>
      <c r="G281" s="60" t="s">
        <v>222</v>
      </c>
      <c r="H281" s="61">
        <v>138</v>
      </c>
      <c r="I281" s="62"/>
      <c r="J281" s="8" t="s">
        <v>236</v>
      </c>
    </row>
    <row r="282" spans="2:11" x14ac:dyDescent="0.25">
      <c r="B282" s="172" t="s">
        <v>63</v>
      </c>
      <c r="C282" s="1" t="s">
        <v>253</v>
      </c>
      <c r="D282" s="214"/>
      <c r="E282" s="215"/>
      <c r="F282" s="52"/>
      <c r="G282" s="49"/>
      <c r="H282" s="574"/>
      <c r="I282" s="62"/>
      <c r="J282" s="21"/>
    </row>
    <row r="283" spans="2:11" x14ac:dyDescent="0.25">
      <c r="B283" s="319" t="s">
        <v>248</v>
      </c>
      <c r="C283" s="320" t="s">
        <v>226</v>
      </c>
      <c r="D283" s="186"/>
      <c r="E283" s="187"/>
      <c r="F283" s="187"/>
      <c r="G283" s="60" t="s">
        <v>73</v>
      </c>
      <c r="H283" s="61">
        <v>1</v>
      </c>
      <c r="I283" s="20"/>
      <c r="J283" s="21"/>
    </row>
    <row r="284" spans="2:11" x14ac:dyDescent="0.25">
      <c r="B284" s="319" t="s">
        <v>249</v>
      </c>
      <c r="C284" s="320" t="s">
        <v>227</v>
      </c>
      <c r="D284" s="186"/>
      <c r="E284" s="187"/>
      <c r="F284" s="320"/>
      <c r="G284" s="321" t="s">
        <v>73</v>
      </c>
      <c r="H284" s="61">
        <v>1</v>
      </c>
      <c r="I284" s="144"/>
      <c r="J284" s="145"/>
    </row>
    <row r="285" spans="2:11" x14ac:dyDescent="0.25">
      <c r="B285" s="319" t="s">
        <v>250</v>
      </c>
      <c r="C285" s="320" t="s">
        <v>228</v>
      </c>
      <c r="D285" s="186"/>
      <c r="E285" s="187"/>
      <c r="F285" s="320"/>
      <c r="G285" s="321" t="s">
        <v>73</v>
      </c>
      <c r="H285" s="61">
        <v>1</v>
      </c>
      <c r="I285" s="144"/>
      <c r="J285" s="145"/>
    </row>
    <row r="286" spans="2:11" x14ac:dyDescent="0.25">
      <c r="B286" s="319" t="s">
        <v>251</v>
      </c>
      <c r="C286" s="320" t="s">
        <v>229</v>
      </c>
      <c r="D286" s="186"/>
      <c r="E286" s="187"/>
      <c r="F286" s="320"/>
      <c r="G286" s="321" t="s">
        <v>73</v>
      </c>
      <c r="H286" s="61">
        <v>1</v>
      </c>
      <c r="I286" s="144"/>
      <c r="J286" s="145"/>
    </row>
    <row r="287" spans="2:11" x14ac:dyDescent="0.25">
      <c r="B287" s="319" t="s">
        <v>252</v>
      </c>
      <c r="C287" s="320" t="s">
        <v>230</v>
      </c>
      <c r="D287" s="186"/>
      <c r="E287" s="187"/>
      <c r="F287" s="320"/>
      <c r="G287" s="321" t="s">
        <v>73</v>
      </c>
      <c r="H287" s="61">
        <v>1</v>
      </c>
      <c r="I287" s="144"/>
      <c r="J287" s="145"/>
    </row>
    <row r="288" spans="2:11" ht="13.5" customHeight="1" x14ac:dyDescent="0.25">
      <c r="B288" s="174"/>
      <c r="C288" s="345"/>
      <c r="D288" s="216"/>
      <c r="E288" s="217"/>
      <c r="F288" s="217"/>
      <c r="G288" s="57"/>
      <c r="H288" s="64"/>
      <c r="I288" s="94"/>
      <c r="J288" s="22"/>
    </row>
    <row r="289" spans="2:10" ht="12.75" customHeight="1" x14ac:dyDescent="0.25">
      <c r="B289" s="174"/>
      <c r="C289" s="679" t="s">
        <v>108</v>
      </c>
      <c r="D289" s="679"/>
      <c r="E289" s="679"/>
      <c r="F289" s="679"/>
      <c r="G289" s="679"/>
      <c r="H289" s="679"/>
      <c r="I289" s="104"/>
      <c r="J289" s="10"/>
    </row>
    <row r="290" spans="2:10" ht="12.75" customHeight="1" x14ac:dyDescent="0.25">
      <c r="B290" s="174"/>
      <c r="C290" s="27"/>
      <c r="D290" s="27"/>
      <c r="E290" s="27"/>
      <c r="F290" s="27"/>
      <c r="G290" s="27"/>
      <c r="H290" s="584"/>
      <c r="I290" s="104"/>
      <c r="J290" s="11"/>
    </row>
    <row r="291" spans="2:10" ht="12.75" customHeight="1" x14ac:dyDescent="0.25">
      <c r="B291" s="174"/>
      <c r="C291" s="27"/>
      <c r="D291" s="27"/>
      <c r="E291" s="27"/>
      <c r="F291" s="27"/>
      <c r="G291" s="27"/>
      <c r="H291" s="584"/>
      <c r="I291" s="104"/>
      <c r="J291" s="11"/>
    </row>
    <row r="292" spans="2:10" x14ac:dyDescent="0.25">
      <c r="B292" s="174"/>
      <c r="C292" s="696" t="s">
        <v>389</v>
      </c>
      <c r="D292" s="697"/>
      <c r="E292" s="697"/>
      <c r="F292" s="697"/>
      <c r="G292" s="697"/>
      <c r="H292" s="698"/>
      <c r="I292" s="94"/>
      <c r="J292" s="10"/>
    </row>
    <row r="293" spans="2:10" x14ac:dyDescent="0.25">
      <c r="B293" s="174"/>
      <c r="I293" s="94"/>
      <c r="J293" s="88"/>
    </row>
    <row r="294" spans="2:10" ht="15.6" x14ac:dyDescent="0.3">
      <c r="B294" s="184"/>
      <c r="C294" s="17"/>
      <c r="D294" s="55"/>
      <c r="E294" s="56"/>
      <c r="F294" s="56"/>
      <c r="G294" s="73"/>
      <c r="H294" s="620"/>
      <c r="I294" s="18"/>
      <c r="J294" s="19"/>
    </row>
    <row r="295" spans="2:10" ht="15.6" x14ac:dyDescent="0.3">
      <c r="B295" s="184"/>
      <c r="C295" s="17"/>
      <c r="D295" s="55"/>
      <c r="E295" s="56"/>
      <c r="F295" s="56"/>
      <c r="G295" s="73"/>
      <c r="H295" s="620"/>
      <c r="I295" s="18"/>
      <c r="J295" s="19"/>
    </row>
    <row r="296" spans="2:10" s="23" customFormat="1" ht="12.75" customHeight="1" x14ac:dyDescent="0.25">
      <c r="B296" s="185"/>
      <c r="C296" s="218"/>
      <c r="D296" s="50"/>
      <c r="E296" s="77"/>
      <c r="F296" s="51"/>
      <c r="G296" s="77"/>
      <c r="H296" s="219"/>
      <c r="I296" s="14"/>
      <c r="J296" s="158"/>
    </row>
    <row r="297" spans="2:10" s="23" customFormat="1" ht="12.75" customHeight="1" x14ac:dyDescent="0.25">
      <c r="B297" s="89"/>
      <c r="C297" s="88"/>
      <c r="D297" s="40"/>
      <c r="E297" s="41"/>
      <c r="F297" s="41"/>
      <c r="G297" s="101"/>
      <c r="H297" s="570"/>
      <c r="I297" s="101"/>
      <c r="J297" s="112"/>
    </row>
  </sheetData>
  <mergeCells count="59">
    <mergeCell ref="C292:H292"/>
    <mergeCell ref="C289:H289"/>
    <mergeCell ref="C170:F170"/>
    <mergeCell ref="C171:F171"/>
    <mergeCell ref="C267:G267"/>
    <mergeCell ref="C176:H176"/>
    <mergeCell ref="C242:H242"/>
    <mergeCell ref="C271:F271"/>
    <mergeCell ref="C249:F249"/>
    <mergeCell ref="C238:E238"/>
    <mergeCell ref="B1:J1"/>
    <mergeCell ref="C260:H260"/>
    <mergeCell ref="C266:G266"/>
    <mergeCell ref="C130:H130"/>
    <mergeCell ref="C137:F137"/>
    <mergeCell ref="C138:F138"/>
    <mergeCell ref="C139:F139"/>
    <mergeCell ref="C140:F140"/>
    <mergeCell ref="C141:F141"/>
    <mergeCell ref="C142:F142"/>
    <mergeCell ref="C75:I75"/>
    <mergeCell ref="C67:I67"/>
    <mergeCell ref="C68:I68"/>
    <mergeCell ref="C76:I76"/>
    <mergeCell ref="C165:F165"/>
    <mergeCell ref="C166:F166"/>
    <mergeCell ref="C121:E121"/>
    <mergeCell ref="C122:E122"/>
    <mergeCell ref="C154:F154"/>
    <mergeCell ref="C146:I146"/>
    <mergeCell ref="C148:E148"/>
    <mergeCell ref="C149:E149"/>
    <mergeCell ref="C147:G147"/>
    <mergeCell ref="C116:E116"/>
    <mergeCell ref="C117:I117"/>
    <mergeCell ref="C118:E118"/>
    <mergeCell ref="C119:E119"/>
    <mergeCell ref="C120:E120"/>
    <mergeCell ref="C78:I78"/>
    <mergeCell ref="C55:I55"/>
    <mergeCell ref="C81:I81"/>
    <mergeCell ref="C82:I82"/>
    <mergeCell ref="C80:I80"/>
    <mergeCell ref="C168:F168"/>
    <mergeCell ref="C169:F169"/>
    <mergeCell ref="C167:F167"/>
    <mergeCell ref="B3:J3"/>
    <mergeCell ref="C4:J4"/>
    <mergeCell ref="C44:H44"/>
    <mergeCell ref="C51:I51"/>
    <mergeCell ref="C52:E52"/>
    <mergeCell ref="C53:I53"/>
    <mergeCell ref="C54:I54"/>
    <mergeCell ref="C83:I83"/>
    <mergeCell ref="C69:I69"/>
    <mergeCell ref="C56:I56"/>
    <mergeCell ref="C57:I57"/>
    <mergeCell ref="C58:H58"/>
    <mergeCell ref="C63:I63"/>
  </mergeCells>
  <phoneticPr fontId="22" type="noConversion"/>
  <pageMargins left="0.70866141732283472" right="0.70866141732283472" top="0.74803149606299213" bottom="0.74803149606299213" header="0.31496062992125984" footer="0.31496062992125984"/>
  <pageSetup paperSize="9" scale="62" fitToHeight="0" orientation="portrait" r:id="rId1"/>
  <rowBreaks count="6" manualBreakCount="6">
    <brk id="46" max="10" man="1"/>
    <brk id="114" max="10" man="1"/>
    <brk id="132" max="10" man="1"/>
    <brk id="178" max="10" man="1"/>
    <brk id="216" max="10" man="1"/>
    <brk id="262"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CB5EA-42B7-41C4-B885-1CD088E8817E}">
  <sheetPr>
    <tabColor theme="3" tint="0.39997558519241921"/>
    <pageSetUpPr fitToPage="1"/>
  </sheetPr>
  <dimension ref="A1:S235"/>
  <sheetViews>
    <sheetView view="pageBreakPreview" zoomScaleNormal="100" zoomScaleSheetLayoutView="100" workbookViewId="0">
      <selection activeCell="C11" sqref="C11"/>
    </sheetView>
  </sheetViews>
  <sheetFormatPr defaultColWidth="9.109375" defaultRowHeight="13.2" x14ac:dyDescent="0.25"/>
  <cols>
    <col min="1" max="1" width="3.6640625" style="88" customWidth="1"/>
    <col min="2" max="2" width="11.109375" style="89" customWidth="1"/>
    <col min="3" max="3" width="62.109375" style="88" customWidth="1"/>
    <col min="4" max="4" width="9.88671875" style="40" customWidth="1"/>
    <col min="5" max="5" width="7.109375" style="41" customWidth="1"/>
    <col min="6" max="6" width="1.44140625" style="41" customWidth="1"/>
    <col min="7" max="7" width="8.33203125" style="101" customWidth="1"/>
    <col min="8" max="8" width="7.44140625" style="570" customWidth="1"/>
    <col min="9" max="9" width="12" style="101" customWidth="1"/>
    <col min="10" max="10" width="16.88671875" style="112" customWidth="1"/>
    <col min="11" max="11" width="3.6640625" style="88" customWidth="1"/>
    <col min="12" max="12" width="10.33203125" style="88" bestFit="1" customWidth="1"/>
    <col min="13" max="16384" width="9.109375" style="88"/>
  </cols>
  <sheetData>
    <row r="1" spans="2:10" ht="24" customHeight="1" x14ac:dyDescent="0.25">
      <c r="B1" s="694" t="s">
        <v>170</v>
      </c>
      <c r="C1" s="694"/>
      <c r="D1" s="694"/>
      <c r="E1" s="694"/>
      <c r="F1" s="694"/>
      <c r="G1" s="694"/>
      <c r="H1" s="694"/>
      <c r="I1" s="694"/>
      <c r="J1" s="694"/>
    </row>
    <row r="2" spans="2:10" ht="12.75" customHeight="1" x14ac:dyDescent="0.25">
      <c r="B2" s="162"/>
      <c r="C2" s="28"/>
      <c r="D2" s="28"/>
      <c r="E2" s="28"/>
      <c r="F2" s="28"/>
      <c r="G2" s="28"/>
      <c r="H2" s="567"/>
      <c r="I2" s="28"/>
      <c r="J2" s="29"/>
    </row>
    <row r="3" spans="2:10" ht="18.75" customHeight="1" x14ac:dyDescent="0.25">
      <c r="B3" s="675" t="s">
        <v>43</v>
      </c>
      <c r="C3" s="675"/>
      <c r="D3" s="675"/>
      <c r="E3" s="675"/>
      <c r="F3" s="675"/>
      <c r="G3" s="675"/>
      <c r="H3" s="675"/>
      <c r="I3" s="675"/>
      <c r="J3" s="675"/>
    </row>
    <row r="4" spans="2:10" ht="39.75" customHeight="1" x14ac:dyDescent="0.25">
      <c r="B4" s="539" t="s">
        <v>356</v>
      </c>
      <c r="C4" s="700" t="s">
        <v>358</v>
      </c>
      <c r="D4" s="701"/>
      <c r="E4" s="701"/>
      <c r="F4" s="701"/>
      <c r="G4" s="701"/>
      <c r="H4" s="701"/>
      <c r="I4" s="701"/>
      <c r="J4" s="702"/>
    </row>
    <row r="5" spans="2:10" ht="21" x14ac:dyDescent="0.4">
      <c r="B5" s="163"/>
      <c r="C5" s="74" t="s">
        <v>44</v>
      </c>
      <c r="D5" s="30"/>
      <c r="E5" s="31"/>
      <c r="F5" s="31"/>
      <c r="G5" s="32"/>
      <c r="H5" s="568"/>
      <c r="I5" s="92"/>
      <c r="J5" s="93"/>
    </row>
    <row r="6" spans="2:10" ht="13.8" x14ac:dyDescent="0.25">
      <c r="B6" s="164"/>
      <c r="C6" s="78"/>
      <c r="D6" s="75"/>
      <c r="E6" s="76"/>
      <c r="F6" s="76"/>
      <c r="G6" s="57"/>
      <c r="H6" s="64"/>
      <c r="I6" s="94"/>
      <c r="J6" s="95"/>
    </row>
    <row r="7" spans="2:10" ht="13.8" x14ac:dyDescent="0.25">
      <c r="B7" s="484" t="s">
        <v>45</v>
      </c>
      <c r="C7" s="485" t="str">
        <f>C29</f>
        <v>MISCELLANEOUS - PART 2</v>
      </c>
      <c r="D7" s="33"/>
      <c r="E7" s="34"/>
      <c r="F7" s="34"/>
      <c r="G7" s="57"/>
      <c r="H7" s="64"/>
      <c r="I7" s="94"/>
      <c r="J7" s="95"/>
    </row>
    <row r="8" spans="2:10" ht="13.8" x14ac:dyDescent="0.25">
      <c r="B8" s="164"/>
      <c r="C8" s="485"/>
      <c r="D8" s="33"/>
      <c r="E8" s="34"/>
      <c r="F8" s="34"/>
      <c r="G8" s="57"/>
      <c r="H8" s="64"/>
      <c r="I8" s="94"/>
      <c r="J8" s="95"/>
    </row>
    <row r="9" spans="2:10" ht="13.8" x14ac:dyDescent="0.25">
      <c r="B9" s="484" t="s">
        <v>46</v>
      </c>
      <c r="C9" s="485" t="str">
        <f>C46</f>
        <v xml:space="preserve">EARTHWORKS - PART 2 </v>
      </c>
      <c r="D9" s="33"/>
      <c r="E9" s="34"/>
      <c r="F9" s="34"/>
      <c r="G9" s="57"/>
      <c r="H9" s="64"/>
      <c r="I9" s="94"/>
      <c r="J9" s="95"/>
    </row>
    <row r="10" spans="2:10" ht="13.8" x14ac:dyDescent="0.25">
      <c r="B10" s="164"/>
      <c r="C10" s="485"/>
      <c r="D10" s="33"/>
      <c r="E10" s="34"/>
      <c r="F10" s="34"/>
      <c r="G10" s="57"/>
      <c r="H10" s="64"/>
      <c r="I10" s="94"/>
      <c r="J10" s="95"/>
    </row>
    <row r="11" spans="2:10" ht="13.8" x14ac:dyDescent="0.25">
      <c r="B11" s="484" t="s">
        <v>47</v>
      </c>
      <c r="C11" s="485" t="str">
        <f>C105</f>
        <v>PLANTING - PART 2</v>
      </c>
      <c r="D11" s="33"/>
      <c r="E11" s="34"/>
      <c r="F11" s="34"/>
      <c r="G11" s="57"/>
      <c r="H11" s="64"/>
      <c r="I11" s="94"/>
      <c r="J11" s="95"/>
    </row>
    <row r="12" spans="2:10" ht="13.8" x14ac:dyDescent="0.25">
      <c r="B12" s="164"/>
      <c r="C12" s="485"/>
      <c r="D12" s="33"/>
      <c r="E12" s="34"/>
      <c r="F12" s="34"/>
      <c r="G12" s="57"/>
      <c r="H12" s="64"/>
      <c r="I12" s="94"/>
      <c r="J12" s="95"/>
    </row>
    <row r="13" spans="2:10" ht="13.8" x14ac:dyDescent="0.25">
      <c r="B13" s="484" t="s">
        <v>48</v>
      </c>
      <c r="C13" s="485" t="str">
        <f>C139</f>
        <v>HARD LANDSCAPING - PART 2</v>
      </c>
      <c r="D13" s="33"/>
      <c r="E13" s="34"/>
      <c r="F13" s="34"/>
      <c r="G13" s="57"/>
      <c r="H13" s="64"/>
      <c r="I13" s="94"/>
      <c r="J13" s="95"/>
    </row>
    <row r="14" spans="2:10" ht="13.8" x14ac:dyDescent="0.25">
      <c r="B14" s="164"/>
      <c r="C14" s="485"/>
      <c r="D14" s="33"/>
      <c r="E14" s="34"/>
      <c r="F14" s="34"/>
      <c r="G14" s="57"/>
      <c r="H14" s="64"/>
      <c r="I14" s="94"/>
      <c r="J14" s="95"/>
    </row>
    <row r="15" spans="2:10" ht="13.8" x14ac:dyDescent="0.25">
      <c r="B15" s="484" t="s">
        <v>49</v>
      </c>
      <c r="C15" s="485" t="str">
        <f>C198</f>
        <v>HAND-WATERING &amp; EQUIPMENT - PART 2</v>
      </c>
      <c r="D15" s="33"/>
      <c r="E15" s="34"/>
      <c r="F15" s="34"/>
      <c r="G15" s="57"/>
      <c r="H15" s="64"/>
      <c r="I15" s="94"/>
      <c r="J15" s="95"/>
    </row>
    <row r="16" spans="2:10" ht="13.8" x14ac:dyDescent="0.25">
      <c r="B16" s="164"/>
      <c r="C16" s="485"/>
      <c r="D16" s="33"/>
      <c r="E16" s="34"/>
      <c r="F16" s="34"/>
      <c r="G16" s="57"/>
      <c r="H16" s="64"/>
      <c r="I16" s="94"/>
      <c r="J16" s="95"/>
    </row>
    <row r="17" spans="2:10" ht="13.8" x14ac:dyDescent="0.25">
      <c r="B17" s="484" t="s">
        <v>50</v>
      </c>
      <c r="C17" s="485" t="str">
        <f>C217</f>
        <v>MAINTENANCE - PART 2</v>
      </c>
      <c r="D17" s="33"/>
      <c r="E17" s="34"/>
      <c r="F17" s="34"/>
      <c r="G17" s="57"/>
      <c r="H17" s="64"/>
      <c r="I17" s="94"/>
      <c r="J17" s="95"/>
    </row>
    <row r="18" spans="2:10" ht="13.8" x14ac:dyDescent="0.25">
      <c r="B18" s="164"/>
      <c r="C18" s="78"/>
      <c r="D18" s="75"/>
      <c r="E18" s="76"/>
      <c r="F18" s="76"/>
      <c r="G18" s="57"/>
      <c r="H18" s="64"/>
      <c r="I18" s="94"/>
      <c r="J18" s="95"/>
    </row>
    <row r="19" spans="2:10" x14ac:dyDescent="0.25">
      <c r="B19" s="165"/>
      <c r="C19" s="26" t="s">
        <v>391</v>
      </c>
      <c r="D19" s="54"/>
      <c r="E19" s="35"/>
      <c r="F19" s="35"/>
      <c r="G19" s="77"/>
      <c r="H19" s="219"/>
      <c r="I19" s="14"/>
      <c r="J19" s="79"/>
    </row>
    <row r="20" spans="2:10" x14ac:dyDescent="0.25">
      <c r="B20" s="165"/>
      <c r="C20" s="63"/>
      <c r="D20" s="36"/>
      <c r="E20" s="37"/>
      <c r="F20" s="37"/>
      <c r="G20" s="57"/>
      <c r="H20" s="64"/>
      <c r="I20" s="94"/>
      <c r="J20" s="96" t="s">
        <v>51</v>
      </c>
    </row>
    <row r="21" spans="2:10" x14ac:dyDescent="0.25">
      <c r="B21" s="166"/>
      <c r="C21" s="97"/>
      <c r="D21" s="38"/>
      <c r="E21" s="39"/>
      <c r="F21" s="39"/>
      <c r="G21" s="98"/>
      <c r="H21" s="569"/>
      <c r="I21" s="99"/>
      <c r="J21" s="100"/>
    </row>
    <row r="22" spans="2:10" x14ac:dyDescent="0.25">
      <c r="J22" s="102"/>
    </row>
    <row r="23" spans="2:10" ht="13.8" x14ac:dyDescent="0.25">
      <c r="B23" s="167"/>
      <c r="C23" s="3" t="s">
        <v>44</v>
      </c>
      <c r="D23" s="30"/>
      <c r="E23" s="31"/>
      <c r="F23" s="31"/>
      <c r="G23" s="103"/>
      <c r="H23" s="571"/>
      <c r="I23" s="104"/>
      <c r="J23" s="22"/>
    </row>
    <row r="24" spans="2:10" ht="14.4" x14ac:dyDescent="0.25">
      <c r="B24" s="167"/>
      <c r="C24" s="4" t="s">
        <v>341</v>
      </c>
      <c r="D24" s="42"/>
      <c r="E24" s="43"/>
      <c r="F24" s="43"/>
      <c r="G24" s="57" t="s">
        <v>67</v>
      </c>
      <c r="H24" s="572">
        <f>SUM(D165:D166)</f>
        <v>360</v>
      </c>
      <c r="I24" s="104"/>
      <c r="J24" s="22"/>
    </row>
    <row r="25" spans="2:10" ht="13.8" x14ac:dyDescent="0.25">
      <c r="B25" s="167"/>
      <c r="C25" s="5" t="s">
        <v>53</v>
      </c>
      <c r="D25" s="44"/>
      <c r="E25" s="45"/>
      <c r="F25" s="45"/>
      <c r="G25" s="98" t="s">
        <v>67</v>
      </c>
      <c r="H25" s="573">
        <f>SUM(H24:H24)</f>
        <v>360</v>
      </c>
      <c r="I25" s="104"/>
      <c r="J25" s="22"/>
    </row>
    <row r="26" spans="2:10" ht="13.8" x14ac:dyDescent="0.25">
      <c r="B26" s="167"/>
      <c r="I26" s="104"/>
      <c r="J26" s="22"/>
    </row>
    <row r="27" spans="2:10" s="1" customFormat="1" x14ac:dyDescent="0.25">
      <c r="B27" s="168" t="s">
        <v>54</v>
      </c>
      <c r="C27" s="6" t="s">
        <v>55</v>
      </c>
      <c r="D27" s="46"/>
      <c r="E27" s="47"/>
      <c r="F27" s="48"/>
      <c r="G27" s="49" t="s">
        <v>56</v>
      </c>
      <c r="H27" s="574" t="s">
        <v>57</v>
      </c>
      <c r="I27" s="7" t="s">
        <v>58</v>
      </c>
      <c r="J27" s="8" t="s">
        <v>59</v>
      </c>
    </row>
    <row r="28" spans="2:10" ht="14.4" thickBot="1" x14ac:dyDescent="0.3">
      <c r="B28" s="167"/>
      <c r="C28" s="9"/>
      <c r="D28" s="33"/>
      <c r="E28" s="34"/>
      <c r="F28" s="34"/>
      <c r="G28" s="57"/>
      <c r="H28" s="64"/>
      <c r="I28" s="104"/>
      <c r="J28" s="22"/>
    </row>
    <row r="29" spans="2:10" ht="16.2" thickBot="1" x14ac:dyDescent="0.35">
      <c r="B29" s="486" t="s">
        <v>45</v>
      </c>
      <c r="C29" s="487" t="s">
        <v>361</v>
      </c>
      <c r="D29" s="488"/>
      <c r="E29" s="489"/>
      <c r="F29" s="489"/>
      <c r="G29" s="490"/>
      <c r="H29" s="575"/>
      <c r="I29" s="491"/>
      <c r="J29" s="492"/>
    </row>
    <row r="30" spans="2:10" x14ac:dyDescent="0.25">
      <c r="B30" s="169"/>
      <c r="C30" s="68"/>
      <c r="D30" s="68"/>
      <c r="E30" s="68"/>
      <c r="F30" s="37"/>
      <c r="G30" s="68"/>
      <c r="H30" s="64"/>
      <c r="I30" s="22"/>
      <c r="J30" s="105"/>
    </row>
    <row r="31" spans="2:10" x14ac:dyDescent="0.25">
      <c r="B31" s="161" t="s">
        <v>112</v>
      </c>
      <c r="C31" s="1" t="s">
        <v>66</v>
      </c>
      <c r="D31" s="50"/>
      <c r="E31" s="51"/>
      <c r="F31" s="51"/>
      <c r="G31" s="57"/>
      <c r="H31" s="64"/>
      <c r="I31" s="104"/>
      <c r="J31" s="22"/>
    </row>
    <row r="32" spans="2:10" s="106" customFormat="1" ht="52.8" x14ac:dyDescent="0.25">
      <c r="B32" s="170" t="s">
        <v>60</v>
      </c>
      <c r="C32" s="107" t="s">
        <v>114</v>
      </c>
      <c r="D32" s="108"/>
      <c r="E32" s="108"/>
      <c r="F32" s="109"/>
      <c r="G32" s="109"/>
      <c r="H32" s="576"/>
      <c r="I32" s="136"/>
      <c r="J32" s="137"/>
    </row>
    <row r="33" spans="1:12" s="106" customFormat="1" ht="26.4" x14ac:dyDescent="0.25">
      <c r="B33" s="171" t="s">
        <v>61</v>
      </c>
      <c r="C33" s="68" t="s">
        <v>62</v>
      </c>
      <c r="D33" s="111"/>
      <c r="E33" s="111"/>
      <c r="F33" s="135"/>
      <c r="G33" s="135"/>
      <c r="H33" s="577"/>
      <c r="J33" s="138"/>
    </row>
    <row r="34" spans="1:12" s="106" customFormat="1" ht="26.4" x14ac:dyDescent="0.25">
      <c r="B34" s="171" t="s">
        <v>63</v>
      </c>
      <c r="C34" s="63" t="s">
        <v>64</v>
      </c>
      <c r="D34" s="111"/>
      <c r="E34" s="111"/>
      <c r="F34" s="135"/>
      <c r="G34" s="135"/>
      <c r="H34" s="577"/>
      <c r="J34" s="138"/>
    </row>
    <row r="35" spans="1:12" ht="39.6" x14ac:dyDescent="0.25">
      <c r="B35" s="172" t="s">
        <v>86</v>
      </c>
      <c r="C35" s="66" t="s">
        <v>340</v>
      </c>
      <c r="D35" s="368">
        <f>SUM(H24)</f>
        <v>360</v>
      </c>
      <c r="E35" s="59" t="s">
        <v>67</v>
      </c>
      <c r="F35" s="215"/>
      <c r="G35" s="321" t="s">
        <v>68</v>
      </c>
      <c r="H35" s="384">
        <f>ROUND((D35*0.05),0)</f>
        <v>18</v>
      </c>
      <c r="I35" s="386"/>
      <c r="J35" s="387"/>
    </row>
    <row r="36" spans="1:12" x14ac:dyDescent="0.25">
      <c r="B36" s="551" t="s">
        <v>199</v>
      </c>
      <c r="C36" s="552" t="s">
        <v>402</v>
      </c>
      <c r="D36" s="553"/>
      <c r="E36" s="554"/>
      <c r="F36" s="555"/>
      <c r="G36" s="556" t="s">
        <v>234</v>
      </c>
      <c r="H36" s="578">
        <v>1</v>
      </c>
      <c r="I36" s="557">
        <v>70000</v>
      </c>
      <c r="J36" s="558">
        <f>H36*I36</f>
        <v>70000</v>
      </c>
    </row>
    <row r="37" spans="1:12" s="106" customFormat="1" x14ac:dyDescent="0.25">
      <c r="B37" s="559" t="s">
        <v>200</v>
      </c>
      <c r="C37" s="560" t="s">
        <v>238</v>
      </c>
      <c r="D37" s="560"/>
      <c r="E37" s="560"/>
      <c r="F37" s="561"/>
      <c r="G37" s="562"/>
      <c r="H37" s="579"/>
      <c r="I37" s="563"/>
      <c r="J37" s="564"/>
      <c r="K37" s="133"/>
    </row>
    <row r="38" spans="1:12" ht="15.6" x14ac:dyDescent="0.3">
      <c r="B38" s="173"/>
      <c r="C38" s="2"/>
      <c r="D38" s="72"/>
      <c r="E38" s="56"/>
      <c r="F38" s="56"/>
      <c r="G38" s="111"/>
      <c r="H38" s="621"/>
      <c r="I38" s="388"/>
      <c r="J38" s="389"/>
    </row>
    <row r="39" spans="1:12" x14ac:dyDescent="0.25">
      <c r="B39" s="161" t="s">
        <v>65</v>
      </c>
      <c r="C39" s="1" t="s">
        <v>350</v>
      </c>
      <c r="D39" s="70"/>
      <c r="E39" s="71"/>
      <c r="F39" s="51"/>
      <c r="G39" s="1"/>
      <c r="H39" s="580"/>
      <c r="I39" s="390"/>
      <c r="J39" s="13"/>
    </row>
    <row r="40" spans="1:12" ht="52.8" x14ac:dyDescent="0.25">
      <c r="A40" s="101"/>
      <c r="B40" s="188" t="s">
        <v>60</v>
      </c>
      <c r="C40" s="379" t="s">
        <v>339</v>
      </c>
      <c r="D40" s="380"/>
      <c r="E40" s="381"/>
      <c r="F40" s="382"/>
      <c r="G40" s="391" t="s">
        <v>234</v>
      </c>
      <c r="H40" s="581">
        <v>1</v>
      </c>
      <c r="I40" s="392">
        <v>18500</v>
      </c>
      <c r="J40" s="393">
        <f>SUM(H40*I40)</f>
        <v>18500</v>
      </c>
      <c r="L40" s="111"/>
    </row>
    <row r="41" spans="1:12" s="106" customFormat="1" x14ac:dyDescent="0.25">
      <c r="B41" s="188" t="s">
        <v>61</v>
      </c>
      <c r="C41" s="189" t="s">
        <v>238</v>
      </c>
      <c r="D41" s="189"/>
      <c r="E41" s="189"/>
      <c r="F41" s="190"/>
      <c r="G41" s="199"/>
      <c r="H41" s="582"/>
      <c r="I41" s="197"/>
      <c r="J41" s="198"/>
      <c r="K41" s="133"/>
    </row>
    <row r="42" spans="1:12" ht="15.6" x14ac:dyDescent="0.3">
      <c r="B42" s="173"/>
      <c r="C42" s="2"/>
      <c r="D42" s="72"/>
      <c r="E42" s="56"/>
      <c r="F42" s="56"/>
      <c r="G42" s="57"/>
      <c r="H42" s="64"/>
      <c r="I42" s="94"/>
      <c r="J42" s="22"/>
    </row>
    <row r="43" spans="1:12" x14ac:dyDescent="0.25">
      <c r="B43" s="174"/>
      <c r="C43" s="679" t="s">
        <v>69</v>
      </c>
      <c r="D43" s="679"/>
      <c r="E43" s="679"/>
      <c r="F43" s="679"/>
      <c r="G43" s="679"/>
      <c r="H43" s="679"/>
      <c r="I43" s="104"/>
      <c r="J43" s="10"/>
    </row>
    <row r="44" spans="1:12" x14ac:dyDescent="0.25">
      <c r="B44" s="174"/>
      <c r="C44" s="27"/>
      <c r="D44" s="27"/>
      <c r="E44" s="27"/>
      <c r="F44" s="27"/>
      <c r="G44" s="27"/>
      <c r="H44" s="584"/>
      <c r="I44" s="104"/>
      <c r="J44" s="11"/>
    </row>
    <row r="45" spans="1:12" ht="13.8" thickBot="1" x14ac:dyDescent="0.3">
      <c r="B45" s="174"/>
      <c r="C45" s="27"/>
      <c r="D45" s="27"/>
      <c r="E45" s="27"/>
      <c r="F45" s="27"/>
      <c r="G45" s="27"/>
      <c r="H45" s="584"/>
      <c r="I45" s="104"/>
      <c r="J45" s="11"/>
    </row>
    <row r="46" spans="1:12" ht="16.2" thickBot="1" x14ac:dyDescent="0.35">
      <c r="B46" s="486" t="s">
        <v>46</v>
      </c>
      <c r="C46" s="487" t="s">
        <v>362</v>
      </c>
      <c r="D46" s="488"/>
      <c r="E46" s="489"/>
      <c r="F46" s="489"/>
      <c r="G46" s="490"/>
      <c r="H46" s="575"/>
      <c r="I46" s="540"/>
      <c r="J46" s="541"/>
    </row>
    <row r="47" spans="1:12" ht="15.6" x14ac:dyDescent="0.3">
      <c r="B47" s="173"/>
      <c r="C47" s="2"/>
      <c r="D47" s="55"/>
      <c r="E47" s="56"/>
      <c r="F47" s="56"/>
      <c r="G47" s="57"/>
      <c r="H47" s="64"/>
      <c r="I47" s="367"/>
      <c r="J47" s="366"/>
    </row>
    <row r="48" spans="1:12" s="504" customFormat="1" ht="12" customHeight="1" x14ac:dyDescent="0.25">
      <c r="B48" s="322" t="s">
        <v>70</v>
      </c>
      <c r="C48" s="291" t="s">
        <v>259</v>
      </c>
      <c r="D48" s="323"/>
      <c r="E48" s="294"/>
      <c r="F48" s="294"/>
      <c r="G48" s="508"/>
      <c r="H48" s="601"/>
      <c r="I48" s="324"/>
      <c r="J48" s="509"/>
      <c r="L48" s="508"/>
    </row>
    <row r="49" spans="1:12" s="510" customFormat="1" ht="24" hidden="1" customHeight="1" x14ac:dyDescent="0.25">
      <c r="B49" s="511"/>
      <c r="C49" s="686" t="s">
        <v>260</v>
      </c>
      <c r="D49" s="686"/>
      <c r="E49" s="686"/>
      <c r="F49" s="504"/>
      <c r="G49" s="325"/>
      <c r="H49" s="602"/>
      <c r="I49" s="512"/>
      <c r="J49" s="513"/>
    </row>
    <row r="50" spans="1:12" s="510" customFormat="1" ht="15" customHeight="1" x14ac:dyDescent="0.25">
      <c r="B50" s="514" t="s">
        <v>60</v>
      </c>
      <c r="C50" s="687" t="s">
        <v>261</v>
      </c>
      <c r="D50" s="687"/>
      <c r="E50" s="687"/>
      <c r="F50" s="688"/>
      <c r="G50" s="688"/>
      <c r="H50" s="688"/>
      <c r="I50" s="688"/>
      <c r="J50" s="516"/>
    </row>
    <row r="51" spans="1:12" s="510" customFormat="1" ht="27.75" customHeight="1" x14ac:dyDescent="0.25">
      <c r="B51" s="517" t="s">
        <v>61</v>
      </c>
      <c r="C51" s="689" t="s">
        <v>262</v>
      </c>
      <c r="D51" s="689"/>
      <c r="E51" s="689"/>
      <c r="F51" s="519"/>
      <c r="G51" s="519"/>
      <c r="H51" s="603"/>
      <c r="I51" s="520"/>
      <c r="J51" s="521"/>
    </row>
    <row r="52" spans="1:12" s="504" customFormat="1" ht="15" customHeight="1" x14ac:dyDescent="0.25">
      <c r="A52" s="326"/>
      <c r="B52" s="517" t="s">
        <v>63</v>
      </c>
      <c r="C52" s="689" t="s">
        <v>263</v>
      </c>
      <c r="D52" s="689"/>
      <c r="E52" s="689"/>
      <c r="F52" s="327"/>
      <c r="G52" s="507"/>
      <c r="H52" s="604"/>
      <c r="I52" s="512"/>
      <c r="J52" s="522"/>
    </row>
    <row r="53" spans="1:12" s="504" customFormat="1" ht="15" customHeight="1" x14ac:dyDescent="0.25">
      <c r="A53" s="326"/>
      <c r="B53" s="517" t="s">
        <v>86</v>
      </c>
      <c r="C53" s="689" t="s">
        <v>264</v>
      </c>
      <c r="D53" s="689"/>
      <c r="E53" s="689"/>
      <c r="F53" s="327"/>
      <c r="G53" s="507"/>
      <c r="H53" s="604"/>
      <c r="I53" s="512"/>
      <c r="J53" s="522"/>
    </row>
    <row r="54" spans="1:12" s="504" customFormat="1" ht="15" customHeight="1" x14ac:dyDescent="0.25">
      <c r="A54" s="326"/>
      <c r="B54" s="517" t="s">
        <v>95</v>
      </c>
      <c r="C54" s="689" t="s">
        <v>265</v>
      </c>
      <c r="D54" s="689"/>
      <c r="E54" s="689"/>
      <c r="F54" s="327"/>
      <c r="G54" s="507"/>
      <c r="H54" s="604"/>
      <c r="I54" s="512"/>
      <c r="J54" s="522"/>
    </row>
    <row r="55" spans="1:12" s="504" customFormat="1" ht="15" customHeight="1" x14ac:dyDescent="0.25">
      <c r="A55" s="326"/>
      <c r="B55" s="517" t="s">
        <v>96</v>
      </c>
      <c r="C55" s="689" t="s">
        <v>266</v>
      </c>
      <c r="D55" s="689"/>
      <c r="E55" s="689"/>
      <c r="F55" s="327"/>
      <c r="G55" s="507"/>
      <c r="H55" s="604"/>
      <c r="I55" s="512"/>
      <c r="J55" s="522"/>
    </row>
    <row r="56" spans="1:12" s="504" customFormat="1" ht="26.4" x14ac:dyDescent="0.25">
      <c r="B56" s="523" t="s">
        <v>202</v>
      </c>
      <c r="C56" s="524" t="s">
        <v>338</v>
      </c>
      <c r="D56" s="384">
        <f>SUM(H165)</f>
        <v>328</v>
      </c>
      <c r="E56" s="321" t="s">
        <v>67</v>
      </c>
      <c r="F56" s="385"/>
      <c r="G56" s="525" t="s">
        <v>68</v>
      </c>
      <c r="H56" s="605">
        <v>50</v>
      </c>
      <c r="I56" s="383"/>
      <c r="J56" s="198"/>
      <c r="L56" s="508"/>
    </row>
    <row r="57" spans="1:12" s="504" customFormat="1" ht="26.4" x14ac:dyDescent="0.25">
      <c r="B57" s="523" t="s">
        <v>203</v>
      </c>
      <c r="C57" s="524" t="s">
        <v>267</v>
      </c>
      <c r="D57" s="384">
        <f>SUM(H166)</f>
        <v>69</v>
      </c>
      <c r="E57" s="321" t="s">
        <v>67</v>
      </c>
      <c r="F57" s="385"/>
      <c r="G57" s="525" t="s">
        <v>68</v>
      </c>
      <c r="H57" s="605">
        <v>7</v>
      </c>
      <c r="I57" s="383"/>
      <c r="J57" s="198"/>
      <c r="L57" s="508"/>
    </row>
    <row r="58" spans="1:12" s="504" customFormat="1" ht="39.6" x14ac:dyDescent="0.25">
      <c r="B58" s="523" t="s">
        <v>337</v>
      </c>
      <c r="C58" s="542" t="s">
        <v>274</v>
      </c>
      <c r="D58" s="384">
        <f>SUM(D56:D57)</f>
        <v>397</v>
      </c>
      <c r="E58" s="321" t="s">
        <v>67</v>
      </c>
      <c r="F58" s="385"/>
      <c r="G58" s="525" t="s">
        <v>68</v>
      </c>
      <c r="H58" s="605">
        <v>57</v>
      </c>
      <c r="I58" s="383"/>
      <c r="J58" s="198"/>
      <c r="L58" s="508"/>
    </row>
    <row r="59" spans="1:12" s="504" customFormat="1" x14ac:dyDescent="0.25">
      <c r="B59" s="543" t="s">
        <v>351</v>
      </c>
      <c r="C59" s="542" t="s">
        <v>352</v>
      </c>
      <c r="D59" s="384">
        <f>SUM(D57:D58)</f>
        <v>466</v>
      </c>
      <c r="E59" s="321" t="s">
        <v>67</v>
      </c>
      <c r="F59" s="385"/>
      <c r="G59" s="525" t="s">
        <v>68</v>
      </c>
      <c r="H59" s="605">
        <f>SUM(H57:H58)</f>
        <v>64</v>
      </c>
      <c r="I59" s="383"/>
      <c r="J59" s="198"/>
      <c r="L59" s="508"/>
    </row>
    <row r="60" spans="1:12" s="504" customFormat="1" x14ac:dyDescent="0.25">
      <c r="B60" s="526"/>
      <c r="D60" s="64"/>
      <c r="E60" s="57"/>
      <c r="F60" s="328"/>
      <c r="G60" s="343"/>
      <c r="H60" s="601"/>
      <c r="I60" s="544"/>
      <c r="J60" s="509"/>
      <c r="L60" s="508"/>
    </row>
    <row r="61" spans="1:12" s="504" customFormat="1" ht="12" customHeight="1" x14ac:dyDescent="0.25">
      <c r="B61" s="322" t="s">
        <v>75</v>
      </c>
      <c r="C61" s="291" t="s">
        <v>282</v>
      </c>
      <c r="D61" s="323"/>
      <c r="E61" s="294"/>
      <c r="F61" s="294"/>
      <c r="G61" s="508"/>
      <c r="H61" s="601"/>
      <c r="I61" s="324"/>
      <c r="J61" s="509"/>
      <c r="L61" s="508"/>
    </row>
    <row r="62" spans="1:12" s="504" customFormat="1" ht="26.4" x14ac:dyDescent="0.25">
      <c r="B62" s="523" t="s">
        <v>177</v>
      </c>
      <c r="C62" s="524" t="s">
        <v>349</v>
      </c>
      <c r="D62" s="61"/>
      <c r="E62" s="60"/>
      <c r="F62" s="328"/>
      <c r="G62" s="525" t="s">
        <v>73</v>
      </c>
      <c r="H62" s="605">
        <v>2</v>
      </c>
      <c r="I62" s="383"/>
      <c r="J62" s="198"/>
      <c r="L62" s="508"/>
    </row>
    <row r="63" spans="1:12" s="504" customFormat="1" ht="26.4" x14ac:dyDescent="0.25">
      <c r="B63" s="523" t="s">
        <v>179</v>
      </c>
      <c r="C63" s="524" t="s">
        <v>283</v>
      </c>
      <c r="D63" s="61"/>
      <c r="E63" s="60"/>
      <c r="F63" s="328"/>
      <c r="G63" s="525" t="s">
        <v>73</v>
      </c>
      <c r="H63" s="605">
        <v>2</v>
      </c>
      <c r="I63" s="383"/>
      <c r="J63" s="198"/>
      <c r="L63" s="508"/>
    </row>
    <row r="64" spans="1:12" x14ac:dyDescent="0.25">
      <c r="B64" s="174"/>
      <c r="C64" s="27"/>
      <c r="D64" s="27"/>
      <c r="E64" s="27"/>
      <c r="F64" s="27"/>
      <c r="G64" s="27"/>
      <c r="H64" s="584"/>
      <c r="I64" s="104"/>
      <c r="J64" s="11"/>
    </row>
    <row r="65" spans="1:11" x14ac:dyDescent="0.25">
      <c r="B65" s="174"/>
      <c r="C65" s="27"/>
      <c r="D65" s="27"/>
      <c r="E65" s="27"/>
      <c r="F65" s="27"/>
      <c r="G65" s="27"/>
      <c r="H65" s="584"/>
      <c r="I65" s="104"/>
      <c r="J65" s="11"/>
    </row>
    <row r="66" spans="1:11" x14ac:dyDescent="0.25">
      <c r="B66" s="161" t="s">
        <v>76</v>
      </c>
      <c r="C66" s="1" t="s">
        <v>71</v>
      </c>
      <c r="D66" s="50"/>
      <c r="E66" s="51"/>
      <c r="F66" s="51"/>
      <c r="G66" s="57"/>
      <c r="H66" s="64"/>
      <c r="I66" s="58"/>
      <c r="J66" s="22"/>
    </row>
    <row r="67" spans="1:11" x14ac:dyDescent="0.25">
      <c r="B67" s="175" t="s">
        <v>353</v>
      </c>
      <c r="C67" s="1" t="s">
        <v>218</v>
      </c>
      <c r="D67" s="50"/>
      <c r="E67" s="51"/>
      <c r="F67" s="51"/>
      <c r="G67" s="57"/>
      <c r="H67" s="64"/>
      <c r="I67" s="58"/>
      <c r="J67" s="22"/>
    </row>
    <row r="68" spans="1:11" s="106" customFormat="1" x14ac:dyDescent="0.25">
      <c r="A68" s="68"/>
      <c r="B68" s="176" t="s">
        <v>60</v>
      </c>
      <c r="C68" s="680" t="s">
        <v>121</v>
      </c>
      <c r="D68" s="680"/>
      <c r="E68" s="680"/>
      <c r="F68" s="681"/>
      <c r="G68" s="681"/>
      <c r="H68" s="681"/>
      <c r="I68" s="681"/>
      <c r="J68" s="220"/>
      <c r="K68" s="68"/>
    </row>
    <row r="69" spans="1:11" ht="24.75" customHeight="1" x14ac:dyDescent="0.25">
      <c r="A69" s="221"/>
      <c r="B69" s="171" t="s">
        <v>61</v>
      </c>
      <c r="C69" s="682" t="s">
        <v>122</v>
      </c>
      <c r="D69" s="682"/>
      <c r="E69" s="682"/>
      <c r="F69" s="120"/>
      <c r="G69" s="113"/>
      <c r="H69" s="586"/>
      <c r="I69" s="114"/>
      <c r="J69" s="222"/>
      <c r="K69" s="114"/>
    </row>
    <row r="70" spans="1:11" ht="15" customHeight="1" x14ac:dyDescent="0.25">
      <c r="A70" s="221"/>
      <c r="B70" s="171" t="s">
        <v>63</v>
      </c>
      <c r="C70" s="682" t="s">
        <v>116</v>
      </c>
      <c r="D70" s="683"/>
      <c r="E70" s="683"/>
      <c r="F70" s="683"/>
      <c r="G70" s="683"/>
      <c r="H70" s="683"/>
      <c r="I70" s="683"/>
      <c r="J70" s="222"/>
      <c r="K70" s="114"/>
    </row>
    <row r="71" spans="1:11" ht="25.5" customHeight="1" x14ac:dyDescent="0.25">
      <c r="A71" s="221"/>
      <c r="B71" s="171" t="s">
        <v>86</v>
      </c>
      <c r="C71" s="682" t="s">
        <v>161</v>
      </c>
      <c r="D71" s="682"/>
      <c r="E71" s="682"/>
      <c r="F71" s="683"/>
      <c r="G71" s="683"/>
      <c r="H71" s="683"/>
      <c r="I71" s="683"/>
      <c r="J71" s="222"/>
      <c r="K71" s="114"/>
    </row>
    <row r="72" spans="1:11" ht="15" customHeight="1" x14ac:dyDescent="0.25">
      <c r="A72" s="221"/>
      <c r="B72" s="171" t="s">
        <v>95</v>
      </c>
      <c r="C72" s="682" t="s">
        <v>117</v>
      </c>
      <c r="D72" s="682"/>
      <c r="E72" s="682"/>
      <c r="F72" s="683"/>
      <c r="G72" s="683"/>
      <c r="H72" s="683"/>
      <c r="I72" s="683"/>
      <c r="J72" s="222"/>
      <c r="K72" s="114"/>
    </row>
    <row r="73" spans="1:11" x14ac:dyDescent="0.25">
      <c r="A73" s="68"/>
      <c r="B73" s="171" t="s">
        <v>96</v>
      </c>
      <c r="C73" s="683" t="s">
        <v>118</v>
      </c>
      <c r="D73" s="683"/>
      <c r="E73" s="683"/>
      <c r="F73" s="683"/>
      <c r="G73" s="683"/>
      <c r="H73" s="683"/>
      <c r="I73" s="683"/>
      <c r="J73" s="222"/>
      <c r="K73" s="114"/>
    </row>
    <row r="74" spans="1:11" s="106" customFormat="1" x14ac:dyDescent="0.25">
      <c r="A74" s="68"/>
      <c r="B74" s="171" t="s">
        <v>97</v>
      </c>
      <c r="C74" s="683" t="s">
        <v>119</v>
      </c>
      <c r="D74" s="683"/>
      <c r="E74" s="683"/>
      <c r="F74" s="683"/>
      <c r="G74" s="683"/>
      <c r="H74" s="683"/>
      <c r="I74" s="683"/>
      <c r="J74" s="223"/>
      <c r="K74" s="68"/>
    </row>
    <row r="75" spans="1:11" s="106" customFormat="1" ht="51" customHeight="1" x14ac:dyDescent="0.25">
      <c r="A75" s="68"/>
      <c r="B75" s="171" t="s">
        <v>98</v>
      </c>
      <c r="C75" s="685" t="s">
        <v>120</v>
      </c>
      <c r="D75" s="683"/>
      <c r="E75" s="683"/>
      <c r="F75" s="683"/>
      <c r="G75" s="683"/>
      <c r="H75" s="683"/>
      <c r="I75" s="68"/>
      <c r="J75" s="223"/>
      <c r="K75" s="68"/>
    </row>
    <row r="76" spans="1:11" x14ac:dyDescent="0.25">
      <c r="B76" s="172" t="s">
        <v>138</v>
      </c>
      <c r="C76" s="200" t="s">
        <v>235</v>
      </c>
      <c r="D76" s="342">
        <f>SUM(H117)</f>
        <v>162</v>
      </c>
      <c r="E76" s="187" t="s">
        <v>67</v>
      </c>
      <c r="G76" s="60" t="s">
        <v>68</v>
      </c>
      <c r="H76" s="61">
        <f>ROUND((D76*0.1),0)</f>
        <v>16</v>
      </c>
      <c r="I76" s="87"/>
      <c r="J76" s="95"/>
    </row>
    <row r="77" spans="1:11" x14ac:dyDescent="0.25">
      <c r="B77" s="172" t="s">
        <v>154</v>
      </c>
      <c r="C77" s="201" t="s">
        <v>74</v>
      </c>
      <c r="D77" s="202"/>
      <c r="E77" s="203"/>
      <c r="F77" s="204"/>
      <c r="G77" s="60" t="s">
        <v>68</v>
      </c>
      <c r="H77" s="61">
        <f>SUM(H76:H76)</f>
        <v>16</v>
      </c>
      <c r="I77" s="62"/>
      <c r="J77" s="8" t="s">
        <v>236</v>
      </c>
    </row>
    <row r="78" spans="1:11" x14ac:dyDescent="0.25">
      <c r="B78" s="174"/>
      <c r="C78" s="63"/>
      <c r="D78" s="36"/>
      <c r="E78" s="37"/>
      <c r="F78" s="37"/>
      <c r="G78" s="57"/>
      <c r="H78" s="64"/>
      <c r="I78" s="58"/>
      <c r="J78" s="22"/>
    </row>
    <row r="79" spans="1:11" s="231" customFormat="1" x14ac:dyDescent="0.25">
      <c r="B79" s="240" t="s">
        <v>79</v>
      </c>
      <c r="C79" s="241" t="s">
        <v>239</v>
      </c>
      <c r="D79" s="242"/>
      <c r="E79" s="243"/>
      <c r="F79" s="244"/>
      <c r="G79" s="237"/>
      <c r="H79" s="591"/>
      <c r="I79" s="238"/>
      <c r="K79" s="239"/>
    </row>
    <row r="80" spans="1:11" s="254" customFormat="1" ht="27" customHeight="1" x14ac:dyDescent="0.25">
      <c r="A80" s="245"/>
      <c r="B80" s="246" t="s">
        <v>60</v>
      </c>
      <c r="C80" s="247" t="s">
        <v>123</v>
      </c>
      <c r="D80" s="248"/>
      <c r="E80" s="248"/>
      <c r="F80" s="249"/>
      <c r="G80" s="250"/>
      <c r="H80" s="592"/>
      <c r="I80" s="251"/>
      <c r="J80" s="252"/>
      <c r="K80" s="253"/>
    </row>
    <row r="81" spans="1:11" s="254" customFormat="1" ht="27.6" x14ac:dyDescent="0.25">
      <c r="B81" s="255" t="s">
        <v>61</v>
      </c>
      <c r="C81" s="370" t="s">
        <v>124</v>
      </c>
      <c r="D81" s="256"/>
      <c r="E81" s="256"/>
      <c r="F81" s="257"/>
      <c r="G81" s="258"/>
      <c r="H81" s="593"/>
      <c r="I81" s="259"/>
      <c r="J81" s="260"/>
      <c r="K81" s="253"/>
    </row>
    <row r="82" spans="1:11" s="254" customFormat="1" ht="26.4" x14ac:dyDescent="0.25">
      <c r="B82" s="255" t="s">
        <v>63</v>
      </c>
      <c r="C82" s="261" t="s">
        <v>125</v>
      </c>
      <c r="D82" s="256"/>
      <c r="E82" s="256"/>
      <c r="F82" s="257"/>
      <c r="G82" s="258"/>
      <c r="H82" s="593"/>
      <c r="I82" s="259"/>
      <c r="J82" s="260"/>
      <c r="K82" s="253"/>
    </row>
    <row r="83" spans="1:11" s="254" customFormat="1" ht="15" customHeight="1" x14ac:dyDescent="0.25">
      <c r="B83" s="255" t="s">
        <v>86</v>
      </c>
      <c r="C83" s="261" t="s">
        <v>126</v>
      </c>
      <c r="D83" s="256"/>
      <c r="E83" s="256"/>
      <c r="F83" s="257"/>
      <c r="G83" s="258"/>
      <c r="H83" s="593"/>
      <c r="I83" s="259"/>
      <c r="J83" s="260"/>
      <c r="K83" s="253"/>
    </row>
    <row r="84" spans="1:11" s="254" customFormat="1" x14ac:dyDescent="0.25">
      <c r="B84" s="255" t="s">
        <v>95</v>
      </c>
      <c r="C84" s="261" t="s">
        <v>127</v>
      </c>
      <c r="D84" s="256"/>
      <c r="E84" s="256"/>
      <c r="F84" s="257"/>
      <c r="G84" s="258"/>
      <c r="H84" s="593"/>
      <c r="I84" s="259"/>
      <c r="J84" s="260"/>
      <c r="K84" s="253"/>
    </row>
    <row r="85" spans="1:11" s="254" customFormat="1" ht="15" customHeight="1" x14ac:dyDescent="0.25">
      <c r="B85" s="255" t="s">
        <v>96</v>
      </c>
      <c r="C85" s="370" t="s">
        <v>92</v>
      </c>
      <c r="D85" s="256"/>
      <c r="E85" s="256"/>
      <c r="F85" s="257"/>
      <c r="G85" s="258"/>
      <c r="H85" s="593"/>
      <c r="I85" s="259"/>
      <c r="J85" s="260"/>
      <c r="K85" s="253"/>
    </row>
    <row r="86" spans="1:11" s="254" customFormat="1" ht="15" customHeight="1" x14ac:dyDescent="0.25">
      <c r="B86" s="255" t="s">
        <v>97</v>
      </c>
      <c r="C86" s="370" t="s">
        <v>128</v>
      </c>
      <c r="D86" s="256"/>
      <c r="E86" s="256"/>
      <c r="F86" s="262"/>
      <c r="G86" s="258"/>
      <c r="H86" s="593"/>
      <c r="I86" s="259"/>
      <c r="J86" s="260"/>
      <c r="K86" s="253"/>
    </row>
    <row r="87" spans="1:11" s="254" customFormat="1" ht="66" x14ac:dyDescent="0.25">
      <c r="B87" s="263" t="s">
        <v>98</v>
      </c>
      <c r="C87" s="264" t="s">
        <v>129</v>
      </c>
      <c r="D87" s="265"/>
      <c r="E87" s="265"/>
      <c r="F87" s="266"/>
      <c r="G87" s="267"/>
      <c r="H87" s="593"/>
      <c r="I87" s="259"/>
      <c r="J87" s="260"/>
      <c r="K87" s="253"/>
    </row>
    <row r="88" spans="1:11" s="231" customFormat="1" x14ac:dyDescent="0.25">
      <c r="B88" s="268" t="s">
        <v>138</v>
      </c>
      <c r="C88" s="503" t="s">
        <v>211</v>
      </c>
      <c r="D88" s="269">
        <f>SUM(H117)</f>
        <v>162</v>
      </c>
      <c r="E88" s="270" t="s">
        <v>67</v>
      </c>
      <c r="G88" s="271" t="s">
        <v>68</v>
      </c>
      <c r="H88" s="594">
        <f>SUM(D88)*0.08</f>
        <v>12.96</v>
      </c>
      <c r="I88" s="272"/>
      <c r="J88" s="273"/>
      <c r="K88" s="239"/>
    </row>
    <row r="89" spans="1:11" s="231" customFormat="1" ht="17.25" customHeight="1" x14ac:dyDescent="0.25">
      <c r="B89" s="268" t="s">
        <v>154</v>
      </c>
      <c r="C89" s="274" t="s">
        <v>219</v>
      </c>
      <c r="D89" s="275"/>
      <c r="E89" s="276"/>
      <c r="F89" s="277"/>
      <c r="G89" s="278" t="s">
        <v>68</v>
      </c>
      <c r="H89" s="595">
        <f>SUM(H88:H88)</f>
        <v>12.96</v>
      </c>
      <c r="I89" s="62"/>
      <c r="J89" s="21"/>
      <c r="K89" s="239"/>
    </row>
    <row r="90" spans="1:11" s="231" customFormat="1" ht="17.25" customHeight="1" x14ac:dyDescent="0.25">
      <c r="B90" s="279"/>
      <c r="C90" s="280"/>
      <c r="D90" s="281"/>
      <c r="E90" s="282"/>
      <c r="G90" s="283"/>
      <c r="H90" s="596"/>
      <c r="I90" s="272"/>
      <c r="J90" s="284"/>
      <c r="K90" s="239"/>
    </row>
    <row r="91" spans="1:11" ht="27.75" customHeight="1" x14ac:dyDescent="0.25">
      <c r="B91" s="172" t="s">
        <v>176</v>
      </c>
      <c r="C91" s="201" t="s">
        <v>254</v>
      </c>
      <c r="D91" s="403">
        <f>SUM(H117)</f>
        <v>162</v>
      </c>
      <c r="E91" s="404" t="s">
        <v>67</v>
      </c>
      <c r="F91" s="405"/>
      <c r="G91" s="406" t="s">
        <v>222</v>
      </c>
      <c r="H91" s="597">
        <v>25</v>
      </c>
      <c r="I91" s="394"/>
      <c r="J91" s="387"/>
    </row>
    <row r="92" spans="1:11" x14ac:dyDescent="0.25">
      <c r="B92" s="174"/>
      <c r="C92" s="63"/>
      <c r="D92" s="36"/>
      <c r="E92" s="37"/>
      <c r="F92" s="37"/>
      <c r="G92" s="57"/>
      <c r="H92" s="64"/>
      <c r="I92" s="87"/>
      <c r="J92" s="22"/>
    </row>
    <row r="93" spans="1:11" x14ac:dyDescent="0.25">
      <c r="B93" s="161" t="s">
        <v>82</v>
      </c>
      <c r="C93" s="1" t="s">
        <v>84</v>
      </c>
      <c r="D93" s="50"/>
      <c r="E93" s="51"/>
      <c r="F93" s="51"/>
      <c r="G93" s="57"/>
      <c r="H93" s="64"/>
      <c r="I93" s="58"/>
      <c r="J93" s="22"/>
    </row>
    <row r="94" spans="1:11" s="106" customFormat="1" ht="15" customHeight="1" x14ac:dyDescent="0.25">
      <c r="A94" s="68"/>
      <c r="B94" s="163" t="s">
        <v>60</v>
      </c>
      <c r="C94" s="160" t="s">
        <v>149</v>
      </c>
      <c r="D94" s="205"/>
      <c r="E94" s="205"/>
      <c r="F94" s="205"/>
      <c r="G94" s="206"/>
      <c r="H94" s="598"/>
      <c r="I94" s="107"/>
      <c r="J94" s="285"/>
      <c r="K94" s="68"/>
    </row>
    <row r="95" spans="1:11" s="106" customFormat="1" ht="15" customHeight="1" x14ac:dyDescent="0.25">
      <c r="A95" s="221"/>
      <c r="B95" s="164" t="s">
        <v>61</v>
      </c>
      <c r="C95" s="68" t="s">
        <v>150</v>
      </c>
      <c r="D95" s="115"/>
      <c r="E95" s="115"/>
      <c r="F95" s="115"/>
      <c r="G95" s="116"/>
      <c r="H95" s="587"/>
      <c r="I95" s="63"/>
      <c r="J95" s="286"/>
      <c r="K95" s="68"/>
    </row>
    <row r="96" spans="1:11" s="106" customFormat="1" ht="15" customHeight="1" x14ac:dyDescent="0.25">
      <c r="A96" s="68"/>
      <c r="B96" s="164" t="s">
        <v>63</v>
      </c>
      <c r="C96" s="68" t="s">
        <v>151</v>
      </c>
      <c r="D96" s="115"/>
      <c r="E96" s="115"/>
      <c r="F96" s="115"/>
      <c r="G96" s="116"/>
      <c r="H96" s="587"/>
      <c r="I96" s="63"/>
      <c r="J96" s="286"/>
      <c r="K96" s="68"/>
    </row>
    <row r="97" spans="1:11" ht="15" customHeight="1" x14ac:dyDescent="0.25">
      <c r="A97" s="68"/>
      <c r="B97" s="164" t="s">
        <v>86</v>
      </c>
      <c r="C97" s="68" t="s">
        <v>152</v>
      </c>
      <c r="D97" s="115"/>
      <c r="E97" s="115"/>
      <c r="F97" s="115"/>
      <c r="G97" s="116"/>
      <c r="H97" s="587"/>
      <c r="I97" s="113"/>
      <c r="J97" s="287"/>
      <c r="K97" s="114"/>
    </row>
    <row r="98" spans="1:11" ht="15" customHeight="1" x14ac:dyDescent="0.25">
      <c r="A98" s="68"/>
      <c r="B98" s="164" t="s">
        <v>95</v>
      </c>
      <c r="C98" s="209" t="s">
        <v>153</v>
      </c>
      <c r="D98" s="210"/>
      <c r="E98" s="210"/>
      <c r="F98" s="210"/>
      <c r="G98" s="211"/>
      <c r="H98" s="599"/>
      <c r="I98" s="288"/>
      <c r="J98" s="289"/>
      <c r="K98" s="114"/>
    </row>
    <row r="99" spans="1:11" ht="31.5" customHeight="1" x14ac:dyDescent="0.25">
      <c r="B99" s="172" t="s">
        <v>96</v>
      </c>
      <c r="C99" s="66" t="s">
        <v>221</v>
      </c>
      <c r="D99" s="403">
        <f>D91</f>
        <v>162</v>
      </c>
      <c r="E99" s="404" t="s">
        <v>67</v>
      </c>
      <c r="F99" s="407"/>
      <c r="G99" s="321" t="s">
        <v>85</v>
      </c>
      <c r="H99" s="384">
        <v>10</v>
      </c>
      <c r="I99" s="394"/>
      <c r="J99" s="387"/>
    </row>
    <row r="100" spans="1:11" ht="15.6" x14ac:dyDescent="0.3">
      <c r="B100" s="173"/>
      <c r="C100" s="2"/>
      <c r="D100" s="55"/>
      <c r="E100" s="56"/>
      <c r="F100" s="56"/>
      <c r="G100" s="57"/>
      <c r="H100" s="64"/>
      <c r="I100" s="94"/>
      <c r="J100" s="22"/>
    </row>
    <row r="101" spans="1:11" s="296" customFormat="1" ht="25.5" customHeight="1" x14ac:dyDescent="0.25">
      <c r="B101" s="301"/>
      <c r="C101" s="302"/>
      <c r="D101" s="303"/>
      <c r="E101" s="282"/>
      <c r="F101" s="265"/>
      <c r="H101" s="600"/>
      <c r="I101" s="304"/>
      <c r="J101" s="284"/>
      <c r="K101" s="300"/>
    </row>
    <row r="102" spans="1:11" x14ac:dyDescent="0.25">
      <c r="B102" s="174"/>
      <c r="C102" s="679" t="s">
        <v>88</v>
      </c>
      <c r="D102" s="679"/>
      <c r="E102" s="679"/>
      <c r="F102" s="679"/>
      <c r="G102" s="679"/>
      <c r="H102" s="679"/>
      <c r="I102" s="104"/>
      <c r="J102" s="10"/>
    </row>
    <row r="103" spans="1:11" x14ac:dyDescent="0.25">
      <c r="B103" s="174"/>
      <c r="C103" s="27"/>
      <c r="D103" s="27"/>
      <c r="E103" s="27"/>
      <c r="F103" s="27"/>
      <c r="G103" s="27"/>
      <c r="H103" s="584"/>
      <c r="I103" s="104"/>
      <c r="J103" s="11"/>
    </row>
    <row r="104" spans="1:11" ht="13.8" thickBot="1" x14ac:dyDescent="0.3">
      <c r="B104" s="174"/>
      <c r="C104" s="27"/>
      <c r="D104" s="27"/>
      <c r="E104" s="27"/>
      <c r="F104" s="27"/>
      <c r="G104" s="27"/>
      <c r="H104" s="584"/>
      <c r="I104" s="104"/>
      <c r="J104" s="11"/>
    </row>
    <row r="105" spans="1:11" ht="16.2" thickBot="1" x14ac:dyDescent="0.35">
      <c r="B105" s="486" t="s">
        <v>47</v>
      </c>
      <c r="C105" s="487" t="s">
        <v>363</v>
      </c>
      <c r="D105" s="488"/>
      <c r="E105" s="489"/>
      <c r="F105" s="489"/>
      <c r="G105" s="490"/>
      <c r="H105" s="575"/>
      <c r="I105" s="491"/>
      <c r="J105" s="492"/>
    </row>
    <row r="106" spans="1:11" ht="15.6" x14ac:dyDescent="0.3">
      <c r="B106" s="173"/>
      <c r="C106" s="627" t="s">
        <v>416</v>
      </c>
      <c r="D106" s="55"/>
      <c r="E106" s="56"/>
      <c r="F106" s="56"/>
      <c r="G106" s="57"/>
      <c r="H106" s="64"/>
      <c r="I106" s="94"/>
      <c r="J106" s="22"/>
    </row>
    <row r="107" spans="1:11" ht="15.6" x14ac:dyDescent="0.3">
      <c r="B107" s="173"/>
      <c r="C107" s="2"/>
      <c r="D107" s="55"/>
      <c r="E107" s="56"/>
      <c r="F107" s="56"/>
      <c r="G107" s="57"/>
      <c r="H107" s="64"/>
      <c r="I107" s="94"/>
      <c r="J107" s="22"/>
    </row>
    <row r="108" spans="1:11" s="106" customFormat="1" x14ac:dyDescent="0.25">
      <c r="A108" s="68"/>
      <c r="B108" s="169"/>
      <c r="C108" s="159" t="s">
        <v>155</v>
      </c>
      <c r="D108" s="159"/>
      <c r="E108" s="159"/>
      <c r="F108" s="115"/>
      <c r="G108" s="115"/>
      <c r="H108" s="587"/>
      <c r="I108" s="116"/>
      <c r="J108" s="63"/>
      <c r="K108" s="68"/>
    </row>
    <row r="109" spans="1:11" s="106" customFormat="1" ht="15" customHeight="1" x14ac:dyDescent="0.25">
      <c r="A109" s="68"/>
      <c r="B109" s="176"/>
      <c r="C109" s="681" t="s">
        <v>89</v>
      </c>
      <c r="D109" s="681"/>
      <c r="E109" s="681"/>
      <c r="F109" s="681"/>
      <c r="G109" s="205"/>
      <c r="H109" s="598"/>
      <c r="I109" s="206"/>
      <c r="J109" s="207"/>
      <c r="K109" s="68"/>
    </row>
    <row r="110" spans="1:11" s="106" customFormat="1" ht="27" customHeight="1" x14ac:dyDescent="0.25">
      <c r="A110" s="68"/>
      <c r="B110" s="171"/>
      <c r="C110" s="683" t="s">
        <v>90</v>
      </c>
      <c r="D110" s="683"/>
      <c r="E110" s="683"/>
      <c r="F110" s="683"/>
      <c r="G110" s="115"/>
      <c r="H110" s="587"/>
      <c r="I110" s="116"/>
      <c r="J110" s="208"/>
      <c r="K110" s="68"/>
    </row>
    <row r="111" spans="1:11" s="106" customFormat="1" ht="27" customHeight="1" x14ac:dyDescent="0.25">
      <c r="A111" s="68"/>
      <c r="B111" s="171"/>
      <c r="C111" s="683" t="s">
        <v>156</v>
      </c>
      <c r="D111" s="683"/>
      <c r="E111" s="683"/>
      <c r="F111" s="683"/>
      <c r="G111" s="115"/>
      <c r="H111" s="587"/>
      <c r="I111" s="116"/>
      <c r="J111" s="208"/>
      <c r="K111" s="68"/>
    </row>
    <row r="112" spans="1:11" s="106" customFormat="1" x14ac:dyDescent="0.25">
      <c r="A112" s="68"/>
      <c r="B112" s="171"/>
      <c r="C112" s="683" t="s">
        <v>91</v>
      </c>
      <c r="D112" s="683"/>
      <c r="E112" s="683"/>
      <c r="F112" s="683"/>
      <c r="G112" s="115"/>
      <c r="H112" s="587"/>
      <c r="I112" s="116"/>
      <c r="J112" s="208"/>
      <c r="K112" s="68"/>
    </row>
    <row r="113" spans="1:19" s="106" customFormat="1" x14ac:dyDescent="0.25">
      <c r="A113" s="68"/>
      <c r="B113" s="171"/>
      <c r="C113" s="695" t="s">
        <v>157</v>
      </c>
      <c r="D113" s="683"/>
      <c r="E113" s="683"/>
      <c r="F113" s="683"/>
      <c r="G113" s="115"/>
      <c r="H113" s="587"/>
      <c r="I113" s="116"/>
      <c r="J113" s="208"/>
      <c r="K113" s="68"/>
    </row>
    <row r="114" spans="1:19" s="106" customFormat="1" ht="25.5" customHeight="1" x14ac:dyDescent="0.25">
      <c r="A114" s="68"/>
      <c r="B114" s="171"/>
      <c r="C114" s="683" t="s">
        <v>158</v>
      </c>
      <c r="D114" s="683"/>
      <c r="E114" s="683"/>
      <c r="F114" s="683"/>
      <c r="G114" s="115"/>
      <c r="H114" s="587"/>
      <c r="I114" s="116"/>
      <c r="J114" s="208"/>
      <c r="K114" s="68"/>
    </row>
    <row r="115" spans="1:19" s="106" customFormat="1" x14ac:dyDescent="0.25">
      <c r="A115" s="68"/>
      <c r="B115" s="178"/>
      <c r="C115" s="209" t="s">
        <v>92</v>
      </c>
      <c r="D115" s="209"/>
      <c r="E115" s="209"/>
      <c r="F115" s="210"/>
      <c r="G115" s="210"/>
      <c r="H115" s="599"/>
      <c r="I115" s="211"/>
      <c r="J115" s="212"/>
      <c r="K115" s="68"/>
    </row>
    <row r="116" spans="1:19" s="106" customFormat="1" x14ac:dyDescent="0.25">
      <c r="A116" s="68"/>
      <c r="B116" s="169"/>
      <c r="C116" s="68"/>
      <c r="D116" s="68"/>
      <c r="E116" s="68"/>
      <c r="F116" s="115"/>
      <c r="G116" s="115"/>
      <c r="H116" s="587"/>
      <c r="I116" s="116"/>
      <c r="J116" s="63"/>
      <c r="K116" s="68"/>
    </row>
    <row r="117" spans="1:19" x14ac:dyDescent="0.25">
      <c r="B117" s="161" t="s">
        <v>93</v>
      </c>
      <c r="C117" s="1" t="s">
        <v>169</v>
      </c>
      <c r="D117" s="70"/>
      <c r="E117" s="70"/>
      <c r="G117" s="70" t="s">
        <v>67</v>
      </c>
      <c r="H117" s="71">
        <f>SUM(H127)</f>
        <v>162</v>
      </c>
      <c r="I117" s="94"/>
      <c r="J117" s="22"/>
    </row>
    <row r="118" spans="1:19" x14ac:dyDescent="0.25">
      <c r="B118" s="176" t="s">
        <v>60</v>
      </c>
      <c r="C118" s="121" t="s">
        <v>164</v>
      </c>
      <c r="D118" s="122"/>
      <c r="E118" s="122"/>
      <c r="F118" s="123"/>
      <c r="G118" s="123"/>
      <c r="H118" s="608"/>
      <c r="I118" s="123"/>
      <c r="J118" s="124"/>
      <c r="L118" s="111"/>
    </row>
    <row r="119" spans="1:19" ht="25.5" customHeight="1" x14ac:dyDescent="0.25">
      <c r="B119" s="171" t="s">
        <v>61</v>
      </c>
      <c r="C119" s="674" t="s">
        <v>188</v>
      </c>
      <c r="D119" s="635"/>
      <c r="E119" s="635"/>
      <c r="F119" s="635"/>
      <c r="G119" s="88"/>
      <c r="H119" s="609"/>
      <c r="I119" s="88"/>
      <c r="J119" s="125"/>
      <c r="L119" s="111"/>
    </row>
    <row r="120" spans="1:19" ht="51" customHeight="1" x14ac:dyDescent="0.25">
      <c r="B120" s="171" t="s">
        <v>63</v>
      </c>
      <c r="C120" s="674" t="s">
        <v>165</v>
      </c>
      <c r="D120" s="635"/>
      <c r="E120" s="635"/>
      <c r="F120" s="635"/>
      <c r="G120" s="88"/>
      <c r="H120" s="609"/>
      <c r="I120" s="88"/>
      <c r="J120" s="125"/>
      <c r="L120" s="111"/>
    </row>
    <row r="121" spans="1:19" ht="38.25" customHeight="1" x14ac:dyDescent="0.25">
      <c r="B121" s="171" t="s">
        <v>86</v>
      </c>
      <c r="C121" s="674" t="s">
        <v>166</v>
      </c>
      <c r="D121" s="635"/>
      <c r="E121" s="635"/>
      <c r="F121" s="635"/>
      <c r="G121" s="88"/>
      <c r="H121" s="609"/>
      <c r="I121" s="88"/>
      <c r="J121" s="125"/>
      <c r="L121" s="111"/>
    </row>
    <row r="122" spans="1:19" ht="39" customHeight="1" x14ac:dyDescent="0.25">
      <c r="B122" s="171" t="s">
        <v>95</v>
      </c>
      <c r="C122" s="674" t="s">
        <v>167</v>
      </c>
      <c r="D122" s="635"/>
      <c r="E122" s="635"/>
      <c r="F122" s="635"/>
      <c r="G122" s="88"/>
      <c r="H122" s="609"/>
      <c r="I122" s="88"/>
      <c r="J122" s="125"/>
      <c r="L122" s="111"/>
    </row>
    <row r="123" spans="1:19" ht="39" customHeight="1" x14ac:dyDescent="0.25">
      <c r="B123" s="171" t="s">
        <v>96</v>
      </c>
      <c r="C123" s="674" t="s">
        <v>189</v>
      </c>
      <c r="D123" s="635"/>
      <c r="E123" s="635"/>
      <c r="F123" s="635"/>
      <c r="G123" s="88"/>
      <c r="H123" s="609"/>
      <c r="I123" s="88"/>
      <c r="J123" s="125"/>
      <c r="L123" s="111"/>
    </row>
    <row r="124" spans="1:19" ht="39" customHeight="1" x14ac:dyDescent="0.25">
      <c r="B124" s="171" t="s">
        <v>202</v>
      </c>
      <c r="C124" s="674" t="s">
        <v>195</v>
      </c>
      <c r="D124" s="635"/>
      <c r="E124" s="635"/>
      <c r="F124" s="635"/>
      <c r="G124" s="88"/>
      <c r="H124" s="609"/>
      <c r="I124" s="88"/>
      <c r="J124" s="125"/>
      <c r="L124" s="111"/>
    </row>
    <row r="125" spans="1:19" ht="75.75" customHeight="1" x14ac:dyDescent="0.25">
      <c r="B125" s="171" t="s">
        <v>203</v>
      </c>
      <c r="C125" s="674" t="s">
        <v>196</v>
      </c>
      <c r="D125" s="635"/>
      <c r="E125" s="635"/>
      <c r="F125" s="635"/>
      <c r="G125" s="88"/>
      <c r="H125" s="609"/>
      <c r="I125" s="88"/>
      <c r="J125" s="125"/>
      <c r="L125" s="111"/>
    </row>
    <row r="126" spans="1:19" ht="12.75" customHeight="1" x14ac:dyDescent="0.25">
      <c r="B126" s="179" t="s">
        <v>98</v>
      </c>
      <c r="C126" s="126" t="s">
        <v>168</v>
      </c>
      <c r="D126" s="90"/>
      <c r="E126" s="127"/>
      <c r="F126" s="126"/>
      <c r="G126" s="128" t="str">
        <f>G127</f>
        <v>m²</v>
      </c>
      <c r="H126" s="611"/>
      <c r="I126" s="129"/>
      <c r="J126" s="130"/>
      <c r="K126" s="305"/>
      <c r="L126" s="306"/>
      <c r="M126" s="307"/>
      <c r="N126" s="306"/>
      <c r="O126" s="89"/>
      <c r="P126" s="89"/>
      <c r="Q126" s="306"/>
      <c r="R126" s="89"/>
      <c r="S126" s="306"/>
    </row>
    <row r="127" spans="1:19" ht="30" customHeight="1" x14ac:dyDescent="0.25">
      <c r="B127" s="183" t="s">
        <v>138</v>
      </c>
      <c r="C127" s="313" t="s">
        <v>225</v>
      </c>
      <c r="D127" s="314"/>
      <c r="E127" s="315"/>
      <c r="G127" s="545" t="s">
        <v>67</v>
      </c>
      <c r="H127" s="622">
        <v>162</v>
      </c>
      <c r="I127" s="546"/>
      <c r="J127" s="547"/>
    </row>
    <row r="128" spans="1:19" s="106" customFormat="1" ht="36" hidden="1" customHeight="1" x14ac:dyDescent="0.25">
      <c r="B128" s="169"/>
      <c r="C128" s="131" t="s">
        <v>284</v>
      </c>
      <c r="D128" s="119"/>
      <c r="E128" s="119"/>
      <c r="F128" s="132"/>
      <c r="G128" s="132"/>
      <c r="H128" s="610"/>
      <c r="J128" s="133"/>
      <c r="K128" s="133"/>
    </row>
    <row r="129" spans="2:11" ht="15.6" hidden="1" x14ac:dyDescent="0.3">
      <c r="B129" s="173"/>
      <c r="C129" s="2"/>
      <c r="D129" s="72"/>
      <c r="E129" s="56"/>
      <c r="F129" s="56"/>
      <c r="G129" s="57"/>
      <c r="H129" s="64"/>
      <c r="I129" s="94"/>
      <c r="J129" s="22"/>
    </row>
    <row r="130" spans="2:11" hidden="1" x14ac:dyDescent="0.25">
      <c r="B130" s="161" t="s">
        <v>94</v>
      </c>
      <c r="C130" s="1" t="s">
        <v>394</v>
      </c>
      <c r="D130" s="70"/>
      <c r="E130" s="71"/>
      <c r="F130" s="51"/>
      <c r="G130" s="1"/>
      <c r="H130" s="580"/>
      <c r="I130" s="157"/>
      <c r="J130" s="158"/>
    </row>
    <row r="131" spans="2:11" ht="235.5" customHeight="1" x14ac:dyDescent="0.25">
      <c r="B131" s="335"/>
      <c r="C131" s="703" t="s">
        <v>423</v>
      </c>
      <c r="D131" s="704"/>
      <c r="E131" s="704"/>
      <c r="F131" s="331"/>
      <c r="G131" s="332"/>
      <c r="H131" s="623"/>
      <c r="I131" s="333"/>
      <c r="J131" s="334"/>
    </row>
    <row r="132" spans="2:11" ht="232.5" customHeight="1" x14ac:dyDescent="0.25">
      <c r="B132" s="335"/>
      <c r="C132" s="703" t="s">
        <v>424</v>
      </c>
      <c r="D132" s="704"/>
      <c r="E132" s="704"/>
      <c r="F132" s="331"/>
      <c r="G132" s="332"/>
      <c r="H132" s="623"/>
      <c r="I132" s="333"/>
      <c r="J132" s="334"/>
    </row>
    <row r="133" spans="2:11" s="106" customFormat="1" ht="30" customHeight="1" x14ac:dyDescent="0.25">
      <c r="B133" s="188" t="s">
        <v>60</v>
      </c>
      <c r="C133" s="189" t="s">
        <v>401</v>
      </c>
      <c r="D133" s="189"/>
      <c r="E133" s="189"/>
      <c r="F133" s="190"/>
      <c r="G133" s="190" t="s">
        <v>67</v>
      </c>
      <c r="H133" s="582">
        <v>1300</v>
      </c>
      <c r="I133" s="197"/>
      <c r="J133" s="198"/>
      <c r="K133" s="133"/>
    </row>
    <row r="134" spans="2:11" s="106" customFormat="1" ht="52.8" x14ac:dyDescent="0.25">
      <c r="B134" s="169"/>
      <c r="C134" s="344" t="s">
        <v>285</v>
      </c>
      <c r="F134" s="132"/>
      <c r="G134" s="329"/>
      <c r="H134" s="583"/>
      <c r="I134" s="195"/>
      <c r="J134" s="196"/>
      <c r="K134" s="133"/>
    </row>
    <row r="135" spans="2:11" x14ac:dyDescent="0.25">
      <c r="B135" s="174"/>
      <c r="C135" s="12"/>
      <c r="D135" s="70"/>
      <c r="E135" s="70"/>
      <c r="G135" s="57"/>
      <c r="H135" s="64"/>
      <c r="I135" s="94"/>
      <c r="J135" s="22"/>
    </row>
    <row r="136" spans="2:11" x14ac:dyDescent="0.25">
      <c r="B136" s="88"/>
      <c r="C136" s="679" t="s">
        <v>99</v>
      </c>
      <c r="D136" s="679"/>
      <c r="E136" s="679"/>
      <c r="F136" s="679"/>
      <c r="G136" s="679"/>
      <c r="H136" s="679"/>
      <c r="I136" s="104"/>
      <c r="J136" s="10"/>
    </row>
    <row r="137" spans="2:11" x14ac:dyDescent="0.25">
      <c r="B137" s="88"/>
      <c r="C137" s="27"/>
      <c r="D137" s="27"/>
      <c r="E137" s="27"/>
      <c r="F137" s="27"/>
      <c r="G137" s="27"/>
      <c r="H137" s="584"/>
      <c r="I137" s="104"/>
      <c r="J137" s="11"/>
    </row>
    <row r="138" spans="2:11" ht="13.8" thickBot="1" x14ac:dyDescent="0.3">
      <c r="B138" s="174"/>
      <c r="C138" s="27"/>
      <c r="D138" s="54"/>
      <c r="E138" s="35"/>
      <c r="F138" s="35"/>
      <c r="G138" s="54"/>
      <c r="H138" s="585"/>
      <c r="I138" s="104"/>
      <c r="J138" s="11"/>
    </row>
    <row r="139" spans="2:11" ht="16.2" thickBot="1" x14ac:dyDescent="0.35">
      <c r="B139" s="486" t="s">
        <v>48</v>
      </c>
      <c r="C139" s="487" t="s">
        <v>364</v>
      </c>
      <c r="D139" s="493"/>
      <c r="E139" s="489"/>
      <c r="F139" s="489"/>
      <c r="G139" s="490"/>
      <c r="H139" s="575"/>
      <c r="I139" s="491"/>
      <c r="J139" s="492"/>
    </row>
    <row r="140" spans="2:11" ht="15.6" x14ac:dyDescent="0.3">
      <c r="B140" s="173"/>
      <c r="C140" s="627" t="s">
        <v>415</v>
      </c>
      <c r="D140" s="55"/>
      <c r="E140" s="56"/>
      <c r="F140" s="56"/>
      <c r="G140" s="57"/>
      <c r="H140" s="64"/>
      <c r="I140" s="94"/>
      <c r="J140" s="22"/>
    </row>
    <row r="141" spans="2:11" ht="15.6" x14ac:dyDescent="0.3">
      <c r="B141" s="173"/>
      <c r="C141" s="2"/>
      <c r="D141" s="72"/>
      <c r="E141" s="56"/>
      <c r="F141" s="56"/>
      <c r="G141" s="57"/>
      <c r="H141" s="64"/>
      <c r="I141" s="94"/>
      <c r="J141" s="22"/>
    </row>
    <row r="142" spans="2:11" ht="15.6" x14ac:dyDescent="0.3">
      <c r="B142" s="173"/>
      <c r="C142" s="1" t="s">
        <v>347</v>
      </c>
      <c r="D142" s="72"/>
      <c r="E142" s="56"/>
      <c r="F142" s="56"/>
      <c r="G142" s="57"/>
      <c r="H142" s="64"/>
      <c r="I142" s="94"/>
      <c r="J142" s="22"/>
    </row>
    <row r="143" spans="2:11" ht="15" customHeight="1" x14ac:dyDescent="0.25">
      <c r="B143" s="514" t="s">
        <v>60</v>
      </c>
      <c r="C143" s="515" t="s">
        <v>336</v>
      </c>
      <c r="D143" s="515"/>
      <c r="E143" s="515"/>
      <c r="F143" s="365"/>
      <c r="G143" s="103"/>
      <c r="H143" s="613"/>
      <c r="I143" s="92"/>
      <c r="J143" s="93"/>
    </row>
    <row r="144" spans="2:11" ht="26.4" x14ac:dyDescent="0.25">
      <c r="B144" s="517" t="s">
        <v>61</v>
      </c>
      <c r="C144" s="518" t="s">
        <v>335</v>
      </c>
      <c r="D144" s="72"/>
      <c r="E144" s="56"/>
      <c r="F144" s="56"/>
      <c r="G144" s="57"/>
      <c r="H144" s="64"/>
      <c r="I144" s="94"/>
      <c r="J144" s="95"/>
    </row>
    <row r="145" spans="2:10" ht="66" x14ac:dyDescent="0.25">
      <c r="B145" s="517" t="s">
        <v>63</v>
      </c>
      <c r="C145" s="518" t="s">
        <v>334</v>
      </c>
      <c r="D145" s="72"/>
      <c r="E145" s="56"/>
      <c r="F145" s="56"/>
      <c r="G145" s="57"/>
      <c r="H145" s="64"/>
      <c r="I145" s="94"/>
      <c r="J145" s="95"/>
    </row>
    <row r="146" spans="2:10" ht="39.6" x14ac:dyDescent="0.25">
      <c r="B146" s="517" t="s">
        <v>86</v>
      </c>
      <c r="C146" s="518" t="s">
        <v>333</v>
      </c>
      <c r="D146" s="72"/>
      <c r="E146" s="56"/>
      <c r="F146" s="56"/>
      <c r="G146" s="57"/>
      <c r="H146" s="64"/>
      <c r="I146" s="94"/>
      <c r="J146" s="95"/>
    </row>
    <row r="147" spans="2:10" ht="26.4" x14ac:dyDescent="0.25">
      <c r="B147" s="517" t="s">
        <v>95</v>
      </c>
      <c r="C147" s="518" t="s">
        <v>332</v>
      </c>
      <c r="D147" s="72"/>
      <c r="E147" s="56"/>
      <c r="F147" s="56"/>
      <c r="G147" s="57"/>
      <c r="H147" s="64"/>
      <c r="I147" s="94"/>
      <c r="J147" s="95"/>
    </row>
    <row r="148" spans="2:10" ht="39.6" x14ac:dyDescent="0.25">
      <c r="B148" s="517" t="s">
        <v>96</v>
      </c>
      <c r="C148" s="518" t="s">
        <v>331</v>
      </c>
      <c r="D148" s="72"/>
      <c r="E148" s="56"/>
      <c r="F148" s="56"/>
      <c r="G148" s="57"/>
      <c r="H148" s="64"/>
      <c r="I148" s="94"/>
      <c r="J148" s="95"/>
    </row>
    <row r="149" spans="2:10" ht="39.6" x14ac:dyDescent="0.25">
      <c r="B149" s="517" t="s">
        <v>97</v>
      </c>
      <c r="C149" s="518" t="s">
        <v>330</v>
      </c>
      <c r="D149" s="72"/>
      <c r="E149" s="56"/>
      <c r="F149" s="56"/>
      <c r="G149" s="57"/>
      <c r="H149" s="64"/>
      <c r="I149" s="94"/>
      <c r="J149" s="95"/>
    </row>
    <row r="150" spans="2:10" ht="39.6" x14ac:dyDescent="0.25">
      <c r="B150" s="517" t="s">
        <v>98</v>
      </c>
      <c r="C150" s="518" t="s">
        <v>329</v>
      </c>
      <c r="D150" s="72"/>
      <c r="E150" s="56"/>
      <c r="F150" s="56"/>
      <c r="G150" s="57"/>
      <c r="H150" s="64"/>
      <c r="I150" s="94"/>
      <c r="J150" s="95"/>
    </row>
    <row r="151" spans="2:10" ht="52.8" x14ac:dyDescent="0.25">
      <c r="B151" s="517" t="s">
        <v>138</v>
      </c>
      <c r="C151" s="518" t="s">
        <v>328</v>
      </c>
      <c r="D151" s="72"/>
      <c r="E151" s="56"/>
      <c r="F151" s="56"/>
      <c r="G151" s="57"/>
      <c r="H151" s="64"/>
      <c r="I151" s="94"/>
      <c r="J151" s="95"/>
    </row>
    <row r="152" spans="2:10" ht="26.4" x14ac:dyDescent="0.25">
      <c r="B152" s="517" t="s">
        <v>154</v>
      </c>
      <c r="C152" s="518" t="s">
        <v>327</v>
      </c>
      <c r="D152" s="72"/>
      <c r="E152" s="56"/>
      <c r="F152" s="56"/>
      <c r="G152" s="57"/>
      <c r="H152" s="64"/>
      <c r="I152" s="94"/>
      <c r="J152" s="95"/>
    </row>
    <row r="153" spans="2:10" ht="26.4" x14ac:dyDescent="0.25">
      <c r="B153" s="517" t="s">
        <v>176</v>
      </c>
      <c r="C153" s="518" t="s">
        <v>326</v>
      </c>
      <c r="D153" s="72"/>
      <c r="E153" s="56"/>
      <c r="F153" s="56"/>
      <c r="G153" s="57"/>
      <c r="H153" s="64"/>
      <c r="I153" s="94"/>
      <c r="J153" s="95"/>
    </row>
    <row r="154" spans="2:10" ht="15.6" x14ac:dyDescent="0.25">
      <c r="B154" s="517" t="s">
        <v>240</v>
      </c>
      <c r="C154" s="518" t="s">
        <v>325</v>
      </c>
      <c r="D154" s="72"/>
      <c r="E154" s="56"/>
      <c r="F154" s="56"/>
      <c r="G154" s="57"/>
      <c r="H154" s="64"/>
      <c r="I154" s="94"/>
      <c r="J154" s="95"/>
    </row>
    <row r="155" spans="2:10" ht="26.4" x14ac:dyDescent="0.25">
      <c r="B155" s="517" t="s">
        <v>324</v>
      </c>
      <c r="C155" s="518" t="s">
        <v>323</v>
      </c>
      <c r="D155" s="72"/>
      <c r="E155" s="56"/>
      <c r="F155" s="56"/>
      <c r="G155" s="57"/>
      <c r="H155" s="64"/>
      <c r="I155" s="94"/>
      <c r="J155" s="95"/>
    </row>
    <row r="156" spans="2:10" ht="26.4" x14ac:dyDescent="0.25">
      <c r="B156" s="517" t="s">
        <v>322</v>
      </c>
      <c r="C156" s="518" t="s">
        <v>321</v>
      </c>
      <c r="D156" s="72"/>
      <c r="E156" s="56"/>
      <c r="F156" s="56"/>
      <c r="G156" s="57"/>
      <c r="H156" s="64"/>
      <c r="I156" s="94"/>
      <c r="J156" s="95"/>
    </row>
    <row r="157" spans="2:10" ht="39.6" x14ac:dyDescent="0.25">
      <c r="B157" s="517" t="s">
        <v>320</v>
      </c>
      <c r="C157" s="518" t="s">
        <v>319</v>
      </c>
      <c r="D157" s="72"/>
      <c r="E157" s="56"/>
      <c r="F157" s="56"/>
      <c r="G157" s="57"/>
      <c r="H157" s="64"/>
      <c r="I157" s="94"/>
      <c r="J157" s="95"/>
    </row>
    <row r="158" spans="2:10" ht="26.4" x14ac:dyDescent="0.25">
      <c r="B158" s="517" t="s">
        <v>318</v>
      </c>
      <c r="C158" s="518" t="s">
        <v>317</v>
      </c>
      <c r="D158" s="72"/>
      <c r="E158" s="56"/>
      <c r="F158" s="56"/>
      <c r="G158" s="57"/>
      <c r="H158" s="64"/>
      <c r="I158" s="94"/>
      <c r="J158" s="95"/>
    </row>
    <row r="159" spans="2:10" ht="26.4" x14ac:dyDescent="0.25">
      <c r="B159" s="517" t="s">
        <v>316</v>
      </c>
      <c r="C159" s="518" t="s">
        <v>315</v>
      </c>
      <c r="D159" s="72"/>
      <c r="E159" s="56"/>
      <c r="F159" s="56"/>
      <c r="G159" s="57"/>
      <c r="H159" s="64"/>
      <c r="I159" s="94"/>
      <c r="J159" s="95"/>
    </row>
    <row r="160" spans="2:10" ht="26.4" x14ac:dyDescent="0.25">
      <c r="B160" s="517" t="s">
        <v>314</v>
      </c>
      <c r="C160" s="518" t="s">
        <v>313</v>
      </c>
      <c r="D160" s="72"/>
      <c r="E160" s="56"/>
      <c r="F160" s="56"/>
      <c r="G160" s="57"/>
      <c r="H160" s="64"/>
      <c r="I160" s="94"/>
      <c r="J160" s="95"/>
    </row>
    <row r="161" spans="2:12" s="1" customFormat="1" ht="26.4" x14ac:dyDescent="0.25">
      <c r="B161" s="377" t="s">
        <v>312</v>
      </c>
      <c r="C161" s="378" t="s">
        <v>348</v>
      </c>
      <c r="D161" s="72"/>
      <c r="E161" s="56"/>
      <c r="F161" s="56"/>
      <c r="G161" s="77"/>
      <c r="H161" s="219"/>
      <c r="I161" s="14"/>
      <c r="J161" s="79"/>
    </row>
    <row r="162" spans="2:12" ht="15.6" x14ac:dyDescent="0.25">
      <c r="B162" s="531" t="s">
        <v>311</v>
      </c>
      <c r="C162" s="532" t="s">
        <v>106</v>
      </c>
      <c r="D162" s="375"/>
      <c r="E162" s="376"/>
      <c r="F162" s="376"/>
      <c r="G162" s="98"/>
      <c r="H162" s="569"/>
      <c r="I162" s="99"/>
      <c r="J162" s="360"/>
    </row>
    <row r="163" spans="2:12" ht="15.6" x14ac:dyDescent="0.3">
      <c r="B163" s="173"/>
      <c r="C163" s="2"/>
      <c r="D163" s="72"/>
      <c r="E163" s="56"/>
      <c r="F163" s="56"/>
      <c r="G163" s="57"/>
      <c r="H163" s="64"/>
      <c r="I163" s="94"/>
      <c r="J163" s="22"/>
    </row>
    <row r="164" spans="2:12" x14ac:dyDescent="0.25">
      <c r="B164" s="373" t="s">
        <v>159</v>
      </c>
      <c r="C164" s="364" t="s">
        <v>206</v>
      </c>
      <c r="D164" s="314"/>
      <c r="E164" s="363"/>
      <c r="F164" s="362"/>
      <c r="G164" s="361"/>
      <c r="H164" s="624"/>
      <c r="I164" s="99"/>
      <c r="J164" s="374"/>
    </row>
    <row r="165" spans="2:12" s="106" customFormat="1" ht="66" x14ac:dyDescent="0.25">
      <c r="B165" s="188" t="s">
        <v>60</v>
      </c>
      <c r="C165" s="189" t="s">
        <v>403</v>
      </c>
      <c r="D165" s="189">
        <v>298</v>
      </c>
      <c r="E165" s="190" t="s">
        <v>67</v>
      </c>
      <c r="F165" s="190"/>
      <c r="G165" s="190" t="s">
        <v>67</v>
      </c>
      <c r="H165" s="582">
        <v>328</v>
      </c>
      <c r="I165" s="197"/>
      <c r="J165" s="198"/>
      <c r="K165" s="133"/>
    </row>
    <row r="166" spans="2:12" s="106" customFormat="1" ht="79.2" x14ac:dyDescent="0.25">
      <c r="B166" s="188" t="s">
        <v>61</v>
      </c>
      <c r="C166" s="189" t="s">
        <v>404</v>
      </c>
      <c r="D166" s="189">
        <v>62</v>
      </c>
      <c r="E166" s="190" t="s">
        <v>67</v>
      </c>
      <c r="F166" s="190"/>
      <c r="G166" s="190" t="s">
        <v>67</v>
      </c>
      <c r="H166" s="582">
        <v>69</v>
      </c>
      <c r="I166" s="197"/>
      <c r="J166" s="198"/>
      <c r="K166" s="133"/>
    </row>
    <row r="167" spans="2:12" s="106" customFormat="1" ht="26.4" x14ac:dyDescent="0.25">
      <c r="B167" s="169"/>
      <c r="C167" s="131" t="s">
        <v>310</v>
      </c>
      <c r="D167" s="119"/>
      <c r="E167" s="119"/>
      <c r="F167" s="132"/>
      <c r="G167" s="132"/>
      <c r="H167" s="610"/>
      <c r="J167" s="133"/>
      <c r="K167" s="133"/>
    </row>
    <row r="168" spans="2:12" ht="15.6" x14ac:dyDescent="0.3">
      <c r="B168" s="173"/>
      <c r="C168" s="2"/>
      <c r="D168" s="72"/>
      <c r="E168" s="56"/>
      <c r="F168" s="56"/>
      <c r="G168" s="57"/>
      <c r="H168" s="64"/>
      <c r="I168" s="94"/>
      <c r="J168" s="22"/>
    </row>
    <row r="169" spans="2:12" x14ac:dyDescent="0.25">
      <c r="B169" s="161" t="s">
        <v>163</v>
      </c>
      <c r="C169" s="1" t="s">
        <v>271</v>
      </c>
      <c r="D169" s="70"/>
      <c r="E169" s="71"/>
      <c r="F169" s="51"/>
      <c r="G169" s="88"/>
      <c r="H169" s="609"/>
      <c r="I169" s="104"/>
      <c r="J169" s="22"/>
    </row>
    <row r="170" spans="2:12" ht="39.6" x14ac:dyDescent="0.25">
      <c r="B170" s="359" t="s">
        <v>60</v>
      </c>
      <c r="C170" s="548" t="s">
        <v>309</v>
      </c>
      <c r="D170" s="358"/>
      <c r="E170" s="357"/>
      <c r="F170" s="310"/>
      <c r="G170" s="355"/>
      <c r="H170" s="625"/>
      <c r="I170" s="354"/>
      <c r="J170" s="353"/>
    </row>
    <row r="171" spans="2:12" s="106" customFormat="1" ht="26.4" x14ac:dyDescent="0.25">
      <c r="B171" s="188" t="s">
        <v>61</v>
      </c>
      <c r="C171" s="189" t="s">
        <v>272</v>
      </c>
      <c r="D171" s="189"/>
      <c r="E171" s="189"/>
      <c r="F171" s="190"/>
      <c r="G171" s="190" t="s">
        <v>181</v>
      </c>
      <c r="H171" s="582">
        <v>200</v>
      </c>
      <c r="I171" s="197"/>
      <c r="J171" s="198"/>
      <c r="K171" s="133"/>
    </row>
    <row r="172" spans="2:12" s="106" customFormat="1" ht="39.6" x14ac:dyDescent="0.25">
      <c r="B172" s="188" t="s">
        <v>63</v>
      </c>
      <c r="C172" s="189" t="s">
        <v>273</v>
      </c>
      <c r="D172" s="189"/>
      <c r="E172" s="189"/>
      <c r="F172" s="190"/>
      <c r="G172" s="190" t="s">
        <v>181</v>
      </c>
      <c r="H172" s="582">
        <v>55</v>
      </c>
      <c r="I172" s="197"/>
      <c r="J172" s="198"/>
      <c r="K172" s="133"/>
    </row>
    <row r="173" spans="2:12" s="106" customFormat="1" ht="26.4" x14ac:dyDescent="0.25">
      <c r="B173" s="169"/>
      <c r="C173" s="131" t="s">
        <v>310</v>
      </c>
      <c r="D173" s="119"/>
      <c r="E173" s="119"/>
      <c r="F173" s="132"/>
      <c r="G173" s="132"/>
      <c r="H173" s="610"/>
      <c r="J173" s="133"/>
      <c r="K173" s="133"/>
    </row>
    <row r="174" spans="2:12" ht="15.6" x14ac:dyDescent="0.3">
      <c r="B174" s="173"/>
      <c r="C174" s="2"/>
      <c r="D174" s="72"/>
      <c r="E174" s="56"/>
      <c r="F174" s="56"/>
      <c r="G174" s="57"/>
      <c r="H174" s="64"/>
      <c r="I174" s="94"/>
      <c r="J174" s="22"/>
    </row>
    <row r="175" spans="2:12" x14ac:dyDescent="0.25">
      <c r="B175" s="161" t="s">
        <v>160</v>
      </c>
      <c r="C175" s="1" t="s">
        <v>308</v>
      </c>
      <c r="D175" s="70"/>
      <c r="E175" s="71"/>
      <c r="F175" s="51"/>
      <c r="G175" s="88"/>
      <c r="H175" s="609"/>
      <c r="I175" s="104"/>
      <c r="J175" s="22"/>
    </row>
    <row r="176" spans="2:12" s="106" customFormat="1" x14ac:dyDescent="0.25">
      <c r="B176" s="188" t="s">
        <v>60</v>
      </c>
      <c r="C176" s="189" t="s">
        <v>307</v>
      </c>
      <c r="D176" s="189"/>
      <c r="E176" s="189"/>
      <c r="F176" s="190"/>
      <c r="G176" s="190" t="s">
        <v>73</v>
      </c>
      <c r="H176" s="582">
        <v>110</v>
      </c>
      <c r="I176" s="197"/>
      <c r="J176" s="198"/>
      <c r="K176" s="133"/>
      <c r="L176" s="356"/>
    </row>
    <row r="177" spans="1:12" s="106" customFormat="1" x14ac:dyDescent="0.25">
      <c r="B177" s="188" t="s">
        <v>61</v>
      </c>
      <c r="C177" s="189" t="s">
        <v>306</v>
      </c>
      <c r="D177" s="189"/>
      <c r="E177" s="189"/>
      <c r="F177" s="190"/>
      <c r="G177" s="190" t="s">
        <v>73</v>
      </c>
      <c r="H177" s="582">
        <v>114</v>
      </c>
      <c r="I177" s="197"/>
      <c r="J177" s="198"/>
      <c r="K177" s="133"/>
      <c r="L177" s="356"/>
    </row>
    <row r="178" spans="1:12" s="106" customFormat="1" x14ac:dyDescent="0.25">
      <c r="B178" s="188" t="s">
        <v>63</v>
      </c>
      <c r="C178" s="189" t="s">
        <v>305</v>
      </c>
      <c r="D178" s="189"/>
      <c r="E178" s="189"/>
      <c r="F178" s="190"/>
      <c r="G178" s="190" t="s">
        <v>73</v>
      </c>
      <c r="H178" s="582">
        <v>344</v>
      </c>
      <c r="I178" s="197"/>
      <c r="J178" s="198"/>
      <c r="K178" s="133"/>
      <c r="L178" s="356"/>
    </row>
    <row r="179" spans="1:12" s="106" customFormat="1" ht="39.6" x14ac:dyDescent="0.25">
      <c r="B179" s="188" t="s">
        <v>86</v>
      </c>
      <c r="C179" s="189" t="s">
        <v>304</v>
      </c>
      <c r="D179" s="189"/>
      <c r="E179" s="189"/>
      <c r="F179" s="190"/>
      <c r="G179" s="190" t="s">
        <v>181</v>
      </c>
      <c r="H179" s="582">
        <v>9</v>
      </c>
      <c r="I179" s="197"/>
      <c r="J179" s="198"/>
      <c r="K179" s="133"/>
      <c r="L179" s="356"/>
    </row>
    <row r="180" spans="1:12" ht="15.6" x14ac:dyDescent="0.3">
      <c r="B180" s="173"/>
      <c r="C180" s="2"/>
      <c r="D180" s="72"/>
      <c r="E180" s="56"/>
      <c r="F180" s="56"/>
      <c r="G180" s="57"/>
      <c r="H180" s="64"/>
      <c r="I180" s="94"/>
      <c r="J180" s="22"/>
    </row>
    <row r="181" spans="1:12" x14ac:dyDescent="0.25">
      <c r="B181" s="161" t="s">
        <v>182</v>
      </c>
      <c r="C181" s="1" t="s">
        <v>303</v>
      </c>
      <c r="D181" s="70"/>
      <c r="E181" s="71"/>
      <c r="F181" s="51"/>
      <c r="G181" s="1"/>
      <c r="H181" s="580"/>
      <c r="I181" s="157"/>
      <c r="J181" s="158"/>
    </row>
    <row r="182" spans="1:12" x14ac:dyDescent="0.25">
      <c r="B182" s="176" t="s">
        <v>60</v>
      </c>
      <c r="C182" s="121" t="s">
        <v>292</v>
      </c>
      <c r="D182" s="122"/>
      <c r="E182" s="122"/>
      <c r="F182" s="123"/>
      <c r="G182" s="123"/>
      <c r="H182" s="608"/>
      <c r="I182" s="123"/>
      <c r="J182" s="124"/>
    </row>
    <row r="183" spans="1:12" ht="33" customHeight="1" x14ac:dyDescent="0.25">
      <c r="B183" s="171" t="s">
        <v>61</v>
      </c>
      <c r="C183" s="674" t="s">
        <v>293</v>
      </c>
      <c r="D183" s="635"/>
      <c r="E183" s="635"/>
      <c r="F183" s="635"/>
      <c r="G183" s="88"/>
      <c r="H183" s="609"/>
      <c r="I183" s="88"/>
      <c r="J183" s="125"/>
    </row>
    <row r="184" spans="1:12" ht="26.4" x14ac:dyDescent="0.25">
      <c r="A184" s="106"/>
      <c r="B184" s="336" t="s">
        <v>63</v>
      </c>
      <c r="C184" s="337" t="s">
        <v>291</v>
      </c>
      <c r="D184" s="189"/>
      <c r="E184" s="189"/>
      <c r="F184" s="190"/>
      <c r="G184" s="190" t="s">
        <v>181</v>
      </c>
      <c r="H184" s="582">
        <v>110</v>
      </c>
      <c r="I184" s="197"/>
      <c r="J184" s="198"/>
    </row>
    <row r="185" spans="1:12" s="106" customFormat="1" x14ac:dyDescent="0.25">
      <c r="B185" s="336" t="s">
        <v>86</v>
      </c>
      <c r="C185" s="337" t="s">
        <v>302</v>
      </c>
      <c r="D185" s="189"/>
      <c r="E185" s="189"/>
      <c r="F185" s="190"/>
      <c r="G185" s="190" t="s">
        <v>181</v>
      </c>
      <c r="H185" s="582">
        <v>63</v>
      </c>
      <c r="I185" s="197"/>
      <c r="J185" s="198"/>
      <c r="K185" s="133"/>
    </row>
    <row r="186" spans="1:12" s="106" customFormat="1" x14ac:dyDescent="0.25">
      <c r="B186" s="336" t="s">
        <v>95</v>
      </c>
      <c r="C186" s="337" t="s">
        <v>301</v>
      </c>
      <c r="D186" s="189"/>
      <c r="E186" s="189"/>
      <c r="F186" s="190"/>
      <c r="G186" s="190" t="s">
        <v>181</v>
      </c>
      <c r="H186" s="582">
        <v>26</v>
      </c>
      <c r="I186" s="197"/>
      <c r="J186" s="198"/>
      <c r="K186" s="133"/>
    </row>
    <row r="187" spans="1:12" x14ac:dyDescent="0.25">
      <c r="F187" s="88"/>
      <c r="G187" s="88"/>
      <c r="H187" s="609"/>
      <c r="I187" s="88"/>
      <c r="J187" s="88"/>
    </row>
    <row r="188" spans="1:12" x14ac:dyDescent="0.25">
      <c r="B188" s="161" t="s">
        <v>183</v>
      </c>
      <c r="C188" s="1" t="s">
        <v>300</v>
      </c>
      <c r="D188" s="70"/>
      <c r="E188" s="71"/>
      <c r="F188" s="51"/>
      <c r="G188" s="88"/>
      <c r="H188" s="609"/>
      <c r="I188" s="104"/>
      <c r="J188" s="22"/>
    </row>
    <row r="189" spans="1:12" ht="15.6" x14ac:dyDescent="0.3">
      <c r="B189" s="173"/>
      <c r="C189" s="218" t="s">
        <v>418</v>
      </c>
      <c r="D189" s="55"/>
      <c r="E189" s="56"/>
      <c r="F189" s="56"/>
      <c r="G189" s="57"/>
      <c r="H189" s="64"/>
      <c r="I189" s="94"/>
      <c r="J189" s="22"/>
    </row>
    <row r="190" spans="1:12" ht="52.8" x14ac:dyDescent="0.25">
      <c r="B190" s="359" t="s">
        <v>60</v>
      </c>
      <c r="C190" s="548" t="s">
        <v>419</v>
      </c>
      <c r="D190" s="311"/>
      <c r="E190" s="330"/>
      <c r="F190" s="331"/>
      <c r="G190" s="355"/>
      <c r="H190" s="625"/>
      <c r="I190" s="354"/>
      <c r="J190" s="353"/>
    </row>
    <row r="191" spans="1:12" s="106" customFormat="1" ht="52.8" x14ac:dyDescent="0.25">
      <c r="B191" s="188" t="s">
        <v>61</v>
      </c>
      <c r="C191" s="189" t="s">
        <v>417</v>
      </c>
      <c r="D191" s="189"/>
      <c r="E191" s="189"/>
      <c r="F191" s="190"/>
      <c r="G191" s="190" t="s">
        <v>73</v>
      </c>
      <c r="H191" s="582">
        <v>1</v>
      </c>
      <c r="I191" s="197"/>
      <c r="J191" s="198"/>
      <c r="K191" s="133"/>
    </row>
    <row r="192" spans="1:12" s="106" customFormat="1" ht="39.6" x14ac:dyDescent="0.25">
      <c r="B192" s="188" t="s">
        <v>63</v>
      </c>
      <c r="C192" s="189" t="s">
        <v>420</v>
      </c>
      <c r="D192" s="189"/>
      <c r="E192" s="189"/>
      <c r="F192" s="190"/>
      <c r="G192" s="190" t="s">
        <v>73</v>
      </c>
      <c r="H192" s="582">
        <v>2</v>
      </c>
      <c r="I192" s="197"/>
      <c r="J192" s="198"/>
      <c r="K192" s="133"/>
    </row>
    <row r="193" spans="2:11" s="106" customFormat="1" ht="52.8" x14ac:dyDescent="0.25">
      <c r="B193" s="169"/>
      <c r="C193" s="131" t="s">
        <v>299</v>
      </c>
      <c r="D193" s="119"/>
      <c r="E193" s="119"/>
      <c r="F193" s="132"/>
      <c r="G193" s="132"/>
      <c r="H193" s="610"/>
      <c r="J193" s="133"/>
      <c r="K193" s="133"/>
    </row>
    <row r="194" spans="2:11" x14ac:dyDescent="0.25">
      <c r="F194" s="88"/>
      <c r="G194" s="88"/>
      <c r="H194" s="609"/>
      <c r="I194" s="88"/>
      <c r="J194" s="88"/>
    </row>
    <row r="195" spans="2:11" ht="12.75" customHeight="1" x14ac:dyDescent="0.25">
      <c r="B195" s="174"/>
      <c r="C195" s="679" t="s">
        <v>100</v>
      </c>
      <c r="D195" s="679"/>
      <c r="E195" s="679"/>
      <c r="F195" s="679"/>
      <c r="G195" s="679"/>
      <c r="H195" s="679"/>
      <c r="I195" s="104"/>
      <c r="J195" s="10"/>
    </row>
    <row r="196" spans="2:11" ht="12.75" customHeight="1" x14ac:dyDescent="0.25">
      <c r="B196" s="174"/>
      <c r="C196" s="27"/>
      <c r="D196" s="27"/>
      <c r="E196" s="27"/>
      <c r="F196" s="27"/>
      <c r="G196" s="27"/>
      <c r="H196" s="584"/>
      <c r="I196" s="104"/>
      <c r="J196" s="11"/>
    </row>
    <row r="197" spans="2:11" ht="12.75" customHeight="1" thickBot="1" x14ac:dyDescent="0.3">
      <c r="B197" s="174"/>
      <c r="C197" s="27"/>
      <c r="D197" s="27"/>
      <c r="E197" s="27"/>
      <c r="F197" s="27"/>
      <c r="G197" s="27"/>
      <c r="H197" s="584"/>
      <c r="I197" s="104"/>
      <c r="J197" s="213"/>
    </row>
    <row r="198" spans="2:11" ht="16.2" thickBot="1" x14ac:dyDescent="0.35">
      <c r="B198" s="486" t="s">
        <v>49</v>
      </c>
      <c r="C198" s="487" t="s">
        <v>372</v>
      </c>
      <c r="D198" s="493"/>
      <c r="E198" s="489"/>
      <c r="F198" s="489"/>
      <c r="G198" s="490"/>
      <c r="H198" s="575"/>
      <c r="I198" s="491"/>
      <c r="J198" s="492"/>
    </row>
    <row r="199" spans="2:11" ht="15.6" x14ac:dyDescent="0.3">
      <c r="B199" s="173"/>
      <c r="C199" s="2"/>
      <c r="D199" s="72"/>
      <c r="E199" s="56"/>
      <c r="F199" s="56"/>
      <c r="G199" s="57"/>
      <c r="H199" s="64"/>
      <c r="I199" s="94"/>
      <c r="J199" s="22"/>
    </row>
    <row r="200" spans="2:11" x14ac:dyDescent="0.25">
      <c r="B200" s="161" t="s">
        <v>185</v>
      </c>
      <c r="C200" s="1" t="s">
        <v>290</v>
      </c>
      <c r="D200" s="70"/>
      <c r="E200" s="71"/>
      <c r="F200" s="51"/>
      <c r="G200" s="1"/>
      <c r="H200" s="580"/>
      <c r="I200" s="157"/>
      <c r="J200" s="158"/>
    </row>
    <row r="201" spans="2:11" x14ac:dyDescent="0.25">
      <c r="B201" s="176" t="s">
        <v>60</v>
      </c>
      <c r="C201" s="121" t="s">
        <v>292</v>
      </c>
      <c r="D201" s="122"/>
      <c r="E201" s="122"/>
      <c r="F201" s="123"/>
      <c r="G201" s="123"/>
      <c r="H201" s="608"/>
      <c r="I201" s="123"/>
      <c r="J201" s="124"/>
    </row>
    <row r="202" spans="2:11" ht="34.5" customHeight="1" x14ac:dyDescent="0.25">
      <c r="B202" s="171" t="s">
        <v>61</v>
      </c>
      <c r="C202" s="674" t="s">
        <v>293</v>
      </c>
      <c r="D202" s="635"/>
      <c r="E202" s="635"/>
      <c r="F202" s="635"/>
      <c r="G202" s="88"/>
      <c r="H202" s="609"/>
      <c r="I202" s="88"/>
      <c r="J202" s="125"/>
    </row>
    <row r="203" spans="2:11" s="106" customFormat="1" ht="26.4" x14ac:dyDescent="0.25">
      <c r="B203" s="336" t="s">
        <v>63</v>
      </c>
      <c r="C203" s="337" t="s">
        <v>291</v>
      </c>
      <c r="D203" s="337"/>
      <c r="E203" s="337"/>
      <c r="F203" s="338"/>
      <c r="G203" s="190" t="s">
        <v>181</v>
      </c>
      <c r="H203" s="582">
        <v>32</v>
      </c>
      <c r="I203" s="197"/>
      <c r="J203" s="198"/>
      <c r="K203" s="133"/>
    </row>
    <row r="204" spans="2:11" s="106" customFormat="1" x14ac:dyDescent="0.25">
      <c r="B204" s="336" t="s">
        <v>86</v>
      </c>
      <c r="C204" s="337" t="s">
        <v>289</v>
      </c>
      <c r="D204" s="337"/>
      <c r="E204" s="337"/>
      <c r="F204" s="338"/>
      <c r="G204" s="338" t="s">
        <v>181</v>
      </c>
      <c r="H204" s="616">
        <v>32</v>
      </c>
      <c r="I204" s="339"/>
      <c r="J204" s="340"/>
      <c r="K204" s="133"/>
    </row>
    <row r="205" spans="2:11" ht="15.6" x14ac:dyDescent="0.3">
      <c r="B205" s="173"/>
      <c r="C205" s="2"/>
      <c r="D205" s="72"/>
      <c r="E205" s="56"/>
      <c r="F205" s="56"/>
      <c r="G205" s="57"/>
      <c r="H205" s="64"/>
      <c r="I205" s="94"/>
      <c r="J205" s="22"/>
    </row>
    <row r="206" spans="2:11" x14ac:dyDescent="0.25">
      <c r="B206" s="161" t="s">
        <v>209</v>
      </c>
      <c r="C206" s="1" t="s">
        <v>242</v>
      </c>
      <c r="D206" s="70"/>
      <c r="E206" s="71"/>
      <c r="F206" s="51"/>
      <c r="G206" s="1"/>
      <c r="H206" s="580"/>
      <c r="I206" s="157"/>
      <c r="J206" s="158"/>
    </row>
    <row r="207" spans="2:11" ht="12.75" customHeight="1" x14ac:dyDescent="0.25">
      <c r="B207" s="319" t="s">
        <v>60</v>
      </c>
      <c r="C207" s="320" t="s">
        <v>226</v>
      </c>
      <c r="D207" s="186"/>
      <c r="E207" s="187"/>
      <c r="F207" s="187"/>
      <c r="G207" s="60" t="s">
        <v>73</v>
      </c>
      <c r="H207" s="61">
        <v>1</v>
      </c>
      <c r="I207" s="20"/>
      <c r="J207" s="21"/>
    </row>
    <row r="208" spans="2:11" x14ac:dyDescent="0.25">
      <c r="B208" s="319" t="s">
        <v>61</v>
      </c>
      <c r="C208" s="320" t="s">
        <v>227</v>
      </c>
      <c r="D208" s="186"/>
      <c r="E208" s="187"/>
      <c r="F208" s="320"/>
      <c r="G208" s="321" t="s">
        <v>73</v>
      </c>
      <c r="H208" s="61">
        <v>1</v>
      </c>
      <c r="I208" s="144"/>
      <c r="J208" s="21"/>
    </row>
    <row r="209" spans="2:11" x14ac:dyDescent="0.25">
      <c r="B209" s="319" t="s">
        <v>63</v>
      </c>
      <c r="C209" s="320" t="s">
        <v>228</v>
      </c>
      <c r="D209" s="186"/>
      <c r="E209" s="187"/>
      <c r="F209" s="320"/>
      <c r="G209" s="321" t="s">
        <v>73</v>
      </c>
      <c r="H209" s="61">
        <v>1</v>
      </c>
      <c r="I209" s="144"/>
      <c r="J209" s="21"/>
    </row>
    <row r="210" spans="2:11" x14ac:dyDescent="0.25">
      <c r="B210" s="319" t="s">
        <v>86</v>
      </c>
      <c r="C210" s="320" t="s">
        <v>229</v>
      </c>
      <c r="D210" s="186"/>
      <c r="E210" s="187"/>
      <c r="F210" s="320"/>
      <c r="G210" s="321" t="s">
        <v>73</v>
      </c>
      <c r="H210" s="61">
        <v>1</v>
      </c>
      <c r="I210" s="144"/>
      <c r="J210" s="21"/>
    </row>
    <row r="211" spans="2:11" x14ac:dyDescent="0.25">
      <c r="B211" s="319" t="s">
        <v>95</v>
      </c>
      <c r="C211" s="320" t="s">
        <v>230</v>
      </c>
      <c r="D211" s="186"/>
      <c r="E211" s="187"/>
      <c r="F211" s="320"/>
      <c r="G211" s="321" t="s">
        <v>73</v>
      </c>
      <c r="H211" s="61">
        <v>1</v>
      </c>
      <c r="I211" s="144"/>
      <c r="J211" s="21"/>
    </row>
    <row r="212" spans="2:11" x14ac:dyDescent="0.25">
      <c r="F212" s="88"/>
      <c r="G212" s="88"/>
      <c r="H212" s="609"/>
      <c r="I212" s="88"/>
      <c r="J212" s="88"/>
    </row>
    <row r="213" spans="2:11" ht="12.75" customHeight="1" x14ac:dyDescent="0.25">
      <c r="B213" s="174"/>
      <c r="C213" s="679" t="s">
        <v>410</v>
      </c>
      <c r="D213" s="679"/>
      <c r="E213" s="679"/>
      <c r="F213" s="679"/>
      <c r="G213" s="679"/>
      <c r="H213" s="679"/>
      <c r="I213" s="104"/>
      <c r="J213" s="10"/>
    </row>
    <row r="214" spans="2:11" ht="12.75" customHeight="1" x14ac:dyDescent="0.25">
      <c r="B214" s="174"/>
      <c r="C214" s="27"/>
      <c r="D214" s="27"/>
      <c r="E214" s="27"/>
      <c r="F214" s="27"/>
      <c r="G214" s="27"/>
      <c r="H214" s="584"/>
      <c r="I214" s="104"/>
      <c r="J214" s="11"/>
    </row>
    <row r="215" spans="2:11" ht="12.75" customHeight="1" x14ac:dyDescent="0.25">
      <c r="B215" s="174"/>
      <c r="C215" s="27"/>
      <c r="D215" s="27"/>
      <c r="E215" s="27"/>
      <c r="F215" s="27"/>
      <c r="G215" s="27"/>
      <c r="H215" s="584"/>
      <c r="I215" s="104"/>
      <c r="J215" s="11"/>
    </row>
    <row r="216" spans="2:11" ht="13.8" thickBot="1" x14ac:dyDescent="0.3">
      <c r="B216" s="174"/>
      <c r="C216" s="27"/>
      <c r="D216" s="27"/>
      <c r="E216" s="27"/>
      <c r="F216" s="27"/>
      <c r="G216" s="27"/>
      <c r="H216" s="584"/>
      <c r="I216" s="104"/>
      <c r="J216" s="11"/>
    </row>
    <row r="217" spans="2:11" ht="16.2" thickBot="1" x14ac:dyDescent="0.35">
      <c r="B217" s="486" t="s">
        <v>50</v>
      </c>
      <c r="C217" s="487" t="s">
        <v>365</v>
      </c>
      <c r="D217" s="488"/>
      <c r="E217" s="489"/>
      <c r="F217" s="489"/>
      <c r="G217" s="490"/>
      <c r="H217" s="575"/>
      <c r="I217" s="491"/>
      <c r="J217" s="492"/>
    </row>
    <row r="218" spans="2:11" ht="15" customHeight="1" x14ac:dyDescent="0.3">
      <c r="B218" s="173"/>
      <c r="C218" s="140"/>
      <c r="D218" s="141"/>
      <c r="E218" s="142"/>
      <c r="F218" s="142"/>
      <c r="G218" s="143"/>
      <c r="H218" s="64"/>
      <c r="I218" s="94"/>
      <c r="J218" s="22"/>
    </row>
    <row r="219" spans="2:11" x14ac:dyDescent="0.25">
      <c r="B219" s="161" t="s">
        <v>184</v>
      </c>
      <c r="C219" s="1" t="s">
        <v>245</v>
      </c>
      <c r="D219" s="70"/>
      <c r="E219" s="71"/>
      <c r="F219" s="51"/>
      <c r="G219" s="1"/>
      <c r="H219" s="580"/>
      <c r="I219" s="157"/>
      <c r="J219" s="158"/>
    </row>
    <row r="220" spans="2:11" s="106" customFormat="1" x14ac:dyDescent="0.25">
      <c r="B220" s="188" t="s">
        <v>60</v>
      </c>
      <c r="C220" s="189" t="s">
        <v>243</v>
      </c>
      <c r="D220" s="352">
        <f>SUM(H117)</f>
        <v>162</v>
      </c>
      <c r="E220" s="341" t="s">
        <v>67</v>
      </c>
      <c r="F220" s="190"/>
      <c r="G220" s="190" t="s">
        <v>107</v>
      </c>
      <c r="H220" s="582">
        <v>6</v>
      </c>
      <c r="I220" s="197"/>
      <c r="J220" s="198"/>
      <c r="K220" s="133"/>
    </row>
    <row r="221" spans="2:11" s="106" customFormat="1" x14ac:dyDescent="0.25">
      <c r="B221" s="188" t="s">
        <v>61</v>
      </c>
      <c r="C221" s="189" t="s">
        <v>411</v>
      </c>
      <c r="D221" s="352">
        <f>SUM(H133)</f>
        <v>1300</v>
      </c>
      <c r="E221" s="341" t="s">
        <v>67</v>
      </c>
      <c r="F221" s="190"/>
      <c r="G221" s="190" t="s">
        <v>107</v>
      </c>
      <c r="H221" s="582">
        <v>6</v>
      </c>
      <c r="I221" s="197"/>
      <c r="J221" s="198"/>
      <c r="K221" s="133"/>
    </row>
    <row r="222" spans="2:11" ht="27.75" customHeight="1" x14ac:dyDescent="0.25">
      <c r="B222" s="172" t="s">
        <v>63</v>
      </c>
      <c r="C222" s="201" t="s">
        <v>256</v>
      </c>
      <c r="D222" s="214">
        <f>SUM(D220)</f>
        <v>162</v>
      </c>
      <c r="E222" s="215" t="s">
        <v>67</v>
      </c>
      <c r="F222" s="52"/>
      <c r="G222" s="321" t="s">
        <v>222</v>
      </c>
      <c r="H222" s="384">
        <v>46</v>
      </c>
      <c r="I222" s="394"/>
      <c r="J222" s="387"/>
    </row>
    <row r="223" spans="2:11" x14ac:dyDescent="0.25">
      <c r="B223" s="174"/>
      <c r="C223" s="345"/>
      <c r="D223" s="216"/>
      <c r="E223" s="217"/>
      <c r="F223" s="217"/>
      <c r="G223" s="57"/>
      <c r="H223" s="64"/>
      <c r="I223" s="94"/>
      <c r="J223" s="22"/>
    </row>
    <row r="224" spans="2:11" ht="13.5" customHeight="1" x14ac:dyDescent="0.25">
      <c r="B224" s="174"/>
      <c r="C224" s="679" t="s">
        <v>108</v>
      </c>
      <c r="D224" s="679"/>
      <c r="E224" s="679"/>
      <c r="F224" s="679"/>
      <c r="G224" s="679"/>
      <c r="H224" s="679"/>
      <c r="I224" s="104"/>
      <c r="J224" s="10"/>
    </row>
    <row r="225" spans="1:10" ht="13.5" customHeight="1" x14ac:dyDescent="0.25">
      <c r="B225" s="174"/>
      <c r="C225" s="27"/>
      <c r="D225" s="27"/>
      <c r="E225" s="27"/>
      <c r="F225" s="27"/>
      <c r="G225" s="27"/>
      <c r="H225" s="584"/>
      <c r="I225" s="104"/>
      <c r="J225" s="11"/>
    </row>
    <row r="226" spans="1:10" ht="12.75" customHeight="1" x14ac:dyDescent="0.25">
      <c r="B226" s="174"/>
      <c r="C226" s="27"/>
      <c r="D226" s="27"/>
      <c r="E226" s="27"/>
      <c r="F226" s="27"/>
      <c r="G226" s="27"/>
      <c r="H226" s="584"/>
      <c r="I226" s="104"/>
      <c r="J226" s="11"/>
    </row>
    <row r="227" spans="1:10" ht="12.75" customHeight="1" x14ac:dyDescent="0.25">
      <c r="B227" s="174"/>
      <c r="C227" s="696" t="s">
        <v>392</v>
      </c>
      <c r="D227" s="697"/>
      <c r="E227" s="697"/>
      <c r="F227" s="697"/>
      <c r="G227" s="697"/>
      <c r="H227" s="698"/>
      <c r="I227" s="94"/>
      <c r="J227" s="10"/>
    </row>
    <row r="228" spans="1:10" ht="12.75" customHeight="1" x14ac:dyDescent="0.3">
      <c r="B228" s="174"/>
      <c r="C228" s="17"/>
      <c r="D228" s="55"/>
      <c r="E228" s="56"/>
      <c r="F228" s="56"/>
      <c r="G228" s="73"/>
      <c r="H228" s="620"/>
      <c r="I228" s="94"/>
      <c r="J228" s="11"/>
    </row>
    <row r="229" spans="1:10" ht="12.75" customHeight="1" x14ac:dyDescent="0.3">
      <c r="B229" s="174"/>
      <c r="C229" s="17"/>
      <c r="D229" s="55"/>
      <c r="E229" s="56"/>
      <c r="F229" s="56"/>
      <c r="G229" s="73"/>
      <c r="H229" s="620"/>
      <c r="I229" s="94"/>
      <c r="J229" s="11"/>
    </row>
    <row r="230" spans="1:10" ht="15.6" x14ac:dyDescent="0.3">
      <c r="B230" s="174"/>
      <c r="C230" s="17"/>
      <c r="D230" s="55"/>
      <c r="E230" s="56"/>
      <c r="F230" s="56"/>
      <c r="G230" s="73"/>
      <c r="H230" s="620"/>
      <c r="I230" s="94"/>
      <c r="J230" s="88"/>
    </row>
    <row r="231" spans="1:10" ht="15.6" x14ac:dyDescent="0.25">
      <c r="B231" s="184"/>
      <c r="C231" s="218"/>
      <c r="D231" s="50"/>
      <c r="E231" s="77"/>
      <c r="F231" s="51"/>
      <c r="G231" s="77"/>
      <c r="H231" s="219"/>
      <c r="I231" s="18"/>
      <c r="J231" s="19"/>
    </row>
    <row r="232" spans="1:10" ht="15.6" x14ac:dyDescent="0.25">
      <c r="B232" s="184"/>
      <c r="I232" s="18"/>
      <c r="J232" s="19"/>
    </row>
    <row r="233" spans="1:10" ht="15" x14ac:dyDescent="0.25">
      <c r="A233" s="23"/>
      <c r="B233" s="185"/>
      <c r="I233" s="14"/>
      <c r="J233" s="158"/>
    </row>
    <row r="234" spans="1:10" s="23" customFormat="1" ht="12.75" customHeight="1" x14ac:dyDescent="0.25">
      <c r="B234" s="89"/>
      <c r="C234" s="88"/>
      <c r="D234" s="40"/>
      <c r="E234" s="41"/>
      <c r="F234" s="41"/>
      <c r="G234" s="101"/>
      <c r="H234" s="570"/>
      <c r="I234" s="101"/>
      <c r="J234" s="112"/>
    </row>
    <row r="235" spans="1:10" s="23" customFormat="1" ht="12.75" customHeight="1" x14ac:dyDescent="0.25">
      <c r="A235" s="88"/>
      <c r="B235" s="89"/>
      <c r="C235" s="88"/>
      <c r="D235" s="40"/>
      <c r="E235" s="41"/>
      <c r="F235" s="41"/>
      <c r="G235" s="101"/>
      <c r="H235" s="570"/>
      <c r="I235" s="101"/>
      <c r="J235" s="112"/>
    </row>
  </sheetData>
  <mergeCells count="42">
    <mergeCell ref="C113:F113"/>
    <mergeCell ref="C114:F114"/>
    <mergeCell ref="C136:H136"/>
    <mergeCell ref="C121:F121"/>
    <mergeCell ref="C122:F122"/>
    <mergeCell ref="C123:F123"/>
    <mergeCell ref="C124:F124"/>
    <mergeCell ref="C125:F125"/>
    <mergeCell ref="C131:E131"/>
    <mergeCell ref="C132:E132"/>
    <mergeCell ref="C202:F202"/>
    <mergeCell ref="B3:J3"/>
    <mergeCell ref="C4:J4"/>
    <mergeCell ref="C43:H43"/>
    <mergeCell ref="B1:J1"/>
    <mergeCell ref="C52:E52"/>
    <mergeCell ref="C102:H102"/>
    <mergeCell ref="C109:F109"/>
    <mergeCell ref="C110:F110"/>
    <mergeCell ref="C111:F111"/>
    <mergeCell ref="C73:I73"/>
    <mergeCell ref="C74:I74"/>
    <mergeCell ref="C75:H75"/>
    <mergeCell ref="C119:F119"/>
    <mergeCell ref="C120:F120"/>
    <mergeCell ref="C112:F112"/>
    <mergeCell ref="C213:H213"/>
    <mergeCell ref="C227:H227"/>
    <mergeCell ref="C224:H224"/>
    <mergeCell ref="C195:H195"/>
    <mergeCell ref="C49:E49"/>
    <mergeCell ref="C50:I50"/>
    <mergeCell ref="C51:E51"/>
    <mergeCell ref="C183:F183"/>
    <mergeCell ref="C53:E53"/>
    <mergeCell ref="C54:E54"/>
    <mergeCell ref="C55:E55"/>
    <mergeCell ref="C68:I68"/>
    <mergeCell ref="C69:E69"/>
    <mergeCell ref="C70:I70"/>
    <mergeCell ref="C71:I71"/>
    <mergeCell ref="C72:I72"/>
  </mergeCells>
  <pageMargins left="0.70866141732283472" right="0.70866141732283472" top="0.74803149606299213" bottom="0.74803149606299213" header="0.31496062992125984" footer="0.31496062992125984"/>
  <pageSetup paperSize="9" scale="62" fitToHeight="0" orientation="portrait" r:id="rId1"/>
  <rowBreaks count="5" manualBreakCount="5">
    <brk id="45" max="10" man="1"/>
    <brk id="104" max="10" man="1"/>
    <brk id="137" max="10" man="1"/>
    <brk id="180" max="10" man="1"/>
    <brk id="19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d55268-bd51-42fc-bcaf-f2e259d12c3c" xsi:nil="true"/>
    <lcf76f155ced4ddcb4097134ff3c332f xmlns="0633f390-9fb5-4a17-8ddb-61f37ea1b6b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71F0E2073A82D42810F2358BBD0EDC2" ma:contentTypeVersion="15" ma:contentTypeDescription="Create a new document." ma:contentTypeScope="" ma:versionID="d9da5c4890c434031f54b091c332775d">
  <xsd:schema xmlns:xsd="http://www.w3.org/2001/XMLSchema" xmlns:xs="http://www.w3.org/2001/XMLSchema" xmlns:p="http://schemas.microsoft.com/office/2006/metadata/properties" xmlns:ns2="0633f390-9fb5-4a17-8ddb-61f37ea1b6bc" xmlns:ns3="4fd55268-bd51-42fc-bcaf-f2e259d12c3c" targetNamespace="http://schemas.microsoft.com/office/2006/metadata/properties" ma:root="true" ma:fieldsID="399c9705598b6c9b3be7788d988748b9" ns2:_="" ns3:_="">
    <xsd:import namespace="0633f390-9fb5-4a17-8ddb-61f37ea1b6bc"/>
    <xsd:import namespace="4fd55268-bd51-42fc-bcaf-f2e259d12c3c"/>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33f390-9fb5-4a17-8ddb-61f37ea1b6bc"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78a7b8f-8829-4013-97ad-36d57c9734c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d55268-bd51-42fc-bcaf-f2e259d12c3c"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0185e09-d2b2-430e-8479-efc45caf4d6c}" ma:internalName="TaxCatchAll" ma:showField="CatchAllData" ma:web="4fd55268-bd51-42fc-bcaf-f2e259d12c3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E9565A-CCAE-4633-A888-02C4B6ED63BF}">
  <ds:schemaRefs>
    <ds:schemaRef ds:uri="http://schemas.microsoft.com/office/infopath/2007/PartnerControls"/>
    <ds:schemaRef ds:uri="0633f390-9fb5-4a17-8ddb-61f37ea1b6bc"/>
    <ds:schemaRef ds:uri="http://schemas.microsoft.com/office/2006/documentManagement/types"/>
    <ds:schemaRef ds:uri="http://purl.org/dc/terms/"/>
    <ds:schemaRef ds:uri="4fd55268-bd51-42fc-bcaf-f2e259d12c3c"/>
    <ds:schemaRef ds:uri="http://purl.org/dc/dcmitype/"/>
    <ds:schemaRef ds:uri="http://www.w3.org/XML/1998/namespace"/>
    <ds:schemaRef ds:uri="http://purl.org/dc/elements/1.1/"/>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BE92512E-B601-4763-BA04-3D03480849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33f390-9fb5-4a17-8ddb-61f37ea1b6bc"/>
    <ds:schemaRef ds:uri="4fd55268-bd51-42fc-bcaf-f2e259d12c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4EB1AD-4303-45F3-B887-74237A71BF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SUMMARY</vt:lpstr>
      <vt:lpstr>PART 1</vt:lpstr>
      <vt:lpstr>PART 2</vt:lpstr>
      <vt:lpstr>'PART 1'!Print_Area</vt:lpstr>
      <vt:lpstr>'PART 2'!Print_Area</vt:lpstr>
      <vt:lpstr>SUMMARY!Print_Area</vt:lpstr>
      <vt:lpstr>'PART 1'!Print_Titles</vt:lpstr>
      <vt:lpstr>'PART 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cornelw</dc:creator>
  <cp:keywords/>
  <dc:description/>
  <cp:lastModifiedBy>Kagiso Themba</cp:lastModifiedBy>
  <cp:revision/>
  <cp:lastPrinted>2026-08-21T08:11:15Z</cp:lastPrinted>
  <dcterms:created xsi:type="dcterms:W3CDTF">2007-01-18T09:47:11Z</dcterms:created>
  <dcterms:modified xsi:type="dcterms:W3CDTF">2026-08-21T08:12:07Z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0x010100171F0E2073A82D42810F2358BBD0EDC2</vt:lpwstr>
  </property>
  <property fmtid="{D5CDD505-2E9C-101B-9397-08002B2CF9AE}" pid="3" name="MediaServiceImageTags">
    <vt:lpwstr/>
  </property>
</Properties>
</file>