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24226"/>
  <mc:AlternateContent xmlns:mc="http://schemas.openxmlformats.org/markup-compatibility/2006">
    <mc:Choice Requires="x15">
      <x15ac:absPath xmlns:x15ac="http://schemas.microsoft.com/office/spreadsheetml/2010/11/ac" url="C:\Users\ARA\Desktop\WORK DOCUMENTS\BLOURBERG\South Cluster\South Cluster Latest BOQ\25-11-2024 BOQ\UNPRICED\"/>
    </mc:Choice>
  </mc:AlternateContent>
  <xr:revisionPtr revIDLastSave="0" documentId="13_ncr:1_{39E3306C-42FA-49D6-BABE-1F3AB8DEC0D7}" xr6:coauthVersionLast="47" xr6:coauthVersionMax="47" xr10:uidLastSave="{00000000-0000-0000-0000-000000000000}"/>
  <bookViews>
    <workbookView xWindow="-108" yWindow="-108" windowWidth="23256" windowHeight="12456" tabRatio="818" firstSheet="2" activeTab="2" xr2:uid="{00000000-000D-0000-FFFF-FFFF00000000}"/>
  </bookViews>
  <sheets>
    <sheet name="PnGs" sheetId="1" r:id="rId1"/>
    <sheet name="Site Clearance" sheetId="19" r:id="rId2"/>
    <sheet name="Platform" sheetId="21" r:id="rId3"/>
    <sheet name="Package Treatment Plant" sheetId="37" r:id="rId4"/>
    <sheet name="STORAGE TANKS" sheetId="29" r:id="rId5"/>
    <sheet name="STEEL PIPELINE " sheetId="44" r:id="rId6"/>
    <sheet name="MEDIUM PRESSURE" sheetId="33" r:id="rId7"/>
    <sheet name="Stormwater " sheetId="42" r:id="rId8"/>
    <sheet name="Sewer" sheetId="43" r:id="rId9"/>
    <sheet name="WASTE WATER " sheetId="39" r:id="rId10"/>
    <sheet name="Paving" sheetId="23" r:id="rId11"/>
    <sheet name="Summary" sheetId="4" r:id="rId12"/>
  </sheets>
  <definedNames>
    <definedName name="_xlnm.Print_Area" localSheetId="6">'MEDIUM PRESSURE'!$A$1:$G$197</definedName>
    <definedName name="_xlnm.Print_Area" localSheetId="3">'Package Treatment Plant'!$A$1:$G$45</definedName>
    <definedName name="_xlnm.Print_Area" localSheetId="10">Paving!$A$1:$G$95</definedName>
    <definedName name="_xlnm.Print_Area" localSheetId="2">Platform!$A$1:$G$90</definedName>
    <definedName name="_xlnm.Print_Area" localSheetId="0">PnGs!$A$1:$G$147</definedName>
    <definedName name="_xlnm.Print_Area" localSheetId="8">Sewer!$A$1:$G$48</definedName>
    <definedName name="_xlnm.Print_Area" localSheetId="1">'Site Clearance'!$A$1:$G$69</definedName>
    <definedName name="_xlnm.Print_Area" localSheetId="5">'STEEL PIPELINE '!$A$1:$G$276</definedName>
    <definedName name="_xlnm.Print_Area" localSheetId="7">'Stormwater '!$A$1:$G$96</definedName>
    <definedName name="_xlnm.Print_Area" localSheetId="11">Summary!$A$1:$D$20</definedName>
    <definedName name="_xlnm.Print_Area" localSheetId="9">'WASTE WATER '!$A$1:$G$32</definedName>
    <definedName name="_xlnm.Print_Titles" localSheetId="6">'MEDIUM PRESSURE'!$1:$2</definedName>
    <definedName name="_xlnm.Print_Titles" localSheetId="3">'Package Treatment Plant'!$1:$2</definedName>
    <definedName name="_xlnm.Print_Titles" localSheetId="10">Paving!$1:$2</definedName>
    <definedName name="_xlnm.Print_Titles" localSheetId="2">Platform!$1:$2</definedName>
    <definedName name="_xlnm.Print_Titles" localSheetId="0">PnGs!$1:$2</definedName>
    <definedName name="_xlnm.Print_Titles" localSheetId="8">Sewer!$1:$2</definedName>
    <definedName name="_xlnm.Print_Titles" localSheetId="1">'Site Clearance'!$1:$2</definedName>
    <definedName name="_xlnm.Print_Titles" localSheetId="5">'STEEL PIPELINE '!$1:$2</definedName>
    <definedName name="_xlnm.Print_Titles" localSheetId="4">'STORAGE TANKS'!$1:$2</definedName>
    <definedName name="_xlnm.Print_Titles" localSheetId="7">'Stormwater '!$1:$2</definedName>
    <definedName name="_xlnm.Print_Titles" localSheetId="9">'WASTE WATER '!$1:$2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G104" i="44" l="1"/>
  <c r="G52" i="44"/>
  <c r="G194" i="29" l="1"/>
  <c r="G63" i="37" l="1"/>
  <c r="G66" i="37" s="1"/>
  <c r="G164" i="33"/>
  <c r="K9" i="39"/>
  <c r="G22" i="43"/>
  <c r="G54" i="42"/>
  <c r="G43" i="42"/>
  <c r="G8" i="42"/>
  <c r="G7" i="42"/>
  <c r="G118" i="1"/>
  <c r="G142" i="29" l="1"/>
  <c r="G52" i="29"/>
  <c r="G7" i="29"/>
  <c r="G5" i="29"/>
  <c r="G4" i="29"/>
  <c r="G13" i="37"/>
  <c r="G11" i="37"/>
  <c r="G16" i="33"/>
  <c r="G28" i="21"/>
  <c r="G5" i="37" l="1"/>
  <c r="I45" i="37"/>
  <c r="H45" i="37"/>
  <c r="G73" i="33" l="1"/>
  <c r="G8" i="33"/>
  <c r="G7" i="33"/>
  <c r="I41" i="23" l="1"/>
  <c r="H41" i="23"/>
  <c r="H21" i="23"/>
  <c r="G23" i="19" l="1"/>
  <c r="G22" i="19"/>
  <c r="I43" i="21"/>
  <c r="H43" i="21"/>
  <c r="E70" i="21"/>
  <c r="I60" i="21"/>
  <c r="H60" i="21"/>
  <c r="G112" i="1" l="1"/>
  <c r="G108" i="1"/>
  <c r="G104" i="1"/>
  <c r="G102" i="1"/>
  <c r="G41" i="1"/>
  <c r="F115" i="21" l="1"/>
  <c r="F7" i="4" l="1"/>
  <c r="F8" i="4" s="1"/>
  <c r="F14" i="4" l="1"/>
  <c r="F5" i="4" l="1"/>
  <c r="G13" i="4"/>
  <c r="J19" i="4" l="1"/>
  <c r="I20" i="4" l="1"/>
  <c r="F20" i="4"/>
</calcChain>
</file>

<file path=xl/sharedStrings.xml><?xml version="1.0" encoding="utf-8"?>
<sst xmlns="http://schemas.openxmlformats.org/spreadsheetml/2006/main" count="1606" uniqueCount="951">
  <si>
    <t>A.1</t>
  </si>
  <si>
    <r>
      <rPr>
        <b/>
        <sz val="10"/>
        <rFont val="Arial"/>
        <family val="2"/>
      </rPr>
      <t>ITEM
NO</t>
    </r>
  </si>
  <si>
    <r>
      <rPr>
        <b/>
        <sz val="10"/>
        <rFont val="Arial"/>
        <family val="2"/>
      </rPr>
      <t>PAYMENT
CLAUSE</t>
    </r>
  </si>
  <si>
    <t>DESCRIPTION</t>
  </si>
  <si>
    <t>UNIT</t>
  </si>
  <si>
    <t>QTY</t>
  </si>
  <si>
    <t>RATE</t>
  </si>
  <si>
    <t>AMOUNT</t>
  </si>
  <si>
    <r>
      <rPr>
        <b/>
        <sz val="10"/>
        <rFont val="Arial"/>
        <family val="2"/>
      </rPr>
      <t>SUB-TOTAL</t>
    </r>
    <r>
      <rPr>
        <sz val="10"/>
        <rFont val="Arial"/>
        <family val="2"/>
      </rPr>
      <t xml:space="preserve"> </t>
    </r>
    <r>
      <rPr>
        <b/>
        <sz val="10"/>
        <rFont val="Arial"/>
        <family val="2"/>
      </rPr>
      <t>CARRIED</t>
    </r>
    <r>
      <rPr>
        <sz val="10"/>
        <rFont val="Arial"/>
        <family val="2"/>
      </rPr>
      <t xml:space="preserve"> </t>
    </r>
    <r>
      <rPr>
        <b/>
        <sz val="10"/>
        <rFont val="Arial"/>
        <family val="2"/>
      </rPr>
      <t>FORWARD</t>
    </r>
  </si>
  <si>
    <r>
      <rPr>
        <i/>
        <sz val="10"/>
        <rFont val="Arial"/>
        <family val="2"/>
      </rPr>
      <t>brought</t>
    </r>
    <r>
      <rPr>
        <sz val="10"/>
        <rFont val="Arial"/>
        <family val="2"/>
      </rPr>
      <t xml:space="preserve"> </t>
    </r>
    <r>
      <rPr>
        <i/>
        <sz val="10"/>
        <rFont val="Arial"/>
        <family val="2"/>
      </rPr>
      <t>forward</t>
    </r>
  </si>
  <si>
    <t>SANS 1200A</t>
  </si>
  <si>
    <r>
      <rPr>
        <b/>
        <u/>
        <sz val="10"/>
        <rFont val="Arial"/>
        <family val="2"/>
      </rPr>
      <t>SECTION</t>
    </r>
    <r>
      <rPr>
        <u/>
        <sz val="10"/>
        <rFont val="Arial"/>
        <family val="2"/>
      </rPr>
      <t> </t>
    </r>
    <r>
      <rPr>
        <b/>
        <u/>
        <sz val="10"/>
        <rFont val="Arial"/>
        <family val="2"/>
      </rPr>
      <t>A:</t>
    </r>
    <r>
      <rPr>
        <u/>
        <sz val="10"/>
        <rFont val="Arial"/>
        <family val="2"/>
      </rPr>
      <t> </t>
    </r>
    <r>
      <rPr>
        <b/>
        <u/>
        <sz val="10"/>
        <rFont val="Arial"/>
        <family val="2"/>
      </rPr>
      <t>PRELIMINARY</t>
    </r>
    <r>
      <rPr>
        <u/>
        <sz val="10"/>
        <rFont val="Arial"/>
        <family val="2"/>
      </rPr>
      <t> </t>
    </r>
    <r>
      <rPr>
        <b/>
        <u/>
        <sz val="10"/>
        <rFont val="Arial"/>
        <family val="2"/>
      </rPr>
      <t>&amp;</t>
    </r>
    <r>
      <rPr>
        <u/>
        <sz val="10"/>
        <rFont val="Arial"/>
        <family val="2"/>
      </rPr>
      <t> </t>
    </r>
    <r>
      <rPr>
        <b/>
        <u/>
        <sz val="10"/>
        <rFont val="Arial"/>
        <family val="2"/>
      </rPr>
      <t>GENERAL</t>
    </r>
  </si>
  <si>
    <t>A.1.1</t>
  </si>
  <si>
    <t>FIXED-CHARGE ITEMS</t>
  </si>
  <si>
    <t>Contractual Requirements</t>
  </si>
  <si>
    <t/>
  </si>
  <si>
    <t>Establish Facilities on the Site :</t>
  </si>
  <si>
    <t>a) Furnished Office (PSAB 3.2)</t>
  </si>
  <si>
    <t>Facilities for Contractor</t>
  </si>
  <si>
    <t>a) Offices and storage sheds</t>
  </si>
  <si>
    <t>b) Workshops</t>
  </si>
  <si>
    <t>e) Ablution and latrine facilities</t>
  </si>
  <si>
    <t>f) Tools and equipment</t>
  </si>
  <si>
    <t>g) Water supplies, electric power and communications</t>
  </si>
  <si>
    <t>h) Dealing with water (Subclause 5.5)</t>
  </si>
  <si>
    <t>i) Access (Subclause 5.8)</t>
  </si>
  <si>
    <t>j) Plant</t>
  </si>
  <si>
    <t>A.1.2</t>
  </si>
  <si>
    <t>SUMS STATED PROVISIONALLY BY ENGINEER</t>
  </si>
  <si>
    <t>A.1.3</t>
  </si>
  <si>
    <t>A.2</t>
  </si>
  <si>
    <t>A.2.1</t>
  </si>
  <si>
    <t>A.2.2</t>
  </si>
  <si>
    <t>A.3</t>
  </si>
  <si>
    <t>A.3.1</t>
  </si>
  <si>
    <t>A.3.2</t>
  </si>
  <si>
    <r>
      <rPr>
        <b/>
        <sz val="10"/>
        <rFont val="Arial"/>
        <family val="2"/>
      </rPr>
      <t>TOTAL</t>
    </r>
    <r>
      <rPr>
        <sz val="10"/>
        <rFont val="Arial"/>
        <family val="2"/>
      </rPr>
      <t xml:space="preserve"> </t>
    </r>
    <r>
      <rPr>
        <b/>
        <sz val="10"/>
        <rFont val="Arial"/>
        <family val="2"/>
      </rPr>
      <t>CARRIED</t>
    </r>
    <r>
      <rPr>
        <sz val="10"/>
        <rFont val="Arial"/>
        <family val="2"/>
      </rPr>
      <t xml:space="preserve"> </t>
    </r>
    <r>
      <rPr>
        <b/>
        <sz val="10"/>
        <rFont val="Arial"/>
        <family val="2"/>
      </rPr>
      <t>FORWARD TO SUMMARY</t>
    </r>
  </si>
  <si>
    <r>
      <rPr>
        <b/>
        <sz val="10"/>
        <rFont val="Arial"/>
        <family val="2"/>
      </rPr>
      <t>SITE</t>
    </r>
    <r>
      <rPr>
        <sz val="10"/>
        <rFont val="Arial"/>
        <family val="2"/>
      </rPr>
      <t xml:space="preserve"> </t>
    </r>
    <r>
      <rPr>
        <b/>
        <sz val="10"/>
        <rFont val="Arial"/>
        <family val="2"/>
      </rPr>
      <t>CLEARANCE</t>
    </r>
  </si>
  <si>
    <t>8.2.1</t>
  </si>
  <si>
    <t>8.2.3</t>
  </si>
  <si>
    <t>8.3.7</t>
  </si>
  <si>
    <t>B.1</t>
  </si>
  <si>
    <t>B.1.1</t>
  </si>
  <si>
    <t>8.2.1 and PSC 8.2.1</t>
  </si>
  <si>
    <t>8.2.5</t>
  </si>
  <si>
    <r>
      <rPr>
        <b/>
        <u/>
        <sz val="10"/>
        <rFont val="Arial"/>
        <family val="2"/>
      </rPr>
      <t>SECTION</t>
    </r>
    <r>
      <rPr>
        <u/>
        <sz val="10"/>
        <rFont val="Arial"/>
        <family val="2"/>
      </rPr>
      <t> </t>
    </r>
    <r>
      <rPr>
        <b/>
        <u/>
        <sz val="10"/>
        <rFont val="Arial"/>
        <family val="2"/>
      </rPr>
      <t>B:</t>
    </r>
    <r>
      <rPr>
        <u/>
        <sz val="10"/>
        <rFont val="Arial"/>
        <family val="2"/>
      </rPr>
      <t> </t>
    </r>
    <r>
      <rPr>
        <b/>
        <u/>
        <sz val="10"/>
        <rFont val="Arial"/>
        <family val="2"/>
      </rPr>
      <t>SITE</t>
    </r>
    <r>
      <rPr>
        <u/>
        <sz val="10"/>
        <rFont val="Arial"/>
        <family val="2"/>
      </rPr>
      <t> </t>
    </r>
    <r>
      <rPr>
        <b/>
        <u/>
        <sz val="10"/>
        <rFont val="Arial"/>
        <family val="2"/>
      </rPr>
      <t>CLEARANCE</t>
    </r>
    <r>
      <rPr>
        <b/>
        <u/>
        <sz val="10"/>
        <rFont val="Arial"/>
        <family val="2"/>
      </rPr>
      <t/>
    </r>
  </si>
  <si>
    <r>
      <t>m</t>
    </r>
    <r>
      <rPr>
        <vertAlign val="superscript"/>
        <sz val="10"/>
        <color rgb="FF000000"/>
        <rFont val="Arial"/>
        <family val="2"/>
      </rPr>
      <t>3</t>
    </r>
  </si>
  <si>
    <t>Take down existing fences where directed by the Engineer</t>
  </si>
  <si>
    <t>B.1.2</t>
  </si>
  <si>
    <t>B.1.2.1</t>
  </si>
  <si>
    <t>B.1.3</t>
  </si>
  <si>
    <t>8.3.1.2</t>
  </si>
  <si>
    <r>
      <rPr>
        <b/>
        <sz val="10"/>
        <rFont val="Arial"/>
        <family val="2"/>
      </rPr>
      <t>GABIONS</t>
    </r>
    <r>
      <rPr>
        <sz val="10"/>
        <rFont val="Arial"/>
        <family val="2"/>
      </rPr>
      <t xml:space="preserve"> </t>
    </r>
    <r>
      <rPr>
        <b/>
        <sz val="10"/>
        <rFont val="Arial"/>
        <family val="2"/>
      </rPr>
      <t>AND</t>
    </r>
    <r>
      <rPr>
        <sz val="10"/>
        <rFont val="Arial"/>
        <family val="2"/>
      </rPr>
      <t xml:space="preserve"> </t>
    </r>
    <r>
      <rPr>
        <b/>
        <sz val="10"/>
        <rFont val="Arial"/>
        <family val="2"/>
      </rPr>
      <t>PITCHING</t>
    </r>
  </si>
  <si>
    <r>
      <rPr>
        <sz val="10"/>
        <rFont val="Arial"/>
        <family val="2"/>
      </rPr>
      <t>Erosion control blanket</t>
    </r>
  </si>
  <si>
    <t>C.1</t>
  </si>
  <si>
    <t>Remove topsoil to nominal depth 150mm, stockpile and maintain</t>
  </si>
  <si>
    <r>
      <t>m</t>
    </r>
    <r>
      <rPr>
        <vertAlign val="superscript"/>
        <sz val="10"/>
        <rFont val="Arial"/>
        <family val="2"/>
      </rPr>
      <t>2</t>
    </r>
  </si>
  <si>
    <t>Stone pitching</t>
  </si>
  <si>
    <t>Section</t>
  </si>
  <si>
    <t>Description</t>
  </si>
  <si>
    <t>R</t>
  </si>
  <si>
    <r>
      <rPr>
        <sz val="10"/>
        <rFont val="Arial"/>
        <family val="2"/>
      </rPr>
      <t>Preliminary and General</t>
    </r>
  </si>
  <si>
    <r>
      <rPr>
        <b/>
        <sz val="10"/>
        <rFont val="Arial"/>
        <family val="2"/>
      </rPr>
      <t>Subtotal</t>
    </r>
    <r>
      <rPr>
        <sz val="10"/>
        <rFont val="Arial"/>
        <family val="2"/>
      </rPr>
      <t xml:space="preserve"> </t>
    </r>
    <r>
      <rPr>
        <b/>
        <sz val="10"/>
        <rFont val="Arial"/>
        <family val="2"/>
      </rPr>
      <t>1</t>
    </r>
  </si>
  <si>
    <r>
      <t xml:space="preserve">(a) </t>
    </r>
    <r>
      <rPr>
        <sz val="10"/>
        <rFont val="Arial"/>
        <family val="2"/>
      </rPr>
      <t xml:space="preserve">Y12 hot dipped galvanised ground anchor pegs 1.5m in length </t>
    </r>
  </si>
  <si>
    <t>No</t>
  </si>
  <si>
    <t>m</t>
  </si>
  <si>
    <r>
      <t>m</t>
    </r>
    <r>
      <rPr>
        <vertAlign val="superscript"/>
        <sz val="10"/>
        <rFont val="Arial"/>
        <family val="2"/>
      </rPr>
      <t>3</t>
    </r>
  </si>
  <si>
    <r>
      <rPr>
        <b/>
        <sz val="10"/>
        <rFont val="Arial"/>
        <family val="2"/>
      </rPr>
      <t>SANS 1200C</t>
    </r>
  </si>
  <si>
    <t>C.1.2</t>
  </si>
  <si>
    <r>
      <t xml:space="preserve">…………………………………………………………………..   ……………………………………..
</t>
    </r>
    <r>
      <rPr>
        <b/>
        <sz val="10"/>
        <rFont val="Arial"/>
        <family val="2"/>
      </rPr>
      <t>SIGNATURE</t>
    </r>
    <r>
      <rPr>
        <sz val="10"/>
        <rFont val="Arial"/>
        <family val="2"/>
      </rPr>
      <t xml:space="preserve"> </t>
    </r>
    <r>
      <rPr>
        <b/>
        <sz val="10"/>
        <rFont val="Arial"/>
        <family val="2"/>
      </rPr>
      <t>OF</t>
    </r>
    <r>
      <rPr>
        <sz val="10"/>
        <rFont val="Arial"/>
        <family val="2"/>
      </rPr>
      <t xml:space="preserve"> </t>
    </r>
    <r>
      <rPr>
        <b/>
        <sz val="10"/>
        <rFont val="Arial"/>
        <family val="2"/>
      </rPr>
      <t>TENDERER</t>
    </r>
    <r>
      <rPr>
        <sz val="10"/>
        <rFont val="Arial"/>
        <family val="2"/>
      </rPr>
      <t xml:space="preserve">                                              </t>
    </r>
    <r>
      <rPr>
        <b/>
        <sz val="10"/>
        <rFont val="Arial"/>
        <family val="2"/>
      </rPr>
      <t xml:space="preserve">DATE
                                                                                                                                                                                                                                                                                                                                                                                                                                                                                                                                                                                                                                                                                                                                                           </t>
    </r>
    <r>
      <rPr>
        <sz val="10"/>
        <rFont val="Arial"/>
        <family val="2"/>
      </rPr>
      <t xml:space="preserve">…………………………………………………………………..   ……………………………………..
</t>
    </r>
    <r>
      <rPr>
        <b/>
        <sz val="10"/>
        <rFont val="Arial"/>
        <family val="2"/>
      </rPr>
      <t>NAME</t>
    </r>
    <r>
      <rPr>
        <sz val="10"/>
        <rFont val="Arial"/>
        <family val="2"/>
      </rPr>
      <t xml:space="preserve"> </t>
    </r>
    <r>
      <rPr>
        <b/>
        <sz val="10"/>
        <rFont val="Arial"/>
        <family val="2"/>
      </rPr>
      <t>OF</t>
    </r>
    <r>
      <rPr>
        <sz val="10"/>
        <rFont val="Arial"/>
        <family val="2"/>
      </rPr>
      <t xml:space="preserve"> </t>
    </r>
    <r>
      <rPr>
        <b/>
        <sz val="10"/>
        <rFont val="Arial"/>
        <family val="2"/>
      </rPr>
      <t>TENDERER</t>
    </r>
    <r>
      <rPr>
        <sz val="10"/>
        <rFont val="Arial"/>
        <family val="2"/>
      </rPr>
      <t xml:space="preserve">                                                        </t>
    </r>
    <r>
      <rPr>
        <b/>
        <sz val="10"/>
        <rFont val="Arial"/>
        <family val="2"/>
      </rPr>
      <t>DESIGNATION</t>
    </r>
  </si>
  <si>
    <t>PS A 8.3</t>
  </si>
  <si>
    <t>PSA 8.3.1</t>
  </si>
  <si>
    <t>PSA 8.3.2</t>
  </si>
  <si>
    <t>PSA 8.3.2.1</t>
  </si>
  <si>
    <t xml:space="preserve">Facilities for Engineer </t>
  </si>
  <si>
    <t>PSA 8.3.2.2</t>
  </si>
  <si>
    <t>A.1.2.1</t>
  </si>
  <si>
    <t>A.1.2.2</t>
  </si>
  <si>
    <t>A.1.2.3</t>
  </si>
  <si>
    <t>PS A 8.3.3</t>
  </si>
  <si>
    <t>Other Fixed-Charge Obligations</t>
  </si>
  <si>
    <t>PSA 8.3.4</t>
  </si>
  <si>
    <t>Removal of Site Establishment</t>
  </si>
  <si>
    <t>PSA B 8.3.5</t>
  </si>
  <si>
    <t>Occupational Health And Safety</t>
  </si>
  <si>
    <t>PSA B 8.3.5.1</t>
  </si>
  <si>
    <t>Contractor’s initial obligations in respect of the Occupation Health and Safety Act and Contractual Regulations</t>
  </si>
  <si>
    <t>PSA B 8.3.5.2</t>
  </si>
  <si>
    <t>A.1.3.1</t>
  </si>
  <si>
    <t>A.1.3.2</t>
  </si>
  <si>
    <t>PS A 8.4</t>
  </si>
  <si>
    <t>SCHEDULED TIME RELATED ITEMS</t>
  </si>
  <si>
    <t>A.2.1.1</t>
  </si>
  <si>
    <t>A.2.1.2</t>
  </si>
  <si>
    <t>PSA 8.4.2.2</t>
  </si>
  <si>
    <t>A.2.2.1</t>
  </si>
  <si>
    <t>A.2.2.2</t>
  </si>
  <si>
    <t>A.2.2.3</t>
  </si>
  <si>
    <t>A.2.2.4</t>
  </si>
  <si>
    <t>A.2.2.5</t>
  </si>
  <si>
    <t>A.2.2.6</t>
  </si>
  <si>
    <t>A.2.2.7</t>
  </si>
  <si>
    <t>A.2.2.8</t>
  </si>
  <si>
    <t>PSA 8.4.3</t>
  </si>
  <si>
    <t>Supervision for Duration of Construction</t>
  </si>
  <si>
    <t>PSA 8.4.4</t>
  </si>
  <si>
    <t>Company and Head Office Overhead Cost/s for the Duration of the Contract</t>
  </si>
  <si>
    <t>A.2.2.9</t>
  </si>
  <si>
    <t>A.2.2.10</t>
  </si>
  <si>
    <t>PS A 8.5</t>
  </si>
  <si>
    <t>A.3.3</t>
  </si>
  <si>
    <t>A.3.4</t>
  </si>
  <si>
    <t>A.3.5</t>
  </si>
  <si>
    <t>A.3.6</t>
  </si>
  <si>
    <t>A.3.7</t>
  </si>
  <si>
    <t>Material Testing</t>
  </si>
  <si>
    <t>B.1.1.1</t>
  </si>
  <si>
    <t>B.1.1.2</t>
  </si>
  <si>
    <t>PS C 8.2.2</t>
  </si>
  <si>
    <t xml:space="preserve">a) over 1 m and up to and including 2 m </t>
  </si>
  <si>
    <t>Remove and grub large trees and tree stumps of girth :</t>
  </si>
  <si>
    <t>PSC 8.2.5</t>
  </si>
  <si>
    <t>Demolish and remove existing structures, reinstate or remove to dump site as per project specification:</t>
  </si>
  <si>
    <t>B.1.3.1</t>
  </si>
  <si>
    <t>C.1.3</t>
  </si>
  <si>
    <t>Make up deficiency in backfill material</t>
  </si>
  <si>
    <t>PSDB 8.3.3.1</t>
  </si>
  <si>
    <t>PSDB 8.3.3</t>
  </si>
  <si>
    <t>EXCAVATION ANCILLARIES</t>
  </si>
  <si>
    <t xml:space="preserve">a) from other necessary excavations on site </t>
  </si>
  <si>
    <t>c) by importation from commercial  or off-site sources selected by the Contractor</t>
  </si>
  <si>
    <t>m³</t>
  </si>
  <si>
    <t>SANS 1200 AB</t>
  </si>
  <si>
    <t xml:space="preserve">PSAB 8.2.2(a) </t>
  </si>
  <si>
    <t>Office buildings</t>
  </si>
  <si>
    <t>PSAB 8.2.2(b)</t>
  </si>
  <si>
    <t>Telephone and fax</t>
  </si>
  <si>
    <t xml:space="preserve">PSAB 8.2.2(d) </t>
  </si>
  <si>
    <t>Survey assistance and equipment</t>
  </si>
  <si>
    <t>F.1</t>
  </si>
  <si>
    <t>F.1.1</t>
  </si>
  <si>
    <t>F.1.1.1</t>
  </si>
  <si>
    <t>F.1.1.2</t>
  </si>
  <si>
    <t>8.2.2</t>
  </si>
  <si>
    <r>
      <rPr>
        <b/>
        <sz val="10"/>
        <rFont val="Arial"/>
        <family val="2"/>
      </rPr>
      <t>SANS 1200DK</t>
    </r>
  </si>
  <si>
    <t>A</t>
  </si>
  <si>
    <t>B</t>
  </si>
  <si>
    <t>D</t>
  </si>
  <si>
    <t>E</t>
  </si>
  <si>
    <t>F</t>
  </si>
  <si>
    <t>G</t>
  </si>
  <si>
    <t>C</t>
  </si>
  <si>
    <t>8.3.3</t>
  </si>
  <si>
    <t>Engineer's Office</t>
  </si>
  <si>
    <t>A.2.1.3</t>
  </si>
  <si>
    <t>H.1</t>
  </si>
  <si>
    <t>H.1.1</t>
  </si>
  <si>
    <t>H.1.2</t>
  </si>
  <si>
    <t>H.1.2.1</t>
  </si>
  <si>
    <t>H.1.2.2</t>
  </si>
  <si>
    <t>H.1.3</t>
  </si>
  <si>
    <t>H.1.3.1</t>
  </si>
  <si>
    <t>A.1.3.3</t>
  </si>
  <si>
    <t>A.1.3.4</t>
  </si>
  <si>
    <t>A.1.3.5</t>
  </si>
  <si>
    <t>A.1.3.6</t>
  </si>
  <si>
    <t>A.1.3.7</t>
  </si>
  <si>
    <t>A.1.3.8</t>
  </si>
  <si>
    <t>A.1.3.9</t>
  </si>
  <si>
    <t>A.1.3.10</t>
  </si>
  <si>
    <t>A.1.4</t>
  </si>
  <si>
    <t>A.1.4.1</t>
  </si>
  <si>
    <t>A.1.4.2</t>
  </si>
  <si>
    <t xml:space="preserve">b) Telephone </t>
  </si>
  <si>
    <t>c) Nameboards (PS AB 3.2)</t>
  </si>
  <si>
    <t>Clear and grub site for:</t>
  </si>
  <si>
    <t>B.1.4</t>
  </si>
  <si>
    <t>B.1.4.1</t>
  </si>
  <si>
    <t>B.1.4.2</t>
  </si>
  <si>
    <t>Reservoir platform site</t>
  </si>
  <si>
    <t xml:space="preserve">ERECTING NEW FENCE </t>
  </si>
  <si>
    <t>Cleaning the fence line 2m wide strip</t>
  </si>
  <si>
    <t>SECTION C: PLATFORM</t>
  </si>
  <si>
    <t>SANS 1200D</t>
  </si>
  <si>
    <t>BULK EARTHWORKS</t>
  </si>
  <si>
    <t>Bulk Excavation</t>
  </si>
  <si>
    <t>8.3.2,a)</t>
  </si>
  <si>
    <t>Excavate in all materials for use for embankment or backfill or dispose</t>
  </si>
  <si>
    <t>C.1.2.1</t>
  </si>
  <si>
    <t xml:space="preserve"> </t>
  </si>
  <si>
    <t>8.3.2,b)</t>
  </si>
  <si>
    <t>Extra-Over for</t>
  </si>
  <si>
    <t>C.1.2.2</t>
  </si>
  <si>
    <t>1) Intermediate excavation</t>
  </si>
  <si>
    <t>C.1.2.3</t>
  </si>
  <si>
    <t>2) Hard rock excavation</t>
  </si>
  <si>
    <t>3) Boulder excavation, Class A</t>
  </si>
  <si>
    <t>4) Boulder excavation, Class B</t>
  </si>
  <si>
    <t>Cut to Spoil</t>
  </si>
  <si>
    <t>C.1.3.1</t>
  </si>
  <si>
    <t>SANS 1200 DM</t>
  </si>
  <si>
    <t>Bulk Eartworks</t>
  </si>
  <si>
    <t>Treatment of platform bed, preparation and compaction of material to:</t>
  </si>
  <si>
    <t>In-place treatment of road-bed in intermediate or hard material:</t>
  </si>
  <si>
    <t xml:space="preserve">a) Ripping </t>
  </si>
  <si>
    <t>Treatment of road bed, preparation and compaction of material to:</t>
  </si>
  <si>
    <t>SANS 1200 ME</t>
  </si>
  <si>
    <t>140</t>
  </si>
  <si>
    <t>8.3.8</t>
  </si>
  <si>
    <t>Stabilising agent</t>
  </si>
  <si>
    <t>SANS 1200 MF</t>
  </si>
  <si>
    <t>BASE</t>
  </si>
  <si>
    <t>Construct base with material from commercial sources or designated borrow pits:</t>
  </si>
  <si>
    <t>SANS 1200 MJ</t>
  </si>
  <si>
    <t>Cutting units to fit edge restraints</t>
  </si>
  <si>
    <t xml:space="preserve">Compacted bedding sand of 20mm compacted </t>
  </si>
  <si>
    <t>Top Soil Removal</t>
  </si>
  <si>
    <t>B.1.5</t>
  </si>
  <si>
    <t>B.1.5.1</t>
  </si>
  <si>
    <t>B.1.5.2</t>
  </si>
  <si>
    <t xml:space="preserve">2) Along platform site </t>
  </si>
  <si>
    <t>Finishings</t>
  </si>
  <si>
    <t>8.3.10</t>
  </si>
  <si>
    <t>Topsoiling</t>
  </si>
  <si>
    <t>Construct subbase course with material from commercial sources:</t>
  </si>
  <si>
    <t>SANS 1200 G</t>
  </si>
  <si>
    <t>8.3.3.1</t>
  </si>
  <si>
    <t>14410</t>
  </si>
  <si>
    <t>=I11-I21</t>
  </si>
  <si>
    <t xml:space="preserve">SANS 1200DB </t>
  </si>
  <si>
    <t>F.1.2</t>
  </si>
  <si>
    <t>F.1.2.1</t>
  </si>
  <si>
    <t>F.1.2.2</t>
  </si>
  <si>
    <t xml:space="preserve">Surface preparation for bedding of gabions Cavities filled with approved excavated material or rock </t>
  </si>
  <si>
    <t>Site Clearance</t>
  </si>
  <si>
    <t>Grassing of embankments and platform by means of hydroseeding</t>
  </si>
  <si>
    <t>B.1.6</t>
  </si>
  <si>
    <t>B.1.6.1</t>
  </si>
  <si>
    <t>B.1.6.2</t>
  </si>
  <si>
    <t>B.1.6.3</t>
  </si>
  <si>
    <t>55.01</t>
  </si>
  <si>
    <t>55.02</t>
  </si>
  <si>
    <t>55.02 a)</t>
  </si>
  <si>
    <t>55.02 b)</t>
  </si>
  <si>
    <t>Minimum of 90% of modified AASHTO maximum density (100% for sand)</t>
  </si>
  <si>
    <r>
      <rPr>
        <b/>
        <sz val="10"/>
        <rFont val="Arial"/>
        <family val="2"/>
      </rPr>
      <t>CONTRACT</t>
    </r>
    <r>
      <rPr>
        <sz val="10"/>
        <rFont val="Arial"/>
        <family val="2"/>
      </rPr>
      <t xml:space="preserve"> </t>
    </r>
    <r>
      <rPr>
        <b/>
        <sz val="10"/>
        <rFont val="Arial"/>
        <family val="2"/>
      </rPr>
      <t>NO.</t>
    </r>
    <r>
      <rPr>
        <sz val="10"/>
        <rFont val="Arial"/>
        <family val="2"/>
      </rPr>
      <t xml:space="preserve"> </t>
    </r>
    <r>
      <rPr>
        <b/>
        <sz val="10"/>
        <rFont val="Arial"/>
        <family val="2"/>
      </rPr>
      <t>:</t>
    </r>
    <r>
      <rPr>
        <sz val="10"/>
        <rFont val="Arial"/>
        <family val="2"/>
      </rPr>
      <t xml:space="preserve">  </t>
    </r>
    <r>
      <rPr>
        <b/>
        <sz val="10"/>
        <rFont val="Arial"/>
        <family val="2"/>
      </rPr>
      <t xml:space="preserve">
SCHEDULE</t>
    </r>
    <r>
      <rPr>
        <sz val="10"/>
        <rFont val="Arial"/>
        <family val="2"/>
      </rPr>
      <t xml:space="preserve"> </t>
    </r>
    <r>
      <rPr>
        <b/>
        <sz val="10"/>
        <rFont val="Arial"/>
        <family val="2"/>
      </rPr>
      <t>OF</t>
    </r>
    <r>
      <rPr>
        <sz val="10"/>
        <rFont val="Arial"/>
        <family val="2"/>
      </rPr>
      <t xml:space="preserve"> </t>
    </r>
    <r>
      <rPr>
        <b/>
        <sz val="10"/>
        <rFont val="Arial"/>
        <family val="2"/>
      </rPr>
      <t>QUANTITIES
SUMMARY</t>
    </r>
    <r>
      <rPr>
        <sz val="10"/>
        <rFont val="Arial"/>
        <family val="2"/>
      </rPr>
      <t xml:space="preserve"> </t>
    </r>
    <r>
      <rPr>
        <b/>
        <sz val="10"/>
        <rFont val="Arial"/>
        <family val="2"/>
      </rPr>
      <t>OF</t>
    </r>
    <r>
      <rPr>
        <sz val="10"/>
        <rFont val="Arial"/>
        <family val="2"/>
      </rPr>
      <t xml:space="preserve"> </t>
    </r>
    <r>
      <rPr>
        <b/>
        <sz val="10"/>
        <rFont val="Arial"/>
        <family val="2"/>
      </rPr>
      <t>BILL</t>
    </r>
    <r>
      <rPr>
        <sz val="10"/>
        <rFont val="Arial"/>
        <family val="2"/>
      </rPr>
      <t xml:space="preserve"> </t>
    </r>
    <r>
      <rPr>
        <b/>
        <sz val="10"/>
        <rFont val="Arial"/>
        <family val="2"/>
      </rPr>
      <t>OF</t>
    </r>
    <r>
      <rPr>
        <sz val="10"/>
        <rFont val="Arial"/>
        <family val="2"/>
      </rPr>
      <t xml:space="preserve"> </t>
    </r>
    <r>
      <rPr>
        <b/>
        <sz val="10"/>
        <rFont val="Arial"/>
        <family val="2"/>
      </rPr>
      <t>QUANTITIES</t>
    </r>
  </si>
  <si>
    <t>In situ treatment by ripping</t>
  </si>
  <si>
    <t>PSDB 8.3.2</t>
  </si>
  <si>
    <t>Excavation</t>
  </si>
  <si>
    <t>PSDB 8.3.2(a)</t>
  </si>
  <si>
    <t>Excavate in all materials for trenches backfill, compact, and dispose of surplus/unsuitable material, for pipes: 
up to 200 mm  in diameter for total trench depth:
Exceeding     but     not exceeding</t>
  </si>
  <si>
    <t xml:space="preserve">   0,0 m                     1,0 m</t>
  </si>
  <si>
    <t xml:space="preserve">   1,0 m                     2,0 m</t>
  </si>
  <si>
    <t xml:space="preserve">   2,0 m                     3,0 m</t>
  </si>
  <si>
    <t>PSDB 8.3.2(b)</t>
  </si>
  <si>
    <t>Extra-over item (a) above for:</t>
  </si>
  <si>
    <t>1) Intermediate Excavations</t>
  </si>
  <si>
    <t>2) Hard Excavations</t>
  </si>
  <si>
    <t>3) Rock Excavations</t>
  </si>
  <si>
    <t>4) Boulder Excavation</t>
  </si>
  <si>
    <t>4. Hand excavation and backfill where ordered by the engineer</t>
  </si>
  <si>
    <t>SANS 1200 LB</t>
  </si>
  <si>
    <t xml:space="preserve">BEDDING ( PIPES) </t>
  </si>
  <si>
    <t>PSLB 8.1.1</t>
  </si>
  <si>
    <t xml:space="preserve">Provision of Bedding from Trench Excavation </t>
  </si>
  <si>
    <t xml:space="preserve">a) Selected granular material </t>
  </si>
  <si>
    <t xml:space="preserve">b) Selected fill material </t>
  </si>
  <si>
    <t xml:space="preserve">PSLB 8.1.2 </t>
  </si>
  <si>
    <t xml:space="preserve">Supply only of Bedding by Importation </t>
  </si>
  <si>
    <t xml:space="preserve">PSLB 8.1.4 </t>
  </si>
  <si>
    <t>From commercial sources</t>
  </si>
  <si>
    <t>SANS 1200L</t>
  </si>
  <si>
    <t xml:space="preserve">MEDIUM PRESSURE PIPELINES </t>
  </si>
  <si>
    <t>Supply, Lay and Bed Pipes complete with couplings</t>
  </si>
  <si>
    <t>75 mm</t>
  </si>
  <si>
    <t>90° elbows:</t>
  </si>
  <si>
    <t>45° elbows:</t>
  </si>
  <si>
    <t>PSL 8.2.1.2</t>
  </si>
  <si>
    <t>Extra-over 8.2.1.2 for the Supplying, Laying, and Bedding of Specials Complete with Couplings for Steel pipes and adaptors to PVC</t>
  </si>
  <si>
    <t>Extra-over 8.2.1 for the supplying, fixing and bedding of valves</t>
  </si>
  <si>
    <t>75 mm Isolating valve chamber</t>
  </si>
  <si>
    <t>Anchor/Thrust blocks</t>
  </si>
  <si>
    <t>Concrete class 20MPa</t>
  </si>
  <si>
    <t>Supply, Lay, Joining, Bedding, Testing and Disinfection of Upvc Class12 with the following diameters:</t>
  </si>
  <si>
    <t>PSL 8.2.2.2</t>
  </si>
  <si>
    <t>PSL 8.2.1.1</t>
  </si>
  <si>
    <t>Extra-over 8.2.1.1 for the Supplying, Laying, and Bedding of Specials Complete with Couplings for uPVC pipes</t>
  </si>
  <si>
    <t>PSL 8.2.2.1</t>
  </si>
  <si>
    <t>PSL 8.2.3</t>
  </si>
  <si>
    <t>PSL 8.2.13</t>
  </si>
  <si>
    <t>Valve Chambers</t>
  </si>
  <si>
    <t>PSL 8.2.1</t>
  </si>
  <si>
    <t>8.3.2.a)</t>
  </si>
  <si>
    <t xml:space="preserve">Excavate in all materials for trenches backfill, compact, and dispose of urplus/unsuitable material, for pipes: up to 675 mm diam. for total depth </t>
  </si>
  <si>
    <t xml:space="preserve">Exceeding 2,5 m but not exceeding 3,0 m </t>
  </si>
  <si>
    <t xml:space="preserve">Exceeding 3,0m but not exceeding 3,5 m </t>
  </si>
  <si>
    <t xml:space="preserve">Exceeding 3,5 m but not exceeding 4,0 m </t>
  </si>
  <si>
    <t xml:space="preserve">Exceeding 4,0 m but not exceeding 4,5 m </t>
  </si>
  <si>
    <t>8.3.2 (b)</t>
  </si>
  <si>
    <t xml:space="preserve">Extra-over for (prov): </t>
  </si>
  <si>
    <t xml:space="preserve">Intermediate excavation </t>
  </si>
  <si>
    <t xml:space="preserve">Hard rock excavation </t>
  </si>
  <si>
    <t>8.3.2.c )</t>
  </si>
  <si>
    <t xml:space="preserve">b) by importation from designated borrow pits </t>
  </si>
  <si>
    <t xml:space="preserve">c) by importation from commercial or off-site sources selected by the Contractor </t>
  </si>
  <si>
    <t>8.3.2</t>
  </si>
  <si>
    <t>ND 110 mm</t>
  </si>
  <si>
    <t>ND 160 mm</t>
  </si>
  <si>
    <t>F.2</t>
  </si>
  <si>
    <t>F.2.1</t>
  </si>
  <si>
    <t>G.1.1</t>
  </si>
  <si>
    <t>G.1</t>
  </si>
  <si>
    <t>G.1.1.1</t>
  </si>
  <si>
    <t>G.1.1.2</t>
  </si>
  <si>
    <t>G.1.1.3</t>
  </si>
  <si>
    <t>G.2</t>
  </si>
  <si>
    <t>G.2.1</t>
  </si>
  <si>
    <t>F.2.2</t>
  </si>
  <si>
    <t>F.1.2.3</t>
  </si>
  <si>
    <t>G.1.2</t>
  </si>
  <si>
    <t>G.1.2.1</t>
  </si>
  <si>
    <t>G.1.2.2</t>
  </si>
  <si>
    <t>G.1.2.3</t>
  </si>
  <si>
    <t>G.1.2.4</t>
  </si>
  <si>
    <t>G.1.2.5</t>
  </si>
  <si>
    <t>G.2.1.1</t>
  </si>
  <si>
    <t>G.2.1.2</t>
  </si>
  <si>
    <t>G.2.2</t>
  </si>
  <si>
    <t>G.2.2.1</t>
  </si>
  <si>
    <t>G.2.2.2</t>
  </si>
  <si>
    <t>G.2.3</t>
  </si>
  <si>
    <t>G.2.3.1</t>
  </si>
  <si>
    <t>G.2.3.2</t>
  </si>
  <si>
    <t>G.3</t>
  </si>
  <si>
    <t>G.3.1</t>
  </si>
  <si>
    <t>G.3.1.1</t>
  </si>
  <si>
    <t>G.3.1.2</t>
  </si>
  <si>
    <t>G.3.1.3</t>
  </si>
  <si>
    <t>G.3.2</t>
  </si>
  <si>
    <t>G.3.2.1</t>
  </si>
  <si>
    <t>G.3.3</t>
  </si>
  <si>
    <t>G.3.3.1</t>
  </si>
  <si>
    <t>G.3.3.2</t>
  </si>
  <si>
    <t>G.3.3.3</t>
  </si>
  <si>
    <t>G.3.3.4</t>
  </si>
  <si>
    <t>SUBBASE</t>
  </si>
  <si>
    <t>E.1</t>
  </si>
  <si>
    <t>ND 32 mm</t>
  </si>
  <si>
    <t>32 mm</t>
  </si>
  <si>
    <t>32 mm Isolating valve</t>
  </si>
  <si>
    <t>160 mm air valve chamber</t>
  </si>
  <si>
    <t>Access road (6m wide)</t>
  </si>
  <si>
    <t>1) Along access road routes 6m wide</t>
  </si>
  <si>
    <t>C.1.3.2</t>
  </si>
  <si>
    <t>C.1.3.3</t>
  </si>
  <si>
    <t>C.1.1</t>
  </si>
  <si>
    <t>C.1.1.1</t>
  </si>
  <si>
    <t>C.1.1.2</t>
  </si>
  <si>
    <t>C.1.1.3</t>
  </si>
  <si>
    <t>C.1.1.4</t>
  </si>
  <si>
    <t>C.1.1.5</t>
  </si>
  <si>
    <t>C.1.1.6</t>
  </si>
  <si>
    <t>C.1.1.7</t>
  </si>
  <si>
    <t>C.1.1.8</t>
  </si>
  <si>
    <t>3% CEM V/B 32.5N cement</t>
  </si>
  <si>
    <t>Provision of Kerb Edge Restraints for the internal parking lots and roads</t>
  </si>
  <si>
    <t>CONCRETE (STRUCTURAL)</t>
  </si>
  <si>
    <t>SCHEDULED FORMWORK ITEMS</t>
  </si>
  <si>
    <t>Rough</t>
  </si>
  <si>
    <t>a) Rough vertical plane to curved Reservoir wall, outside footing below ground</t>
  </si>
  <si>
    <t>Smooth</t>
  </si>
  <si>
    <t>a) Vertical plane to curved walls above ground level (Inside &amp; outside)</t>
  </si>
  <si>
    <t>b) Horizontal plane to roof slab soffit</t>
  </si>
  <si>
    <t>c) Vertical plane to up stand beam around roof slab</t>
  </si>
  <si>
    <t>d) Inclined plane to form shear cone at column heads</t>
  </si>
  <si>
    <t xml:space="preserve">e) Circular vertical plane to 300 mm diameter columns </t>
  </si>
  <si>
    <t>f) Vertical plane to column bases</t>
  </si>
  <si>
    <t>Narrow Widths (up to 300 mm wide)</t>
  </si>
  <si>
    <t>a) To floor slabs</t>
  </si>
  <si>
    <t>b) To strip footings in curved plan</t>
  </si>
  <si>
    <t>c) Form 25 mm x 25 mm fillets around all exposed edges of edge beams &amp;bases</t>
  </si>
  <si>
    <t>d) To upstand beams -narrow width</t>
  </si>
  <si>
    <t>SCHEDULED REINFORCEMENT ITEMS</t>
  </si>
  <si>
    <t>8.3.1</t>
  </si>
  <si>
    <t>a)    High tensile steel bars</t>
  </si>
  <si>
    <t>b)    Mild steel bars</t>
  </si>
  <si>
    <t>c)   Mesh  ref 395</t>
  </si>
  <si>
    <t>SCHEDULED CONCRETE ITEMS</t>
  </si>
  <si>
    <t>8.4.2</t>
  </si>
  <si>
    <t>(ii)  No fines concrete drainage layer including thickening around geopipes</t>
  </si>
  <si>
    <t>8.4.3</t>
  </si>
  <si>
    <t>Strength Concrete</t>
  </si>
  <si>
    <t>b)  Grade 25/19 concrete for  apron and  V-drain</t>
  </si>
  <si>
    <t xml:space="preserve">         </t>
  </si>
  <si>
    <t>c)  Grade 35/19 in reservoir</t>
  </si>
  <si>
    <t>i)  To column and wall footings</t>
  </si>
  <si>
    <t>ii)  Reservoir floor slab</t>
  </si>
  <si>
    <t>iv) To internal columns and column heads (shear cones)</t>
  </si>
  <si>
    <t>v)  To reservoir roof slab</t>
  </si>
  <si>
    <t>vi)  To up stand beam around roof</t>
  </si>
  <si>
    <t>8.4.4</t>
  </si>
  <si>
    <t>Unformed surface finishes</t>
  </si>
  <si>
    <t>a)    Wood-floated finish</t>
  </si>
  <si>
    <t>i)    To top of concrete</t>
  </si>
  <si>
    <t>b)    Steel-floated finish</t>
  </si>
  <si>
    <t>i)    To top of foundation inside reservoir and strip footing</t>
  </si>
  <si>
    <t>ii)    To reservoir floor</t>
  </si>
  <si>
    <t>iii)   To reservoir roof</t>
  </si>
  <si>
    <t>iv)   To top of reservoir wall</t>
  </si>
  <si>
    <t>v)    To top of roof up stand</t>
  </si>
  <si>
    <t>Joints</t>
  </si>
  <si>
    <t>b)  Joints between floor panels with 250 mm wide bandage and complete as detailed on the drawing with stainless steel 50 mm x 2 mm and dowels</t>
  </si>
  <si>
    <t>c)  Joints between floor and wall complete as detailed on the drawings with stainless steel (50 mm x 2 mm) and dowels</t>
  </si>
  <si>
    <t xml:space="preserve">d)  Joint between wall footing and apron slab as detailed on drawing      and </t>
  </si>
  <si>
    <t xml:space="preserve">e)  Joint between apron slab and V-drain as detailed on drawing    and </t>
  </si>
  <si>
    <t xml:space="preserve">f)  Joints in apron slab at   m centre as detailed on drawing     and </t>
  </si>
  <si>
    <t>g)  Joints in V-drain at   m centres as detailed on drawing     and</t>
  </si>
  <si>
    <t>Miscellaneous</t>
  </si>
  <si>
    <t>Testing for watertightness</t>
  </si>
  <si>
    <t>Cleansing and disinfection</t>
  </si>
  <si>
    <t>Supply and install under entire reservoir  1 No layers of  250µm DPC  as per details on drawing</t>
  </si>
  <si>
    <t>Supply and install roof Thermo insulation as detailed on drawings</t>
  </si>
  <si>
    <t>Supply and install:</t>
  </si>
  <si>
    <t>(i) 110 mm diameter perforated drain pipe protected with U44 Bidim circular in plan</t>
  </si>
  <si>
    <t>(ii) 80mm diameter perforated pipe protected with U44 Bidim</t>
  </si>
  <si>
    <t>Supply and install geofabric layer, U44 Bidim, between no fines concrete drainage layer and 50mm thick blinding layer</t>
  </si>
  <si>
    <t>Construct manholes for sub surface drainage as detailed on drawings</t>
  </si>
  <si>
    <t>Supply and install Limitgliss bearing strip between wall and roof</t>
  </si>
  <si>
    <t xml:space="preserve">     </t>
  </si>
  <si>
    <t>Supply and install  roof weepholes as per drawings</t>
  </si>
  <si>
    <t>STRUCTURAL STEELWORK (SUNDRY ITEMS)</t>
  </si>
  <si>
    <t>a) Manhole cover and frame for reservoir access complete with  locking bar and lock</t>
  </si>
  <si>
    <t>D.1</t>
  </si>
  <si>
    <t>G.3.1.4</t>
  </si>
  <si>
    <t>G.3.2.2</t>
  </si>
  <si>
    <t>G.3.3.5</t>
  </si>
  <si>
    <t>G.3.3.6</t>
  </si>
  <si>
    <t>G.3.3.7</t>
  </si>
  <si>
    <t>G.3.3.8</t>
  </si>
  <si>
    <t>G.3.3.9</t>
  </si>
  <si>
    <t>G.3.3.10</t>
  </si>
  <si>
    <t>G.3.3.11</t>
  </si>
  <si>
    <t>H</t>
  </si>
  <si>
    <t>H.1.1.1</t>
  </si>
  <si>
    <t>H.1.2.3</t>
  </si>
  <si>
    <t>H.1.2.4</t>
  </si>
  <si>
    <t>H.1.2.5</t>
  </si>
  <si>
    <t>H.1.3.2</t>
  </si>
  <si>
    <t>H.1.3.3</t>
  </si>
  <si>
    <t xml:space="preserve">Gate Valves </t>
  </si>
  <si>
    <t xml:space="preserve">Supply and installation of air valve chambers </t>
  </si>
  <si>
    <t xml:space="preserve">Supply and installation of gate valve chambers </t>
  </si>
  <si>
    <t>Supply of a 9m high elevated stand for a 5.25kl tank</t>
  </si>
  <si>
    <t>Supply of a 5.25kl water storage tank</t>
  </si>
  <si>
    <t>I</t>
  </si>
  <si>
    <t>I.1</t>
  </si>
  <si>
    <t>I.1.1</t>
  </si>
  <si>
    <t>I.1.1.1</t>
  </si>
  <si>
    <t>I.1.1.2</t>
  </si>
  <si>
    <t>I.1.1.3</t>
  </si>
  <si>
    <t>I.1.1.4</t>
  </si>
  <si>
    <t>Rate Only</t>
  </si>
  <si>
    <t xml:space="preserve">Make up deficiency in backfill material (Provisional) </t>
  </si>
  <si>
    <t xml:space="preserve">EXCAVATION ANCILLARIES </t>
  </si>
  <si>
    <t>Gravel material compacted to 93 % of modified AASHTO maximum density  (in layers of 150mm)</t>
  </si>
  <si>
    <t>Minimum of 90% of modified AASHTO maximum density</t>
  </si>
  <si>
    <t>Construct subbase with material from commercial sources or designated borrow pits:</t>
  </si>
  <si>
    <t>Gravel material compacted to 95 % of modified AASHTO maximum density  (in layers of 150mm)</t>
  </si>
  <si>
    <t>WEARING COURSE</t>
  </si>
  <si>
    <t>Construct gravel wearing course with material from commercial sources or designated borrow pits:</t>
  </si>
  <si>
    <t>J</t>
  </si>
  <si>
    <t>J.1</t>
  </si>
  <si>
    <t>J.1.1</t>
  </si>
  <si>
    <t>J.1.1.1</t>
  </si>
  <si>
    <t>J.1.1.2</t>
  </si>
  <si>
    <t>J.1.1.3</t>
  </si>
  <si>
    <t>K.1</t>
  </si>
  <si>
    <t>K.1.1</t>
  </si>
  <si>
    <t>Steel Pipeline</t>
  </si>
  <si>
    <t>K</t>
  </si>
  <si>
    <t>Stormwater</t>
  </si>
  <si>
    <t>A.3.13</t>
  </si>
  <si>
    <t>A.3.14</t>
  </si>
  <si>
    <t>g)1 Acceptance testing of material and workmanship called for by the Engineer at a nominated laboratory.</t>
  </si>
  <si>
    <t>C4 material with 3% cement compacted to 95% of modified AASHTO maximum density  (in layers of 150mm)</t>
  </si>
  <si>
    <t>Selected layer G7/G6 material compacted to 93 % of modified AASHTO maximum density  (in layers of 150mm)</t>
  </si>
  <si>
    <t>E.2</t>
  </si>
  <si>
    <t>Construction of roofing structure to cover package treatment plant</t>
  </si>
  <si>
    <t>Construction of tank stand foundation</t>
  </si>
  <si>
    <t>75 mm Isolating valve</t>
  </si>
  <si>
    <t>ND 75 mm</t>
  </si>
  <si>
    <t xml:space="preserve">Supply and installation of water meter and control Valve </t>
  </si>
  <si>
    <t>32 mm Isolating valve chamber</t>
  </si>
  <si>
    <t xml:space="preserve">Supply and installation of pre-cast chambers for water meter and control valve Chamber </t>
  </si>
  <si>
    <t>SANS 1200 LF</t>
  </si>
  <si>
    <t>Erf Connection</t>
  </si>
  <si>
    <t>ND 32 mm HDPE pipes</t>
  </si>
  <si>
    <t>Supply, Lay, Disinfection, Installation and Testing of Erf Connections</t>
  </si>
  <si>
    <t>The laying of erf connections will be measured on slopes overall as laid</t>
  </si>
  <si>
    <t>8.2.6</t>
  </si>
  <si>
    <t xml:space="preserve">Supply and installation of booster pump </t>
  </si>
  <si>
    <t xml:space="preserve">1.0m to 1.5m dia 1.05m </t>
  </si>
  <si>
    <t>Complete with heavy duty concrete type cover with metal lip ring and frame - 1000mm Dia</t>
  </si>
  <si>
    <t>MANHOLES</t>
  </si>
  <si>
    <t xml:space="preserve">110 mm dia uPVC class 34 sewer pipe </t>
  </si>
  <si>
    <t>Supply mains pipe, bed, lay, joint, supply bedding class B and fill blanket, test pipes with joints</t>
  </si>
  <si>
    <t>I.1.2.1</t>
  </si>
  <si>
    <t>SEWER PIPEWORK</t>
  </si>
  <si>
    <t>SANS 1200 LD</t>
  </si>
  <si>
    <t>I.1.2</t>
  </si>
  <si>
    <t xml:space="preserve">1.501m to 2.0m </t>
  </si>
  <si>
    <t xml:space="preserve">1.001m to 1.5m </t>
  </si>
  <si>
    <t xml:space="preserve">0.000m to 1.0m </t>
  </si>
  <si>
    <t>Between and over pipes, including disposal of surplus material. For depths : For</t>
  </si>
  <si>
    <t>Excavate in all materials for trenches, backfill &amp; compact to 93% mod AASHTO</t>
  </si>
  <si>
    <t>25mm stone for soak away</t>
  </si>
  <si>
    <t xml:space="preserve">1000x1000x1000mm deep brick manhole complete with 100mm thick mass concrete slab, 230mm brickwall in English Bond, benching, plastering, forming holes and ductile cast iron cover and frame size
420 x 345mm type HYDREX Z300x400C including excavations, backfilling in 300mm layersand compacting to atleast 95% AASHTO and disposal of surplus material to a tip provided by the contractor all complete including any associated works
</t>
  </si>
  <si>
    <t>5000litres heavy duty plastic septic tank as manufactured by Roto Tanks or any other equal and approved installed as per manufacturer's specifications including excavations, backfilling in 300mm layers and compacting to atleast 95% AASHTO and disposal of surplus material to a tip provided by the contractor (See product specification attached for details)</t>
  </si>
  <si>
    <t>Septic Tank</t>
  </si>
  <si>
    <t>Back excavation of vertical sides of excavation in earth for working space including backfilling compacted to 98% Mod AASHTO density</t>
  </si>
  <si>
    <t>Excavate in all materials not exceding 2,5m deep. Purpose of excavation is to accommodate a soak away</t>
  </si>
  <si>
    <t>Excavate in all materials not exceding 2,5m deep. Purpose of excavation is to accommodate a prefabricated septic tank and backfill</t>
  </si>
  <si>
    <t>SECTION J: SEPTIC TANK AND SOAK AWAY</t>
  </si>
  <si>
    <t>300 x 300mm bidem bag with for soak away</t>
  </si>
  <si>
    <t>K.1.1.1</t>
  </si>
  <si>
    <t>K.1.1.2</t>
  </si>
  <si>
    <t>K.1.1.3</t>
  </si>
  <si>
    <t>K.2.1</t>
  </si>
  <si>
    <t>K.2.1.1</t>
  </si>
  <si>
    <t>K.2.1.2</t>
  </si>
  <si>
    <t>K.2.1.3</t>
  </si>
  <si>
    <t>K.2.1.4</t>
  </si>
  <si>
    <t>In situ treatment of roadbed (G10):</t>
  </si>
  <si>
    <t>C.1.4</t>
  </si>
  <si>
    <t>C.1.4.1</t>
  </si>
  <si>
    <t>C.1.4.2</t>
  </si>
  <si>
    <t>C.1.5</t>
  </si>
  <si>
    <t>C.1.5.1</t>
  </si>
  <si>
    <t>C.1.5.2</t>
  </si>
  <si>
    <t>C.1.6</t>
  </si>
  <si>
    <t>C.1.6.1</t>
  </si>
  <si>
    <t>C.1.7</t>
  </si>
  <si>
    <t>C.1.7.1</t>
  </si>
  <si>
    <t>C.1.7.2</t>
  </si>
  <si>
    <t>C.1.7.3</t>
  </si>
  <si>
    <t>C.1.7.4</t>
  </si>
  <si>
    <t>G.3.3.12</t>
  </si>
  <si>
    <t>G.3.3.13</t>
  </si>
  <si>
    <t>I.1.2.2</t>
  </si>
  <si>
    <t>Providing erf connections in HDPE pipes and fittings)</t>
  </si>
  <si>
    <t>Supply, install and test brass ball valve (ball-o-stop) complete with special fittings of 25 mm ND</t>
  </si>
  <si>
    <t>Design,supply and installation of electrical and mechanical complete with accessories</t>
  </si>
  <si>
    <t>Supply and installation of telemetry System</t>
  </si>
  <si>
    <t>b) Vertical plane to overflow pipe base</t>
  </si>
  <si>
    <t>(i)  Blinding layers in class 15/19 concrete, each 50 mm thick, steel trowelled finish</t>
  </si>
  <si>
    <t>iii) To Reservoir walls &amp; buttress</t>
  </si>
  <si>
    <t>vii) To encasing overflow pipe</t>
  </si>
  <si>
    <t xml:space="preserve">a)  Wall construction joint </t>
  </si>
  <si>
    <t xml:space="preserve">b) Supply and install hot dipped galvanised roof ventilators to the reservoir roof </t>
  </si>
  <si>
    <t xml:space="preserve">c) Internal ladder to reservoir installed completely </t>
  </si>
  <si>
    <t>d) External ladder to reservoir installed cpmpletely</t>
  </si>
  <si>
    <t>PROVISIONAL SUM</t>
  </si>
  <si>
    <t>Provisional Sum for earthing and lightning protection</t>
  </si>
  <si>
    <t>Extra-over provisional sum for overheads and handling</t>
  </si>
  <si>
    <t xml:space="preserve">Precast Concrete 150mm Flow meter chamber complete with rebar </t>
  </si>
  <si>
    <t xml:space="preserve">Precast Isolating valve chamber complete with rebar </t>
  </si>
  <si>
    <t>BEDDING (PIPES)</t>
  </si>
  <si>
    <t>8.2.2.3</t>
  </si>
  <si>
    <t>Provision of bedding from commercial sources</t>
  </si>
  <si>
    <t>a)  Selected granular material</t>
  </si>
  <si>
    <t>SANS 1200 LC</t>
  </si>
  <si>
    <t>CABLE DUCTS</t>
  </si>
  <si>
    <t>Excavate in all materials for trenches, backfill, compact, and dispose of surplus material</t>
  </si>
  <si>
    <t>Kabelflex 110mm Cable Ducts</t>
  </si>
  <si>
    <t>8.2.7</t>
  </si>
  <si>
    <t xml:space="preserve">Draw Pits/ Manholes </t>
  </si>
  <si>
    <t>RESERVOIR PIPING</t>
  </si>
  <si>
    <r>
      <rPr>
        <b/>
        <sz val="10"/>
        <rFont val="Arial"/>
        <family val="2"/>
      </rPr>
      <t>Subtotal</t>
    </r>
    <r>
      <rPr>
        <sz val="10"/>
        <rFont val="Arial"/>
        <family val="2"/>
      </rPr>
      <t xml:space="preserve"> </t>
    </r>
    <r>
      <rPr>
        <b/>
        <sz val="10"/>
        <rFont val="Arial"/>
        <family val="2"/>
      </rPr>
      <t xml:space="preserve">2
</t>
    </r>
  </si>
  <si>
    <t xml:space="preserve">Contingencies @ 10% </t>
  </si>
  <si>
    <t xml:space="preserve"> Sum</t>
  </si>
  <si>
    <t>P/ Sum</t>
  </si>
  <si>
    <t>%</t>
  </si>
  <si>
    <t>Sum</t>
  </si>
  <si>
    <t>Month</t>
  </si>
  <si>
    <t>P/Sum</t>
  </si>
  <si>
    <t>No.</t>
  </si>
  <si>
    <t>m²</t>
  </si>
  <si>
    <t>t</t>
  </si>
  <si>
    <r>
      <t>m</t>
    </r>
    <r>
      <rPr>
        <vertAlign val="superscript"/>
        <sz val="10"/>
        <color rgb="FF000000"/>
        <rFont val="Arial"/>
        <family val="2"/>
      </rPr>
      <t>2</t>
    </r>
    <r>
      <rPr>
        <sz val="11"/>
        <color theme="1"/>
        <rFont val="Calibri"/>
        <family val="2"/>
        <scheme val="minor"/>
      </rPr>
      <t/>
    </r>
  </si>
  <si>
    <t>Prov Sum</t>
  </si>
  <si>
    <r>
      <t>m</t>
    </r>
    <r>
      <rPr>
        <vertAlign val="superscript"/>
        <sz val="8"/>
        <color indexed="8"/>
        <rFont val="Arial"/>
        <family val="2"/>
      </rPr>
      <t>3</t>
    </r>
  </si>
  <si>
    <t xml:space="preserve">m </t>
  </si>
  <si>
    <t>cut to fill</t>
  </si>
  <si>
    <t>30%</t>
  </si>
  <si>
    <t>Gravel material compacted to 90% of modified AASHTO maximum density  (in layers of 150mm to 300mm)</t>
  </si>
  <si>
    <t>Paving</t>
  </si>
  <si>
    <t>Leveldex Control Valve</t>
  </si>
  <si>
    <t>BID NO.: INF-,,,,,,
                                      CONSTRUCTION OF BULK &amp; RETICULATION WATER SUPPLY IN GA-MMAMOLEKA (SOUTH CLUSTER RESERVOIR COMPLEX)                                                                                                                                                                                                                                                                                                                                                                                                                                                                                                                                    CAPRICORN DISTRICT MUNICIPALITY                                 SCHEDULE OF QUANTITIES SECTION A:                                                           PRELIMINARY AND GENERAL</t>
  </si>
  <si>
    <t>STRUCTURES</t>
  </si>
  <si>
    <t xml:space="preserve">(b) PSC (x10) Meetings Attendance </t>
  </si>
  <si>
    <t>(d)1 Training</t>
  </si>
  <si>
    <t>(a) Community Liaison Officer</t>
  </si>
  <si>
    <t>(c) Overheads, charges and profit on (a) &amp; (b) above</t>
  </si>
  <si>
    <t>(e) Overheads, changes and profit on (d) above</t>
  </si>
  <si>
    <t>(f) Relocation and repair to existing Services</t>
  </si>
  <si>
    <t>(g) Overheads, changes and profit on (f) above</t>
  </si>
  <si>
    <t>Overheads, charges and profit on item above.</t>
  </si>
  <si>
    <t>B.1.7</t>
  </si>
  <si>
    <t xml:space="preserve">Supply and install complete 5m vehicle access sliding steel ClearVu gate </t>
  </si>
  <si>
    <t>B.1.7.1</t>
  </si>
  <si>
    <t>B.1.7.2</t>
  </si>
  <si>
    <t>B.1.7.3</t>
  </si>
  <si>
    <t>Gravel material compacted to 98 % of modified AASHTO maximum density  (in layers of 150mm)</t>
  </si>
  <si>
    <t>SECTION H: STORMWATER</t>
  </si>
  <si>
    <t xml:space="preserve">Exceeding 0,50 m but not exceeding 1,0 m </t>
  </si>
  <si>
    <t>H.1.1.4</t>
  </si>
  <si>
    <t>H.1.1.5</t>
  </si>
  <si>
    <t>H.1.1.6</t>
  </si>
  <si>
    <t>H.1.1.7</t>
  </si>
  <si>
    <t>H.1.1.8</t>
  </si>
  <si>
    <t>H.1.1.9</t>
  </si>
  <si>
    <t>H.1.1.10</t>
  </si>
  <si>
    <t xml:space="preserve">Excavate and dispose of unsuitable material from trench bottom (Provisional) </t>
  </si>
  <si>
    <t>(i) Construct a 1.2m wide earth channel,150mm layers compacted to 100% of modified AASHTO density</t>
  </si>
  <si>
    <t>H.1.3.4</t>
  </si>
  <si>
    <t xml:space="preserve">Import bedding and selected fill material from excavation on site </t>
  </si>
  <si>
    <t>I.1.3</t>
  </si>
  <si>
    <t>I.1.3.1</t>
  </si>
  <si>
    <t>I.1.3.2</t>
  </si>
  <si>
    <t>I.1.3.3</t>
  </si>
  <si>
    <t xml:space="preserve">1.5m to 2.0m dia 1.05m </t>
  </si>
  <si>
    <t>8.1.1</t>
  </si>
  <si>
    <t xml:space="preserve">8.1.4 </t>
  </si>
  <si>
    <t>SECTION D: PACKAGE TREATMENT PLANT</t>
  </si>
  <si>
    <t>BID NO.: INF-XXXX
                                      CONSTRUCTION OF BULK &amp; RETICULATION WATER SUPPLY IN GA-MMAMOLEKA (SOUTH CLUSTER RESERVOIR COMPLEX)                                                                                                                                                                                                                                                                                                                                                                                                                                                                                                                                      CAPRICORN DISTRICT MUNICIPALITY                                 SCHEDULE OF QUANTITIES SECTION D:                                                           PACKAGE TREATMENT PLANT</t>
  </si>
  <si>
    <t>E.1.1</t>
  </si>
  <si>
    <t>E.1.1.1</t>
  </si>
  <si>
    <t>E.1.1.2</t>
  </si>
  <si>
    <t>E.1.1.3</t>
  </si>
  <si>
    <t>E.1.1.4</t>
  </si>
  <si>
    <t>E.1.1.5</t>
  </si>
  <si>
    <t>E.1.1.6</t>
  </si>
  <si>
    <t>E.1.1.7</t>
  </si>
  <si>
    <t>E.1.1.8</t>
  </si>
  <si>
    <t>E.1.1.9</t>
  </si>
  <si>
    <t>E.1.1.10</t>
  </si>
  <si>
    <t>E.1.1.11</t>
  </si>
  <si>
    <t>E.1.1.12</t>
  </si>
  <si>
    <t>E.1.2</t>
  </si>
  <si>
    <t>E.1.2.1</t>
  </si>
  <si>
    <t>E.1.2.2</t>
  </si>
  <si>
    <t>E.1.2.3</t>
  </si>
  <si>
    <t>E.1.3</t>
  </si>
  <si>
    <t>E.1.3.1</t>
  </si>
  <si>
    <t>E.1.3.2</t>
  </si>
  <si>
    <t>E.1.3.3</t>
  </si>
  <si>
    <t>E.1.3.4</t>
  </si>
  <si>
    <t>E.1.3.5</t>
  </si>
  <si>
    <t>E.1.3.6</t>
  </si>
  <si>
    <t>E.1.3.7</t>
  </si>
  <si>
    <t>E.1.3.8</t>
  </si>
  <si>
    <t>E.1.3.9</t>
  </si>
  <si>
    <t>E.1.3.10</t>
  </si>
  <si>
    <t>E.1.3.11</t>
  </si>
  <si>
    <t>E.1.3.12</t>
  </si>
  <si>
    <t>E.1.3.13</t>
  </si>
  <si>
    <t>E.1.3.14</t>
  </si>
  <si>
    <t>E.1.3.15</t>
  </si>
  <si>
    <t>E.1.3.16</t>
  </si>
  <si>
    <t>E.1.3.17</t>
  </si>
  <si>
    <t>E.1.3.18</t>
  </si>
  <si>
    <t>E.1.3.19</t>
  </si>
  <si>
    <t>E.1.3.20</t>
  </si>
  <si>
    <t>E.1.3.21</t>
  </si>
  <si>
    <t>E.1.3.22</t>
  </si>
  <si>
    <t>E.1.3.23</t>
  </si>
  <si>
    <t>E.1.3.24</t>
  </si>
  <si>
    <t>E.1.3.25</t>
  </si>
  <si>
    <t>E.1.3.26</t>
  </si>
  <si>
    <t>E.1.3.27</t>
  </si>
  <si>
    <t>E.1.3.28</t>
  </si>
  <si>
    <t>E.1.4</t>
  </si>
  <si>
    <t>E.1.4.1</t>
  </si>
  <si>
    <t>E.1.4.2</t>
  </si>
  <si>
    <t>E.1.4.3</t>
  </si>
  <si>
    <t>E.1.4.4</t>
  </si>
  <si>
    <t>E.1.4.5</t>
  </si>
  <si>
    <t>E.1.4.6</t>
  </si>
  <si>
    <t>E.1.4.7</t>
  </si>
  <si>
    <t>E.1.4.8</t>
  </si>
  <si>
    <t>E.1.4.9</t>
  </si>
  <si>
    <t>E.1.4.10</t>
  </si>
  <si>
    <t>E.1.4.11</t>
  </si>
  <si>
    <t>E.2.1</t>
  </si>
  <si>
    <t>E.2.2</t>
  </si>
  <si>
    <t>E.2.3</t>
  </si>
  <si>
    <t>E.2.4</t>
  </si>
  <si>
    <t>E.2.5</t>
  </si>
  <si>
    <t>E.2.5.1</t>
  </si>
  <si>
    <t>E.2.5.2</t>
  </si>
  <si>
    <t>E.2.5.3</t>
  </si>
  <si>
    <t>E.2.5.4</t>
  </si>
  <si>
    <t>E.2.5.5</t>
  </si>
  <si>
    <t>E.2.6</t>
  </si>
  <si>
    <t>E.2.7</t>
  </si>
  <si>
    <t>E.2.8</t>
  </si>
  <si>
    <t>E.2.9</t>
  </si>
  <si>
    <t>F.1.2.4</t>
  </si>
  <si>
    <t>F.1.2.5</t>
  </si>
  <si>
    <t>F.2.1.1</t>
  </si>
  <si>
    <t>F.2.1.2</t>
  </si>
  <si>
    <t>F.2.2.1</t>
  </si>
  <si>
    <t>F.2.2.2</t>
  </si>
  <si>
    <t>F.3</t>
  </si>
  <si>
    <t>F.3.1</t>
  </si>
  <si>
    <t>F.3.1.2</t>
  </si>
  <si>
    <t>F.3.1.3</t>
  </si>
  <si>
    <t>F.3.2</t>
  </si>
  <si>
    <t>F.3.2.1</t>
  </si>
  <si>
    <t>F.3.2.3</t>
  </si>
  <si>
    <t>F.3.2.4</t>
  </si>
  <si>
    <t>SECTION F: STEEL PIPELINE</t>
  </si>
  <si>
    <t>G.1.3</t>
  </si>
  <si>
    <t>G.1.3.1</t>
  </si>
  <si>
    <t>G.1.3.2</t>
  </si>
  <si>
    <t>G.1.3.3</t>
  </si>
  <si>
    <t>G.4</t>
  </si>
  <si>
    <t>G.4.1</t>
  </si>
  <si>
    <t>G.4.1.1</t>
  </si>
  <si>
    <t>G.4.2</t>
  </si>
  <si>
    <t>G.4.2.1</t>
  </si>
  <si>
    <t>G.4.2.2</t>
  </si>
  <si>
    <t>J.2.1</t>
  </si>
  <si>
    <t>J.2.1.1</t>
  </si>
  <si>
    <t>J.2.1.2</t>
  </si>
  <si>
    <t>J.2.1.3</t>
  </si>
  <si>
    <t>J.2.1.4</t>
  </si>
  <si>
    <t>SECTION K: Paving</t>
  </si>
  <si>
    <t>K.1.1.4</t>
  </si>
  <si>
    <t>K.1.1.5</t>
  </si>
  <si>
    <t>K.1.1.6</t>
  </si>
  <si>
    <t>K.1.1.7</t>
  </si>
  <si>
    <t>K.1.1.8</t>
  </si>
  <si>
    <t>K.1.1.9</t>
  </si>
  <si>
    <t>K.1.1.10</t>
  </si>
  <si>
    <t>K.2.1.5</t>
  </si>
  <si>
    <t>K.2.1.6</t>
  </si>
  <si>
    <t>K.2.1.7</t>
  </si>
  <si>
    <t>K.3.1</t>
  </si>
  <si>
    <t>K.3.1.1</t>
  </si>
  <si>
    <t>K.4.1</t>
  </si>
  <si>
    <t>K.4.1.1</t>
  </si>
  <si>
    <t>SITE CLEARANCE</t>
  </si>
  <si>
    <t>CIVIL SERVICES</t>
  </si>
  <si>
    <t>SECTION G: MEDIUM-PRESSURE PIPELINES</t>
  </si>
  <si>
    <t>BID NO.: INF-XXXX
                                      CONSTRUCTION OF BULK &amp; RETICULATION WATER SUPPLY IN GA-MMAMOLEKA (SOUTH CLUSTER RESERVOIR COMPLEX)                                                                                                                                                                                                                                                                                                                                                                                                                                                                                                                                      CAPRICORN DISTRICT MUNICIPALITY SCHEDULE OF QUANTITIES SECTION G: MEDIUM-PRESSURE PIPELINES</t>
  </si>
  <si>
    <t>BID NO.: INF-XXXX
                                      CONSTRUCTION OF BULK &amp; RETICULATION WATER SUPPLY IN GA-MMAMOLEKA (SOUTH CLUSTER RESERVOIR COMPLEX)                                                                                                                                                                                                                                                                                                                                                                                                                                                                                                                                      CAPRICORN DISTRICT MUNICIPALITY SCHEDULE OF QUANTITIES SECTION I:                                                           STORMWATER</t>
  </si>
  <si>
    <t>BID NO.: INF-XXXX
                                      CONSTRUCTION OF BULK &amp; RETICULATION WATER SUPPLY IN GA-MMAMOLEKA (SOUTH CLUSTER RESERVOIR COMPLEX)                                                                                                                                                                                                                                                                                                                                                                                                                                                                                                                                      CAPRICORN DISTRICT MUNICIPALITY  SCHEDULE OF QUANTITIES SECTION K: PAVING</t>
  </si>
  <si>
    <t>J.2</t>
  </si>
  <si>
    <t>J.3</t>
  </si>
  <si>
    <t>TO BE DESIGNED AND UPDATED WITH BREAKDOWN COST</t>
  </si>
  <si>
    <t>BID NO.: INF-XXXX
                                      GROOTPAN, SIAS, LONGDEN GA-RAMASWIKANA &amp; GA-MMAMOLEKA RURAL WATER SUPPLY (SOUTH CLUSTER RESERVOIR COMPLEX)                                                                                                                                                                                                                                                                                                                                                                                                                                                                                                                                           CAPRICORN DISTRICT MUNICIPALITY SCHEDULE OF QUANTITIES SECTION J: WASTE WATER AND SLUDGE HANDLING</t>
  </si>
  <si>
    <t>Waste Water and Sludge Handling</t>
  </si>
  <si>
    <t>Medium-Pressure Pipelines</t>
  </si>
  <si>
    <t>Sewer Networks</t>
  </si>
  <si>
    <t>BID NO.: INF-XXXX
                                      GROOTPAN, SIAS, LONGDEN GA-RAMASWIKANA &amp; GA-MMAMOLEKA RURAL WATER SUPPLY (SOUTH CLUSTER RESERVOIR COMPLEX)                                                                                                                                                                                                                                                                                                                                                                                                                                                                                                                                  CAPRICORN DISTRICT MUNICIPALITY SCHEDULE OF QUANTITIES SECTION J:SEWER NETWORKS</t>
  </si>
  <si>
    <t>SECTION I: SEWER NETWORKS</t>
  </si>
  <si>
    <t>SECTION E: 300KL COMMAND AND RAW WATER RESERVOIR</t>
  </si>
  <si>
    <t>Rate only</t>
  </si>
  <si>
    <t>Pipeworks to Reservoir Site</t>
  </si>
  <si>
    <t>G.5</t>
  </si>
  <si>
    <t>Connection to existing Pipes</t>
  </si>
  <si>
    <t>G.5.1</t>
  </si>
  <si>
    <t>G.5.2</t>
  </si>
  <si>
    <t>Supply, Installations of Sludge Drying Bed (100kl/Day Feed Flow Rate)</t>
  </si>
  <si>
    <t>Supply, Installations of Sludge Dam x 2</t>
  </si>
  <si>
    <t>BID NO.: INF-XXXX
                                       CONSTRUCTION OF BULK &amp; RETICULATION WATER SUPPLY IN GA-MMAMOLEKA (SOUTH CLUSTER RESERVOIR COMPLEXR)                                                                                                                                                                                                                                                                                                                                                                                                                                                                                                                                      CAPRICORN DISTRICT MUNICIPALITY SCHEDULE OF QUANTITIES SECTION B: SITE CLEARANCE</t>
  </si>
  <si>
    <t>BID NO.: INF-XXXX
                                       CONSTRUCTION OF BULK &amp; RETICULATION WATER SUPPLY IN GA-MMAMOLEKA (SOUTH CLUSTER RESERVOIR COMPLEX)                                                                                                                                                                                                                                                                                                                                                                                                                                                                                                                                      CAPRICORN DISTRICT MUNICIPALITY SCHEDULE OF QUANTITIES SECTION C:                                                           PLATFORM</t>
  </si>
  <si>
    <t>Segmented paving -Parking</t>
  </si>
  <si>
    <t xml:space="preserve">Platform and Parking </t>
  </si>
  <si>
    <t>Supply and erect new fencing material for anti-climb ClearVu fence with barbed wire around the reservoir platform with a height of 2.4m (See drawing: ):</t>
  </si>
  <si>
    <t>300kl x (Raw Water and Command Reservoirs)</t>
  </si>
  <si>
    <t>TOTAL GRAND TOTAL (VAT. INCL)</t>
  </si>
  <si>
    <t>Supply and install complete anti-climb Clearvu fence or steel palisade fence (2.4m high)</t>
  </si>
  <si>
    <t xml:space="preserve">Supply of a 12m/40ft container for storage </t>
  </si>
  <si>
    <t>25MPa 60mm interlock paver for parking lots and 5m from the reservoir apron</t>
  </si>
  <si>
    <t>INTERNAL ROAD AND PARKINGS</t>
  </si>
  <si>
    <t>=E35+I35</t>
  </si>
  <si>
    <t>D.6</t>
  </si>
  <si>
    <t>SABS 1200GA</t>
  </si>
  <si>
    <t>CONCRETE (Small works)</t>
  </si>
  <si>
    <t>F.4</t>
  </si>
  <si>
    <t>FORMWORK</t>
  </si>
  <si>
    <t>smooth</t>
  </si>
  <si>
    <t>.</t>
  </si>
  <si>
    <t>F.4.1</t>
  </si>
  <si>
    <r>
      <t>m</t>
    </r>
    <r>
      <rPr>
        <vertAlign val="superscript"/>
        <sz val="10.5"/>
        <rFont val="Arial"/>
        <family val="2"/>
      </rPr>
      <t>2</t>
    </r>
  </si>
  <si>
    <t>F.5</t>
  </si>
  <si>
    <t>REINFORCEMENT</t>
  </si>
  <si>
    <t>F.5.1</t>
  </si>
  <si>
    <t>High-tensile welded mesh of:</t>
  </si>
  <si>
    <t>F.6</t>
  </si>
  <si>
    <t>CONCRETE</t>
  </si>
  <si>
    <t>F.6.1</t>
  </si>
  <si>
    <t>F.6.1.1</t>
  </si>
  <si>
    <t>Package treatment plant floor slab</t>
  </si>
  <si>
    <r>
      <t>m</t>
    </r>
    <r>
      <rPr>
        <vertAlign val="superscript"/>
        <sz val="10.5"/>
        <rFont val="Arial"/>
        <family val="2"/>
      </rPr>
      <t>3</t>
    </r>
  </si>
  <si>
    <t>D.1.1</t>
  </si>
  <si>
    <t>D.1.2</t>
  </si>
  <si>
    <t>D.1.3</t>
  </si>
  <si>
    <t>D.1.4</t>
  </si>
  <si>
    <t>Extra-over provisional sum for overheads
and handling</t>
  </si>
  <si>
    <t>D.6.1</t>
  </si>
  <si>
    <t>D.7</t>
  </si>
  <si>
    <t>D.7.1</t>
  </si>
  <si>
    <t>D.8</t>
  </si>
  <si>
    <t xml:space="preserve">Blinding Layer </t>
  </si>
  <si>
    <t>D.8.1</t>
  </si>
  <si>
    <t>D.8.2</t>
  </si>
  <si>
    <t>X 2</t>
  </si>
  <si>
    <t>Foundation Slab Package and Treatment Plant (including Mechanical &amp; Eletrical works)</t>
  </si>
  <si>
    <t>650</t>
  </si>
  <si>
    <t>20%</t>
  </si>
  <si>
    <t>Blinding layers in class 15/19 concrete, each 50 mm thick, steel trowelled finish</t>
  </si>
  <si>
    <t>15X0.2</t>
  </si>
  <si>
    <t>22X0.2</t>
  </si>
  <si>
    <t>15x22</t>
  </si>
  <si>
    <t xml:space="preserve">2,4m x 12m Accommodation Unit (1x Bedroom) with a Steel Window with Burglar Guards Installed, External Geyser Cage, Steel Door with 3 Lever Lock, Sliding Wooden Single Door Installed Complete with 3 Lever Lock and a Primed &amp; painted – Grey exterior and a Plumbing &amp; electrical points (Bulkhead light, Light switch, Double LED Light, Double pint plug), Panel Partition, Bathroom fitted with basin + hot water cold water, Bathroom facilities includes toilet (excl. partition and door) + shower installed with partition, shower tray and curtain &amp; mixer, Stainless Steel Sink, Insulate 12m GP Container with 40mm EPS and 0.47mm CDK Cladding, Black Rubberising flooring and 150-liter Geyser installed interior </t>
  </si>
  <si>
    <t>14.64 m2 Executive Office containers with a Steel window with burglar guards + aluminium blind, Prep &amp; painted outside – Grey Steel Door (Single) with 3 Lever Lock exterior and a Fully Insulated, Black Rubberised Flooring electrical points (Light switch, Double LED Light, Double point plug, Electrical joint) and 12000BTU Split Air-conditioning installed with Isolator interior</t>
  </si>
  <si>
    <t xml:space="preserve">Accommodation Unit (1x Bedroom) </t>
  </si>
  <si>
    <t>Executive office Container with 2x table and 2x Chairs</t>
  </si>
  <si>
    <t>B.1.7.4</t>
  </si>
  <si>
    <t>BID NO.: INF-XXXX
                                      CONSTRUCTION OF BULK &amp; RETICULATION WATER SUPPLY IN GA-MMAMOLEKA (SOUTH CLUSTER RESERVOIR COMPLEX)                                                                                                                                                                                                                                                                                                                                                                                                                                                                                                                                CAPRICORN DISTRICT MUNICIPALITY SCHEDULE OF QUANTITIES SECTION E: 300KL RAW WATER AND 400kl COMMAND STORAGE TANKS/RESERVOIRS</t>
  </si>
  <si>
    <t>3.95</t>
  </si>
  <si>
    <t>Base price</t>
  </si>
  <si>
    <t>Variance</t>
  </si>
  <si>
    <t>22x15</t>
  </si>
  <si>
    <t>Area of Platform</t>
  </si>
  <si>
    <t>330</t>
  </si>
  <si>
    <t>a) Vertical to floor slab</t>
  </si>
  <si>
    <t>(i) Ref 395</t>
  </si>
  <si>
    <t>E.3</t>
  </si>
  <si>
    <t>CIRCULAR  STORAGE STEEL TANKS</t>
  </si>
  <si>
    <t>E.3.1</t>
  </si>
  <si>
    <t>Pc Sum</t>
  </si>
  <si>
    <t>300 kiloliter Storage Tank with dump drain,access ladder,inlet and out nozzles</t>
  </si>
  <si>
    <t>BID NO.: INF-XXXX
                                     GROOTPAN, SIAS, LONGDEN GA-RAMASWIKANA &amp; GA-MMAMOLEKA RURAL WATER SUPPLY (NORTH CLUSTER RESERVOIR)                                                                                                                                                                                                                                                                                                                                                                                                                                                                                                                                          CAPRICORN DISTRICT MUNICIPALITY                                 SCHEDULE OF QUANTITIES SECTION F:                                                           STEEL PIPELINE</t>
  </si>
  <si>
    <t>Earthworks for valve chambers and structures</t>
  </si>
  <si>
    <t>Topsoil measured in "Section B Site Clearance"</t>
  </si>
  <si>
    <t>Excavate in all materials and use for backfill or dispose(big valve chambers)</t>
  </si>
  <si>
    <t>Excavate in all materials and use for backfill or dispose(small valve chambers)</t>
  </si>
  <si>
    <t>5.) Hand excavation and backfill where ordered by the engineer</t>
  </si>
  <si>
    <t>F.1.3</t>
  </si>
  <si>
    <t>Importing of backfill material from a commercial source</t>
  </si>
  <si>
    <t>F.1.3.1</t>
  </si>
  <si>
    <t xml:space="preserve">1) Selected fill material </t>
  </si>
  <si>
    <t>F.1.4</t>
  </si>
  <si>
    <t>EARTHWORKS (Pipe trenches) - STEELPIPE</t>
  </si>
  <si>
    <t>F.1.4.1</t>
  </si>
  <si>
    <t>F.1.4.2</t>
  </si>
  <si>
    <t>F.1.4.3</t>
  </si>
  <si>
    <t>F.1.5</t>
  </si>
  <si>
    <t>F.1.5.1</t>
  </si>
  <si>
    <t>F.1.5.2</t>
  </si>
  <si>
    <t>F.1.5.3</t>
  </si>
  <si>
    <t>F.1.5.4</t>
  </si>
  <si>
    <t>F.1.5.5</t>
  </si>
  <si>
    <t>F.1.5.6</t>
  </si>
  <si>
    <t>F.1.5.7</t>
  </si>
  <si>
    <t>F.1.5.8</t>
  </si>
  <si>
    <t>F.1.5.9</t>
  </si>
  <si>
    <t>Supply, Lay, Joining, Bedding, Testing and Disinfection of Hot-Dipped Steel Pipes with the following diameters:</t>
  </si>
  <si>
    <t>F.3.1.1</t>
  </si>
  <si>
    <t>80 mm</t>
  </si>
  <si>
    <t>F.3.1.4</t>
  </si>
  <si>
    <t xml:space="preserve">CHAMBER FITTINGS </t>
  </si>
  <si>
    <t>Supply pipe specials complete with protection and install the following isolation valve chamber fittings:</t>
  </si>
  <si>
    <t>F.4.1.1</t>
  </si>
  <si>
    <t>150∅ x4.5mm THICK x 1590 mm LONG STEEL FLANGED BOTH ENDS TO SANS 1123 - 2500/3..(Item 12)</t>
  </si>
  <si>
    <t>F.4.1.2</t>
  </si>
  <si>
    <t>150∅ x4.5mm THICK x 1385 mm LONG STEEL FLANGED BOTH ENDS TO SANS 1123 - 2500/3..(Item 16)</t>
  </si>
  <si>
    <t>F.4.1.3</t>
  </si>
  <si>
    <t>150∅ x 950 mm LONG STEEL PIPE 4.5mm THICK WITH PUDDLE FLANGE. BOTH ENDS FLANGED TO SANS 1123 - 2500/3 (Item 1)</t>
  </si>
  <si>
    <t>F.4.1.4</t>
  </si>
  <si>
    <t>150∅ x4.5mm THICK x 815 mm LONG STEEL FLANGED BOTH ENDS TO SANS 1123 - 2500/3. (Item 14)</t>
  </si>
  <si>
    <t>F.4.1.5</t>
  </si>
  <si>
    <t>150∅ x4.5mm THICK x 315 mm LONG STEEL FLANGED BOTH ENDS TO SANS 1123 - 2500/3.(Item 5)</t>
  </si>
  <si>
    <t>F.4.1.6</t>
  </si>
  <si>
    <t>150∅ x4.5mm THICK x 200 mm LONG STEEL FLANGED BOTH ENDS TO SANS 1123 - 2500/3.(Item 3)</t>
  </si>
  <si>
    <t>F.4.2</t>
  </si>
  <si>
    <t>Valves:</t>
  </si>
  <si>
    <t>F.4.2.2</t>
  </si>
  <si>
    <t>150 mm sluice valve, flanged (Item 2)</t>
  </si>
  <si>
    <t>F.4.2.3</t>
  </si>
  <si>
    <t>80 mm sluice valve, flanged (Item 18)</t>
  </si>
  <si>
    <t>F.4.2.4</t>
  </si>
  <si>
    <t>150 mm altitude level control valve, flanged  (Item 7)</t>
  </si>
  <si>
    <t>F.4.2.5</t>
  </si>
  <si>
    <t>150 mm non return valve, flanged  (Item 8)</t>
  </si>
  <si>
    <t>F.4.3</t>
  </si>
  <si>
    <t>Water meter:</t>
  </si>
  <si>
    <t>F.4.3.1</t>
  </si>
  <si>
    <t>150 mm water meter, flanged (Item 6)</t>
  </si>
  <si>
    <t>F.4.4</t>
  </si>
  <si>
    <t>Strainer:</t>
  </si>
  <si>
    <t>F.4.4.1</t>
  </si>
  <si>
    <t>150 mm strainer, flanged (Item 4)</t>
  </si>
  <si>
    <t xml:space="preserve">150 mm </t>
  </si>
  <si>
    <t>Galvanised Flanged adapters</t>
  </si>
  <si>
    <t xml:space="preserve">80∅ Flange Adaptor (PN16) Flanged to SANS 1123 </t>
  </si>
  <si>
    <t xml:space="preserve">100∅ Flange Adaptor (PN16) Flanged to SANS 1123 </t>
  </si>
  <si>
    <t>F.3.2.5</t>
  </si>
  <si>
    <t xml:space="preserve">150∅ Flange Adaptor (PN16) Flanged to SANS 1123 </t>
  </si>
  <si>
    <t>Galvanised Flanged Reducers</t>
  </si>
  <si>
    <t>F.3.2.6</t>
  </si>
  <si>
    <t>150∅ x 100∅ REDUCER WITH  BOTH ENDS FLANGED TO SANS 1123 - 2500/3.</t>
  </si>
  <si>
    <t>F.3.2.7</t>
  </si>
  <si>
    <t>150 ∅ x 80∅ REDUCER WITH  BOTH ENDS FLANGED TO SANS 1123 - 2500/3.</t>
  </si>
  <si>
    <t>F.3.2.8</t>
  </si>
  <si>
    <t xml:space="preserve">Tee: </t>
  </si>
  <si>
    <t>150∅ mm</t>
  </si>
  <si>
    <t>Rough:</t>
  </si>
  <si>
    <t>Vertical to chamber floor slab</t>
  </si>
  <si>
    <t>PSGA 8.2.5</t>
  </si>
  <si>
    <t>Sumps in:</t>
  </si>
  <si>
    <t>F.4.2.1</t>
  </si>
  <si>
    <t>Valve chamber</t>
  </si>
  <si>
    <t>F.5.1.1</t>
  </si>
  <si>
    <t>Valve Chambers floor slab (Ref.395)</t>
  </si>
  <si>
    <t>Blinding layer in 15MPa concrete, 50mm thick for:</t>
  </si>
  <si>
    <t>Valve chambers</t>
  </si>
  <si>
    <t>Strength concrete, Grade 25MPa:</t>
  </si>
  <si>
    <t>F.6.1.2</t>
  </si>
  <si>
    <t>Valve chamber floor slab</t>
  </si>
  <si>
    <t>PRECAST ELEMENTS</t>
  </si>
  <si>
    <t>Valve chambers :</t>
  </si>
  <si>
    <t>Supply and install/construct precast valve chamber, complete, as per drawing</t>
  </si>
  <si>
    <t xml:space="preserve">1.8 m dia x 1 m Precast circular concrete chambers, cover and base </t>
  </si>
  <si>
    <t xml:space="preserve">b) Float </t>
  </si>
  <si>
    <t>Package treatment plant floor slab Strength concrete, Grade 30MPa</t>
  </si>
  <si>
    <t>Supply and installation of 9m2 Wooden/container guard house (9m2) with still window with burgglar and aluminium blind, single door with 3 lever lock, fully insulated black rubberised flooring, electrical points and 120000BTU split Air-Conditioning installed with isolator</t>
  </si>
  <si>
    <t xml:space="preserve">Concrete Ring Beam to suit the 300 kl tank above with all auxiliary works
</t>
  </si>
  <si>
    <t>D.1.5</t>
  </si>
  <si>
    <t>Design, supply and assemble Filtration system comprising of activated filter media ,powdered activated carbon and hypochlorite for chlorination Packaged Treatment Plant with daily producy of at least 300 m3/d</t>
  </si>
  <si>
    <t>Lastest revision (04-10-2024)</t>
  </si>
  <si>
    <t>Previous revision (04-10-2024)</t>
  </si>
  <si>
    <t xml:space="preserve">Variance </t>
  </si>
  <si>
    <t>South Cluster EXCL.RO</t>
  </si>
  <si>
    <t>South Cluster INCL.RO</t>
  </si>
  <si>
    <t>Guard House (3m x3m)</t>
  </si>
  <si>
    <r>
      <t>Density 3.95 kg/m2</t>
    </r>
    <r>
      <rPr>
        <sz val="10.5"/>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</si>
</sst>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5" formatCode="&quot;$&quot;#,##0_);\(&quot;$&quot;#,##0\)"/>
    <numFmt numFmtId="44" formatCode="_(&quot;$&quot;* #,##0.00_);_(&quot;$&quot;* \(#,##0.00\);_(&quot;$&quot;* &quot;-&quot;??_);_(@_)"/>
    <numFmt numFmtId="164" formatCode="_-&quot;R&quot;* #,##0.00_-;\-&quot;R&quot;* #,##0.00_-;_-&quot;R&quot;* &quot;-&quot;??_-;_-@_-"/>
    <numFmt numFmtId="165" formatCode="_-* #,##0.00_-;\-* #,##0.00_-;_-* &quot;-&quot;??_-;_-@_-"/>
    <numFmt numFmtId="166" formatCode="0.0"/>
    <numFmt numFmtId="167" formatCode="m\.d\.yy;@"/>
    <numFmt numFmtId="168" formatCode="#,##0.0"/>
    <numFmt numFmtId="169" formatCode="&quot;R&quot;#,##0.00"/>
    <numFmt numFmtId="170" formatCode="#,##0.0;[Red]\-#,##0.0"/>
    <numFmt numFmtId="171" formatCode="0.0%"/>
    <numFmt numFmtId="172" formatCode="_ &quot;R&quot;\ * #,##0.00_ ;_ &quot;R&quot;\ * \-#,##0.00_ ;_ &quot;R&quot;\ * &quot;-&quot;??_ ;_ @_ "/>
    <numFmt numFmtId="173" formatCode="_ * #,##0.00_ ;_ * \-#,##0.00_ ;_ * &quot;-&quot;??_ ;_ @_ "/>
    <numFmt numFmtId="174" formatCode="0.000"/>
    <numFmt numFmtId="175" formatCode="_-&quot;£&quot;* #,##0.00_-;\-&quot;£&quot;* #,##0.00_-;_-&quot;£&quot;* &quot;-&quot;??_-;_-@_-"/>
    <numFmt numFmtId="176" formatCode="_-&quot;R&quot;\ * #,##0.00_-;\-&quot;R&quot;\ * #,##0.00_-;_-&quot;R&quot;\ * &quot;-&quot;??_-;_-@_-"/>
    <numFmt numFmtId="177" formatCode="#,##0.000"/>
    <numFmt numFmtId="178" formatCode="General_)"/>
    <numFmt numFmtId="179" formatCode="\$#,##0\ ;\(\$#,##0\)"/>
    <numFmt numFmtId="180" formatCode="_ [$R-1C09]\ * #,##0.00_ ;_ [$R-1C09]\ * \-#,##0.00_ ;_ [$R-1C09]\ * &quot;-&quot;??_ ;_ @_ "/>
    <numFmt numFmtId="181" formatCode="_-[$R-1C09]* #,##0.00_-;\-[$R-1C09]* #,##0.00_-;_-[$R-1C09]* &quot;-&quot;??_-;_-@_-"/>
    <numFmt numFmtId="182" formatCode="_-[$R-432]* #,##0.00_-;\-[$R-432]* #,##0.00_-;_-[$R-432]* &quot;-&quot;??_-;_-@_-"/>
  </numFmts>
  <fonts count="58">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Arial"/>
      <family val="2"/>
    </font>
    <font>
      <sz val="8"/>
      <name val="Times New Roman"/>
      <family val="1"/>
    </font>
    <font>
      <sz val="10"/>
      <color rgb="FF000000"/>
      <name val="Times New Roman"/>
      <family val="1"/>
    </font>
    <font>
      <b/>
      <sz val="10"/>
      <name val="Arial"/>
      <family val="2"/>
    </font>
    <font>
      <sz val="10"/>
      <color rgb="FF000000"/>
      <name val="Arial"/>
      <family val="2"/>
    </font>
    <font>
      <b/>
      <u/>
      <sz val="10"/>
      <name val="Arial"/>
      <family val="2"/>
    </font>
    <font>
      <u/>
      <sz val="10"/>
      <name val="Arial"/>
      <family val="2"/>
    </font>
    <font>
      <b/>
      <sz val="10"/>
      <color rgb="FF000000"/>
      <name val="Arial"/>
      <family val="2"/>
    </font>
    <font>
      <sz val="10"/>
      <name val="Arial"/>
      <family val="2"/>
    </font>
    <font>
      <i/>
      <sz val="10"/>
      <name val="Arial"/>
      <family val="2"/>
    </font>
    <font>
      <vertAlign val="superscript"/>
      <sz val="10"/>
      <name val="Arial"/>
      <family val="2"/>
    </font>
    <font>
      <vertAlign val="superscript"/>
      <sz val="10"/>
      <color rgb="FF000000"/>
      <name val="Arial"/>
      <family val="2"/>
    </font>
    <font>
      <sz val="10"/>
      <color rgb="FFFF0000"/>
      <name val="Arial"/>
      <family val="2"/>
    </font>
    <font>
      <b/>
      <i/>
      <sz val="10"/>
      <name val="Arial"/>
      <family val="2"/>
    </font>
    <font>
      <b/>
      <sz val="10"/>
      <color theme="1"/>
      <name val="Arial"/>
      <family val="2"/>
    </font>
    <font>
      <sz val="9"/>
      <name val="Arial"/>
      <family val="2"/>
    </font>
    <font>
      <sz val="10"/>
      <name val="Times New Roman"/>
      <family val="1"/>
    </font>
    <font>
      <sz val="11"/>
      <color rgb="FF006100"/>
      <name val="Calibri"/>
      <family val="2"/>
      <scheme val="minor"/>
    </font>
    <font>
      <sz val="11"/>
      <color rgb="FF9C0006"/>
      <name val="Calibri"/>
      <family val="2"/>
      <scheme val="minor"/>
    </font>
    <font>
      <sz val="10"/>
      <color theme="1"/>
      <name val="Calibri"/>
      <family val="2"/>
      <scheme val="minor"/>
    </font>
    <font>
      <sz val="11"/>
      <color indexed="8"/>
      <name val="Calibri"/>
      <family val="2"/>
    </font>
    <font>
      <sz val="12"/>
      <name val="Arial"/>
      <family val="2"/>
    </font>
    <font>
      <b/>
      <u/>
      <sz val="10"/>
      <name val="Times New Roman"/>
      <family val="1"/>
    </font>
    <font>
      <u/>
      <sz val="10"/>
      <name val="Times New Roman"/>
      <family val="1"/>
    </font>
    <font>
      <sz val="6"/>
      <name val="Arial"/>
      <family val="2"/>
    </font>
    <font>
      <u/>
      <sz val="10"/>
      <color theme="11"/>
      <name val="Arial"/>
      <family val="2"/>
    </font>
    <font>
      <b/>
      <sz val="10"/>
      <name val="Times New Roman"/>
      <family val="1"/>
    </font>
    <font>
      <b/>
      <sz val="12"/>
      <name val="Arial"/>
      <family val="2"/>
    </font>
    <font>
      <u/>
      <sz val="10"/>
      <color theme="10"/>
      <name val="Arial"/>
      <family val="2"/>
    </font>
    <font>
      <i/>
      <u/>
      <sz val="6"/>
      <name val="Arial"/>
      <family val="2"/>
    </font>
    <font>
      <sz val="10"/>
      <name val="Calibri"/>
      <family val="2"/>
      <scheme val="minor"/>
    </font>
    <font>
      <b/>
      <sz val="15"/>
      <color theme="4"/>
      <name val="Calibri"/>
      <family val="2"/>
      <scheme val="minor"/>
    </font>
    <font>
      <b/>
      <sz val="13"/>
      <color theme="4"/>
      <name val="Calibri"/>
      <family val="2"/>
      <scheme val="minor"/>
    </font>
    <font>
      <b/>
      <sz val="11"/>
      <color theme="4"/>
      <name val="Calibri"/>
      <family val="2"/>
      <scheme val="minor"/>
    </font>
    <font>
      <b/>
      <sz val="18"/>
      <color theme="4"/>
      <name val="Cambria"/>
      <family val="2"/>
      <scheme val="major"/>
    </font>
    <font>
      <i/>
      <u/>
      <sz val="10"/>
      <name val="Times New Roman"/>
      <family val="1"/>
    </font>
    <font>
      <sz val="9"/>
      <name val="Arial MT"/>
      <family val="2"/>
    </font>
    <font>
      <sz val="8"/>
      <name val="Times New Roman"/>
      <family val="1"/>
    </font>
    <font>
      <sz val="10"/>
      <name val="Arial"/>
      <family val="2"/>
    </font>
    <font>
      <sz val="10"/>
      <name val="Arial"/>
      <family val="2"/>
    </font>
    <font>
      <b/>
      <sz val="9"/>
      <name val="Arial"/>
      <family val="2"/>
    </font>
    <font>
      <sz val="8"/>
      <name val="Arial"/>
      <family val="2"/>
    </font>
    <font>
      <sz val="10"/>
      <color theme="1"/>
      <name val="Arial"/>
      <family val="2"/>
    </font>
    <font>
      <vertAlign val="subscript"/>
      <sz val="10"/>
      <name val="Arial"/>
      <family val="2"/>
    </font>
    <font>
      <vertAlign val="superscript"/>
      <sz val="8"/>
      <color indexed="8"/>
      <name val="Arial"/>
      <family val="2"/>
    </font>
    <font>
      <sz val="10"/>
      <color rgb="FF000000"/>
      <name val="Times New Roman"/>
      <family val="1"/>
    </font>
    <font>
      <b/>
      <sz val="10.5"/>
      <name val="Arial"/>
      <family val="2"/>
    </font>
    <font>
      <sz val="10.5"/>
      <name val="Arial"/>
      <family val="2"/>
    </font>
    <font>
      <vertAlign val="superscript"/>
      <sz val="10.5"/>
      <name val="Arial"/>
      <family val="2"/>
    </font>
    <font>
      <u/>
      <sz val="10.5"/>
      <name val="Arial"/>
      <family val="2"/>
    </font>
    <font>
      <sz val="8"/>
      <color rgb="FF000000"/>
      <name val="Arial"/>
      <family val="2"/>
    </font>
  </fonts>
  <fills count="7">
    <fill>
      <patternFill patternType="none"/>
    </fill>
    <fill>
      <patternFill patternType="gray125"/>
    </fill>
    <fill>
      <patternFill patternType="solid">
        <fgColor rgb="FFCCFFCC"/>
      </patternFill>
    </fill>
    <fill>
      <patternFill patternType="solid">
        <fgColor rgb="FFC6EFCE"/>
      </patternFill>
    </fill>
    <fill>
      <patternFill patternType="solid">
        <fgColor rgb="FFFFC7CE"/>
      </patternFill>
    </fill>
    <fill>
      <patternFill patternType="solid">
        <fgColor rgb="FFFFFFCC"/>
      </patternFill>
    </fill>
    <fill>
      <patternFill patternType="solid">
        <fgColor rgb="FFFFFF00"/>
        <bgColor indexed="64"/>
      </patternFill>
    </fill>
  </fills>
  <borders count="5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rgb="FF000000"/>
      </left>
      <right/>
      <top/>
      <bottom/>
      <diagonal/>
    </border>
    <border>
      <left/>
      <right style="thin">
        <color rgb="FF000000"/>
      </right>
      <top/>
      <bottom/>
      <diagonal/>
    </border>
    <border>
      <left style="thin">
        <color indexed="64"/>
      </left>
      <right style="thin">
        <color rgb="FF000000"/>
      </right>
      <top/>
      <bottom/>
      <diagonal/>
    </border>
    <border>
      <left/>
      <right style="thin">
        <color indexed="64"/>
      </right>
      <top/>
      <bottom/>
      <diagonal/>
    </border>
    <border>
      <left style="thin">
        <color rgb="FF000000"/>
      </left>
      <right style="thin">
        <color indexed="64"/>
      </right>
      <top/>
      <bottom/>
      <diagonal/>
    </border>
    <border>
      <left style="thin">
        <color indexed="64"/>
      </left>
      <right style="thin">
        <color rgb="FF000000"/>
      </right>
      <top style="thin">
        <color rgb="FF000000"/>
      </top>
      <bottom/>
      <diagonal/>
    </border>
    <border>
      <left/>
      <right/>
      <top style="thin">
        <color rgb="FF000000"/>
      </top>
      <bottom/>
      <diagonal/>
    </border>
    <border>
      <left style="thin">
        <color indexed="64"/>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rgb="FF000000"/>
      </left>
      <right style="thin">
        <color indexed="64"/>
      </right>
      <top style="thin">
        <color rgb="FF000000"/>
      </top>
      <bottom/>
      <diagonal/>
    </border>
    <border>
      <left/>
      <right style="thin">
        <color indexed="64"/>
      </right>
      <top style="thin">
        <color indexed="64"/>
      </top>
      <bottom style="thin">
        <color indexed="64"/>
      </bottom>
      <diagonal/>
    </border>
    <border>
      <left style="thin">
        <color rgb="FF000000"/>
      </left>
      <right style="thin">
        <color rgb="FF000000"/>
      </right>
      <top style="thin">
        <color indexed="64"/>
      </top>
      <bottom/>
      <diagonal/>
    </border>
    <border>
      <left style="thin">
        <color indexed="64"/>
      </left>
      <right style="thin">
        <color indexed="64"/>
      </right>
      <top/>
      <bottom style="thin">
        <color indexed="64"/>
      </bottom>
      <diagonal/>
    </border>
    <border>
      <left/>
      <right style="thin">
        <color indexed="64"/>
      </right>
      <top style="thin">
        <color rgb="FF000000"/>
      </top>
      <bottom style="thin">
        <color rgb="FF000000"/>
      </bottom>
      <diagonal/>
    </border>
    <border>
      <left style="thin">
        <color indexed="64"/>
      </left>
      <right/>
      <top/>
      <bottom style="thin">
        <color indexed="64"/>
      </bottom>
      <diagonal/>
    </border>
    <border>
      <left/>
      <right/>
      <top/>
      <bottom style="thin">
        <color indexed="64"/>
      </bottom>
      <diagonal/>
    </border>
    <border>
      <left/>
      <right/>
      <top/>
      <bottom style="thick">
        <color theme="4"/>
      </bottom>
      <diagonal/>
    </border>
    <border>
      <left style="thick">
        <color indexed="8"/>
      </left>
      <right/>
      <top/>
      <bottom/>
      <diagonal/>
    </border>
    <border>
      <left style="thick">
        <color indexed="64"/>
      </left>
      <right style="thick">
        <color indexed="64"/>
      </right>
      <top/>
      <bottom/>
      <diagonal/>
    </border>
    <border>
      <left style="thick">
        <color indexed="64"/>
      </left>
      <right style="thin">
        <color indexed="64"/>
      </right>
      <top style="thick">
        <color indexed="64"/>
      </top>
      <bottom style="thin">
        <color indexed="64"/>
      </bottom>
      <diagonal/>
    </border>
    <border>
      <left style="thick">
        <color indexed="64"/>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000000"/>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rgb="FF000000"/>
      </left>
      <right style="thin">
        <color indexed="64"/>
      </right>
      <top style="thin">
        <color rgb="FF000000"/>
      </top>
      <bottom style="thin">
        <color rgb="FF000000"/>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rgb="FF000000"/>
      </right>
      <top/>
      <bottom style="thin">
        <color rgb="FF000000"/>
      </bottom>
      <diagonal/>
    </border>
    <border>
      <left style="thin">
        <color indexed="64"/>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style="thin">
        <color rgb="FF000000"/>
      </top>
      <bottom style="thin">
        <color rgb="FF000000"/>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s>
  <cellStyleXfs count="2960">
    <xf numFmtId="0" fontId="0" fillId="0" borderId="0"/>
    <xf numFmtId="0" fontId="7" fillId="0" borderId="0"/>
    <xf numFmtId="165" fontId="9" fillId="0" borderId="0" applyFont="0" applyFill="0" applyBorder="0" applyAlignment="0" applyProtection="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0" fontId="15" fillId="0" borderId="0"/>
    <xf numFmtId="0" fontId="15" fillId="0" borderId="0"/>
    <xf numFmtId="165" fontId="15" fillId="0" borderId="0" applyFont="0" applyFill="0" applyBorder="0" applyAlignment="0" applyProtection="0"/>
    <xf numFmtId="173" fontId="15" fillId="0" borderId="0" applyFont="0" applyFill="0" applyBorder="0" applyAlignment="0" applyProtection="0"/>
    <xf numFmtId="165"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74" fontId="15" fillId="0" borderId="0" applyFont="0" applyFill="0" applyBorder="0" applyAlignment="0" applyProtection="0"/>
    <xf numFmtId="174" fontId="15" fillId="0" borderId="0" applyFont="0" applyFill="0" applyBorder="0" applyAlignment="0" applyProtection="0"/>
    <xf numFmtId="174" fontId="15" fillId="0" borderId="0" applyFont="0" applyFill="0" applyBorder="0" applyAlignment="0" applyProtection="0"/>
    <xf numFmtId="165"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3" fontId="15" fillId="0" borderId="34" applyProtection="0"/>
    <xf numFmtId="166" fontId="15"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27" fillId="0" borderId="0" applyFont="0" applyFill="0" applyBorder="0" applyAlignment="0" applyProtection="0"/>
    <xf numFmtId="175" fontId="27" fillId="0" borderId="0" applyFont="0" applyFill="0" applyBorder="0" applyAlignment="0" applyProtection="0"/>
    <xf numFmtId="176" fontId="15" fillId="0" borderId="0" applyFont="0" applyFill="0" applyBorder="0" applyAlignment="0" applyProtection="0"/>
    <xf numFmtId="172" fontId="15" fillId="0" borderId="0" applyFont="0" applyFill="0" applyBorder="0" applyAlignment="0" applyProtection="0"/>
    <xf numFmtId="0" fontId="15" fillId="0" borderId="0"/>
    <xf numFmtId="0" fontId="15" fillId="0" borderId="0"/>
    <xf numFmtId="0" fontId="15" fillId="0" borderId="0"/>
    <xf numFmtId="0" fontId="6" fillId="0" borderId="0"/>
    <xf numFmtId="0" fontId="15" fillId="0" borderId="0"/>
    <xf numFmtId="0" fontId="15"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15" fillId="0" borderId="0"/>
    <xf numFmtId="0" fontId="15"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8" fillId="0" borderId="0"/>
    <xf numFmtId="0" fontId="15" fillId="0" borderId="0"/>
    <xf numFmtId="0" fontId="15" fillId="0" borderId="0"/>
    <xf numFmtId="0" fontId="15" fillId="0" borderId="0"/>
    <xf numFmtId="0" fontId="28" fillId="0" borderId="0"/>
    <xf numFmtId="0" fontId="28" fillId="0" borderId="0"/>
    <xf numFmtId="0" fontId="29" fillId="0" borderId="0"/>
    <xf numFmtId="0" fontId="29" fillId="0" borderId="0"/>
    <xf numFmtId="0" fontId="30" fillId="0" borderId="0"/>
    <xf numFmtId="0" fontId="30" fillId="0" borderId="0"/>
    <xf numFmtId="9" fontId="15" fillId="0" borderId="0" applyFont="0" applyFill="0" applyBorder="0" applyAlignment="0" applyProtection="0"/>
    <xf numFmtId="9" fontId="1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73" fontId="15" fillId="0" borderId="0" applyFont="0" applyFill="0" applyBorder="0" applyAlignment="0" applyProtection="0"/>
    <xf numFmtId="3" fontId="15" fillId="0" borderId="0" applyFont="0" applyFill="0" applyBorder="0" applyAlignment="0" applyProtection="0"/>
    <xf numFmtId="3" fontId="15" fillId="0" borderId="0" applyFont="0" applyFill="0" applyBorder="0" applyAlignment="0" applyProtection="0"/>
    <xf numFmtId="168" fontId="31" fillId="0" borderId="35" applyProtection="0"/>
    <xf numFmtId="4" fontId="31" fillId="0" borderId="35" applyProtection="0"/>
    <xf numFmtId="177" fontId="31" fillId="0" borderId="35"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2" fontId="15" fillId="0" borderId="0" applyFont="0" applyFill="0" applyBorder="0" applyAlignment="0" applyProtection="0"/>
    <xf numFmtId="44" fontId="15" fillId="0" borderId="0" applyFont="0" applyFill="0" applyBorder="0" applyAlignment="0" applyProtection="0"/>
    <xf numFmtId="5" fontId="15" fillId="0" borderId="0" applyFont="0" applyFill="0" applyBorder="0" applyAlignment="0" applyProtection="0">
      <alignment vertical="top"/>
    </xf>
    <xf numFmtId="0" fontId="15" fillId="0" borderId="0" applyFont="0" applyFill="0" applyBorder="0" applyAlignment="0" applyProtection="0">
      <alignment vertical="top"/>
    </xf>
    <xf numFmtId="2" fontId="15" fillId="0" borderId="0" applyFont="0" applyFill="0" applyBorder="0" applyAlignment="0" applyProtection="0">
      <alignment vertical="top"/>
    </xf>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178" fontId="33" fillId="0" borderId="36" applyBorder="0"/>
    <xf numFmtId="0" fontId="23" fillId="0" borderId="0" applyNumberFormat="0" applyFont="0" applyFill="0" applyBorder="0" applyAlignment="0" applyProtection="0">
      <protection locked="0"/>
    </xf>
    <xf numFmtId="0" fontId="34" fillId="0" borderId="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xf numFmtId="0" fontId="6" fillId="0" borderId="0"/>
    <xf numFmtId="0" fontId="6" fillId="0" borderId="0"/>
    <xf numFmtId="0" fontId="6" fillId="0" borderId="0"/>
    <xf numFmtId="0" fontId="6"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9"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49" fontId="15" fillId="0" borderId="0"/>
    <xf numFmtId="0" fontId="29" fillId="0" borderId="0"/>
    <xf numFmtId="0" fontId="36" fillId="0" borderId="37"/>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6" fillId="0" borderId="0"/>
    <xf numFmtId="0" fontId="26" fillId="0" borderId="0"/>
    <xf numFmtId="3" fontId="15" fillId="0" borderId="34" applyProtection="0"/>
    <xf numFmtId="0" fontId="37" fillId="0" borderId="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9"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165" fontId="15" fillId="0" borderId="0" applyFont="0" applyFill="0" applyBorder="0" applyAlignment="0" applyProtection="0"/>
    <xf numFmtId="0" fontId="37" fillId="0" borderId="0"/>
    <xf numFmtId="0" fontId="25" fillId="4" borderId="0" applyNumberFormat="0" applyBorder="0" applyAlignment="0" applyProtection="0"/>
    <xf numFmtId="0" fontId="24" fillId="3" borderId="0" applyNumberFormat="0" applyBorder="0" applyAlignment="0" applyProtection="0"/>
    <xf numFmtId="0" fontId="38" fillId="0" borderId="33" applyNumberFormat="0" applyFill="0" applyAlignment="0" applyProtection="0"/>
    <xf numFmtId="0" fontId="39" fillId="0" borderId="33" applyNumberFormat="0" applyFill="0" applyAlignment="0" applyProtection="0"/>
    <xf numFmtId="0" fontId="40" fillId="0" borderId="38" applyNumberFormat="0" applyFill="0" applyAlignment="0" applyProtection="0"/>
    <xf numFmtId="0" fontId="40" fillId="0" borderId="0" applyNumberFormat="0" applyFill="0" applyBorder="0" applyAlignment="0" applyProtection="0"/>
    <xf numFmtId="0" fontId="6" fillId="0" borderId="0"/>
    <xf numFmtId="0" fontId="37" fillId="0" borderId="0"/>
    <xf numFmtId="2" fontId="15" fillId="0" borderId="0"/>
    <xf numFmtId="0" fontId="15" fillId="0" borderId="0"/>
    <xf numFmtId="0" fontId="41" fillId="0" borderId="0" applyNumberFormat="0" applyFill="0" applyBorder="0" applyAlignment="0" applyProtection="0"/>
    <xf numFmtId="9" fontId="15" fillId="0" borderId="0" applyFont="0" applyFill="0" applyBorder="0" applyAlignment="0" applyProtection="0"/>
    <xf numFmtId="165" fontId="26" fillId="0" borderId="0" applyFont="0" applyFill="0" applyBorder="0" applyAlignment="0" applyProtection="0"/>
    <xf numFmtId="0" fontId="15" fillId="0" borderId="0"/>
    <xf numFmtId="165" fontId="15"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17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165" fontId="15"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65" fontId="15" fillId="0" borderId="0" applyFont="0" applyFill="0" applyBorder="0" applyAlignment="0" applyProtection="0"/>
    <xf numFmtId="9" fontId="15" fillId="0" borderId="0" applyFont="0" applyFill="0" applyBorder="0" applyAlignment="0" applyProtection="0"/>
    <xf numFmtId="165" fontId="1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 fillId="0" borderId="0"/>
    <xf numFmtId="165" fontId="1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15" fillId="0" borderId="0" applyFont="0" applyFill="0" applyBorder="0" applyAlignment="0" applyProtection="0"/>
    <xf numFmtId="0" fontId="42" fillId="0" borderId="37"/>
    <xf numFmtId="172" fontId="15" fillId="0" borderId="0" applyFont="0" applyFill="0" applyBorder="0" applyAlignment="0" applyProtection="0"/>
    <xf numFmtId="0" fontId="5" fillId="5" borderId="39" applyNumberFormat="0" applyFont="0" applyAlignment="0" applyProtection="0"/>
    <xf numFmtId="0" fontId="5" fillId="0" borderId="0"/>
    <xf numFmtId="173" fontId="5" fillId="0" borderId="0" applyFont="0" applyFill="0" applyBorder="0" applyAlignment="0" applyProtection="0"/>
    <xf numFmtId="179" fontId="15" fillId="0" borderId="0" applyFont="0" applyFill="0" applyBorder="0" applyAlignment="0" applyProtection="0"/>
    <xf numFmtId="177" fontId="15" fillId="0" borderId="35" applyProtection="0"/>
    <xf numFmtId="2" fontId="28" fillId="0" borderId="0" applyProtection="0"/>
    <xf numFmtId="0" fontId="28" fillId="0" borderId="0" applyProtection="0"/>
    <xf numFmtId="172" fontId="15" fillId="0" borderId="0" applyFont="0" applyFill="0" applyBorder="0" applyAlignment="0" applyProtection="0"/>
    <xf numFmtId="4" fontId="23" fillId="0" borderId="35" applyProtection="0"/>
    <xf numFmtId="168" fontId="15" fillId="0" borderId="35" applyProtection="0"/>
    <xf numFmtId="165" fontId="15" fillId="0" borderId="0" applyFont="0" applyFill="0" applyBorder="0" applyAlignment="0" applyProtection="0"/>
    <xf numFmtId="173" fontId="15" fillId="0" borderId="0" applyFont="0" applyFill="0" applyBorder="0" applyAlignment="0" applyProtection="0"/>
    <xf numFmtId="173" fontId="27" fillId="0" borderId="0" applyFont="0" applyFill="0" applyBorder="0" applyAlignment="0" applyProtection="0"/>
    <xf numFmtId="9" fontId="27" fillId="0" borderId="0" applyFont="0" applyFill="0" applyBorder="0" applyAlignment="0" applyProtection="0"/>
    <xf numFmtId="165" fontId="15"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5" fontId="15"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5" fillId="0" borderId="0"/>
    <xf numFmtId="173" fontId="3" fillId="0" borderId="0" applyFont="0" applyFill="0" applyBorder="0" applyAlignment="0" applyProtection="0"/>
    <xf numFmtId="165" fontId="15" fillId="0" borderId="0" applyFont="0" applyFill="0" applyBorder="0" applyAlignment="0" applyProtection="0"/>
    <xf numFmtId="172" fontId="45" fillId="0" borderId="0" applyFont="0" applyFill="0" applyBorder="0" applyAlignment="0" applyProtection="0"/>
    <xf numFmtId="0" fontId="45" fillId="0" borderId="0"/>
    <xf numFmtId="0" fontId="3" fillId="0" borderId="0"/>
    <xf numFmtId="0" fontId="3" fillId="5" borderId="39" applyNumberFormat="0" applyFont="0" applyAlignment="0" applyProtection="0"/>
    <xf numFmtId="0" fontId="45" fillId="0" borderId="0"/>
    <xf numFmtId="9" fontId="45" fillId="0" borderId="0" applyFont="0" applyFill="0" applyBorder="0" applyAlignment="0" applyProtection="0"/>
    <xf numFmtId="0" fontId="45" fillId="0" borderId="0"/>
    <xf numFmtId="0" fontId="46" fillId="0" borderId="0"/>
    <xf numFmtId="173" fontId="2" fillId="0" borderId="0" applyFont="0" applyFill="0" applyBorder="0" applyAlignment="0" applyProtection="0"/>
    <xf numFmtId="165" fontId="15" fillId="0" borderId="0" applyFont="0" applyFill="0" applyBorder="0" applyAlignment="0" applyProtection="0"/>
    <xf numFmtId="172" fontId="46" fillId="0" borderId="0" applyFont="0" applyFill="0" applyBorder="0" applyAlignment="0" applyProtection="0"/>
    <xf numFmtId="0" fontId="2" fillId="0" borderId="0"/>
    <xf numFmtId="0" fontId="2" fillId="5" borderId="39" applyNumberFormat="0" applyFont="0" applyAlignment="0" applyProtection="0"/>
    <xf numFmtId="9" fontId="46" fillId="0" borderId="0" applyFont="0" applyFill="0" applyBorder="0" applyAlignment="0" applyProtection="0"/>
    <xf numFmtId="164" fontId="52" fillId="0" borderId="0" applyFont="0" applyFill="0" applyBorder="0" applyAlignment="0" applyProtection="0"/>
  </cellStyleXfs>
  <cellXfs count="787">
    <xf numFmtId="0" fontId="0" fillId="0" borderId="0" xfId="0" applyAlignment="1">
      <alignment horizontal="left" vertical="top"/>
    </xf>
    <xf numFmtId="0" fontId="11" fillId="0" borderId="0" xfId="0" applyFont="1" applyAlignment="1">
      <alignment horizontal="left" vertical="top"/>
    </xf>
    <xf numFmtId="0" fontId="10" fillId="2" borderId="1" xfId="0" applyFont="1" applyFill="1" applyBorder="1" applyAlignment="1">
      <alignment horizontal="center" vertical="top" wrapText="1"/>
    </xf>
    <xf numFmtId="0" fontId="11" fillId="0" borderId="6" xfId="0" applyFont="1" applyBorder="1" applyAlignment="1">
      <alignment horizontal="left" vertical="center" wrapText="1"/>
    </xf>
    <xf numFmtId="0" fontId="15" fillId="0" borderId="6" xfId="0" applyFont="1" applyBorder="1" applyAlignment="1">
      <alignment horizontal="center" vertical="top" wrapText="1"/>
    </xf>
    <xf numFmtId="0" fontId="11" fillId="0" borderId="6" xfId="0" applyFont="1" applyBorder="1" applyAlignment="1">
      <alignment horizontal="left" vertical="top" wrapText="1"/>
    </xf>
    <xf numFmtId="0" fontId="15" fillId="0" borderId="6" xfId="0" applyFont="1" applyBorder="1" applyAlignment="1">
      <alignment horizontal="left" vertical="top" wrapText="1"/>
    </xf>
    <xf numFmtId="0" fontId="15"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13" fillId="0" borderId="5" xfId="0" applyFont="1" applyBorder="1" applyAlignment="1">
      <alignment horizontal="left" vertical="center" wrapText="1"/>
    </xf>
    <xf numFmtId="49" fontId="15" fillId="0" borderId="0" xfId="0" applyNumberFormat="1" applyFont="1" applyAlignment="1">
      <alignment horizontal="center" vertical="top"/>
    </xf>
    <xf numFmtId="0" fontId="15" fillId="0" borderId="0" xfId="0" applyFont="1"/>
    <xf numFmtId="0" fontId="15" fillId="0" borderId="14" xfId="0" applyFont="1" applyBorder="1"/>
    <xf numFmtId="49" fontId="10" fillId="0" borderId="14" xfId="0" applyNumberFormat="1" applyFont="1" applyBorder="1" applyAlignment="1">
      <alignment vertical="top" wrapText="1"/>
    </xf>
    <xf numFmtId="49" fontId="10" fillId="0" borderId="0" xfId="0" applyNumberFormat="1" applyFont="1" applyAlignment="1">
      <alignment horizontal="center" vertical="top"/>
    </xf>
    <xf numFmtId="0" fontId="10" fillId="0" borderId="0" xfId="0" applyFont="1"/>
    <xf numFmtId="49" fontId="15" fillId="0" borderId="14" xfId="0" applyNumberFormat="1" applyFont="1" applyBorder="1" applyAlignment="1">
      <alignment vertical="top" wrapText="1"/>
    </xf>
    <xf numFmtId="0" fontId="11" fillId="0" borderId="12" xfId="0" applyFont="1" applyBorder="1" applyAlignment="1">
      <alignment horizontal="left" vertical="top" wrapText="1"/>
    </xf>
    <xf numFmtId="0" fontId="10" fillId="0" borderId="6" xfId="0" applyFont="1" applyBorder="1" applyAlignment="1">
      <alignment horizontal="left" vertical="center" wrapText="1"/>
    </xf>
    <xf numFmtId="0" fontId="15" fillId="0" borderId="6" xfId="0" applyFont="1" applyBorder="1" applyAlignment="1">
      <alignment horizontal="left" vertical="center" wrapText="1"/>
    </xf>
    <xf numFmtId="0" fontId="19" fillId="0" borderId="6" xfId="0" applyFont="1" applyBorder="1" applyAlignment="1">
      <alignment horizontal="center" vertical="center" wrapText="1"/>
    </xf>
    <xf numFmtId="4" fontId="11" fillId="0" borderId="5" xfId="0" applyNumberFormat="1" applyFont="1" applyBorder="1" applyAlignment="1">
      <alignment horizontal="left" vertical="center" wrapText="1"/>
    </xf>
    <xf numFmtId="4" fontId="11" fillId="0" borderId="6" xfId="0" applyNumberFormat="1" applyFont="1" applyBorder="1" applyAlignment="1">
      <alignment horizontal="left" vertical="center" wrapText="1"/>
    </xf>
    <xf numFmtId="0" fontId="14" fillId="0" borderId="6" xfId="0" applyFont="1" applyBorder="1" applyAlignment="1">
      <alignment horizontal="left" vertical="center" wrapText="1"/>
    </xf>
    <xf numFmtId="4" fontId="14" fillId="0" borderId="6" xfId="0" applyNumberFormat="1" applyFont="1" applyBorder="1" applyAlignment="1">
      <alignment horizontal="left" vertical="center" wrapText="1"/>
    </xf>
    <xf numFmtId="0" fontId="14" fillId="0" borderId="6" xfId="0" applyFont="1" applyBorder="1" applyAlignment="1">
      <alignment horizontal="center" vertical="center" wrapText="1"/>
    </xf>
    <xf numFmtId="168" fontId="11" fillId="0" borderId="6" xfId="0" applyNumberFormat="1" applyFont="1" applyBorder="1" applyAlignment="1">
      <alignment horizontal="left" vertical="center" wrapText="1"/>
    </xf>
    <xf numFmtId="168" fontId="11" fillId="0" borderId="6" xfId="0" applyNumberFormat="1" applyFont="1" applyBorder="1" applyAlignment="1">
      <alignment horizontal="center" vertical="center" shrinkToFit="1"/>
    </xf>
    <xf numFmtId="168" fontId="11" fillId="0" borderId="6" xfId="0" applyNumberFormat="1" applyFont="1" applyBorder="1" applyAlignment="1">
      <alignment horizontal="center" vertical="center" wrapText="1"/>
    </xf>
    <xf numFmtId="0" fontId="11" fillId="0" borderId="15" xfId="0" applyFont="1" applyBorder="1" applyAlignment="1">
      <alignment horizontal="left" vertical="top" wrapText="1"/>
    </xf>
    <xf numFmtId="0" fontId="11" fillId="0" borderId="15" xfId="0" applyFont="1" applyBorder="1" applyAlignment="1">
      <alignment horizontal="left" vertical="center" wrapText="1"/>
    </xf>
    <xf numFmtId="0" fontId="11" fillId="0" borderId="0" xfId="0" applyFont="1" applyAlignment="1">
      <alignment vertical="top"/>
    </xf>
    <xf numFmtId="0" fontId="11" fillId="0" borderId="1" xfId="0" applyFont="1" applyBorder="1" applyAlignment="1">
      <alignment horizontal="left" vertical="center" wrapText="1"/>
    </xf>
    <xf numFmtId="166" fontId="11" fillId="0" borderId="6" xfId="0" applyNumberFormat="1" applyFont="1" applyBorder="1" applyAlignment="1">
      <alignment horizontal="center" vertical="center" shrinkToFit="1"/>
    </xf>
    <xf numFmtId="166" fontId="11" fillId="0" borderId="18" xfId="0" applyNumberFormat="1" applyFont="1" applyBorder="1" applyAlignment="1">
      <alignment horizontal="center" vertical="center" shrinkToFit="1"/>
    </xf>
    <xf numFmtId="166" fontId="14" fillId="0" borderId="18" xfId="0" applyNumberFormat="1" applyFont="1" applyBorder="1" applyAlignment="1">
      <alignment horizontal="center" vertical="center" shrinkToFit="1"/>
    </xf>
    <xf numFmtId="0" fontId="15" fillId="0" borderId="18" xfId="0" applyFont="1" applyBorder="1" applyAlignment="1">
      <alignment horizontal="center" vertical="center" wrapText="1"/>
    </xf>
    <xf numFmtId="0" fontId="15" fillId="0" borderId="14" xfId="0" applyFont="1" applyBorder="1" applyAlignment="1">
      <alignment horizontal="center" vertical="center"/>
    </xf>
    <xf numFmtId="0" fontId="10" fillId="0" borderId="14" xfId="0" applyFont="1" applyBorder="1" applyAlignment="1">
      <alignment horizontal="center" vertical="center"/>
    </xf>
    <xf numFmtId="0" fontId="11" fillId="0" borderId="0" xfId="0" applyFont="1" applyAlignment="1">
      <alignment horizontal="left" vertical="center"/>
    </xf>
    <xf numFmtId="40" fontId="15" fillId="0" borderId="14" xfId="0" applyNumberFormat="1" applyFont="1" applyBorder="1" applyAlignment="1">
      <alignment horizontal="center" vertical="center"/>
    </xf>
    <xf numFmtId="0" fontId="15" fillId="0" borderId="15" xfId="0" applyFont="1" applyBorder="1" applyAlignment="1">
      <alignment horizontal="center" vertical="center" wrapText="1"/>
    </xf>
    <xf numFmtId="4" fontId="11" fillId="0" borderId="6" xfId="0" applyNumberFormat="1" applyFont="1" applyBorder="1" applyAlignment="1">
      <alignment horizontal="center" vertical="center" shrinkToFit="1"/>
    </xf>
    <xf numFmtId="168" fontId="15" fillId="0" borderId="6" xfId="0" applyNumberFormat="1" applyFont="1" applyBorder="1" applyAlignment="1">
      <alignment horizontal="center" vertical="center" wrapText="1"/>
    </xf>
    <xf numFmtId="168" fontId="15" fillId="0" borderId="6" xfId="0" applyNumberFormat="1" applyFont="1" applyBorder="1" applyAlignment="1">
      <alignment horizontal="left" vertical="center" wrapText="1"/>
    </xf>
    <xf numFmtId="168" fontId="15" fillId="0" borderId="16" xfId="0" applyNumberFormat="1" applyFont="1" applyBorder="1" applyAlignment="1">
      <alignment horizontal="center" vertical="center" wrapText="1"/>
    </xf>
    <xf numFmtId="168" fontId="11" fillId="0" borderId="15" xfId="0" applyNumberFormat="1" applyFont="1" applyBorder="1" applyAlignment="1">
      <alignment horizontal="center" vertical="center" wrapText="1"/>
    </xf>
    <xf numFmtId="168" fontId="15" fillId="0" borderId="15" xfId="0" applyNumberFormat="1" applyFont="1" applyBorder="1" applyAlignment="1">
      <alignment horizontal="center" vertical="center" wrapText="1"/>
    </xf>
    <xf numFmtId="0" fontId="11" fillId="2" borderId="1" xfId="0" applyFont="1" applyFill="1" applyBorder="1" applyAlignment="1">
      <alignment horizontal="center" vertical="top" wrapText="1"/>
    </xf>
    <xf numFmtId="49" fontId="15" fillId="0" borderId="0" xfId="0" applyNumberFormat="1" applyFont="1"/>
    <xf numFmtId="165" fontId="15" fillId="0" borderId="0" xfId="2" applyFont="1" applyFill="1" applyBorder="1" applyAlignment="1"/>
    <xf numFmtId="49" fontId="15" fillId="0" borderId="15" xfId="0" applyNumberFormat="1" applyFont="1" applyBorder="1" applyAlignment="1">
      <alignment horizontal="center" vertical="center" wrapText="1"/>
    </xf>
    <xf numFmtId="0" fontId="11" fillId="2" borderId="12" xfId="0" applyFont="1" applyFill="1" applyBorder="1" applyAlignment="1">
      <alignment vertical="center"/>
    </xf>
    <xf numFmtId="0" fontId="15" fillId="2" borderId="11" xfId="0" applyFont="1" applyFill="1" applyBorder="1" applyAlignment="1">
      <alignment vertical="center"/>
    </xf>
    <xf numFmtId="0" fontId="15" fillId="0" borderId="14" xfId="0" applyFont="1" applyBorder="1" applyAlignment="1">
      <alignment vertical="center"/>
    </xf>
    <xf numFmtId="0" fontId="11" fillId="0" borderId="12" xfId="0" applyFont="1" applyBorder="1" applyAlignment="1">
      <alignment horizontal="left" vertical="center" wrapText="1"/>
    </xf>
    <xf numFmtId="49" fontId="15" fillId="0" borderId="14" xfId="0" applyNumberFormat="1" applyFont="1" applyBorder="1" applyAlignment="1">
      <alignment vertical="center" wrapText="1"/>
    </xf>
    <xf numFmtId="49" fontId="15" fillId="0" borderId="14" xfId="0" applyNumberFormat="1" applyFont="1" applyBorder="1" applyAlignment="1">
      <alignment horizontal="center" vertical="center" wrapText="1"/>
    </xf>
    <xf numFmtId="0" fontId="11" fillId="0" borderId="15" xfId="0" applyFont="1" applyBorder="1" applyAlignment="1">
      <alignment horizontal="center" vertical="center" wrapText="1"/>
    </xf>
    <xf numFmtId="166" fontId="15" fillId="0" borderId="6" xfId="0" applyNumberFormat="1" applyFont="1" applyBorder="1" applyAlignment="1">
      <alignment horizontal="center" vertical="center" shrinkToFit="1"/>
    </xf>
    <xf numFmtId="166" fontId="15" fillId="0" borderId="6" xfId="0" applyNumberFormat="1" applyFont="1" applyBorder="1" applyAlignment="1">
      <alignment horizontal="left" vertical="center" wrapText="1"/>
    </xf>
    <xf numFmtId="166" fontId="15" fillId="0" borderId="6" xfId="0" applyNumberFormat="1" applyFont="1" applyBorder="1" applyAlignment="1">
      <alignment horizontal="center" vertical="center" wrapText="1"/>
    </xf>
    <xf numFmtId="49" fontId="10" fillId="0" borderId="14" xfId="0" applyNumberFormat="1" applyFont="1" applyBorder="1" applyAlignment="1">
      <alignment horizontal="center" vertical="center" wrapText="1"/>
    </xf>
    <xf numFmtId="169" fontId="10" fillId="2" borderId="1" xfId="0" applyNumberFormat="1" applyFont="1" applyFill="1" applyBorder="1" applyAlignment="1">
      <alignment horizontal="left" vertical="top" wrapText="1" indent="2"/>
    </xf>
    <xf numFmtId="169" fontId="15" fillId="0" borderId="14" xfId="2" applyNumberFormat="1" applyFont="1" applyFill="1" applyBorder="1" applyAlignment="1">
      <alignment vertical="center"/>
    </xf>
    <xf numFmtId="169" fontId="15" fillId="0" borderId="14" xfId="0" applyNumberFormat="1" applyFont="1" applyBorder="1" applyAlignment="1">
      <alignment vertical="center"/>
    </xf>
    <xf numFmtId="169" fontId="10" fillId="0" borderId="14" xfId="2" applyNumberFormat="1" applyFont="1" applyFill="1" applyBorder="1" applyAlignment="1">
      <alignment vertical="center"/>
    </xf>
    <xf numFmtId="169" fontId="10" fillId="0" borderId="14" xfId="0" applyNumberFormat="1" applyFont="1" applyBorder="1" applyAlignment="1">
      <alignment vertical="center"/>
    </xf>
    <xf numFmtId="169" fontId="11" fillId="0" borderId="0" xfId="0" applyNumberFormat="1" applyFont="1" applyAlignment="1">
      <alignment horizontal="left" vertical="top"/>
    </xf>
    <xf numFmtId="169" fontId="11" fillId="0" borderId="5" xfId="0" applyNumberFormat="1" applyFont="1" applyBorder="1" applyAlignment="1">
      <alignment vertical="top" wrapText="1"/>
    </xf>
    <xf numFmtId="169" fontId="15" fillId="0" borderId="0" xfId="2" applyNumberFormat="1" applyFont="1" applyFill="1" applyBorder="1" applyAlignment="1">
      <alignment vertical="center"/>
    </xf>
    <xf numFmtId="167" fontId="15" fillId="0" borderId="6" xfId="0" applyNumberFormat="1" applyFont="1" applyBorder="1" applyAlignment="1">
      <alignment horizontal="center" vertical="center" shrinkToFit="1"/>
    </xf>
    <xf numFmtId="0" fontId="15" fillId="0" borderId="6" xfId="3" applyFont="1" applyBorder="1" applyAlignment="1">
      <alignment horizontal="left" vertical="center" wrapText="1"/>
    </xf>
    <xf numFmtId="0" fontId="15" fillId="0" borderId="6" xfId="3" applyFont="1" applyBorder="1" applyAlignment="1">
      <alignment horizontal="center" vertical="center" wrapText="1"/>
    </xf>
    <xf numFmtId="169" fontId="11" fillId="0" borderId="0" xfId="0" applyNumberFormat="1" applyFont="1" applyAlignment="1">
      <alignment horizontal="right" vertical="top"/>
    </xf>
    <xf numFmtId="40" fontId="15" fillId="0" borderId="0" xfId="0" applyNumberFormat="1" applyFont="1" applyAlignment="1">
      <alignment horizontal="center" vertical="top"/>
    </xf>
    <xf numFmtId="0" fontId="11" fillId="0" borderId="0" xfId="0" applyFont="1" applyAlignment="1">
      <alignment vertical="center"/>
    </xf>
    <xf numFmtId="49" fontId="15" fillId="0" borderId="14" xfId="0" applyNumberFormat="1" applyFont="1" applyBorder="1" applyAlignment="1">
      <alignment horizontal="center" vertical="top" wrapText="1"/>
    </xf>
    <xf numFmtId="0" fontId="15" fillId="0" borderId="14" xfId="0" applyFont="1" applyBorder="1" applyAlignment="1">
      <alignment vertical="top"/>
    </xf>
    <xf numFmtId="0" fontId="10" fillId="0" borderId="6" xfId="0" applyFont="1" applyBorder="1" applyAlignment="1">
      <alignment horizontal="center" vertical="top" wrapText="1"/>
    </xf>
    <xf numFmtId="0" fontId="11" fillId="0" borderId="16" xfId="0" applyFont="1" applyBorder="1" applyAlignment="1">
      <alignment horizontal="center" vertical="center" wrapText="1"/>
    </xf>
    <xf numFmtId="0" fontId="11" fillId="0" borderId="5" xfId="0" applyFont="1" applyBorder="1" applyAlignment="1">
      <alignment horizontal="right" vertical="center" wrapText="1"/>
    </xf>
    <xf numFmtId="0" fontId="11" fillId="0" borderId="0" xfId="0" applyFont="1" applyAlignment="1">
      <alignment horizontal="right" vertical="top"/>
    </xf>
    <xf numFmtId="40" fontId="10" fillId="0" borderId="0" xfId="0" applyNumberFormat="1" applyFont="1" applyAlignment="1">
      <alignment horizontal="center" vertical="top"/>
    </xf>
    <xf numFmtId="0" fontId="10" fillId="0" borderId="14" xfId="0" applyFont="1" applyBorder="1" applyAlignment="1">
      <alignment vertical="top"/>
    </xf>
    <xf numFmtId="0" fontId="11" fillId="0" borderId="5" xfId="0" applyFont="1" applyBorder="1" applyAlignment="1">
      <alignment horizontal="center" vertical="center" wrapText="1"/>
    </xf>
    <xf numFmtId="169" fontId="10" fillId="2" borderId="1" xfId="0" applyNumberFormat="1" applyFont="1" applyFill="1" applyBorder="1" applyAlignment="1">
      <alignment horizontal="center" vertical="top" wrapText="1"/>
    </xf>
    <xf numFmtId="0" fontId="11" fillId="0" borderId="0" xfId="0" applyFont="1" applyAlignment="1">
      <alignment horizontal="center" vertical="top"/>
    </xf>
    <xf numFmtId="0" fontId="11" fillId="2" borderId="23" xfId="0" applyFont="1" applyFill="1" applyBorder="1" applyAlignment="1">
      <alignment horizontal="center" vertical="top" wrapText="1"/>
    </xf>
    <xf numFmtId="0" fontId="11" fillId="2" borderId="24" xfId="0" applyFont="1" applyFill="1" applyBorder="1" applyAlignment="1">
      <alignment horizontal="center" vertical="top" wrapText="1"/>
    </xf>
    <xf numFmtId="0" fontId="10" fillId="2" borderId="24" xfId="0" applyFont="1" applyFill="1" applyBorder="1" applyAlignment="1">
      <alignment horizontal="center" vertical="top" wrapText="1"/>
    </xf>
    <xf numFmtId="169" fontId="11" fillId="0" borderId="26" xfId="0" applyNumberFormat="1" applyFont="1" applyBorder="1" applyAlignment="1">
      <alignment vertical="top" wrapText="1"/>
    </xf>
    <xf numFmtId="0" fontId="11" fillId="0" borderId="18" xfId="0" applyFont="1" applyBorder="1" applyAlignment="1">
      <alignment horizontal="center" vertical="center" wrapText="1"/>
    </xf>
    <xf numFmtId="0" fontId="15" fillId="0" borderId="0" xfId="0" applyFont="1" applyAlignment="1">
      <alignment horizontal="center" vertical="center" wrapText="1"/>
    </xf>
    <xf numFmtId="0" fontId="12" fillId="0" borderId="5" xfId="0" applyFont="1" applyBorder="1" applyAlignment="1">
      <alignment horizontal="left" vertical="center" wrapText="1"/>
    </xf>
    <xf numFmtId="0" fontId="15" fillId="0" borderId="17" xfId="0" applyFont="1" applyBorder="1" applyAlignment="1">
      <alignment horizontal="left" vertical="center" wrapText="1"/>
    </xf>
    <xf numFmtId="0" fontId="15" fillId="0" borderId="16" xfId="3" applyFont="1" applyBorder="1" applyAlignment="1">
      <alignment horizontal="left" vertical="center" wrapText="1"/>
    </xf>
    <xf numFmtId="0" fontId="11" fillId="0" borderId="0" xfId="0" applyFont="1" applyAlignment="1">
      <alignment horizontal="left" vertical="center" wrapText="1"/>
    </xf>
    <xf numFmtId="0" fontId="11" fillId="0" borderId="0" xfId="0" applyFont="1" applyAlignment="1">
      <alignment horizontal="center" vertical="center" wrapText="1"/>
    </xf>
    <xf numFmtId="169" fontId="15" fillId="0" borderId="0" xfId="0" applyNumberFormat="1" applyFont="1" applyAlignment="1">
      <alignment vertical="center"/>
    </xf>
    <xf numFmtId="49" fontId="15" fillId="0" borderId="0" xfId="0" applyNumberFormat="1" applyFont="1" applyAlignment="1">
      <alignment horizontal="center" vertical="center" wrapText="1"/>
    </xf>
    <xf numFmtId="0" fontId="15" fillId="0" borderId="0" xfId="0" applyFont="1" applyAlignment="1">
      <alignment horizontal="center" vertical="center"/>
    </xf>
    <xf numFmtId="0" fontId="11" fillId="0" borderId="0" xfId="0" applyFont="1" applyAlignment="1">
      <alignment vertical="center" wrapText="1"/>
    </xf>
    <xf numFmtId="0" fontId="10" fillId="0" borderId="6" xfId="0" applyFont="1" applyBorder="1" applyAlignment="1">
      <alignment horizontal="center" vertical="center" wrapText="1"/>
    </xf>
    <xf numFmtId="169" fontId="10" fillId="2" borderId="24" xfId="0" applyNumberFormat="1" applyFont="1" applyFill="1" applyBorder="1" applyAlignment="1">
      <alignment horizontal="center" vertical="top" wrapText="1"/>
    </xf>
    <xf numFmtId="169" fontId="10" fillId="2" borderId="25" xfId="0" applyNumberFormat="1" applyFont="1" applyFill="1" applyBorder="1" applyAlignment="1">
      <alignment horizontal="center" vertical="top" wrapText="1"/>
    </xf>
    <xf numFmtId="0" fontId="14" fillId="0" borderId="6" xfId="0" applyFont="1" applyBorder="1" applyAlignment="1">
      <alignment horizontal="center" vertical="top" wrapText="1"/>
    </xf>
    <xf numFmtId="0" fontId="11" fillId="0" borderId="6" xfId="0" applyFont="1" applyBorder="1" applyAlignment="1">
      <alignment horizontal="center" vertical="top" wrapText="1"/>
    </xf>
    <xf numFmtId="0" fontId="11" fillId="0" borderId="20" xfId="0" applyFont="1" applyBorder="1" applyAlignment="1">
      <alignment horizontal="center" vertical="center" wrapText="1"/>
    </xf>
    <xf numFmtId="0" fontId="11" fillId="0" borderId="11" xfId="0" applyFont="1" applyBorder="1" applyAlignment="1">
      <alignment horizontal="center" wrapText="1"/>
    </xf>
    <xf numFmtId="0" fontId="11" fillId="0" borderId="12" xfId="0" applyFont="1" applyBorder="1" applyAlignment="1">
      <alignment horizontal="center" wrapText="1"/>
    </xf>
    <xf numFmtId="0" fontId="14" fillId="0" borderId="18" xfId="0" applyFont="1" applyBorder="1" applyAlignment="1">
      <alignment horizontal="center" vertical="center" wrapText="1"/>
    </xf>
    <xf numFmtId="0" fontId="11" fillId="0" borderId="14"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4" xfId="0" applyFont="1" applyBorder="1" applyAlignment="1">
      <alignment horizontal="center"/>
    </xf>
    <xf numFmtId="49" fontId="15" fillId="0" borderId="14" xfId="0" applyNumberFormat="1" applyFont="1" applyBorder="1" applyAlignment="1">
      <alignment horizontal="center" vertical="top"/>
    </xf>
    <xf numFmtId="49" fontId="15" fillId="0" borderId="14" xfId="0" applyNumberFormat="1" applyFont="1" applyBorder="1" applyAlignment="1">
      <alignment horizontal="center" wrapText="1"/>
    </xf>
    <xf numFmtId="49" fontId="15" fillId="0" borderId="19" xfId="0" applyNumberFormat="1" applyFont="1" applyBorder="1" applyAlignment="1">
      <alignment horizontal="center" wrapText="1"/>
    </xf>
    <xf numFmtId="0" fontId="14" fillId="0" borderId="5" xfId="0" applyFont="1" applyBorder="1" applyAlignment="1">
      <alignment horizontal="center" vertical="center" wrapText="1"/>
    </xf>
    <xf numFmtId="49" fontId="10" fillId="0" borderId="14" xfId="0" applyNumberFormat="1" applyFont="1" applyBorder="1" applyAlignment="1">
      <alignment horizontal="center" vertical="top"/>
    </xf>
    <xf numFmtId="49" fontId="10" fillId="0" borderId="14" xfId="0" applyNumberFormat="1" applyFont="1" applyBorder="1" applyAlignment="1">
      <alignment horizontal="center" vertical="top" wrapText="1"/>
    </xf>
    <xf numFmtId="0" fontId="10" fillId="0" borderId="18" xfId="0" applyFont="1" applyBorder="1" applyAlignment="1">
      <alignment horizontal="center" vertical="center" wrapText="1"/>
    </xf>
    <xf numFmtId="0" fontId="15" fillId="0" borderId="18" xfId="0" applyFont="1" applyBorder="1" applyAlignment="1">
      <alignment horizontal="center" vertical="top" wrapText="1"/>
    </xf>
    <xf numFmtId="0" fontId="11" fillId="2" borderId="12" xfId="0" applyFont="1" applyFill="1" applyBorder="1" applyAlignment="1">
      <alignment horizontal="left" vertical="center" wrapText="1"/>
    </xf>
    <xf numFmtId="4" fontId="11" fillId="0" borderId="5" xfId="0" applyNumberFormat="1" applyFont="1" applyBorder="1" applyAlignment="1">
      <alignment horizontal="center" vertical="center" wrapText="1"/>
    </xf>
    <xf numFmtId="169" fontId="11" fillId="0" borderId="5" xfId="0" applyNumberFormat="1" applyFont="1" applyBorder="1" applyAlignment="1">
      <alignment horizontal="center" vertical="center" wrapText="1"/>
    </xf>
    <xf numFmtId="169" fontId="11" fillId="0" borderId="26" xfId="0" applyNumberFormat="1" applyFont="1" applyBorder="1" applyAlignment="1">
      <alignment horizontal="center" vertical="center" wrapText="1"/>
    </xf>
    <xf numFmtId="4" fontId="11" fillId="0" borderId="6" xfId="0" applyNumberFormat="1" applyFont="1" applyBorder="1" applyAlignment="1">
      <alignment horizontal="center" vertical="center" wrapText="1"/>
    </xf>
    <xf numFmtId="0" fontId="11" fillId="0" borderId="14" xfId="0" applyFont="1" applyBorder="1" applyAlignment="1">
      <alignment horizontal="center" vertical="center"/>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166" fontId="10" fillId="0" borderId="14" xfId="0" applyNumberFormat="1" applyFont="1" applyBorder="1" applyAlignment="1">
      <alignment horizontal="center" vertical="center"/>
    </xf>
    <xf numFmtId="166" fontId="15" fillId="0" borderId="14" xfId="0" applyNumberFormat="1" applyFont="1" applyBorder="1" applyAlignment="1">
      <alignment horizontal="center" vertical="center"/>
    </xf>
    <xf numFmtId="49" fontId="15" fillId="0" borderId="0" xfId="0" applyNumberFormat="1" applyFont="1" applyAlignment="1">
      <alignment horizontal="center" vertical="center"/>
    </xf>
    <xf numFmtId="0" fontId="11" fillId="0" borderId="0" xfId="0" applyFont="1" applyAlignment="1">
      <alignment horizontal="center" vertical="center"/>
    </xf>
    <xf numFmtId="169" fontId="11" fillId="0" borderId="0" xfId="0" applyNumberFormat="1" applyFont="1" applyAlignment="1">
      <alignment horizontal="right" vertical="center" wrapText="1"/>
    </xf>
    <xf numFmtId="170" fontId="15" fillId="0" borderId="14" xfId="0" applyNumberFormat="1" applyFont="1" applyBorder="1" applyAlignment="1">
      <alignment horizontal="center" vertical="center"/>
    </xf>
    <xf numFmtId="49" fontId="15" fillId="0" borderId="14" xfId="0" applyNumberFormat="1" applyFont="1" applyBorder="1" applyAlignment="1">
      <alignment horizontal="center" vertical="center"/>
    </xf>
    <xf numFmtId="166" fontId="15" fillId="0" borderId="0" xfId="0" applyNumberFormat="1" applyFont="1" applyAlignment="1">
      <alignment horizontal="center" vertical="center"/>
    </xf>
    <xf numFmtId="0" fontId="12" fillId="0" borderId="6" xfId="0" applyFont="1" applyBorder="1" applyAlignment="1">
      <alignment horizontal="left" vertical="center" wrapText="1"/>
    </xf>
    <xf numFmtId="0" fontId="12" fillId="0" borderId="28" xfId="0" applyFont="1" applyBorder="1" applyAlignment="1">
      <alignment horizontal="left" vertical="center" wrapText="1"/>
    </xf>
    <xf numFmtId="0" fontId="14" fillId="0" borderId="20" xfId="0" applyFont="1" applyBorder="1" applyAlignment="1">
      <alignment horizontal="center" vertical="center" wrapText="1"/>
    </xf>
    <xf numFmtId="169" fontId="14" fillId="0" borderId="0" xfId="0" applyNumberFormat="1" applyFont="1" applyAlignment="1">
      <alignment vertical="center"/>
    </xf>
    <xf numFmtId="166" fontId="15" fillId="0" borderId="0" xfId="0" applyNumberFormat="1" applyFont="1" applyAlignment="1">
      <alignment horizontal="center" vertical="center" shrinkToFit="1"/>
    </xf>
    <xf numFmtId="0" fontId="15" fillId="0" borderId="0" xfId="3" applyFont="1" applyAlignment="1">
      <alignment horizontal="left" vertical="center" wrapText="1"/>
    </xf>
    <xf numFmtId="0" fontId="15" fillId="0" borderId="0" xfId="3" applyFont="1" applyAlignment="1">
      <alignment horizontal="center" vertical="center" wrapText="1"/>
    </xf>
    <xf numFmtId="0" fontId="15" fillId="0" borderId="0" xfId="0" applyFont="1" applyAlignment="1">
      <alignment horizontal="center"/>
    </xf>
    <xf numFmtId="0" fontId="15" fillId="0" borderId="0" xfId="0" applyFont="1" applyAlignment="1">
      <alignment horizontal="left"/>
    </xf>
    <xf numFmtId="0" fontId="15" fillId="0" borderId="0" xfId="0" applyFont="1" applyAlignment="1">
      <alignment vertical="center"/>
    </xf>
    <xf numFmtId="40" fontId="15" fillId="0" borderId="0" xfId="0" applyNumberFormat="1" applyFont="1"/>
    <xf numFmtId="49" fontId="19" fillId="0" borderId="0" xfId="0" applyNumberFormat="1" applyFont="1" applyAlignment="1">
      <alignment horizontal="center" vertical="top"/>
    </xf>
    <xf numFmtId="4" fontId="15" fillId="0" borderId="14" xfId="2" applyNumberFormat="1" applyFont="1" applyFill="1" applyBorder="1" applyAlignment="1">
      <alignment vertical="center"/>
    </xf>
    <xf numFmtId="4" fontId="15" fillId="0" borderId="14" xfId="0" applyNumberFormat="1" applyFont="1" applyBorder="1" applyAlignment="1">
      <alignment vertical="center"/>
    </xf>
    <xf numFmtId="4" fontId="15" fillId="0" borderId="14" xfId="0" applyNumberFormat="1" applyFont="1" applyBorder="1" applyAlignment="1">
      <alignment horizontal="right" vertical="center"/>
    </xf>
    <xf numFmtId="0" fontId="10" fillId="0" borderId="14" xfId="0" applyFont="1" applyBorder="1" applyAlignment="1">
      <alignment vertical="center"/>
    </xf>
    <xf numFmtId="49" fontId="10" fillId="0" borderId="14" xfId="0" applyNumberFormat="1" applyFont="1" applyBorder="1" applyAlignment="1">
      <alignment vertical="center" wrapText="1"/>
    </xf>
    <xf numFmtId="10" fontId="15" fillId="0" borderId="0" xfId="0" applyNumberFormat="1" applyFont="1" applyAlignment="1">
      <alignment horizontal="center" vertical="center"/>
    </xf>
    <xf numFmtId="4" fontId="15" fillId="0" borderId="0" xfId="0" applyNumberFormat="1" applyFont="1" applyAlignment="1">
      <alignment horizontal="center" vertical="center"/>
    </xf>
    <xf numFmtId="0" fontId="10" fillId="0" borderId="6" xfId="0" applyFont="1" applyBorder="1" applyAlignment="1">
      <alignment horizontal="left" vertical="top" wrapText="1"/>
    </xf>
    <xf numFmtId="169" fontId="11" fillId="0" borderId="20" xfId="0" applyNumberFormat="1" applyFont="1" applyBorder="1" applyAlignment="1">
      <alignment horizontal="right" vertical="center" wrapText="1"/>
    </xf>
    <xf numFmtId="0" fontId="15" fillId="0" borderId="0" xfId="0" applyFont="1" applyAlignment="1">
      <alignment horizontal="left" vertical="top"/>
    </xf>
    <xf numFmtId="0" fontId="11" fillId="0" borderId="32" xfId="0" applyFont="1" applyBorder="1" applyAlignment="1">
      <alignment horizontal="center" vertical="center" wrapText="1"/>
    </xf>
    <xf numFmtId="169" fontId="15" fillId="0" borderId="0" xfId="0" applyNumberFormat="1" applyFont="1" applyAlignment="1">
      <alignment horizontal="left" vertical="top"/>
    </xf>
    <xf numFmtId="0" fontId="10" fillId="0" borderId="14" xfId="0" applyFont="1" applyBorder="1" applyAlignment="1">
      <alignment horizontal="left" vertical="center" wrapText="1"/>
    </xf>
    <xf numFmtId="0" fontId="14" fillId="0" borderId="6" xfId="0" applyFont="1" applyBorder="1" applyAlignment="1">
      <alignment horizontal="left" vertical="top" wrapText="1"/>
    </xf>
    <xf numFmtId="49" fontId="15" fillId="0" borderId="14" xfId="0" applyNumberFormat="1" applyFont="1" applyBorder="1" applyAlignment="1">
      <alignment horizontal="left" vertical="center" wrapText="1"/>
    </xf>
    <xf numFmtId="49" fontId="10" fillId="0" borderId="14" xfId="0" applyNumberFormat="1" applyFont="1" applyBorder="1" applyAlignment="1">
      <alignment horizontal="left" vertical="center" wrapText="1"/>
    </xf>
    <xf numFmtId="49" fontId="21" fillId="0" borderId="14" xfId="0" applyNumberFormat="1" applyFont="1" applyBorder="1" applyAlignment="1">
      <alignment vertical="center" wrapText="1"/>
    </xf>
    <xf numFmtId="0" fontId="14" fillId="0" borderId="18" xfId="0" applyFont="1" applyBorder="1" applyAlignment="1">
      <alignment horizontal="left" vertical="center" wrapText="1"/>
    </xf>
    <xf numFmtId="171" fontId="15" fillId="0" borderId="14" xfId="0" applyNumberFormat="1" applyFont="1" applyBorder="1" applyAlignment="1">
      <alignment horizontal="center" vertical="center"/>
    </xf>
    <xf numFmtId="4" fontId="15" fillId="0" borderId="14" xfId="2" applyNumberFormat="1" applyFont="1" applyFill="1" applyBorder="1" applyAlignment="1"/>
    <xf numFmtId="4" fontId="11" fillId="0" borderId="6" xfId="0" applyNumberFormat="1" applyFont="1" applyBorder="1" applyAlignment="1">
      <alignment vertical="center" wrapText="1"/>
    </xf>
    <xf numFmtId="4" fontId="15" fillId="0" borderId="15" xfId="2" applyNumberFormat="1" applyFont="1" applyFill="1" applyBorder="1" applyAlignment="1">
      <alignment vertical="center"/>
    </xf>
    <xf numFmtId="4" fontId="11" fillId="0" borderId="16" xfId="0" applyNumberFormat="1" applyFont="1" applyBorder="1" applyAlignment="1">
      <alignment vertical="center" wrapText="1"/>
    </xf>
    <xf numFmtId="0" fontId="15" fillId="0" borderId="17" xfId="0" applyFont="1" applyBorder="1" applyAlignment="1">
      <alignment horizontal="center" vertical="center" wrapText="1"/>
    </xf>
    <xf numFmtId="167" fontId="10" fillId="0" borderId="6" xfId="0" applyNumberFormat="1" applyFont="1" applyBorder="1" applyAlignment="1">
      <alignment horizontal="center" shrinkToFit="1"/>
    </xf>
    <xf numFmtId="0" fontId="15" fillId="0" borderId="18" xfId="0" applyFont="1" applyBorder="1" applyAlignment="1">
      <alignment horizontal="center" wrapText="1"/>
    </xf>
    <xf numFmtId="167" fontId="15" fillId="0" borderId="6" xfId="0" applyNumberFormat="1" applyFont="1" applyBorder="1" applyAlignment="1">
      <alignment horizontal="center" shrinkToFit="1"/>
    </xf>
    <xf numFmtId="0" fontId="15" fillId="0" borderId="6" xfId="0" applyFont="1" applyBorder="1" applyAlignment="1">
      <alignment horizontal="left" wrapText="1"/>
    </xf>
    <xf numFmtId="166" fontId="15" fillId="0" borderId="18" xfId="0" applyNumberFormat="1" applyFont="1" applyBorder="1" applyAlignment="1">
      <alignment horizontal="left" shrinkToFit="1"/>
    </xf>
    <xf numFmtId="166" fontId="15" fillId="0" borderId="18" xfId="0" applyNumberFormat="1" applyFont="1" applyBorder="1" applyAlignment="1">
      <alignment horizontal="center" shrinkToFit="1"/>
    </xf>
    <xf numFmtId="166" fontId="15" fillId="0" borderId="18" xfId="0" applyNumberFormat="1" applyFont="1" applyBorder="1" applyAlignment="1">
      <alignment horizontal="left" vertical="center" shrinkToFit="1"/>
    </xf>
    <xf numFmtId="4" fontId="11" fillId="0" borderId="5" xfId="0" applyNumberFormat="1" applyFont="1" applyBorder="1" applyAlignment="1">
      <alignment vertical="center" wrapText="1"/>
    </xf>
    <xf numFmtId="4" fontId="11" fillId="0" borderId="26" xfId="0" applyNumberFormat="1" applyFont="1" applyBorder="1" applyAlignment="1">
      <alignment vertical="center" wrapText="1"/>
    </xf>
    <xf numFmtId="4" fontId="11" fillId="0" borderId="20" xfId="0" applyNumberFormat="1" applyFont="1" applyBorder="1" applyAlignment="1">
      <alignment vertical="center" wrapText="1"/>
    </xf>
    <xf numFmtId="0" fontId="10" fillId="0" borderId="20" xfId="0" applyFont="1" applyBorder="1" applyAlignment="1">
      <alignment wrapText="1"/>
    </xf>
    <xf numFmtId="0" fontId="15" fillId="0" borderId="20" xfId="0" applyFont="1" applyBorder="1" applyAlignment="1">
      <alignment wrapText="1"/>
    </xf>
    <xf numFmtId="0" fontId="15" fillId="0" borderId="16" xfId="0" applyFont="1" applyBorder="1" applyAlignment="1">
      <alignment wrapText="1"/>
    </xf>
    <xf numFmtId="4" fontId="15" fillId="0" borderId="19" xfId="0" applyNumberFormat="1" applyFont="1" applyBorder="1" applyAlignment="1">
      <alignment vertical="center"/>
    </xf>
    <xf numFmtId="4" fontId="11" fillId="0" borderId="0" xfId="0" applyNumberFormat="1" applyFont="1" applyAlignment="1">
      <alignment horizontal="right" vertical="center" wrapText="1"/>
    </xf>
    <xf numFmtId="4" fontId="11" fillId="0" borderId="6" xfId="0" applyNumberFormat="1" applyFont="1" applyBorder="1" applyAlignment="1">
      <alignment vertical="top" wrapText="1"/>
    </xf>
    <xf numFmtId="4" fontId="11" fillId="0" borderId="20" xfId="0" applyNumberFormat="1" applyFont="1" applyBorder="1" applyAlignment="1">
      <alignment horizontal="right" vertical="center" wrapText="1"/>
    </xf>
    <xf numFmtId="0" fontId="11" fillId="0" borderId="20" xfId="0" applyFont="1" applyBorder="1" applyAlignment="1">
      <alignment horizontal="left" vertical="top" wrapText="1"/>
    </xf>
    <xf numFmtId="0" fontId="11" fillId="0" borderId="17" xfId="0" applyFont="1" applyBorder="1" applyAlignment="1">
      <alignment horizontal="center" vertical="center" wrapText="1"/>
    </xf>
    <xf numFmtId="0" fontId="15" fillId="0" borderId="14" xfId="0" applyFont="1" applyBorder="1" applyAlignment="1">
      <alignment horizontal="left" vertical="top" wrapText="1"/>
    </xf>
    <xf numFmtId="0" fontId="11" fillId="0" borderId="18" xfId="0" applyFont="1" applyBorder="1" applyAlignment="1">
      <alignment horizontal="center" wrapText="1"/>
    </xf>
    <xf numFmtId="168" fontId="19" fillId="0" borderId="6" xfId="0" applyNumberFormat="1" applyFont="1" applyBorder="1" applyAlignment="1">
      <alignment horizontal="center" vertical="center" wrapText="1"/>
    </xf>
    <xf numFmtId="167" fontId="10" fillId="0" borderId="6" xfId="0" applyNumberFormat="1" applyFont="1" applyBorder="1" applyAlignment="1">
      <alignment horizontal="center" vertical="center" shrinkToFit="1"/>
    </xf>
    <xf numFmtId="0" fontId="15" fillId="2" borderId="12" xfId="0" applyFont="1" applyFill="1" applyBorder="1" applyAlignment="1">
      <alignment vertical="center"/>
    </xf>
    <xf numFmtId="0" fontId="15" fillId="0" borderId="14" xfId="9" applyBorder="1" applyAlignment="1">
      <alignment horizontal="center" vertical="top" wrapText="1"/>
    </xf>
    <xf numFmtId="0" fontId="15" fillId="0" borderId="14" xfId="9" applyBorder="1" applyAlignment="1">
      <alignment vertical="top" wrapText="1"/>
    </xf>
    <xf numFmtId="4" fontId="11" fillId="0" borderId="20" xfId="0" applyNumberFormat="1" applyFont="1" applyBorder="1" applyAlignment="1">
      <alignment horizontal="right" vertical="top" wrapText="1"/>
    </xf>
    <xf numFmtId="0" fontId="14" fillId="0" borderId="18" xfId="0" applyFont="1" applyBorder="1" applyAlignment="1">
      <alignment horizontal="left" vertical="top" wrapText="1"/>
    </xf>
    <xf numFmtId="0" fontId="15" fillId="0" borderId="20" xfId="0" applyFont="1" applyBorder="1" applyAlignment="1">
      <alignment horizontal="left" vertical="center" wrapText="1"/>
    </xf>
    <xf numFmtId="4" fontId="11" fillId="0" borderId="12" xfId="0" applyNumberFormat="1" applyFont="1" applyBorder="1" applyAlignment="1">
      <alignment vertical="center" wrapText="1"/>
    </xf>
    <xf numFmtId="4" fontId="11" fillId="2" borderId="12" xfId="0" applyNumberFormat="1" applyFont="1" applyFill="1" applyBorder="1" applyAlignment="1">
      <alignment vertical="center"/>
    </xf>
    <xf numFmtId="4" fontId="15" fillId="0" borderId="14" xfId="0" applyNumberFormat="1" applyFont="1" applyBorder="1"/>
    <xf numFmtId="0" fontId="11" fillId="0" borderId="20" xfId="0" applyFont="1" applyBorder="1" applyAlignment="1">
      <alignment horizontal="center" vertical="center"/>
    </xf>
    <xf numFmtId="0" fontId="14" fillId="0" borderId="0" xfId="0" applyFont="1" applyAlignment="1">
      <alignment horizontal="left" vertical="top"/>
    </xf>
    <xf numFmtId="49" fontId="15" fillId="0" borderId="15" xfId="0" applyNumberFormat="1" applyFont="1" applyBorder="1" applyAlignment="1">
      <alignment horizontal="center" vertical="center"/>
    </xf>
    <xf numFmtId="0" fontId="11" fillId="0" borderId="19" xfId="0" applyFont="1" applyBorder="1" applyAlignment="1">
      <alignment horizontal="center" vertical="center" wrapText="1"/>
    </xf>
    <xf numFmtId="0" fontId="10" fillId="0" borderId="16" xfId="0" applyFont="1" applyBorder="1" applyAlignment="1">
      <alignment wrapText="1"/>
    </xf>
    <xf numFmtId="0" fontId="14" fillId="0" borderId="0" xfId="0" applyFont="1" applyAlignment="1">
      <alignment horizontal="center" vertical="center" wrapText="1"/>
    </xf>
    <xf numFmtId="0" fontId="15" fillId="0" borderId="15" xfId="0" applyFont="1" applyBorder="1" applyAlignment="1">
      <alignment horizontal="left" vertical="top" wrapText="1"/>
    </xf>
    <xf numFmtId="49" fontId="15" fillId="0" borderId="15" xfId="0" applyNumberFormat="1" applyFont="1" applyBorder="1" applyAlignment="1">
      <alignment vertical="top" wrapText="1"/>
    </xf>
    <xf numFmtId="0" fontId="14" fillId="0" borderId="15" xfId="0" applyFont="1" applyBorder="1" applyAlignment="1">
      <alignment horizontal="left" vertical="center" wrapText="1"/>
    </xf>
    <xf numFmtId="0" fontId="15" fillId="0" borderId="20" xfId="0" applyFont="1" applyBorder="1" applyAlignment="1">
      <alignment horizontal="center" vertical="center" wrapText="1"/>
    </xf>
    <xf numFmtId="0" fontId="15" fillId="0" borderId="15" xfId="0" applyFont="1" applyBorder="1" applyAlignment="1">
      <alignment horizontal="center" vertical="center"/>
    </xf>
    <xf numFmtId="0" fontId="22" fillId="0" borderId="6" xfId="0" applyFont="1" applyBorder="1" applyAlignment="1">
      <alignment horizontal="left" vertical="top" wrapText="1"/>
    </xf>
    <xf numFmtId="0" fontId="11" fillId="0" borderId="6" xfId="3" applyFont="1" applyBorder="1" applyAlignment="1">
      <alignment horizontal="left" vertical="center" wrapText="1"/>
    </xf>
    <xf numFmtId="166" fontId="22" fillId="0" borderId="6" xfId="0" applyNumberFormat="1" applyFont="1" applyBorder="1" applyAlignment="1">
      <alignment horizontal="center" vertical="center" wrapText="1"/>
    </xf>
    <xf numFmtId="0" fontId="10" fillId="0" borderId="19" xfId="0" applyFont="1" applyBorder="1" applyAlignment="1">
      <alignment horizontal="center" vertical="center" wrapText="1"/>
    </xf>
    <xf numFmtId="40" fontId="15" fillId="0" borderId="0" xfId="0" applyNumberFormat="1" applyFont="1" applyAlignment="1">
      <alignment horizontal="center" vertical="center"/>
    </xf>
    <xf numFmtId="4" fontId="10" fillId="0" borderId="15" xfId="2" applyNumberFormat="1" applyFont="1" applyFill="1" applyBorder="1" applyAlignment="1">
      <alignment vertical="center"/>
    </xf>
    <xf numFmtId="168" fontId="10" fillId="0" borderId="15" xfId="0" applyNumberFormat="1" applyFont="1" applyBorder="1" applyAlignment="1">
      <alignment horizontal="center" vertical="center" wrapText="1"/>
    </xf>
    <xf numFmtId="0" fontId="14" fillId="0" borderId="15" xfId="0" applyFont="1" applyBorder="1" applyAlignment="1">
      <alignment horizontal="left" vertical="top" wrapText="1"/>
    </xf>
    <xf numFmtId="0" fontId="10" fillId="0" borderId="14" xfId="0" applyFont="1" applyBorder="1" applyAlignment="1">
      <alignment horizontal="center" vertical="center" wrapText="1"/>
    </xf>
    <xf numFmtId="0" fontId="15" fillId="0" borderId="14" xfId="9" applyBorder="1" applyAlignment="1">
      <alignment horizontal="center" vertical="center" wrapText="1"/>
    </xf>
    <xf numFmtId="0" fontId="10" fillId="0" borderId="14" xfId="9" applyFont="1" applyBorder="1" applyAlignment="1">
      <alignment vertical="top" wrapText="1"/>
    </xf>
    <xf numFmtId="166" fontId="15" fillId="0" borderId="19" xfId="0" applyNumberFormat="1" applyFont="1" applyBorder="1" applyAlignment="1">
      <alignment horizontal="center" vertical="center"/>
    </xf>
    <xf numFmtId="0" fontId="11" fillId="0" borderId="6" xfId="3" applyFont="1" applyBorder="1" applyAlignment="1">
      <alignment horizontal="left" vertical="top" wrapText="1"/>
    </xf>
    <xf numFmtId="164" fontId="15" fillId="0" borderId="14" xfId="2" applyNumberFormat="1" applyFont="1" applyFill="1" applyBorder="1" applyAlignment="1">
      <alignment vertical="center"/>
    </xf>
    <xf numFmtId="164" fontId="15" fillId="0" borderId="14" xfId="0" applyNumberFormat="1" applyFont="1" applyBorder="1" applyAlignment="1">
      <alignment vertical="center"/>
    </xf>
    <xf numFmtId="164" fontId="10" fillId="0" borderId="14" xfId="2" applyNumberFormat="1" applyFont="1" applyFill="1" applyBorder="1" applyAlignment="1">
      <alignment vertical="center"/>
    </xf>
    <xf numFmtId="164" fontId="10" fillId="0" borderId="14" xfId="0" applyNumberFormat="1" applyFont="1" applyBorder="1" applyAlignment="1">
      <alignment vertical="center"/>
    </xf>
    <xf numFmtId="164" fontId="15" fillId="0" borderId="14" xfId="5" applyNumberFormat="1" applyFont="1" applyFill="1" applyBorder="1" applyAlignment="1">
      <alignment vertical="center"/>
    </xf>
    <xf numFmtId="164" fontId="15" fillId="0" borderId="14" xfId="0" applyNumberFormat="1" applyFont="1" applyBorder="1" applyAlignment="1">
      <alignment horizontal="right" vertical="center"/>
    </xf>
    <xf numFmtId="164" fontId="15" fillId="0" borderId="14" xfId="2" applyNumberFormat="1" applyFont="1" applyFill="1" applyBorder="1" applyAlignment="1"/>
    <xf numFmtId="164" fontId="15" fillId="0" borderId="14" xfId="0" applyNumberFormat="1" applyFont="1" applyBorder="1"/>
    <xf numFmtId="164" fontId="11" fillId="2" borderId="12" xfId="0" applyNumberFormat="1" applyFont="1" applyFill="1" applyBorder="1" applyAlignment="1">
      <alignment vertical="center"/>
    </xf>
    <xf numFmtId="164" fontId="14" fillId="2" borderId="13" xfId="0" applyNumberFormat="1" applyFont="1" applyFill="1" applyBorder="1" applyAlignment="1">
      <alignment vertical="center"/>
    </xf>
    <xf numFmtId="164" fontId="11" fillId="0" borderId="16" xfId="0" applyNumberFormat="1" applyFont="1" applyBorder="1" applyAlignment="1">
      <alignment vertical="center" wrapText="1"/>
    </xf>
    <xf numFmtId="164" fontId="11" fillId="0" borderId="20" xfId="0" applyNumberFormat="1" applyFont="1" applyBorder="1" applyAlignment="1">
      <alignment vertical="center" wrapText="1"/>
    </xf>
    <xf numFmtId="164" fontId="11" fillId="0" borderId="6" xfId="0" applyNumberFormat="1" applyFont="1" applyBorder="1" applyAlignment="1">
      <alignment vertical="center" wrapText="1"/>
    </xf>
    <xf numFmtId="164" fontId="15" fillId="0" borderId="19" xfId="0" applyNumberFormat="1" applyFont="1" applyBorder="1" applyAlignment="1">
      <alignment vertical="center"/>
    </xf>
    <xf numFmtId="164" fontId="11" fillId="2" borderId="12" xfId="0" applyNumberFormat="1" applyFont="1" applyFill="1" applyBorder="1" applyAlignment="1">
      <alignment horizontal="left" vertical="center" wrapText="1"/>
    </xf>
    <xf numFmtId="164" fontId="11" fillId="0" borderId="12" xfId="0" applyNumberFormat="1" applyFont="1" applyBorder="1" applyAlignment="1">
      <alignment vertical="center" wrapText="1"/>
    </xf>
    <xf numFmtId="164" fontId="11" fillId="0" borderId="6" xfId="0" applyNumberFormat="1" applyFont="1" applyBorder="1" applyAlignment="1">
      <alignment vertical="top" wrapText="1"/>
    </xf>
    <xf numFmtId="164" fontId="11" fillId="0" borderId="20" xfId="0" applyNumberFormat="1" applyFont="1" applyBorder="1" applyAlignment="1">
      <alignment horizontal="right" vertical="center" wrapText="1"/>
    </xf>
    <xf numFmtId="164" fontId="11" fillId="0" borderId="6" xfId="0" applyNumberFormat="1" applyFont="1" applyBorder="1" applyAlignment="1">
      <alignment horizontal="right" vertical="center" wrapText="1"/>
    </xf>
    <xf numFmtId="164" fontId="11" fillId="0" borderId="14" xfId="0" applyNumberFormat="1" applyFont="1" applyBorder="1" applyAlignment="1">
      <alignment horizontal="right" vertical="center" wrapText="1"/>
    </xf>
    <xf numFmtId="164" fontId="15" fillId="0" borderId="15" xfId="2" applyNumberFormat="1" applyFont="1" applyFill="1" applyBorder="1" applyAlignment="1">
      <alignment vertical="center"/>
    </xf>
    <xf numFmtId="164" fontId="15" fillId="2" borderId="27" xfId="0" applyNumberFormat="1" applyFont="1" applyFill="1" applyBorder="1" applyAlignment="1">
      <alignment vertical="center"/>
    </xf>
    <xf numFmtId="164" fontId="15" fillId="0" borderId="14" xfId="2" applyNumberFormat="1" applyFont="1" applyFill="1" applyBorder="1" applyAlignment="1">
      <alignment horizontal="center" vertical="center"/>
    </xf>
    <xf numFmtId="164" fontId="15" fillId="0" borderId="14" xfId="0" applyNumberFormat="1" applyFont="1" applyBorder="1" applyAlignment="1">
      <alignment horizontal="center" vertical="center"/>
    </xf>
    <xf numFmtId="164" fontId="10" fillId="0" borderId="14" xfId="2" applyNumberFormat="1" applyFont="1" applyFill="1" applyBorder="1" applyAlignment="1">
      <alignment horizontal="center" vertical="center"/>
    </xf>
    <xf numFmtId="164" fontId="10" fillId="0" borderId="14" xfId="0" applyNumberFormat="1" applyFont="1" applyBorder="1" applyAlignment="1">
      <alignment horizontal="center" vertical="center"/>
    </xf>
    <xf numFmtId="164" fontId="11" fillId="0" borderId="16" xfId="0" applyNumberFormat="1" applyFont="1" applyBorder="1" applyAlignment="1">
      <alignment horizontal="center" vertical="center" wrapText="1"/>
    </xf>
    <xf numFmtId="164" fontId="11" fillId="0" borderId="14" xfId="0" applyNumberFormat="1" applyFont="1" applyBorder="1" applyAlignment="1">
      <alignment horizontal="center" vertical="center"/>
    </xf>
    <xf numFmtId="164" fontId="11" fillId="0" borderId="0" xfId="0" applyNumberFormat="1" applyFont="1" applyAlignment="1">
      <alignment horizontal="center" vertical="center" wrapText="1"/>
    </xf>
    <xf numFmtId="164" fontId="15" fillId="0" borderId="14" xfId="2" applyNumberFormat="1" applyFont="1" applyFill="1" applyBorder="1" applyAlignment="1">
      <alignment horizontal="right" vertical="center"/>
    </xf>
    <xf numFmtId="164" fontId="15" fillId="0" borderId="15" xfId="2" applyNumberFormat="1" applyFont="1" applyFill="1" applyBorder="1" applyAlignment="1">
      <alignment horizontal="center" vertical="center"/>
    </xf>
    <xf numFmtId="164" fontId="15" fillId="0" borderId="15" xfId="2" applyNumberFormat="1" applyFont="1" applyFill="1" applyBorder="1" applyAlignment="1">
      <alignment horizontal="right" vertical="center"/>
    </xf>
    <xf numFmtId="164" fontId="15" fillId="0" borderId="14" xfId="0" applyNumberFormat="1" applyFont="1" applyBorder="1" applyAlignment="1">
      <alignment horizontal="right"/>
    </xf>
    <xf numFmtId="164" fontId="11" fillId="2" borderId="27" xfId="0" applyNumberFormat="1" applyFont="1" applyFill="1" applyBorder="1" applyAlignment="1">
      <alignment vertical="center"/>
    </xf>
    <xf numFmtId="164" fontId="11" fillId="0" borderId="12" xfId="0" applyNumberFormat="1" applyFont="1" applyBorder="1" applyAlignment="1">
      <alignment wrapText="1"/>
    </xf>
    <xf numFmtId="164" fontId="14" fillId="0" borderId="13" xfId="0" applyNumberFormat="1" applyFont="1" applyBorder="1" applyAlignment="1">
      <alignment vertical="center"/>
    </xf>
    <xf numFmtId="0" fontId="11" fillId="2" borderId="11" xfId="0" applyFont="1" applyFill="1" applyBorder="1" applyAlignment="1">
      <alignment vertical="center"/>
    </xf>
    <xf numFmtId="164" fontId="11" fillId="0" borderId="6" xfId="0" applyNumberFormat="1" applyFont="1" applyBorder="1" applyAlignment="1">
      <alignment horizontal="center" vertical="center" wrapText="1"/>
    </xf>
    <xf numFmtId="164" fontId="14" fillId="2" borderId="13" xfId="0" applyNumberFormat="1" applyFont="1" applyFill="1" applyBorder="1" applyAlignment="1">
      <alignment vertical="center" wrapText="1"/>
    </xf>
    <xf numFmtId="164" fontId="11" fillId="0" borderId="6" xfId="0" applyNumberFormat="1" applyFont="1" applyBorder="1" applyAlignment="1">
      <alignment wrapText="1"/>
    </xf>
    <xf numFmtId="0" fontId="11" fillId="2" borderId="11" xfId="0" applyFont="1" applyFill="1" applyBorder="1" applyAlignment="1">
      <alignment horizontal="left" vertical="center"/>
    </xf>
    <xf numFmtId="165" fontId="15" fillId="0" borderId="14" xfId="2" applyFont="1" applyFill="1" applyBorder="1" applyAlignment="1">
      <alignment vertical="center"/>
    </xf>
    <xf numFmtId="0" fontId="11" fillId="0" borderId="5" xfId="0" applyFont="1" applyBorder="1" applyAlignment="1">
      <alignment vertical="center" wrapText="1"/>
    </xf>
    <xf numFmtId="164" fontId="11" fillId="0" borderId="6" xfId="0" applyNumberFormat="1" applyFont="1" applyBorder="1" applyAlignment="1">
      <alignment horizontal="left" vertical="center" wrapText="1"/>
    </xf>
    <xf numFmtId="49" fontId="15" fillId="0" borderId="19" xfId="0" applyNumberFormat="1" applyFont="1" applyBorder="1" applyAlignment="1">
      <alignment vertical="center" wrapText="1"/>
    </xf>
    <xf numFmtId="164" fontId="15" fillId="0" borderId="0" xfId="2" applyNumberFormat="1" applyFont="1" applyFill="1" applyBorder="1" applyAlignment="1">
      <alignment vertical="center"/>
    </xf>
    <xf numFmtId="0" fontId="15" fillId="0" borderId="6" xfId="0" applyFont="1" applyBorder="1" applyAlignment="1">
      <alignment horizontal="center" vertical="center" shrinkToFit="1"/>
    </xf>
    <xf numFmtId="164" fontId="11" fillId="0" borderId="0" xfId="0" applyNumberFormat="1" applyFont="1" applyAlignment="1">
      <alignment vertical="center" wrapText="1"/>
    </xf>
    <xf numFmtId="164" fontId="11" fillId="0" borderId="19" xfId="0" applyNumberFormat="1" applyFont="1" applyBorder="1" applyAlignment="1">
      <alignment horizontal="right" vertical="center" wrapText="1"/>
    </xf>
    <xf numFmtId="0" fontId="15" fillId="0" borderId="16" xfId="0" applyFont="1" applyBorder="1" applyAlignment="1">
      <alignment vertical="top" wrapText="1"/>
    </xf>
    <xf numFmtId="169" fontId="11" fillId="0" borderId="13" xfId="0" applyNumberFormat="1" applyFont="1" applyBorder="1" applyAlignment="1">
      <alignment horizontal="right" vertical="center" wrapText="1"/>
    </xf>
    <xf numFmtId="169" fontId="11" fillId="0" borderId="12" xfId="0" applyNumberFormat="1" applyFont="1" applyBorder="1" applyAlignment="1">
      <alignment vertical="center" wrapText="1"/>
    </xf>
    <xf numFmtId="169" fontId="11" fillId="2" borderId="13" xfId="0" applyNumberFormat="1" applyFont="1" applyFill="1" applyBorder="1" applyAlignment="1">
      <alignment vertical="center" wrapText="1"/>
    </xf>
    <xf numFmtId="0" fontId="15" fillId="0" borderId="0" xfId="0" applyFont="1" applyAlignment="1">
      <alignment horizontal="left" vertical="top" wrapText="1"/>
    </xf>
    <xf numFmtId="0" fontId="15" fillId="0" borderId="16" xfId="0" applyFont="1" applyBorder="1" applyAlignment="1">
      <alignment horizontal="left" vertical="top" wrapText="1"/>
    </xf>
    <xf numFmtId="0" fontId="14" fillId="0" borderId="21" xfId="0" applyFont="1" applyBorder="1" applyAlignment="1">
      <alignment horizontal="center" vertical="center" wrapText="1"/>
    </xf>
    <xf numFmtId="0" fontId="10" fillId="0" borderId="0" xfId="0" applyFont="1" applyAlignment="1">
      <alignment horizontal="left" vertical="top" wrapText="1"/>
    </xf>
    <xf numFmtId="164" fontId="14" fillId="0" borderId="13" xfId="0" applyNumberFormat="1" applyFont="1" applyBorder="1" applyAlignment="1">
      <alignment horizontal="right" vertical="center" wrapText="1"/>
    </xf>
    <xf numFmtId="164" fontId="14" fillId="2" borderId="13" xfId="0" applyNumberFormat="1" applyFont="1" applyFill="1" applyBorder="1" applyAlignment="1">
      <alignment horizontal="right" vertical="center" wrapText="1"/>
    </xf>
    <xf numFmtId="49" fontId="10" fillId="0" borderId="15" xfId="0" applyNumberFormat="1" applyFont="1" applyBorder="1" applyAlignment="1">
      <alignment horizontal="center" vertical="center" wrapText="1"/>
    </xf>
    <xf numFmtId="0" fontId="14" fillId="0" borderId="19" xfId="0" applyFont="1" applyBorder="1" applyAlignment="1">
      <alignment horizontal="center" vertical="center" wrapText="1"/>
    </xf>
    <xf numFmtId="49" fontId="15" fillId="0" borderId="0" xfId="0" applyNumberFormat="1" applyFont="1" applyAlignment="1">
      <alignment vertical="top" wrapText="1"/>
    </xf>
    <xf numFmtId="0" fontId="11" fillId="0" borderId="19" xfId="0" applyFont="1" applyBorder="1" applyAlignment="1">
      <alignment horizontal="center" vertical="center"/>
    </xf>
    <xf numFmtId="0" fontId="11" fillId="0" borderId="0" xfId="3" applyFont="1" applyAlignment="1">
      <alignment horizontal="left" vertical="top"/>
    </xf>
    <xf numFmtId="169" fontId="11" fillId="0" borderId="0" xfId="3" applyNumberFormat="1" applyFont="1" applyAlignment="1">
      <alignment horizontal="right" vertical="top"/>
    </xf>
    <xf numFmtId="169" fontId="11" fillId="0" borderId="0" xfId="3" applyNumberFormat="1" applyFont="1" applyAlignment="1">
      <alignment horizontal="left" vertical="top"/>
    </xf>
    <xf numFmtId="169" fontId="15" fillId="0" borderId="0" xfId="3" applyNumberFormat="1" applyFont="1" applyAlignment="1">
      <alignment horizontal="left" vertical="top"/>
    </xf>
    <xf numFmtId="0" fontId="11" fillId="0" borderId="0" xfId="3" applyFont="1" applyAlignment="1">
      <alignment horizontal="left" vertical="center"/>
    </xf>
    <xf numFmtId="0" fontId="11" fillId="2" borderId="12" xfId="3" applyFont="1" applyFill="1" applyBorder="1" applyAlignment="1">
      <alignment vertical="center"/>
    </xf>
    <xf numFmtId="0" fontId="15" fillId="2" borderId="11" xfId="3" applyFont="1" applyFill="1" applyBorder="1" applyAlignment="1">
      <alignment vertical="center"/>
    </xf>
    <xf numFmtId="0" fontId="15" fillId="0" borderId="0" xfId="3" applyFont="1"/>
    <xf numFmtId="49" fontId="15" fillId="0" borderId="0" xfId="3" applyNumberFormat="1" applyFont="1" applyAlignment="1">
      <alignment horizontal="center" vertical="top"/>
    </xf>
    <xf numFmtId="0" fontId="11" fillId="0" borderId="6"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15" xfId="3" applyFont="1" applyBorder="1" applyAlignment="1">
      <alignment horizontal="left" vertical="top" wrapText="1"/>
    </xf>
    <xf numFmtId="0" fontId="15" fillId="0" borderId="15" xfId="3" applyFont="1" applyBorder="1"/>
    <xf numFmtId="0" fontId="11" fillId="0" borderId="18" xfId="3" applyFont="1" applyBorder="1" applyAlignment="1">
      <alignment horizontal="center" vertical="center" wrapText="1"/>
    </xf>
    <xf numFmtId="0" fontId="11" fillId="0" borderId="15" xfId="3" applyFont="1" applyBorder="1" applyAlignment="1">
      <alignment horizontal="left" vertical="center" wrapText="1"/>
    </xf>
    <xf numFmtId="0" fontId="15" fillId="0" borderId="15" xfId="3" applyFont="1" applyBorder="1" applyAlignment="1">
      <alignment horizontal="center" vertical="center" wrapText="1"/>
    </xf>
    <xf numFmtId="168" fontId="15" fillId="0" borderId="15" xfId="3" applyNumberFormat="1" applyFont="1" applyBorder="1" applyAlignment="1">
      <alignment horizontal="center" vertical="center" wrapText="1"/>
    </xf>
    <xf numFmtId="0" fontId="15" fillId="0" borderId="18" xfId="3" applyFont="1" applyBorder="1" applyAlignment="1">
      <alignment horizontal="center" vertical="center" wrapText="1"/>
    </xf>
    <xf numFmtId="168" fontId="15" fillId="0" borderId="16" xfId="3" applyNumberFormat="1" applyFont="1" applyBorder="1" applyAlignment="1">
      <alignment horizontal="center" vertical="center" wrapText="1"/>
    </xf>
    <xf numFmtId="0" fontId="10" fillId="0" borderId="0" xfId="3" applyFont="1"/>
    <xf numFmtId="49" fontId="10" fillId="0" borderId="0" xfId="3" applyNumberFormat="1" applyFont="1" applyAlignment="1">
      <alignment horizontal="center" vertical="top"/>
    </xf>
    <xf numFmtId="0" fontId="15" fillId="0" borderId="15" xfId="3" applyFont="1" applyBorder="1" applyAlignment="1">
      <alignment horizontal="left" vertical="top" wrapText="1"/>
    </xf>
    <xf numFmtId="0" fontId="15" fillId="0" borderId="18" xfId="3" applyFont="1" applyBorder="1" applyAlignment="1">
      <alignment horizontal="left" vertical="top" wrapText="1"/>
    </xf>
    <xf numFmtId="0" fontId="14" fillId="0" borderId="6" xfId="3" applyFont="1" applyBorder="1" applyAlignment="1">
      <alignment horizontal="center" vertical="center" wrapText="1"/>
    </xf>
    <xf numFmtId="0" fontId="10" fillId="0" borderId="15" xfId="3" applyFont="1" applyBorder="1"/>
    <xf numFmtId="0" fontId="10" fillId="0" borderId="15" xfId="3" applyFont="1" applyBorder="1" applyAlignment="1">
      <alignment horizontal="center" vertical="center" wrapText="1"/>
    </xf>
    <xf numFmtId="4" fontId="11" fillId="0" borderId="6" xfId="3" applyNumberFormat="1" applyFont="1" applyBorder="1" applyAlignment="1">
      <alignment horizontal="center" vertical="center" wrapText="1"/>
    </xf>
    <xf numFmtId="0" fontId="15" fillId="0" borderId="6" xfId="3" applyFont="1" applyBorder="1" applyAlignment="1">
      <alignment horizontal="left" vertical="top" wrapText="1"/>
    </xf>
    <xf numFmtId="0" fontId="10" fillId="0" borderId="6" xfId="3" applyFont="1" applyBorder="1" applyAlignment="1">
      <alignment horizontal="left" vertical="center" wrapText="1"/>
    </xf>
    <xf numFmtId="4" fontId="11" fillId="0" borderId="6" xfId="3" applyNumberFormat="1" applyFont="1" applyBorder="1" applyAlignment="1">
      <alignment vertical="top" wrapText="1"/>
    </xf>
    <xf numFmtId="0" fontId="10" fillId="0" borderId="0" xfId="3" applyFont="1" applyAlignment="1">
      <alignment horizontal="left" vertical="center" wrapText="1"/>
    </xf>
    <xf numFmtId="0" fontId="12" fillId="0" borderId="6" xfId="3" applyFont="1" applyBorder="1" applyAlignment="1">
      <alignment horizontal="left" vertical="center" wrapText="1"/>
    </xf>
    <xf numFmtId="0" fontId="14" fillId="0" borderId="6" xfId="3" applyFont="1" applyBorder="1" applyAlignment="1">
      <alignment horizontal="center" vertical="top" wrapText="1"/>
    </xf>
    <xf numFmtId="0" fontId="12" fillId="0" borderId="28" xfId="3" applyFont="1" applyBorder="1" applyAlignment="1">
      <alignment horizontal="left" vertical="center" wrapText="1"/>
    </xf>
    <xf numFmtId="169" fontId="10" fillId="2" borderId="1" xfId="3" applyNumberFormat="1" applyFont="1" applyFill="1" applyBorder="1" applyAlignment="1">
      <alignment horizontal="left" vertical="top" wrapText="1" indent="2"/>
    </xf>
    <xf numFmtId="0" fontId="10" fillId="2" borderId="1" xfId="3" applyFont="1" applyFill="1" applyBorder="1" applyAlignment="1">
      <alignment horizontal="center" vertical="top" wrapText="1"/>
    </xf>
    <xf numFmtId="0" fontId="11" fillId="2" borderId="1" xfId="3" applyFont="1" applyFill="1" applyBorder="1" applyAlignment="1">
      <alignment horizontal="center" vertical="top" wrapText="1"/>
    </xf>
    <xf numFmtId="0" fontId="10" fillId="0" borderId="6" xfId="3" applyFont="1" applyBorder="1" applyAlignment="1">
      <alignment horizontal="left" vertical="top" wrapText="1"/>
    </xf>
    <xf numFmtId="0" fontId="11" fillId="2" borderId="42" xfId="3" applyFont="1" applyFill="1" applyBorder="1" applyAlignment="1">
      <alignment horizontal="center" vertical="top" wrapText="1"/>
    </xf>
    <xf numFmtId="164" fontId="11" fillId="0" borderId="14" xfId="0" applyNumberFormat="1" applyFont="1" applyBorder="1" applyAlignment="1">
      <alignment vertical="top" wrapText="1"/>
    </xf>
    <xf numFmtId="164" fontId="10" fillId="0" borderId="19" xfId="2" applyNumberFormat="1" applyFont="1" applyFill="1" applyBorder="1" applyAlignment="1">
      <alignment vertical="center"/>
    </xf>
    <xf numFmtId="164" fontId="14" fillId="2" borderId="13" xfId="0" applyNumberFormat="1" applyFont="1" applyFill="1" applyBorder="1" applyAlignment="1">
      <alignment horizontal="right" vertical="center"/>
    </xf>
    <xf numFmtId="164" fontId="10" fillId="0" borderId="14" xfId="0" applyNumberFormat="1" applyFont="1" applyBorder="1" applyAlignment="1">
      <alignment horizontal="right" vertical="center"/>
    </xf>
    <xf numFmtId="164" fontId="11" fillId="0" borderId="6" xfId="3" applyNumberFormat="1" applyFont="1" applyBorder="1" applyAlignment="1">
      <alignment vertical="top" wrapText="1"/>
    </xf>
    <xf numFmtId="164" fontId="11" fillId="0" borderId="6" xfId="3" applyNumberFormat="1" applyFont="1" applyBorder="1" applyAlignment="1">
      <alignment vertical="center" wrapText="1"/>
    </xf>
    <xf numFmtId="164" fontId="15" fillId="0" borderId="14" xfId="3" applyNumberFormat="1" applyFont="1" applyBorder="1" applyAlignment="1">
      <alignment vertical="center"/>
    </xf>
    <xf numFmtId="164" fontId="10" fillId="0" borderId="14" xfId="3" applyNumberFormat="1" applyFont="1" applyBorder="1" applyAlignment="1">
      <alignment horizontal="right" vertical="center"/>
    </xf>
    <xf numFmtId="164" fontId="15" fillId="0" borderId="14" xfId="3" applyNumberFormat="1" applyFont="1" applyBorder="1" applyAlignment="1">
      <alignment horizontal="right" vertical="center"/>
    </xf>
    <xf numFmtId="164" fontId="11" fillId="2" borderId="12" xfId="3" applyNumberFormat="1" applyFont="1" applyFill="1" applyBorder="1" applyAlignment="1">
      <alignment vertical="center"/>
    </xf>
    <xf numFmtId="164" fontId="11" fillId="0" borderId="6" xfId="0" applyNumberFormat="1" applyFont="1" applyBorder="1" applyAlignment="1">
      <alignment horizontal="right" vertical="top" wrapText="1"/>
    </xf>
    <xf numFmtId="164" fontId="15" fillId="0" borderId="20" xfId="2" applyNumberFormat="1" applyFont="1" applyFill="1" applyBorder="1" applyAlignment="1">
      <alignment vertical="center"/>
    </xf>
    <xf numFmtId="40" fontId="15" fillId="0" borderId="14" xfId="0" applyNumberFormat="1" applyFont="1" applyBorder="1"/>
    <xf numFmtId="4" fontId="11" fillId="0" borderId="19" xfId="0" applyNumberFormat="1" applyFont="1" applyBorder="1" applyAlignment="1">
      <alignment horizontal="right" vertical="center" wrapText="1"/>
    </xf>
    <xf numFmtId="0" fontId="11" fillId="2" borderId="42" xfId="0" applyFont="1" applyFill="1" applyBorder="1" applyAlignment="1">
      <alignment horizontal="center" vertical="top" wrapText="1"/>
    </xf>
    <xf numFmtId="169" fontId="10" fillId="2" borderId="46" xfId="0" applyNumberFormat="1" applyFont="1" applyFill="1" applyBorder="1" applyAlignment="1">
      <alignment horizontal="center" vertical="top" wrapText="1"/>
    </xf>
    <xf numFmtId="0" fontId="14" fillId="0" borderId="0" xfId="0" applyFont="1" applyAlignment="1">
      <alignment horizontal="center" vertical="top" wrapText="1"/>
    </xf>
    <xf numFmtId="0" fontId="11" fillId="0" borderId="0" xfId="0" applyFont="1" applyAlignment="1">
      <alignment horizontal="left" vertical="top" wrapText="1"/>
    </xf>
    <xf numFmtId="0" fontId="14" fillId="0" borderId="0" xfId="0" applyFont="1" applyAlignment="1">
      <alignment horizontal="left" vertical="center" wrapText="1"/>
    </xf>
    <xf numFmtId="49" fontId="10" fillId="0" borderId="0" xfId="0" applyNumberFormat="1" applyFont="1" applyAlignment="1">
      <alignment vertical="center" wrapText="1"/>
    </xf>
    <xf numFmtId="0" fontId="14" fillId="0" borderId="0" xfId="0" applyFont="1" applyAlignment="1">
      <alignment horizontal="center" vertical="center"/>
    </xf>
    <xf numFmtId="0" fontId="14" fillId="0" borderId="0" xfId="0" applyFont="1" applyAlignment="1">
      <alignment horizontal="left" vertical="top" wrapText="1"/>
    </xf>
    <xf numFmtId="0" fontId="22" fillId="0" borderId="0" xfId="0" applyFont="1" applyAlignment="1">
      <alignment horizontal="left" vertical="top" wrapText="1"/>
    </xf>
    <xf numFmtId="0" fontId="15" fillId="0" borderId="0" xfId="0" applyFont="1" applyAlignment="1">
      <alignment vertical="top" wrapText="1"/>
    </xf>
    <xf numFmtId="0" fontId="15" fillId="0" borderId="0" xfId="0" applyFont="1" applyAlignment="1">
      <alignment vertical="top"/>
    </xf>
    <xf numFmtId="0" fontId="11" fillId="0" borderId="0" xfId="3" applyFont="1" applyAlignment="1">
      <alignment horizontal="left" vertical="center" wrapText="1"/>
    </xf>
    <xf numFmtId="169" fontId="10" fillId="2" borderId="46" xfId="3" applyNumberFormat="1" applyFont="1" applyFill="1" applyBorder="1" applyAlignment="1">
      <alignment horizontal="right" vertical="top" wrapText="1" indent="3"/>
    </xf>
    <xf numFmtId="4" fontId="11" fillId="0" borderId="20" xfId="3" applyNumberFormat="1" applyFont="1" applyBorder="1" applyAlignment="1">
      <alignment horizontal="right" vertical="top" wrapText="1"/>
    </xf>
    <xf numFmtId="164" fontId="11" fillId="0" borderId="20" xfId="3" applyNumberFormat="1" applyFont="1" applyBorder="1" applyAlignment="1">
      <alignment horizontal="right" vertical="top" wrapText="1"/>
    </xf>
    <xf numFmtId="164" fontId="11" fillId="0" borderId="20" xfId="3" applyNumberFormat="1" applyFont="1" applyBorder="1" applyAlignment="1">
      <alignment horizontal="right" vertical="center" wrapText="1"/>
    </xf>
    <xf numFmtId="164" fontId="11" fillId="0" borderId="19" xfId="3" applyNumberFormat="1" applyFont="1" applyBorder="1" applyAlignment="1">
      <alignment horizontal="right" vertical="center" wrapText="1"/>
    </xf>
    <xf numFmtId="169" fontId="10" fillId="2" borderId="46" xfId="0" applyNumberFormat="1" applyFont="1" applyFill="1" applyBorder="1" applyAlignment="1">
      <alignment horizontal="right" vertical="top" wrapText="1" indent="3"/>
    </xf>
    <xf numFmtId="164" fontId="15" fillId="0" borderId="19" xfId="0" applyNumberFormat="1" applyFont="1" applyBorder="1"/>
    <xf numFmtId="4" fontId="15" fillId="0" borderId="14" xfId="5" applyNumberFormat="1" applyFont="1" applyFill="1" applyBorder="1" applyAlignment="1">
      <alignment vertical="center"/>
    </xf>
    <xf numFmtId="40" fontId="15" fillId="0" borderId="14" xfId="0" applyNumberFormat="1" applyFont="1" applyBorder="1" applyAlignment="1">
      <alignment horizontal="right" vertical="center"/>
    </xf>
    <xf numFmtId="0" fontId="15" fillId="0" borderId="15" xfId="0" applyFont="1" applyBorder="1" applyAlignment="1">
      <alignment horizontal="center"/>
    </xf>
    <xf numFmtId="165" fontId="15" fillId="0" borderId="14" xfId="2" applyFont="1" applyFill="1" applyBorder="1" applyAlignment="1"/>
    <xf numFmtId="0" fontId="11" fillId="0" borderId="12" xfId="0" applyFont="1" applyBorder="1" applyAlignment="1">
      <alignment horizontal="right" vertical="center" wrapText="1"/>
    </xf>
    <xf numFmtId="0" fontId="11" fillId="0" borderId="41" xfId="0" applyFont="1" applyBorder="1" applyAlignment="1">
      <alignment horizontal="center" wrapText="1"/>
    </xf>
    <xf numFmtId="0" fontId="11" fillId="0" borderId="41" xfId="0" applyFont="1" applyBorder="1" applyAlignment="1">
      <alignment horizontal="left" vertical="top" wrapText="1"/>
    </xf>
    <xf numFmtId="0" fontId="11" fillId="0" borderId="41" xfId="0" applyFont="1" applyBorder="1" applyAlignment="1">
      <alignment horizontal="right" vertical="center" wrapText="1"/>
    </xf>
    <xf numFmtId="169" fontId="11" fillId="0" borderId="0" xfId="0" applyNumberFormat="1" applyFont="1" applyAlignment="1">
      <alignment vertical="center" wrapText="1"/>
    </xf>
    <xf numFmtId="169" fontId="11" fillId="0" borderId="14" xfId="0" applyNumberFormat="1" applyFont="1" applyBorder="1" applyAlignment="1">
      <alignment horizontal="right" vertical="center" wrapText="1"/>
    </xf>
    <xf numFmtId="0" fontId="11" fillId="0" borderId="14" xfId="0" applyFont="1" applyBorder="1" applyAlignment="1">
      <alignment horizontal="center" wrapText="1"/>
    </xf>
    <xf numFmtId="0" fontId="11" fillId="0" borderId="14" xfId="0" applyFont="1" applyBorder="1" applyAlignment="1">
      <alignment horizontal="left" vertical="top" wrapText="1"/>
    </xf>
    <xf numFmtId="0" fontId="11" fillId="0" borderId="14" xfId="0" applyFont="1" applyBorder="1" applyAlignment="1">
      <alignment horizontal="left" vertical="center" wrapText="1"/>
    </xf>
    <xf numFmtId="0" fontId="11" fillId="0" borderId="14" xfId="0" applyFont="1" applyBorder="1" applyAlignment="1">
      <alignment horizontal="right" vertical="center" wrapText="1"/>
    </xf>
    <xf numFmtId="167" fontId="11" fillId="0" borderId="18" xfId="0" applyNumberFormat="1" applyFont="1" applyBorder="1" applyAlignment="1">
      <alignment horizontal="center" vertical="center" shrinkToFit="1"/>
    </xf>
    <xf numFmtId="0" fontId="11" fillId="0" borderId="16" xfId="0" applyFont="1" applyBorder="1" applyAlignment="1">
      <alignment horizontal="left" vertical="center" wrapText="1"/>
    </xf>
    <xf numFmtId="0" fontId="10" fillId="0" borderId="20" xfId="0" applyFont="1" applyBorder="1" applyAlignment="1">
      <alignment horizontal="left" vertical="top" wrapText="1"/>
    </xf>
    <xf numFmtId="0" fontId="48" fillId="0" borderId="14" xfId="0" applyFont="1" applyBorder="1" applyAlignment="1">
      <alignment horizontal="center"/>
    </xf>
    <xf numFmtId="0" fontId="48" fillId="0" borderId="15" xfId="0" applyFont="1" applyBorder="1" applyAlignment="1">
      <alignment horizontal="center"/>
    </xf>
    <xf numFmtId="0" fontId="48" fillId="0" borderId="14" xfId="0" applyFont="1" applyBorder="1"/>
    <xf numFmtId="0" fontId="0" fillId="0" borderId="15" xfId="0" applyBorder="1"/>
    <xf numFmtId="169" fontId="15" fillId="0" borderId="19" xfId="2" applyNumberFormat="1" applyFont="1" applyFill="1" applyBorder="1" applyAlignment="1">
      <alignment vertical="center"/>
    </xf>
    <xf numFmtId="0" fontId="15" fillId="0" borderId="29" xfId="0" applyFont="1" applyBorder="1" applyAlignment="1">
      <alignment horizontal="center" vertical="center" wrapText="1"/>
    </xf>
    <xf numFmtId="40" fontId="15" fillId="0" borderId="29" xfId="0" applyNumberFormat="1" applyFont="1" applyBorder="1" applyAlignment="1">
      <alignment horizontal="center" vertical="center"/>
    </xf>
    <xf numFmtId="0" fontId="11" fillId="0" borderId="15" xfId="0" applyFont="1" applyBorder="1" applyAlignment="1">
      <alignment horizontal="center" wrapText="1"/>
    </xf>
    <xf numFmtId="169" fontId="11" fillId="0" borderId="41" xfId="0" applyNumberFormat="1" applyFont="1" applyBorder="1" applyAlignment="1">
      <alignment vertical="center" wrapText="1"/>
    </xf>
    <xf numFmtId="169" fontId="11" fillId="0" borderId="19" xfId="0" applyNumberFormat="1" applyFont="1" applyBorder="1" applyAlignment="1">
      <alignment horizontal="right" vertical="center" wrapText="1"/>
    </xf>
    <xf numFmtId="169" fontId="11" fillId="0" borderId="14" xfId="0" applyNumberFormat="1" applyFont="1" applyBorder="1" applyAlignment="1">
      <alignment vertical="center" wrapText="1"/>
    </xf>
    <xf numFmtId="0" fontId="11" fillId="0" borderId="15" xfId="0" applyFont="1" applyBorder="1" applyAlignment="1">
      <alignment horizontal="center" vertical="top"/>
    </xf>
    <xf numFmtId="0" fontId="11" fillId="0" borderId="14" xfId="0" applyFont="1" applyBorder="1" applyAlignment="1">
      <alignment horizontal="center" vertical="top"/>
    </xf>
    <xf numFmtId="0" fontId="11" fillId="0" borderId="14" xfId="0" applyFont="1" applyBorder="1" applyAlignment="1">
      <alignment horizontal="left" vertical="top"/>
    </xf>
    <xf numFmtId="169" fontId="11" fillId="0" borderId="14" xfId="0" applyNumberFormat="1" applyFont="1" applyBorder="1" applyAlignment="1">
      <alignment horizontal="left" vertical="top"/>
    </xf>
    <xf numFmtId="169" fontId="11" fillId="0" borderId="19" xfId="0" applyNumberFormat="1" applyFont="1" applyBorder="1" applyAlignment="1">
      <alignment horizontal="left" vertical="top"/>
    </xf>
    <xf numFmtId="169" fontId="15" fillId="0" borderId="19" xfId="0" applyNumberFormat="1" applyFont="1" applyBorder="1" applyAlignment="1">
      <alignment vertical="center"/>
    </xf>
    <xf numFmtId="0" fontId="11" fillId="0" borderId="48" xfId="0" applyFont="1" applyBorder="1" applyAlignment="1">
      <alignment horizontal="left" vertical="center" wrapText="1"/>
    </xf>
    <xf numFmtId="164" fontId="11" fillId="0" borderId="48" xfId="0" applyNumberFormat="1" applyFont="1" applyBorder="1" applyAlignment="1">
      <alignment vertical="center" wrapText="1"/>
    </xf>
    <xf numFmtId="164" fontId="14" fillId="0" borderId="41" xfId="0" applyNumberFormat="1" applyFont="1" applyBorder="1" applyAlignment="1">
      <alignment horizontal="right" vertical="center" wrapText="1"/>
    </xf>
    <xf numFmtId="0" fontId="11" fillId="0" borderId="48" xfId="0" applyFont="1" applyBorder="1" applyAlignment="1">
      <alignment horizontal="center" wrapText="1"/>
    </xf>
    <xf numFmtId="0" fontId="11" fillId="0" borderId="47" xfId="0" applyFont="1" applyBorder="1" applyAlignment="1">
      <alignment horizontal="left" vertical="top" wrapText="1"/>
    </xf>
    <xf numFmtId="0" fontId="11" fillId="0" borderId="15" xfId="0" applyFont="1" applyBorder="1" applyAlignment="1">
      <alignment horizontal="left" vertical="top"/>
    </xf>
    <xf numFmtId="164" fontId="15" fillId="0" borderId="19" xfId="2" applyNumberFormat="1" applyFont="1" applyFill="1" applyBorder="1" applyAlignment="1">
      <alignment vertical="center"/>
    </xf>
    <xf numFmtId="169" fontId="14" fillId="2" borderId="13" xfId="0" applyNumberFormat="1" applyFont="1" applyFill="1" applyBorder="1" applyAlignment="1">
      <alignment horizontal="right" vertical="center"/>
    </xf>
    <xf numFmtId="0" fontId="11" fillId="0" borderId="29" xfId="0" applyFont="1" applyBorder="1" applyAlignment="1">
      <alignment horizontal="center" vertical="center" wrapText="1"/>
    </xf>
    <xf numFmtId="166" fontId="15" fillId="0" borderId="29" xfId="0" applyNumberFormat="1" applyFont="1" applyBorder="1" applyAlignment="1">
      <alignment horizontal="center" vertical="center"/>
    </xf>
    <xf numFmtId="1" fontId="11" fillId="0" borderId="42" xfId="0" applyNumberFormat="1" applyFont="1" applyBorder="1" applyAlignment="1">
      <alignment horizontal="center" vertical="top" shrinkToFit="1"/>
    </xf>
    <xf numFmtId="180" fontId="49" fillId="0" borderId="13" xfId="0" applyNumberFormat="1" applyFont="1" applyBorder="1"/>
    <xf numFmtId="1" fontId="11" fillId="0" borderId="42" xfId="0" applyNumberFormat="1" applyFont="1" applyBorder="1" applyAlignment="1">
      <alignment horizontal="center" vertical="top" wrapText="1" shrinkToFit="1"/>
    </xf>
    <xf numFmtId="0" fontId="15" fillId="0" borderId="42" xfId="0" applyFont="1" applyBorder="1" applyAlignment="1">
      <alignment horizontal="center" vertical="center" wrapText="1"/>
    </xf>
    <xf numFmtId="0" fontId="15" fillId="0" borderId="51" xfId="0" applyFont="1" applyBorder="1" applyAlignment="1">
      <alignment vertical="center" wrapText="1"/>
    </xf>
    <xf numFmtId="0" fontId="15" fillId="0" borderId="52" xfId="0" applyFont="1" applyBorder="1" applyAlignment="1">
      <alignment vertical="center" wrapText="1"/>
    </xf>
    <xf numFmtId="0" fontId="11" fillId="0" borderId="52" xfId="0" applyFont="1" applyBorder="1" applyAlignment="1">
      <alignment vertical="center" wrapText="1"/>
    </xf>
    <xf numFmtId="168" fontId="15" fillId="0" borderId="14" xfId="0" applyNumberFormat="1" applyFont="1" applyBorder="1" applyAlignment="1">
      <alignment horizontal="center" vertical="center" wrapText="1"/>
    </xf>
    <xf numFmtId="166" fontId="11" fillId="0" borderId="14" xfId="0" applyNumberFormat="1" applyFont="1" applyBorder="1" applyAlignment="1">
      <alignment horizontal="center" vertical="center" wrapText="1"/>
    </xf>
    <xf numFmtId="0" fontId="15" fillId="0" borderId="16" xfId="0" applyFont="1" applyBorder="1" applyAlignment="1">
      <alignment horizontal="left" vertical="center" wrapText="1"/>
    </xf>
    <xf numFmtId="0" fontId="22" fillId="0" borderId="16" xfId="0" applyFont="1" applyBorder="1" applyAlignment="1">
      <alignment horizontal="left" vertical="top" wrapText="1"/>
    </xf>
    <xf numFmtId="49" fontId="10" fillId="0" borderId="15" xfId="0" applyNumberFormat="1" applyFont="1" applyBorder="1" applyAlignment="1">
      <alignment vertical="top" wrapText="1"/>
    </xf>
    <xf numFmtId="0" fontId="15" fillId="0" borderId="1" xfId="0" applyFont="1" applyBorder="1" applyAlignment="1">
      <alignment horizontal="left" vertical="center" wrapText="1"/>
    </xf>
    <xf numFmtId="180" fontId="49" fillId="0" borderId="0" xfId="0" applyNumberFormat="1" applyFont="1"/>
    <xf numFmtId="0" fontId="21" fillId="0" borderId="13" xfId="0" applyFont="1" applyBorder="1" applyAlignment="1">
      <alignment horizontal="center" vertical="top"/>
    </xf>
    <xf numFmtId="180" fontId="21" fillId="0" borderId="13" xfId="0" applyNumberFormat="1" applyFont="1" applyBorder="1" applyAlignment="1">
      <alignment vertical="center"/>
    </xf>
    <xf numFmtId="0" fontId="10" fillId="0" borderId="16" xfId="0" applyFont="1" applyBorder="1" applyAlignment="1">
      <alignment horizontal="left" vertical="top" wrapText="1"/>
    </xf>
    <xf numFmtId="0" fontId="11" fillId="0" borderId="14" xfId="0" applyFont="1" applyBorder="1" applyAlignment="1">
      <alignment horizontal="right" vertical="top"/>
    </xf>
    <xf numFmtId="0" fontId="11" fillId="0" borderId="29" xfId="0" applyFont="1" applyBorder="1" applyAlignment="1">
      <alignment horizontal="right" vertical="top"/>
    </xf>
    <xf numFmtId="0" fontId="12" fillId="0" borderId="16" xfId="0" applyFont="1" applyBorder="1" applyAlignment="1">
      <alignment horizontal="left" vertical="center" wrapText="1"/>
    </xf>
    <xf numFmtId="0" fontId="10" fillId="0" borderId="16" xfId="0" applyFont="1" applyBorder="1" applyAlignment="1">
      <alignment horizontal="left" vertical="center" wrapText="1"/>
    </xf>
    <xf numFmtId="166" fontId="11" fillId="0" borderId="29" xfId="0" applyNumberFormat="1" applyFont="1" applyBorder="1" applyAlignment="1">
      <alignment horizontal="center" vertical="center" wrapText="1"/>
    </xf>
    <xf numFmtId="0" fontId="22" fillId="0" borderId="14" xfId="0" applyFont="1" applyBorder="1" applyAlignment="1">
      <alignment horizontal="left" vertical="top" wrapText="1"/>
    </xf>
    <xf numFmtId="166" fontId="14" fillId="0" borderId="14" xfId="0" applyNumberFormat="1" applyFont="1" applyBorder="1" applyAlignment="1">
      <alignment horizontal="center" vertical="center" wrapText="1"/>
    </xf>
    <xf numFmtId="0" fontId="14" fillId="0" borderId="16" xfId="0" applyFont="1" applyBorder="1" applyAlignment="1">
      <alignment horizontal="left" vertical="center" wrapText="1"/>
    </xf>
    <xf numFmtId="0" fontId="11" fillId="0" borderId="16" xfId="0" applyFont="1" applyBorder="1" applyAlignment="1">
      <alignment horizontal="left" vertical="top" wrapText="1"/>
    </xf>
    <xf numFmtId="0" fontId="15" fillId="2" borderId="12" xfId="0" applyFont="1" applyFill="1" applyBorder="1" applyAlignment="1">
      <alignment horizontal="left" vertical="center"/>
    </xf>
    <xf numFmtId="0" fontId="14" fillId="0" borderId="0" xfId="3" applyFont="1" applyAlignment="1">
      <alignment horizontal="center" vertical="center" wrapText="1"/>
    </xf>
    <xf numFmtId="0" fontId="10" fillId="0" borderId="0" xfId="3" applyFont="1" applyAlignment="1">
      <alignment horizontal="center" vertical="center"/>
    </xf>
    <xf numFmtId="0" fontId="11" fillId="0" borderId="0" xfId="3" applyFont="1" applyAlignment="1">
      <alignment horizontal="left" vertical="top" wrapText="1"/>
    </xf>
    <xf numFmtId="168" fontId="15" fillId="0" borderId="0" xfId="3" applyNumberFormat="1" applyFont="1" applyAlignment="1">
      <alignment horizontal="center" vertical="center" wrapText="1"/>
    </xf>
    <xf numFmtId="0" fontId="15" fillId="0" borderId="16" xfId="0" applyFont="1" applyBorder="1" applyAlignment="1">
      <alignment horizontal="center" vertical="center" wrapText="1"/>
    </xf>
    <xf numFmtId="0" fontId="50" fillId="0" borderId="6" xfId="0" applyFont="1" applyBorder="1" applyAlignment="1">
      <alignment horizontal="center" vertical="center" wrapText="1"/>
    </xf>
    <xf numFmtId="0" fontId="22" fillId="0" borderId="14" xfId="9" applyFont="1" applyBorder="1" applyAlignment="1">
      <alignment horizontal="center" vertical="center"/>
    </xf>
    <xf numFmtId="0" fontId="50" fillId="0" borderId="12" xfId="0" applyFont="1" applyBorder="1" applyAlignment="1">
      <alignment horizontal="center" wrapText="1"/>
    </xf>
    <xf numFmtId="0" fontId="10" fillId="0" borderId="16" xfId="0" applyFont="1" applyBorder="1" applyAlignment="1">
      <alignment vertical="top" wrapText="1"/>
    </xf>
    <xf numFmtId="0" fontId="14" fillId="0" borderId="16" xfId="0" applyFont="1" applyBorder="1" applyAlignment="1">
      <alignment horizontal="left" vertical="top" wrapText="1"/>
    </xf>
    <xf numFmtId="0" fontId="15" fillId="0" borderId="18" xfId="0" applyFont="1" applyBorder="1" applyAlignment="1">
      <alignment vertical="center"/>
    </xf>
    <xf numFmtId="0" fontId="10" fillId="0" borderId="15" xfId="0" applyFont="1" applyBorder="1" applyAlignment="1">
      <alignment vertical="top" wrapText="1"/>
    </xf>
    <xf numFmtId="0" fontId="15" fillId="0" borderId="15" xfId="0" applyFont="1" applyBorder="1" applyAlignment="1">
      <alignment vertical="top" wrapText="1"/>
    </xf>
    <xf numFmtId="0" fontId="15" fillId="0" borderId="0" xfId="9" applyAlignment="1">
      <alignment vertical="top" wrapText="1"/>
    </xf>
    <xf numFmtId="0" fontId="15" fillId="0" borderId="19" xfId="0" applyFont="1" applyBorder="1" applyAlignment="1">
      <alignment horizontal="center" vertical="center"/>
    </xf>
    <xf numFmtId="0" fontId="15" fillId="0" borderId="15" xfId="9" applyBorder="1" applyAlignment="1">
      <alignment vertical="top" wrapText="1"/>
    </xf>
    <xf numFmtId="0" fontId="10" fillId="0" borderId="14" xfId="0" applyFont="1" applyBorder="1" applyAlignment="1">
      <alignment horizontal="left" vertical="top" wrapText="1"/>
    </xf>
    <xf numFmtId="0" fontId="11" fillId="0" borderId="29" xfId="0" applyFont="1" applyBorder="1" applyAlignment="1">
      <alignment horizontal="left" vertical="top"/>
    </xf>
    <xf numFmtId="0" fontId="10" fillId="0" borderId="0" xfId="0" applyFont="1" applyAlignment="1">
      <alignment horizontal="left" vertical="center" wrapText="1"/>
    </xf>
    <xf numFmtId="0" fontId="10" fillId="0" borderId="19" xfId="0" applyFont="1" applyBorder="1" applyAlignment="1">
      <alignment horizontal="center" vertical="center"/>
    </xf>
    <xf numFmtId="49" fontId="10" fillId="0" borderId="15" xfId="0" applyNumberFormat="1" applyFont="1" applyBorder="1" applyAlignment="1">
      <alignment horizontal="left" vertical="center" wrapText="1"/>
    </xf>
    <xf numFmtId="4" fontId="11" fillId="0" borderId="18" xfId="0" applyNumberFormat="1" applyFont="1" applyBorder="1" applyAlignment="1">
      <alignment horizontal="left" vertical="center" wrapText="1"/>
    </xf>
    <xf numFmtId="0" fontId="10" fillId="0" borderId="15" xfId="0" applyFont="1" applyBorder="1" applyAlignment="1">
      <alignment horizontal="center" vertical="center"/>
    </xf>
    <xf numFmtId="166" fontId="15" fillId="0" borderId="14" xfId="0" applyNumberFormat="1" applyFont="1" applyBorder="1" applyAlignment="1">
      <alignment horizontal="left" vertical="center" wrapText="1"/>
    </xf>
    <xf numFmtId="166" fontId="15" fillId="0" borderId="14" xfId="0" applyNumberFormat="1" applyFont="1" applyBorder="1" applyAlignment="1">
      <alignment horizontal="center" vertical="center" shrinkToFit="1"/>
    </xf>
    <xf numFmtId="4" fontId="11" fillId="0" borderId="53" xfId="0" applyNumberFormat="1" applyFont="1" applyBorder="1" applyAlignment="1">
      <alignment vertical="center" wrapText="1"/>
    </xf>
    <xf numFmtId="0" fontId="11" fillId="0" borderId="16" xfId="3" applyFont="1" applyBorder="1" applyAlignment="1">
      <alignment horizontal="left" vertical="center" wrapText="1"/>
    </xf>
    <xf numFmtId="0" fontId="43" fillId="0" borderId="16" xfId="0" applyFont="1" applyBorder="1" applyAlignment="1">
      <alignment horizontal="left" vertical="top" wrapText="1"/>
    </xf>
    <xf numFmtId="0" fontId="22" fillId="0" borderId="15" xfId="0" applyFont="1" applyBorder="1" applyAlignment="1">
      <alignment horizontal="left" vertical="top" wrapText="1"/>
    </xf>
    <xf numFmtId="49" fontId="10" fillId="0" borderId="15" xfId="0" applyNumberFormat="1" applyFont="1" applyBorder="1" applyAlignment="1">
      <alignment vertical="center" wrapText="1"/>
    </xf>
    <xf numFmtId="0" fontId="12" fillId="0" borderId="15" xfId="0" applyFont="1" applyBorder="1" applyAlignment="1">
      <alignment horizontal="left" vertical="center" wrapText="1"/>
    </xf>
    <xf numFmtId="0" fontId="10" fillId="0" borderId="15" xfId="0" applyFont="1" applyBorder="1" applyAlignment="1">
      <alignment horizontal="left" vertical="center" wrapText="1"/>
    </xf>
    <xf numFmtId="0" fontId="10" fillId="0" borderId="18" xfId="0" applyFont="1" applyBorder="1" applyAlignment="1">
      <alignment horizontal="left" vertical="center" wrapText="1"/>
    </xf>
    <xf numFmtId="0" fontId="47" fillId="0" borderId="16" xfId="0" applyFont="1" applyBorder="1" applyAlignment="1">
      <alignment horizontal="left" vertical="top" wrapText="1"/>
    </xf>
    <xf numFmtId="0" fontId="47" fillId="0" borderId="14" xfId="0" applyFont="1" applyBorder="1" applyAlignment="1">
      <alignment horizontal="left" vertical="top" wrapText="1"/>
    </xf>
    <xf numFmtId="0" fontId="15" fillId="0" borderId="14" xfId="0" applyFont="1" applyBorder="1" applyAlignment="1">
      <alignment vertical="top" wrapText="1"/>
    </xf>
    <xf numFmtId="0" fontId="15" fillId="0" borderId="14" xfId="0" applyFont="1" applyBorder="1" applyAlignment="1">
      <alignment horizontal="left" vertical="center" wrapText="1"/>
    </xf>
    <xf numFmtId="0" fontId="15" fillId="0" borderId="48" xfId="0" applyFont="1" applyBorder="1" applyAlignment="1">
      <alignment wrapText="1"/>
    </xf>
    <xf numFmtId="0" fontId="11" fillId="0" borderId="31" xfId="0" applyFont="1" applyBorder="1" applyAlignment="1">
      <alignment horizontal="left" vertical="top"/>
    </xf>
    <xf numFmtId="168" fontId="10" fillId="0" borderId="14" xfId="0" applyNumberFormat="1" applyFont="1" applyBorder="1" applyAlignment="1">
      <alignment horizontal="center" vertical="center" wrapText="1"/>
    </xf>
    <xf numFmtId="0" fontId="11" fillId="0" borderId="15" xfId="0" applyFont="1" applyBorder="1" applyAlignment="1">
      <alignment horizontal="center" vertical="center"/>
    </xf>
    <xf numFmtId="9" fontId="15" fillId="0" borderId="14" xfId="0" applyNumberFormat="1" applyFont="1" applyBorder="1" applyAlignment="1">
      <alignment horizontal="center" vertical="center" wrapText="1"/>
    </xf>
    <xf numFmtId="164" fontId="11" fillId="0" borderId="0" xfId="0" applyNumberFormat="1" applyFont="1" applyAlignment="1">
      <alignment horizontal="left" vertical="top"/>
    </xf>
    <xf numFmtId="181" fontId="11" fillId="0" borderId="0" xfId="0" applyNumberFormat="1" applyFont="1" applyAlignment="1">
      <alignment horizontal="left" vertical="top"/>
    </xf>
    <xf numFmtId="180" fontId="11" fillId="0" borderId="0" xfId="0" applyNumberFormat="1" applyFont="1" applyAlignment="1">
      <alignment vertical="top"/>
    </xf>
    <xf numFmtId="181" fontId="11" fillId="0" borderId="0" xfId="0" applyNumberFormat="1" applyFont="1" applyAlignment="1">
      <alignment vertical="top"/>
    </xf>
    <xf numFmtId="0" fontId="15" fillId="0" borderId="6" xfId="0" applyFont="1" applyBorder="1" applyAlignment="1">
      <alignment horizontal="center" wrapText="1"/>
    </xf>
    <xf numFmtId="0" fontId="50" fillId="0" borderId="6" xfId="0" applyFont="1" applyBorder="1" applyAlignment="1">
      <alignment horizontal="center" wrapText="1"/>
    </xf>
    <xf numFmtId="0" fontId="15" fillId="0" borderId="16" xfId="3" applyFont="1" applyBorder="1" applyAlignment="1">
      <alignment horizontal="left" wrapText="1"/>
    </xf>
    <xf numFmtId="0" fontId="15" fillId="0" borderId="15" xfId="3" applyFont="1" applyBorder="1" applyAlignment="1">
      <alignment horizontal="center" wrapText="1"/>
    </xf>
    <xf numFmtId="0" fontId="15" fillId="0" borderId="16" xfId="3" applyFont="1" applyBorder="1" applyAlignment="1">
      <alignment horizontal="left" vertical="top" wrapText="1"/>
    </xf>
    <xf numFmtId="0" fontId="15" fillId="0" borderId="15" xfId="3" applyFont="1" applyBorder="1" applyAlignment="1">
      <alignment horizontal="left" vertical="center" wrapText="1"/>
    </xf>
    <xf numFmtId="0" fontId="15" fillId="0" borderId="29" xfId="0" applyFont="1" applyBorder="1" applyAlignment="1">
      <alignment horizontal="left" vertical="top" wrapText="1"/>
    </xf>
    <xf numFmtId="0" fontId="48" fillId="0" borderId="0" xfId="0" applyFont="1" applyAlignment="1">
      <alignment horizontal="center"/>
    </xf>
    <xf numFmtId="169" fontId="10" fillId="2" borderId="1" xfId="3" applyNumberFormat="1" applyFont="1" applyFill="1" applyBorder="1" applyAlignment="1">
      <alignment horizontal="center" vertical="top" wrapText="1"/>
    </xf>
    <xf numFmtId="169" fontId="10" fillId="2" borderId="46" xfId="3" applyNumberFormat="1" applyFont="1" applyFill="1" applyBorder="1" applyAlignment="1">
      <alignment horizontal="center" vertical="top" wrapText="1"/>
    </xf>
    <xf numFmtId="0" fontId="14" fillId="0" borderId="18" xfId="3" applyFont="1" applyBorder="1" applyAlignment="1">
      <alignment horizontal="center" vertical="center" wrapText="1"/>
    </xf>
    <xf numFmtId="4" fontId="11" fillId="0" borderId="6" xfId="3" applyNumberFormat="1" applyFont="1" applyBorder="1" applyAlignment="1">
      <alignment horizontal="left" vertical="center" wrapText="1"/>
    </xf>
    <xf numFmtId="4" fontId="11" fillId="0" borderId="26" xfId="3" applyNumberFormat="1" applyFont="1" applyBorder="1" applyAlignment="1">
      <alignment horizontal="right" vertical="top" wrapText="1"/>
    </xf>
    <xf numFmtId="166" fontId="14" fillId="0" borderId="18" xfId="3" applyNumberFormat="1" applyFont="1" applyBorder="1" applyAlignment="1">
      <alignment horizontal="center" vertical="center" shrinkToFit="1"/>
    </xf>
    <xf numFmtId="164" fontId="11" fillId="0" borderId="16" xfId="3" applyNumberFormat="1" applyFont="1" applyBorder="1" applyAlignment="1">
      <alignment vertical="center" wrapText="1"/>
    </xf>
    <xf numFmtId="4" fontId="11" fillId="0" borderId="20" xfId="3" applyNumberFormat="1" applyFont="1" applyBorder="1" applyAlignment="1">
      <alignment vertical="center" wrapText="1"/>
    </xf>
    <xf numFmtId="164" fontId="11" fillId="0" borderId="20" xfId="3" applyNumberFormat="1" applyFont="1" applyBorder="1" applyAlignment="1">
      <alignment vertical="center" wrapText="1"/>
    </xf>
    <xf numFmtId="0" fontId="10" fillId="0" borderId="18" xfId="3" applyFont="1" applyBorder="1" applyAlignment="1">
      <alignment horizontal="center" vertical="center" wrapText="1"/>
    </xf>
    <xf numFmtId="0" fontId="10" fillId="0" borderId="14" xfId="3" applyFont="1" applyBorder="1" applyAlignment="1">
      <alignment horizontal="center" vertical="center"/>
    </xf>
    <xf numFmtId="169" fontId="10" fillId="0" borderId="14" xfId="3" applyNumberFormat="1" applyFont="1" applyBorder="1" applyAlignment="1">
      <alignment vertical="center"/>
    </xf>
    <xf numFmtId="169" fontId="15" fillId="0" borderId="14" xfId="3" applyNumberFormat="1" applyFont="1" applyBorder="1" applyAlignment="1">
      <alignment vertical="center"/>
    </xf>
    <xf numFmtId="166" fontId="11" fillId="0" borderId="18" xfId="3" applyNumberFormat="1" applyFont="1" applyBorder="1" applyAlignment="1">
      <alignment horizontal="center" vertical="center" shrinkToFit="1"/>
    </xf>
    <xf numFmtId="164" fontId="11" fillId="0" borderId="15" xfId="3" applyNumberFormat="1" applyFont="1" applyBorder="1" applyAlignment="1">
      <alignment vertical="center" wrapText="1"/>
    </xf>
    <xf numFmtId="164" fontId="11" fillId="0" borderId="14" xfId="3" applyNumberFormat="1" applyFont="1" applyBorder="1" applyAlignment="1">
      <alignment horizontal="right" vertical="center" wrapText="1"/>
    </xf>
    <xf numFmtId="0" fontId="19" fillId="0" borderId="6" xfId="3" applyFont="1" applyBorder="1" applyAlignment="1">
      <alignment horizontal="center" vertical="center" wrapText="1"/>
    </xf>
    <xf numFmtId="0" fontId="11" fillId="0" borderId="16" xfId="3" applyFont="1" applyBorder="1" applyAlignment="1">
      <alignment horizontal="center" vertical="center" wrapText="1"/>
    </xf>
    <xf numFmtId="0" fontId="11" fillId="0" borderId="18" xfId="3" applyFont="1" applyBorder="1" applyAlignment="1">
      <alignment horizontal="left" vertical="center" wrapText="1"/>
    </xf>
    <xf numFmtId="0" fontId="11" fillId="0" borderId="14" xfId="3" applyFont="1" applyBorder="1" applyAlignment="1">
      <alignment horizontal="center" vertical="center" wrapText="1"/>
    </xf>
    <xf numFmtId="0" fontId="15" fillId="0" borderId="14" xfId="3" applyFont="1" applyBorder="1" applyAlignment="1">
      <alignment horizontal="center" vertical="center" wrapText="1"/>
    </xf>
    <xf numFmtId="0" fontId="14" fillId="0" borderId="15" xfId="3" applyFont="1" applyBorder="1" applyAlignment="1">
      <alignment horizontal="left" vertical="center" wrapText="1"/>
    </xf>
    <xf numFmtId="0" fontId="14" fillId="0" borderId="14" xfId="3" applyFont="1" applyBorder="1" applyAlignment="1">
      <alignment horizontal="center" vertical="center" wrapText="1"/>
    </xf>
    <xf numFmtId="0" fontId="15" fillId="0" borderId="14" xfId="3" applyFont="1" applyBorder="1" applyAlignment="1">
      <alignment horizontal="center" vertical="center"/>
    </xf>
    <xf numFmtId="0" fontId="15" fillId="0" borderId="14" xfId="3" applyFont="1" applyBorder="1" applyAlignment="1">
      <alignment vertical="center"/>
    </xf>
    <xf numFmtId="0" fontId="15" fillId="0" borderId="14" xfId="3" applyFont="1" applyBorder="1" applyAlignment="1">
      <alignment horizontal="center"/>
    </xf>
    <xf numFmtId="0" fontId="15" fillId="0" borderId="14" xfId="3" applyFont="1" applyBorder="1"/>
    <xf numFmtId="40" fontId="15" fillId="0" borderId="14" xfId="3" applyNumberFormat="1" applyFont="1" applyBorder="1"/>
    <xf numFmtId="164" fontId="15" fillId="0" borderId="29" xfId="3" applyNumberFormat="1" applyFont="1" applyBorder="1" applyAlignment="1">
      <alignment horizontal="right" vertical="center"/>
    </xf>
    <xf numFmtId="164" fontId="14" fillId="2" borderId="13" xfId="3" applyNumberFormat="1" applyFont="1" applyFill="1" applyBorder="1" applyAlignment="1">
      <alignment vertical="center" wrapText="1"/>
    </xf>
    <xf numFmtId="40" fontId="15" fillId="0" borderId="0" xfId="3" applyNumberFormat="1" applyFont="1" applyAlignment="1">
      <alignment horizontal="center" vertical="top"/>
    </xf>
    <xf numFmtId="0" fontId="11" fillId="0" borderId="11" xfId="3" applyFont="1" applyBorder="1" applyAlignment="1">
      <alignment horizontal="center" vertical="center" wrapText="1"/>
    </xf>
    <xf numFmtId="0" fontId="11" fillId="0" borderId="12" xfId="3" applyFont="1" applyBorder="1" applyAlignment="1">
      <alignment horizontal="center" vertical="center" wrapText="1"/>
    </xf>
    <xf numFmtId="0" fontId="11" fillId="0" borderId="12" xfId="3" applyFont="1" applyBorder="1" applyAlignment="1">
      <alignment horizontal="left" vertical="top" wrapText="1"/>
    </xf>
    <xf numFmtId="4" fontId="11" fillId="0" borderId="12" xfId="3" applyNumberFormat="1" applyFont="1" applyBorder="1" applyAlignment="1">
      <alignment vertical="center" wrapText="1"/>
    </xf>
    <xf numFmtId="164" fontId="14" fillId="0" borderId="13" xfId="3" applyNumberFormat="1" applyFont="1" applyBorder="1" applyAlignment="1">
      <alignment horizontal="right" vertical="center" wrapText="1"/>
    </xf>
    <xf numFmtId="49" fontId="15" fillId="0" borderId="14" xfId="3" applyNumberFormat="1" applyFont="1" applyBorder="1" applyAlignment="1">
      <alignment horizontal="center" vertical="center"/>
    </xf>
    <xf numFmtId="49" fontId="15" fillId="0" borderId="15" xfId="3" applyNumberFormat="1" applyFont="1" applyBorder="1" applyAlignment="1">
      <alignment horizontal="center" vertical="center" wrapText="1"/>
    </xf>
    <xf numFmtId="49" fontId="15" fillId="0" borderId="14" xfId="3" applyNumberFormat="1" applyFont="1" applyBorder="1" applyAlignment="1">
      <alignment vertical="top" wrapText="1"/>
    </xf>
    <xf numFmtId="49" fontId="15" fillId="0" borderId="15" xfId="3" applyNumberFormat="1" applyFont="1" applyBorder="1" applyAlignment="1">
      <alignment vertical="top" wrapText="1"/>
    </xf>
    <xf numFmtId="0" fontId="11" fillId="0" borderId="19" xfId="3" applyFont="1" applyBorder="1" applyAlignment="1">
      <alignment horizontal="center" vertical="center" wrapText="1"/>
    </xf>
    <xf numFmtId="0" fontId="15" fillId="0" borderId="16" xfId="3" applyFont="1" applyBorder="1" applyAlignment="1">
      <alignment horizontal="center" vertical="center" wrapText="1"/>
    </xf>
    <xf numFmtId="168" fontId="15" fillId="0" borderId="14" xfId="3" applyNumberFormat="1" applyFont="1" applyBorder="1" applyAlignment="1">
      <alignment horizontal="center" vertical="center" wrapText="1"/>
    </xf>
    <xf numFmtId="0" fontId="10" fillId="0" borderId="14" xfId="3" applyFont="1" applyBorder="1" applyAlignment="1">
      <alignment horizontal="center" vertical="center" wrapText="1"/>
    </xf>
    <xf numFmtId="0" fontId="14" fillId="0" borderId="17" xfId="3" applyFont="1" applyBorder="1" applyAlignment="1">
      <alignment horizontal="center" vertical="center" wrapText="1"/>
    </xf>
    <xf numFmtId="0" fontId="11" fillId="0" borderId="14" xfId="3" applyFont="1" applyBorder="1" applyAlignment="1">
      <alignment horizontal="left" vertical="top"/>
    </xf>
    <xf numFmtId="0" fontId="15" fillId="0" borderId="17" xfId="3" applyFont="1" applyBorder="1" applyAlignment="1">
      <alignment horizontal="center" vertical="center" wrapText="1"/>
    </xf>
    <xf numFmtId="0" fontId="11" fillId="0" borderId="0" xfId="3" applyFont="1" applyAlignment="1">
      <alignment horizontal="center" vertical="center" wrapText="1"/>
    </xf>
    <xf numFmtId="0" fontId="10" fillId="0" borderId="19" xfId="3" applyFont="1" applyBorder="1" applyAlignment="1">
      <alignment horizontal="center" vertical="center" wrapText="1"/>
    </xf>
    <xf numFmtId="0" fontId="14" fillId="0" borderId="15" xfId="3" applyFont="1" applyBorder="1" applyAlignment="1">
      <alignment horizontal="left" vertical="top" wrapText="1"/>
    </xf>
    <xf numFmtId="0" fontId="11" fillId="0" borderId="19" xfId="3" applyFont="1" applyBorder="1" applyAlignment="1">
      <alignment horizontal="left" vertical="top"/>
    </xf>
    <xf numFmtId="0" fontId="11" fillId="0" borderId="15" xfId="3" applyFont="1" applyBorder="1" applyAlignment="1">
      <alignment horizontal="left" vertical="top"/>
    </xf>
    <xf numFmtId="4" fontId="11" fillId="2" borderId="12" xfId="3" applyNumberFormat="1" applyFont="1" applyFill="1" applyBorder="1" applyAlignment="1">
      <alignment vertical="center"/>
    </xf>
    <xf numFmtId="164" fontId="14" fillId="2" borderId="13" xfId="3" applyNumberFormat="1" applyFont="1" applyFill="1" applyBorder="1" applyAlignment="1">
      <alignment horizontal="right" vertical="center"/>
    </xf>
    <xf numFmtId="0" fontId="14" fillId="0" borderId="15" xfId="3" applyFont="1" applyBorder="1" applyAlignment="1">
      <alignment horizontal="center" vertical="center" wrapText="1"/>
    </xf>
    <xf numFmtId="40" fontId="15" fillId="0" borderId="14" xfId="3" applyNumberFormat="1" applyFont="1" applyBorder="1" applyAlignment="1">
      <alignment horizontal="right" vertical="center"/>
    </xf>
    <xf numFmtId="49" fontId="15" fillId="0" borderId="15" xfId="3" applyNumberFormat="1" applyFont="1" applyBorder="1" applyAlignment="1">
      <alignment vertical="center" wrapText="1"/>
    </xf>
    <xf numFmtId="4" fontId="11" fillId="0" borderId="16" xfId="3" applyNumberFormat="1" applyFont="1" applyBorder="1" applyAlignment="1">
      <alignment horizontal="center" vertical="center" wrapText="1"/>
    </xf>
    <xf numFmtId="168" fontId="11" fillId="0" borderId="16" xfId="3" applyNumberFormat="1" applyFont="1" applyBorder="1" applyAlignment="1">
      <alignment horizontal="center" vertical="center" wrapText="1"/>
    </xf>
    <xf numFmtId="168" fontId="10" fillId="0" borderId="16" xfId="3" applyNumberFormat="1" applyFont="1" applyBorder="1" applyAlignment="1">
      <alignment horizontal="center" vertical="center" wrapText="1"/>
    </xf>
    <xf numFmtId="164" fontId="11" fillId="0" borderId="18" xfId="3" applyNumberFormat="1" applyFont="1" applyBorder="1" applyAlignment="1">
      <alignment vertical="center" wrapText="1"/>
    </xf>
    <xf numFmtId="164" fontId="11" fillId="0" borderId="0" xfId="0" applyNumberFormat="1" applyFont="1" applyAlignment="1">
      <alignment vertical="top"/>
    </xf>
    <xf numFmtId="0" fontId="15" fillId="0" borderId="2" xfId="0" applyFont="1" applyBorder="1" applyAlignment="1">
      <alignment horizontal="left" vertical="top" wrapText="1"/>
    </xf>
    <xf numFmtId="0" fontId="10" fillId="0" borderId="43" xfId="0" applyFont="1" applyBorder="1" applyAlignment="1">
      <alignment vertical="top" wrapText="1"/>
    </xf>
    <xf numFmtId="0" fontId="11" fillId="0" borderId="44" xfId="0" applyFont="1" applyBorder="1" applyAlignment="1">
      <alignment vertical="top" wrapText="1"/>
    </xf>
    <xf numFmtId="164" fontId="11" fillId="0" borderId="0" xfId="3" applyNumberFormat="1" applyFont="1" applyAlignment="1">
      <alignment horizontal="left" vertical="top"/>
    </xf>
    <xf numFmtId="0" fontId="15" fillId="0" borderId="3" xfId="0" applyFont="1" applyBorder="1" applyAlignment="1">
      <alignment horizontal="left" vertical="top" wrapText="1"/>
    </xf>
    <xf numFmtId="0" fontId="14" fillId="0" borderId="15" xfId="0" applyFont="1" applyBorder="1" applyAlignment="1">
      <alignment horizontal="center" vertical="center" wrapText="1"/>
    </xf>
    <xf numFmtId="0" fontId="14" fillId="0" borderId="31" xfId="0" applyFont="1" applyBorder="1" applyAlignment="1">
      <alignment horizontal="center" vertical="center" wrapText="1"/>
    </xf>
    <xf numFmtId="0" fontId="11" fillId="0" borderId="31" xfId="3" applyFont="1" applyBorder="1" applyAlignment="1">
      <alignment horizontal="center" vertical="center" wrapText="1"/>
    </xf>
    <xf numFmtId="0" fontId="10" fillId="0" borderId="15" xfId="3" applyFont="1" applyBorder="1" applyAlignment="1">
      <alignment horizontal="left" vertical="center" wrapText="1"/>
    </xf>
    <xf numFmtId="0" fontId="10" fillId="0" borderId="31" xfId="3" applyFont="1" applyBorder="1" applyAlignment="1">
      <alignment horizontal="left" vertical="center" wrapText="1"/>
    </xf>
    <xf numFmtId="0" fontId="15" fillId="0" borderId="31" xfId="3" applyFont="1" applyBorder="1" applyAlignment="1">
      <alignment horizontal="center" vertical="center" wrapText="1"/>
    </xf>
    <xf numFmtId="0" fontId="15" fillId="0" borderId="15" xfId="9" applyBorder="1" applyAlignment="1">
      <alignment horizontal="center" vertical="center" wrapText="1"/>
    </xf>
    <xf numFmtId="4" fontId="11" fillId="0" borderId="31" xfId="3" applyNumberFormat="1" applyFont="1" applyBorder="1" applyAlignment="1">
      <alignment horizontal="center" vertical="center" wrapText="1"/>
    </xf>
    <xf numFmtId="4" fontId="11" fillId="0" borderId="15" xfId="0" applyNumberFormat="1" applyFont="1" applyBorder="1" applyAlignment="1">
      <alignment horizontal="center" vertical="center" wrapText="1"/>
    </xf>
    <xf numFmtId="4" fontId="11" fillId="0" borderId="15" xfId="3" applyNumberFormat="1" applyFont="1" applyBorder="1" applyAlignment="1">
      <alignment horizontal="center" vertical="center" wrapText="1"/>
    </xf>
    <xf numFmtId="164" fontId="11" fillId="0" borderId="31" xfId="3" applyNumberFormat="1" applyFont="1" applyBorder="1" applyAlignment="1">
      <alignment horizontal="center" vertical="center" wrapText="1"/>
    </xf>
    <xf numFmtId="164" fontId="11" fillId="0" borderId="15" xfId="0" applyNumberFormat="1" applyFont="1" applyBorder="1" applyAlignment="1">
      <alignment vertical="center" wrapText="1"/>
    </xf>
    <xf numFmtId="164" fontId="11" fillId="0" borderId="15" xfId="3" applyNumberFormat="1" applyFont="1" applyBorder="1" applyAlignment="1">
      <alignment vertical="top" wrapText="1"/>
    </xf>
    <xf numFmtId="164" fontId="11" fillId="0" borderId="15" xfId="3" applyNumberFormat="1" applyFont="1" applyBorder="1" applyAlignment="1">
      <alignment horizontal="center" vertical="center" wrapText="1"/>
    </xf>
    <xf numFmtId="0" fontId="10" fillId="0" borderId="7" xfId="0" applyFont="1" applyBorder="1" applyAlignment="1">
      <alignment vertical="top" wrapText="1"/>
    </xf>
    <xf numFmtId="0" fontId="10" fillId="0" borderId="22" xfId="0" applyFont="1" applyBorder="1" applyAlignment="1">
      <alignment vertical="top" wrapText="1"/>
    </xf>
    <xf numFmtId="0" fontId="10" fillId="0" borderId="43" xfId="3" applyFont="1" applyBorder="1" applyAlignment="1">
      <alignment vertical="top" wrapText="1"/>
    </xf>
    <xf numFmtId="0" fontId="11" fillId="0" borderId="44" xfId="3" applyFont="1" applyBorder="1" applyAlignment="1">
      <alignment vertical="top" wrapText="1"/>
    </xf>
    <xf numFmtId="164" fontId="10" fillId="0" borderId="0" xfId="2" applyNumberFormat="1" applyFont="1" applyFill="1" applyBorder="1" applyAlignment="1">
      <alignment vertical="center"/>
    </xf>
    <xf numFmtId="168" fontId="15" fillId="0" borderId="41" xfId="3" applyNumberFormat="1" applyFont="1" applyBorder="1" applyAlignment="1">
      <alignment horizontal="center" vertical="center" wrapText="1"/>
    </xf>
    <xf numFmtId="4" fontId="11" fillId="0" borderId="14" xfId="3" applyNumberFormat="1" applyFont="1" applyBorder="1" applyAlignment="1">
      <alignment horizontal="left" vertical="center" wrapText="1"/>
    </xf>
    <xf numFmtId="168" fontId="11" fillId="0" borderId="14" xfId="3" applyNumberFormat="1" applyFont="1" applyBorder="1" applyAlignment="1">
      <alignment horizontal="center" vertical="center" wrapText="1"/>
    </xf>
    <xf numFmtId="168" fontId="10" fillId="0" borderId="14" xfId="3" applyNumberFormat="1" applyFont="1" applyBorder="1" applyAlignment="1">
      <alignment horizontal="center" vertical="center" wrapText="1"/>
    </xf>
    <xf numFmtId="0" fontId="11" fillId="0" borderId="29" xfId="3" applyFont="1" applyBorder="1" applyAlignment="1">
      <alignment horizontal="left" vertical="top"/>
    </xf>
    <xf numFmtId="164" fontId="11" fillId="0" borderId="0" xfId="3" applyNumberFormat="1" applyFont="1" applyAlignment="1">
      <alignment vertical="center" wrapText="1"/>
    </xf>
    <xf numFmtId="164" fontId="15" fillId="0" borderId="41" xfId="3" applyNumberFormat="1" applyFont="1" applyBorder="1" applyAlignment="1">
      <alignment horizontal="right" vertical="center"/>
    </xf>
    <xf numFmtId="169" fontId="11" fillId="0" borderId="14" xfId="3" applyNumberFormat="1" applyFont="1" applyBorder="1" applyAlignment="1">
      <alignment horizontal="right" vertical="top"/>
    </xf>
    <xf numFmtId="169" fontId="11" fillId="0" borderId="29" xfId="3" applyNumberFormat="1" applyFont="1" applyBorder="1" applyAlignment="1">
      <alignment horizontal="right" vertical="top"/>
    </xf>
    <xf numFmtId="180" fontId="19" fillId="0" borderId="0" xfId="0" applyNumberFormat="1" applyFont="1" applyAlignment="1">
      <alignment vertical="top"/>
    </xf>
    <xf numFmtId="164" fontId="11" fillId="0" borderId="20" xfId="0" applyNumberFormat="1" applyFont="1" applyBorder="1" applyAlignment="1">
      <alignment horizontal="right" vertical="top" wrapText="1"/>
    </xf>
    <xf numFmtId="164" fontId="11" fillId="0" borderId="14" xfId="3" applyNumberFormat="1" applyFont="1" applyBorder="1" applyAlignment="1">
      <alignment horizontal="right" vertical="top" wrapText="1"/>
    </xf>
    <xf numFmtId="164" fontId="11" fillId="0" borderId="29" xfId="3" applyNumberFormat="1" applyFont="1" applyBorder="1" applyAlignment="1">
      <alignment horizontal="right" vertical="center" wrapText="1"/>
    </xf>
    <xf numFmtId="169" fontId="15" fillId="0" borderId="14" xfId="0" applyNumberFormat="1" applyFont="1" applyBorder="1" applyAlignment="1">
      <alignment horizontal="right" vertical="center"/>
    </xf>
    <xf numFmtId="4" fontId="11" fillId="0" borderId="0" xfId="0" applyNumberFormat="1" applyFont="1" applyAlignment="1">
      <alignment horizontal="left" vertical="top"/>
    </xf>
    <xf numFmtId="181" fontId="11" fillId="0" borderId="0" xfId="0" applyNumberFormat="1" applyFont="1" applyAlignment="1">
      <alignment vertical="center"/>
    </xf>
    <xf numFmtId="181" fontId="11" fillId="0" borderId="0" xfId="0" applyNumberFormat="1" applyFont="1" applyAlignment="1">
      <alignment horizontal="left" vertical="center"/>
    </xf>
    <xf numFmtId="0" fontId="15" fillId="0" borderId="15" xfId="0" applyFont="1" applyBorder="1" applyAlignment="1">
      <alignment horizontal="left" vertical="center" wrapText="1"/>
    </xf>
    <xf numFmtId="166" fontId="15" fillId="0" borderId="15" xfId="0" applyNumberFormat="1" applyFont="1" applyBorder="1" applyAlignment="1">
      <alignment horizontal="left" vertical="center" shrinkToFit="1"/>
    </xf>
    <xf numFmtId="49" fontId="15" fillId="0" borderId="15" xfId="0" applyNumberFormat="1" applyFont="1" applyBorder="1" applyAlignment="1">
      <alignment horizontal="center" vertical="top"/>
    </xf>
    <xf numFmtId="167" fontId="15" fillId="0" borderId="15" xfId="0" applyNumberFormat="1" applyFont="1" applyBorder="1" applyAlignment="1">
      <alignment horizontal="center" vertical="center" shrinkToFit="1"/>
    </xf>
    <xf numFmtId="169" fontId="15" fillId="0" borderId="14" xfId="2" applyNumberFormat="1" applyFont="1" applyFill="1" applyBorder="1" applyAlignment="1">
      <alignment horizontal="center" vertical="center"/>
    </xf>
    <xf numFmtId="169" fontId="15" fillId="0" borderId="14" xfId="0" applyNumberFormat="1" applyFont="1" applyBorder="1" applyAlignment="1">
      <alignment horizontal="center" vertical="center"/>
    </xf>
    <xf numFmtId="166" fontId="15" fillId="0" borderId="14" xfId="0" applyNumberFormat="1" applyFont="1" applyBorder="1" applyAlignment="1">
      <alignment horizontal="left" vertical="center" shrinkToFit="1"/>
    </xf>
    <xf numFmtId="167" fontId="15" fillId="0" borderId="14" xfId="0" applyNumberFormat="1" applyFont="1" applyBorder="1" applyAlignment="1">
      <alignment horizontal="center" vertical="center" shrinkToFit="1"/>
    </xf>
    <xf numFmtId="0" fontId="15" fillId="0" borderId="0" xfId="0" applyFont="1" applyAlignment="1">
      <alignment horizontal="left" vertical="center" wrapText="1"/>
    </xf>
    <xf numFmtId="168" fontId="15" fillId="0" borderId="19" xfId="0" applyNumberFormat="1" applyFont="1" applyBorder="1" applyAlignment="1">
      <alignment horizontal="center" vertical="center" wrapText="1"/>
    </xf>
    <xf numFmtId="169" fontId="15" fillId="0" borderId="19" xfId="2" applyNumberFormat="1" applyFont="1" applyFill="1" applyBorder="1" applyAlignment="1">
      <alignment horizontal="center" vertical="center"/>
    </xf>
    <xf numFmtId="49" fontId="15" fillId="0" borderId="15" xfId="0" applyNumberFormat="1" applyFont="1" applyBorder="1" applyAlignment="1">
      <alignment horizontal="center" vertical="top" wrapText="1"/>
    </xf>
    <xf numFmtId="0" fontId="14" fillId="0" borderId="15" xfId="0" applyFont="1" applyBorder="1" applyAlignment="1">
      <alignment horizontal="center" vertical="top"/>
    </xf>
    <xf numFmtId="40" fontId="15" fillId="0" borderId="14" xfId="0" applyNumberFormat="1" applyFont="1" applyBorder="1" applyAlignment="1">
      <alignment horizontal="right"/>
    </xf>
    <xf numFmtId="49" fontId="53" fillId="0" borderId="14" xfId="0" applyNumberFormat="1" applyFont="1" applyBorder="1" applyAlignment="1">
      <alignment horizontal="left" vertical="top" wrapText="1"/>
    </xf>
    <xf numFmtId="0" fontId="53" fillId="0" borderId="14" xfId="0" applyFont="1" applyBorder="1" applyAlignment="1">
      <alignment vertical="top" wrapText="1"/>
    </xf>
    <xf numFmtId="182" fontId="11" fillId="0" borderId="6" xfId="2959" applyNumberFormat="1" applyFont="1" applyBorder="1" applyAlignment="1">
      <alignment vertical="center" wrapText="1"/>
    </xf>
    <xf numFmtId="182" fontId="11" fillId="0" borderId="6" xfId="2959" applyNumberFormat="1" applyFont="1" applyBorder="1" applyAlignment="1">
      <alignment horizontal="right" vertical="center" wrapText="1"/>
    </xf>
    <xf numFmtId="182" fontId="15" fillId="0" borderId="14" xfId="2959" applyNumberFormat="1" applyFont="1" applyFill="1" applyBorder="1" applyAlignment="1">
      <alignment vertical="center"/>
    </xf>
    <xf numFmtId="182" fontId="15" fillId="0" borderId="14" xfId="2959" applyNumberFormat="1" applyFont="1" applyBorder="1" applyAlignment="1">
      <alignment horizontal="right" vertical="center"/>
    </xf>
    <xf numFmtId="0" fontId="54" fillId="0" borderId="14" xfId="0" applyFont="1" applyBorder="1" applyAlignment="1">
      <alignment vertical="top" wrapText="1"/>
    </xf>
    <xf numFmtId="182" fontId="15" fillId="0" borderId="14" xfId="2959" applyNumberFormat="1" applyFont="1" applyFill="1" applyBorder="1" applyAlignment="1"/>
    <xf numFmtId="182" fontId="15" fillId="0" borderId="14" xfId="2959" applyNumberFormat="1" applyFont="1" applyBorder="1"/>
    <xf numFmtId="0" fontId="54" fillId="0" borderId="19" xfId="0" applyFont="1" applyBorder="1" applyAlignment="1">
      <alignment horizontal="center" vertical="top"/>
    </xf>
    <xf numFmtId="0" fontId="56" fillId="0" borderId="14" xfId="0" applyFont="1" applyBorder="1" applyAlignment="1">
      <alignment vertical="top" wrapText="1"/>
    </xf>
    <xf numFmtId="166" fontId="11" fillId="0" borderId="15" xfId="0" applyNumberFormat="1" applyFont="1" applyBorder="1" applyAlignment="1">
      <alignment horizontal="center" vertical="center" wrapText="1"/>
    </xf>
    <xf numFmtId="166" fontId="15" fillId="0" borderId="15" xfId="0" applyNumberFormat="1" applyFont="1" applyBorder="1" applyAlignment="1">
      <alignment horizontal="center" vertical="center"/>
    </xf>
    <xf numFmtId="0" fontId="14" fillId="0" borderId="15" xfId="0" applyFont="1" applyBorder="1" applyAlignment="1">
      <alignment horizontal="center" wrapText="1"/>
    </xf>
    <xf numFmtId="0" fontId="57" fillId="0" borderId="14" xfId="0" applyFont="1" applyBorder="1" applyAlignment="1">
      <alignment horizontal="left" vertical="center" wrapText="1"/>
    </xf>
    <xf numFmtId="0" fontId="11" fillId="0" borderId="0" xfId="0" applyFont="1" applyAlignment="1">
      <alignment horizontal="right" vertical="center" wrapText="1"/>
    </xf>
    <xf numFmtId="164" fontId="11" fillId="0" borderId="14" xfId="0" applyNumberFormat="1" applyFont="1" applyBorder="1" applyAlignment="1">
      <alignment vertical="center" wrapText="1"/>
    </xf>
    <xf numFmtId="0" fontId="10" fillId="0" borderId="18" xfId="0" applyFont="1" applyBorder="1" applyAlignment="1">
      <alignment horizontal="center" vertical="center"/>
    </xf>
    <xf numFmtId="168" fontId="11" fillId="0" borderId="18" xfId="0" applyNumberFormat="1" applyFont="1" applyBorder="1" applyAlignment="1">
      <alignment horizontal="center" vertical="center" wrapText="1"/>
    </xf>
    <xf numFmtId="182" fontId="10" fillId="2" borderId="1" xfId="3" applyNumberFormat="1" applyFont="1" applyFill="1" applyBorder="1" applyAlignment="1">
      <alignment horizontal="center" vertical="top" wrapText="1"/>
    </xf>
    <xf numFmtId="182" fontId="11" fillId="0" borderId="6" xfId="3" applyNumberFormat="1" applyFont="1" applyBorder="1" applyAlignment="1">
      <alignment vertical="top" wrapText="1"/>
    </xf>
    <xf numFmtId="182" fontId="11" fillId="0" borderId="16" xfId="3" applyNumberFormat="1" applyFont="1" applyBorder="1" applyAlignment="1">
      <alignment vertical="top" wrapText="1"/>
    </xf>
    <xf numFmtId="0" fontId="9" fillId="0" borderId="14" xfId="3" applyBorder="1"/>
    <xf numFmtId="0" fontId="9" fillId="0" borderId="14" xfId="3" applyBorder="1" applyAlignment="1">
      <alignment horizontal="center"/>
    </xf>
    <xf numFmtId="0" fontId="54" fillId="0" borderId="14" xfId="3" applyFont="1" applyBorder="1" applyAlignment="1">
      <alignment vertical="top" wrapText="1"/>
    </xf>
    <xf numFmtId="166" fontId="15" fillId="0" borderId="6" xfId="3" applyNumberFormat="1" applyFont="1" applyBorder="1" applyAlignment="1">
      <alignment horizontal="center" vertical="center" shrinkToFit="1"/>
    </xf>
    <xf numFmtId="182" fontId="11" fillId="0" borderId="16" xfId="3" applyNumberFormat="1" applyFont="1" applyBorder="1" applyAlignment="1">
      <alignment vertical="center" wrapText="1"/>
    </xf>
    <xf numFmtId="182" fontId="15" fillId="0" borderId="14" xfId="2" applyNumberFormat="1" applyFont="1" applyFill="1" applyBorder="1" applyAlignment="1">
      <alignment vertical="center"/>
    </xf>
    <xf numFmtId="0" fontId="10" fillId="0" borderId="14" xfId="3" applyFont="1" applyBorder="1" applyAlignment="1">
      <alignment horizontal="left" wrapText="1"/>
    </xf>
    <xf numFmtId="0" fontId="15" fillId="0" borderId="14" xfId="3" applyFont="1" applyBorder="1" applyAlignment="1">
      <alignment horizontal="left" vertical="top" wrapText="1"/>
    </xf>
    <xf numFmtId="166" fontId="15" fillId="0" borderId="20" xfId="3" applyNumberFormat="1" applyFont="1" applyBorder="1" applyAlignment="1">
      <alignment horizontal="center" vertical="center" shrinkToFit="1"/>
    </xf>
    <xf numFmtId="4" fontId="11" fillId="0" borderId="20" xfId="3" applyNumberFormat="1" applyFont="1" applyBorder="1" applyAlignment="1">
      <alignment horizontal="left" vertical="center" wrapText="1"/>
    </xf>
    <xf numFmtId="182" fontId="11" fillId="0" borderId="19" xfId="3" applyNumberFormat="1" applyFont="1" applyBorder="1" applyAlignment="1">
      <alignment vertical="center" wrapText="1"/>
    </xf>
    <xf numFmtId="4" fontId="11" fillId="0" borderId="19" xfId="3" applyNumberFormat="1" applyFont="1" applyBorder="1" applyAlignment="1">
      <alignment vertical="center" wrapText="1"/>
    </xf>
    <xf numFmtId="4" fontId="11" fillId="0" borderId="40" xfId="3" applyNumberFormat="1" applyFont="1" applyBorder="1" applyAlignment="1">
      <alignment horizontal="left" vertical="center" wrapText="1"/>
    </xf>
    <xf numFmtId="182" fontId="11" fillId="0" borderId="12" xfId="3" applyNumberFormat="1" applyFont="1" applyBorder="1" applyAlignment="1">
      <alignment vertical="center" wrapText="1"/>
    </xf>
    <xf numFmtId="4" fontId="11" fillId="0" borderId="54" xfId="3" applyNumberFormat="1" applyFont="1" applyBorder="1" applyAlignment="1">
      <alignment horizontal="left" vertical="center" wrapText="1"/>
    </xf>
    <xf numFmtId="182" fontId="10" fillId="0" borderId="14" xfId="2" applyNumberFormat="1" applyFont="1" applyFill="1" applyBorder="1" applyAlignment="1">
      <alignment vertical="center"/>
    </xf>
    <xf numFmtId="40" fontId="15" fillId="0" borderId="14" xfId="3" applyNumberFormat="1" applyFont="1" applyBorder="1" applyAlignment="1">
      <alignment horizontal="center" vertical="center"/>
    </xf>
    <xf numFmtId="182" fontId="15" fillId="0" borderId="14" xfId="5" applyNumberFormat="1" applyFont="1" applyFill="1" applyBorder="1" applyAlignment="1">
      <alignment vertical="center"/>
    </xf>
    <xf numFmtId="0" fontId="15" fillId="0" borderId="14" xfId="3" applyFont="1" applyBorder="1" applyAlignment="1">
      <alignment vertical="top"/>
    </xf>
    <xf numFmtId="166" fontId="15" fillId="0" borderId="14" xfId="3" applyNumberFormat="1" applyFont="1" applyBorder="1" applyAlignment="1">
      <alignment horizontal="center" vertical="center"/>
    </xf>
    <xf numFmtId="49" fontId="15" fillId="6" borderId="0" xfId="3" applyNumberFormat="1" applyFont="1" applyFill="1" applyAlignment="1">
      <alignment horizontal="center" vertical="top"/>
    </xf>
    <xf numFmtId="0" fontId="15" fillId="6" borderId="0" xfId="3" applyFont="1" applyFill="1"/>
    <xf numFmtId="166" fontId="15" fillId="0" borderId="6" xfId="3" applyNumberFormat="1" applyFont="1" applyBorder="1" applyAlignment="1">
      <alignment horizontal="left" vertical="center" wrapText="1"/>
    </xf>
    <xf numFmtId="0" fontId="15" fillId="0" borderId="6" xfId="3" applyFont="1" applyBorder="1" applyAlignment="1">
      <alignment horizontal="center" vertical="top" wrapText="1"/>
    </xf>
    <xf numFmtId="170" fontId="15" fillId="0" borderId="14" xfId="3" applyNumberFormat="1" applyFont="1" applyBorder="1" applyAlignment="1">
      <alignment horizontal="center" vertical="center"/>
    </xf>
    <xf numFmtId="0" fontId="11" fillId="0" borderId="6" xfId="3" applyFont="1" applyBorder="1" applyAlignment="1">
      <alignment horizontal="center" vertical="top" wrapText="1"/>
    </xf>
    <xf numFmtId="0" fontId="15" fillId="0" borderId="20" xfId="3" applyFont="1" applyBorder="1" applyAlignment="1">
      <alignment wrapText="1"/>
    </xf>
    <xf numFmtId="4" fontId="11" fillId="0" borderId="6" xfId="3" applyNumberFormat="1" applyFont="1" applyBorder="1" applyAlignment="1">
      <alignment vertical="center" wrapText="1"/>
    </xf>
    <xf numFmtId="182" fontId="11" fillId="0" borderId="6" xfId="3" applyNumberFormat="1" applyFont="1" applyBorder="1" applyAlignment="1">
      <alignment vertical="center" wrapText="1"/>
    </xf>
    <xf numFmtId="164" fontId="15" fillId="0" borderId="19" xfId="3" applyNumberFormat="1" applyFont="1" applyBorder="1" applyAlignment="1">
      <alignment vertical="center"/>
    </xf>
    <xf numFmtId="168" fontId="10" fillId="0" borderId="15" xfId="3" applyNumberFormat="1" applyFont="1" applyBorder="1" applyAlignment="1">
      <alignment horizontal="center" vertical="center" wrapText="1"/>
    </xf>
    <xf numFmtId="182" fontId="10" fillId="0" borderId="15" xfId="2" applyNumberFormat="1" applyFont="1" applyFill="1" applyBorder="1" applyAlignment="1">
      <alignment vertical="center"/>
    </xf>
    <xf numFmtId="0" fontId="14" fillId="0" borderId="19" xfId="3" applyFont="1" applyBorder="1" applyAlignment="1">
      <alignment horizontal="center" vertical="center" wrapText="1"/>
    </xf>
    <xf numFmtId="182" fontId="15" fillId="0" borderId="15" xfId="2" applyNumberFormat="1" applyFont="1" applyFill="1" applyBorder="1" applyAlignment="1">
      <alignment vertical="center"/>
    </xf>
    <xf numFmtId="0" fontId="15" fillId="0" borderId="19" xfId="3" applyFont="1" applyBorder="1" applyAlignment="1">
      <alignment horizontal="center" vertical="center" wrapText="1"/>
    </xf>
    <xf numFmtId="49" fontId="15" fillId="0" borderId="14" xfId="3" applyNumberFormat="1" applyFont="1" applyBorder="1" applyAlignment="1">
      <alignment horizontal="center" vertical="center" wrapText="1"/>
    </xf>
    <xf numFmtId="49" fontId="15" fillId="0" borderId="19" xfId="3" applyNumberFormat="1" applyFont="1" applyBorder="1" applyAlignment="1">
      <alignment vertical="top" wrapText="1"/>
    </xf>
    <xf numFmtId="49" fontId="10" fillId="0" borderId="14" xfId="3" applyNumberFormat="1" applyFont="1" applyBorder="1" applyAlignment="1">
      <alignment horizontal="center" vertical="center" wrapText="1"/>
    </xf>
    <xf numFmtId="49" fontId="15" fillId="0" borderId="15" xfId="3" applyNumberFormat="1" applyFont="1" applyBorder="1" applyAlignment="1">
      <alignment horizontal="center" vertical="center"/>
    </xf>
    <xf numFmtId="0" fontId="10" fillId="0" borderId="6" xfId="3" applyFont="1" applyBorder="1" applyAlignment="1">
      <alignment horizontal="center" vertical="center" wrapText="1"/>
    </xf>
    <xf numFmtId="0" fontId="11" fillId="0" borderId="20" xfId="3" applyFont="1" applyBorder="1" applyAlignment="1">
      <alignment horizontal="center" vertical="center" wrapText="1"/>
    </xf>
    <xf numFmtId="182" fontId="11" fillId="0" borderId="14" xfId="3" applyNumberFormat="1" applyFont="1" applyBorder="1" applyAlignment="1">
      <alignment vertical="top" wrapText="1"/>
    </xf>
    <xf numFmtId="164" fontId="11" fillId="0" borderId="14" xfId="3" applyNumberFormat="1" applyFont="1" applyBorder="1" applyAlignment="1">
      <alignment vertical="top" wrapText="1"/>
    </xf>
    <xf numFmtId="0" fontId="10" fillId="0" borderId="20" xfId="3" applyFont="1" applyBorder="1" applyAlignment="1">
      <alignment horizontal="center" vertical="center"/>
    </xf>
    <xf numFmtId="182" fontId="10" fillId="0" borderId="19" xfId="2" applyNumberFormat="1" applyFont="1" applyFill="1" applyBorder="1" applyAlignment="1">
      <alignment vertical="center"/>
    </xf>
    <xf numFmtId="164" fontId="10" fillId="0" borderId="14" xfId="3" applyNumberFormat="1" applyFont="1" applyBorder="1" applyAlignment="1">
      <alignment vertical="center"/>
    </xf>
    <xf numFmtId="0" fontId="14" fillId="0" borderId="20" xfId="3" applyFont="1" applyBorder="1" applyAlignment="1">
      <alignment horizontal="center" vertical="center" wrapText="1"/>
    </xf>
    <xf numFmtId="0" fontId="11" fillId="0" borderId="18" xfId="3" applyFont="1" applyBorder="1" applyAlignment="1">
      <alignment horizontal="left" vertical="top"/>
    </xf>
    <xf numFmtId="166" fontId="22" fillId="0" borderId="6" xfId="3" applyNumberFormat="1" applyFont="1" applyBorder="1" applyAlignment="1">
      <alignment horizontal="center" vertical="center" wrapText="1"/>
    </xf>
    <xf numFmtId="0" fontId="11" fillId="0" borderId="18" xfId="3" applyFont="1" applyBorder="1" applyAlignment="1">
      <alignment horizontal="left" vertical="top" wrapText="1"/>
    </xf>
    <xf numFmtId="49" fontId="10" fillId="0" borderId="18" xfId="3" applyNumberFormat="1" applyFont="1" applyBorder="1" applyAlignment="1">
      <alignment vertical="top" wrapText="1"/>
    </xf>
    <xf numFmtId="0" fontId="11" fillId="0" borderId="20" xfId="3" applyFont="1" applyBorder="1" applyAlignment="1">
      <alignment horizontal="center" vertical="center"/>
    </xf>
    <xf numFmtId="0" fontId="22" fillId="0" borderId="6" xfId="3" applyFont="1" applyBorder="1" applyAlignment="1">
      <alignment horizontal="left" vertical="top" wrapText="1"/>
    </xf>
    <xf numFmtId="0" fontId="15" fillId="0" borderId="20" xfId="3" applyFont="1" applyBorder="1" applyAlignment="1">
      <alignment horizontal="center" vertical="center" wrapText="1"/>
    </xf>
    <xf numFmtId="0" fontId="15" fillId="0" borderId="17" xfId="3" applyFont="1" applyBorder="1" applyAlignment="1">
      <alignment vertical="top"/>
    </xf>
    <xf numFmtId="0" fontId="11" fillId="0" borderId="14" xfId="3" applyFont="1" applyBorder="1" applyAlignment="1">
      <alignment horizontal="center" vertical="center"/>
    </xf>
    <xf numFmtId="49" fontId="53" fillId="0" borderId="14" xfId="3" applyNumberFormat="1" applyFont="1" applyBorder="1" applyAlignment="1">
      <alignment horizontal="left" vertical="top" wrapText="1"/>
    </xf>
    <xf numFmtId="0" fontId="53" fillId="0" borderId="14" xfId="3" applyFont="1" applyBorder="1" applyAlignment="1">
      <alignment vertical="top" wrapText="1"/>
    </xf>
    <xf numFmtId="49" fontId="54" fillId="0" borderId="14" xfId="3" applyNumberFormat="1" applyFont="1" applyBorder="1" applyAlignment="1">
      <alignment horizontal="left" vertical="top" wrapText="1"/>
    </xf>
    <xf numFmtId="0" fontId="56" fillId="0" borderId="14" xfId="3" applyFont="1" applyBorder="1" applyAlignment="1">
      <alignment vertical="top" wrapText="1"/>
    </xf>
    <xf numFmtId="49" fontId="15" fillId="0" borderId="18" xfId="3" applyNumberFormat="1" applyFont="1" applyBorder="1" applyAlignment="1">
      <alignment vertical="top" wrapText="1"/>
    </xf>
    <xf numFmtId="0" fontId="54" fillId="0" borderId="19" xfId="3" applyFont="1" applyBorder="1" applyAlignment="1">
      <alignment horizontal="center" vertical="top"/>
    </xf>
    <xf numFmtId="0" fontId="22" fillId="0" borderId="18" xfId="3" applyFont="1" applyBorder="1" applyAlignment="1">
      <alignment horizontal="left" vertical="top" wrapText="1"/>
    </xf>
    <xf numFmtId="0" fontId="54" fillId="0" borderId="14" xfId="3" applyFont="1" applyBorder="1" applyAlignment="1">
      <alignment horizontal="center" vertical="top"/>
    </xf>
    <xf numFmtId="166" fontId="14" fillId="0" borderId="6" xfId="3" applyNumberFormat="1" applyFont="1" applyBorder="1" applyAlignment="1">
      <alignment horizontal="center" vertical="center" wrapText="1"/>
    </xf>
    <xf numFmtId="166" fontId="11" fillId="0" borderId="6" xfId="3" applyNumberFormat="1" applyFont="1" applyBorder="1" applyAlignment="1">
      <alignment horizontal="center" vertical="center" wrapText="1"/>
    </xf>
    <xf numFmtId="0" fontId="9" fillId="0" borderId="19" xfId="3" applyBorder="1" applyAlignment="1">
      <alignment horizontal="center"/>
    </xf>
    <xf numFmtId="0" fontId="10" fillId="0" borderId="20" xfId="3" applyFont="1" applyBorder="1" applyAlignment="1">
      <alignment horizontal="left" vertical="center" wrapText="1"/>
    </xf>
    <xf numFmtId="0" fontId="11" fillId="6" borderId="0" xfId="3" applyFont="1" applyFill="1" applyAlignment="1">
      <alignment horizontal="left" vertical="top"/>
    </xf>
    <xf numFmtId="182" fontId="11" fillId="2" borderId="12" xfId="3" applyNumberFormat="1" applyFont="1" applyFill="1" applyBorder="1" applyAlignment="1">
      <alignment vertical="center"/>
    </xf>
    <xf numFmtId="182" fontId="15" fillId="0" borderId="0" xfId="3" applyNumberFormat="1" applyFont="1" applyAlignment="1">
      <alignment horizontal="left" vertical="top"/>
    </xf>
    <xf numFmtId="182" fontId="11" fillId="0" borderId="0" xfId="3" applyNumberFormat="1" applyFont="1" applyAlignment="1">
      <alignment horizontal="left" vertical="top"/>
    </xf>
    <xf numFmtId="0" fontId="14" fillId="0" borderId="31" xfId="0" applyFont="1" applyBorder="1" applyAlignment="1">
      <alignment horizontal="center" vertical="top"/>
    </xf>
    <xf numFmtId="49" fontId="15" fillId="0" borderId="31" xfId="0" applyNumberFormat="1" applyFont="1" applyBorder="1" applyAlignment="1">
      <alignment vertical="top" wrapText="1"/>
    </xf>
    <xf numFmtId="49" fontId="15" fillId="0" borderId="31" xfId="0" applyNumberFormat="1" applyFont="1" applyBorder="1" applyAlignment="1">
      <alignment horizontal="center" vertical="center" wrapText="1"/>
    </xf>
    <xf numFmtId="164" fontId="15" fillId="0" borderId="29" xfId="0" applyNumberFormat="1" applyFont="1" applyBorder="1" applyAlignment="1">
      <alignment horizontal="right" vertical="center"/>
    </xf>
    <xf numFmtId="182" fontId="11" fillId="0" borderId="16" xfId="2959" applyNumberFormat="1" applyFont="1" applyBorder="1" applyAlignment="1">
      <alignment vertical="center" wrapText="1"/>
    </xf>
    <xf numFmtId="0" fontId="11" fillId="0" borderId="13" xfId="0" applyFont="1" applyBorder="1" applyAlignment="1">
      <alignment horizontal="left" vertical="top"/>
    </xf>
    <xf numFmtId="181" fontId="11" fillId="0" borderId="13" xfId="0" applyNumberFormat="1" applyFont="1" applyBorder="1" applyAlignment="1">
      <alignment horizontal="left" vertical="top"/>
    </xf>
    <xf numFmtId="0" fontId="15" fillId="0" borderId="14" xfId="3" applyFont="1" applyBorder="1" applyAlignment="1">
      <alignment horizontal="left" vertical="center" wrapText="1"/>
    </xf>
    <xf numFmtId="0" fontId="54" fillId="0" borderId="0" xfId="3" applyFont="1" applyAlignment="1">
      <alignment horizontal="center" vertical="top"/>
    </xf>
    <xf numFmtId="0" fontId="11" fillId="0" borderId="0" xfId="3" applyFont="1" applyAlignment="1">
      <alignment horizontal="center" vertical="top" wrapText="1"/>
    </xf>
    <xf numFmtId="0" fontId="14" fillId="0" borderId="0" xfId="3" applyFont="1" applyAlignment="1">
      <alignment horizontal="center" vertical="top" wrapText="1"/>
    </xf>
    <xf numFmtId="170" fontId="15" fillId="0" borderId="0" xfId="3" applyNumberFormat="1" applyFont="1" applyAlignment="1">
      <alignment horizontal="center" vertical="center"/>
    </xf>
    <xf numFmtId="0" fontId="14" fillId="0" borderId="0" xfId="3" applyFont="1" applyAlignment="1">
      <alignment horizontal="left" vertical="center" wrapText="1"/>
    </xf>
    <xf numFmtId="49" fontId="10" fillId="0" borderId="0" xfId="3" applyNumberFormat="1" applyFont="1" applyAlignment="1">
      <alignment vertical="center" wrapText="1"/>
    </xf>
    <xf numFmtId="49" fontId="15" fillId="0" borderId="0" xfId="3" applyNumberFormat="1" applyFont="1" applyAlignment="1">
      <alignment vertical="top" wrapText="1"/>
    </xf>
    <xf numFmtId="0" fontId="14" fillId="0" borderId="0" xfId="3" applyFont="1" applyAlignment="1">
      <alignment horizontal="center" vertical="center"/>
    </xf>
    <xf numFmtId="0" fontId="14" fillId="0" borderId="0" xfId="3" applyFont="1" applyAlignment="1">
      <alignment horizontal="left" vertical="top" wrapText="1"/>
    </xf>
    <xf numFmtId="166" fontId="11" fillId="0" borderId="0" xfId="3" applyNumberFormat="1" applyFont="1" applyAlignment="1">
      <alignment horizontal="center" vertical="center" wrapText="1"/>
    </xf>
    <xf numFmtId="166" fontId="22" fillId="0" borderId="0" xfId="3" applyNumberFormat="1" applyFont="1" applyAlignment="1">
      <alignment horizontal="center" vertical="center" wrapText="1"/>
    </xf>
    <xf numFmtId="0" fontId="9" fillId="0" borderId="0" xfId="3" applyAlignment="1">
      <alignment horizontal="center"/>
    </xf>
    <xf numFmtId="0" fontId="11" fillId="0" borderId="0" xfId="3" applyFont="1" applyAlignment="1">
      <alignment horizontal="center" vertical="center"/>
    </xf>
    <xf numFmtId="0" fontId="22" fillId="0" borderId="0" xfId="3" applyFont="1" applyAlignment="1">
      <alignment horizontal="left" vertical="top" wrapText="1"/>
    </xf>
    <xf numFmtId="166" fontId="15" fillId="0" borderId="0" xfId="3" applyNumberFormat="1" applyFont="1" applyAlignment="1">
      <alignment horizontal="center" vertical="center"/>
    </xf>
    <xf numFmtId="0" fontId="11" fillId="0" borderId="56" xfId="0" applyFont="1" applyBorder="1" applyAlignment="1">
      <alignment horizontal="left" vertical="center" wrapText="1"/>
    </xf>
    <xf numFmtId="0" fontId="20" fillId="0" borderId="56" xfId="0" applyFont="1" applyBorder="1" applyAlignment="1">
      <alignment horizontal="left" vertical="top" wrapText="1"/>
    </xf>
    <xf numFmtId="181" fontId="14" fillId="0" borderId="57" xfId="0" applyNumberFormat="1" applyFont="1" applyBorder="1" applyAlignment="1">
      <alignment horizontal="left" vertical="top"/>
    </xf>
    <xf numFmtId="4" fontId="15" fillId="0" borderId="19" xfId="0" applyNumberFormat="1" applyFont="1" applyBorder="1" applyAlignment="1">
      <alignment horizontal="center" vertical="center"/>
    </xf>
    <xf numFmtId="182" fontId="11" fillId="0" borderId="14" xfId="2959" applyNumberFormat="1" applyFont="1" applyBorder="1" applyAlignment="1">
      <alignment horizontal="right" vertical="center" wrapText="1"/>
    </xf>
    <xf numFmtId="182" fontId="11" fillId="0" borderId="20" xfId="2959" applyNumberFormat="1" applyFont="1" applyBorder="1" applyAlignment="1">
      <alignment horizontal="right" vertical="center" wrapText="1"/>
    </xf>
    <xf numFmtId="166" fontId="11" fillId="0" borderId="0" xfId="0" applyNumberFormat="1" applyFont="1" applyAlignment="1">
      <alignment horizontal="center" vertical="center" wrapText="1"/>
    </xf>
    <xf numFmtId="0" fontId="54" fillId="0" borderId="0" xfId="0" applyFont="1" applyAlignment="1">
      <alignment horizontal="center" vertical="top"/>
    </xf>
    <xf numFmtId="182" fontId="11" fillId="0" borderId="19" xfId="2959" applyNumberFormat="1" applyFont="1" applyBorder="1" applyAlignment="1">
      <alignment horizontal="right" vertical="center" wrapText="1"/>
    </xf>
    <xf numFmtId="182" fontId="11" fillId="0" borderId="20" xfId="2959" applyNumberFormat="1" applyFont="1" applyFill="1" applyBorder="1" applyAlignment="1">
      <alignment horizontal="right" vertical="center" wrapText="1"/>
    </xf>
    <xf numFmtId="164" fontId="11" fillId="0" borderId="29" xfId="0" applyNumberFormat="1" applyFont="1" applyBorder="1" applyAlignment="1">
      <alignment horizontal="right" vertical="center" wrapText="1"/>
    </xf>
    <xf numFmtId="0" fontId="10" fillId="0" borderId="2" xfId="0" applyFont="1" applyBorder="1" applyAlignment="1">
      <alignment horizontal="right" vertical="top" wrapText="1"/>
    </xf>
    <xf numFmtId="0" fontId="11" fillId="0" borderId="3" xfId="0" applyFont="1" applyBorder="1" applyAlignment="1">
      <alignment horizontal="right" vertical="top" wrapText="1"/>
    </xf>
    <xf numFmtId="0" fontId="11" fillId="0" borderId="4" xfId="0" applyFont="1" applyBorder="1" applyAlignment="1">
      <alignment horizontal="right" vertical="top" wrapText="1"/>
    </xf>
    <xf numFmtId="0" fontId="10" fillId="0" borderId="7" xfId="0" applyFont="1" applyBorder="1" applyAlignment="1">
      <alignment horizontal="right" vertical="top" wrapText="1"/>
    </xf>
    <xf numFmtId="0" fontId="11" fillId="0" borderId="22" xfId="0" applyFont="1" applyBorder="1" applyAlignment="1">
      <alignment horizontal="right" vertical="top" wrapText="1"/>
    </xf>
    <xf numFmtId="0" fontId="11" fillId="0" borderId="8" xfId="0" applyFont="1" applyBorder="1" applyAlignment="1">
      <alignment horizontal="right" vertical="top" wrapText="1"/>
    </xf>
    <xf numFmtId="0" fontId="11" fillId="2" borderId="11" xfId="0" applyFont="1" applyFill="1" applyBorder="1" applyAlignment="1">
      <alignment horizontal="left" vertical="center"/>
    </xf>
    <xf numFmtId="0" fontId="11" fillId="2" borderId="12" xfId="0" applyFont="1" applyFill="1" applyBorder="1" applyAlignment="1">
      <alignment horizontal="left" vertical="center"/>
    </xf>
    <xf numFmtId="0" fontId="15" fillId="2" borderId="11" xfId="0" applyFont="1" applyFill="1" applyBorder="1" applyAlignment="1">
      <alignment horizontal="left" vertical="center"/>
    </xf>
    <xf numFmtId="0" fontId="15" fillId="2" borderId="12" xfId="0" applyFont="1" applyFill="1" applyBorder="1" applyAlignment="1">
      <alignment horizontal="left" vertical="center"/>
    </xf>
    <xf numFmtId="0" fontId="11" fillId="2" borderId="27" xfId="0" applyFont="1" applyFill="1" applyBorder="1" applyAlignment="1">
      <alignment horizontal="left" vertical="center"/>
    </xf>
    <xf numFmtId="0" fontId="10" fillId="0" borderId="43" xfId="0" applyFont="1" applyBorder="1" applyAlignment="1">
      <alignment horizontal="right" vertical="top" wrapText="1"/>
    </xf>
    <xf numFmtId="0" fontId="11" fillId="0" borderId="44" xfId="0" applyFont="1" applyBorder="1" applyAlignment="1">
      <alignment horizontal="right" vertical="top" wrapText="1"/>
    </xf>
    <xf numFmtId="0" fontId="11" fillId="0" borderId="45" xfId="0" applyFont="1" applyBorder="1" applyAlignment="1">
      <alignment horizontal="right" vertical="top" wrapText="1"/>
    </xf>
    <xf numFmtId="0" fontId="11" fillId="0" borderId="30" xfId="0" applyFont="1" applyBorder="1" applyAlignment="1">
      <alignment horizontal="right" vertical="top" wrapText="1"/>
    </xf>
    <xf numFmtId="0" fontId="15" fillId="2" borderId="27" xfId="0" applyFont="1" applyFill="1" applyBorder="1" applyAlignment="1">
      <alignment horizontal="left" vertical="center"/>
    </xf>
    <xf numFmtId="0" fontId="10" fillId="0" borderId="22" xfId="0" applyFont="1" applyBorder="1" applyAlignment="1">
      <alignment horizontal="right" vertical="top" wrapText="1"/>
    </xf>
    <xf numFmtId="0" fontId="10" fillId="0" borderId="8" xfId="0" applyFont="1" applyBorder="1" applyAlignment="1">
      <alignment horizontal="right" vertical="top" wrapText="1"/>
    </xf>
    <xf numFmtId="0" fontId="11" fillId="2" borderId="11" xfId="3" applyFont="1" applyFill="1" applyBorder="1" applyAlignment="1">
      <alignment horizontal="left" vertical="center"/>
    </xf>
    <xf numFmtId="0" fontId="11" fillId="2" borderId="12" xfId="3" applyFont="1" applyFill="1" applyBorder="1" applyAlignment="1">
      <alignment horizontal="left" vertical="center"/>
    </xf>
    <xf numFmtId="0" fontId="11" fillId="2" borderId="27" xfId="3" applyFont="1" applyFill="1" applyBorder="1" applyAlignment="1">
      <alignment horizontal="left" vertical="center"/>
    </xf>
    <xf numFmtId="0" fontId="10" fillId="0" borderId="55" xfId="3" applyFont="1" applyBorder="1" applyAlignment="1">
      <alignment horizontal="right" vertical="top" wrapText="1"/>
    </xf>
    <xf numFmtId="0" fontId="11" fillId="0" borderId="3" xfId="3" applyFont="1" applyBorder="1" applyAlignment="1">
      <alignment horizontal="right" vertical="top" wrapText="1"/>
    </xf>
    <xf numFmtId="0" fontId="11" fillId="0" borderId="4" xfId="3" applyFont="1" applyBorder="1" applyAlignment="1">
      <alignment horizontal="right" vertical="top" wrapText="1"/>
    </xf>
    <xf numFmtId="0" fontId="14" fillId="0" borderId="44" xfId="0" applyFont="1" applyBorder="1" applyAlignment="1">
      <alignment horizontal="right" vertical="top" wrapText="1"/>
    </xf>
    <xf numFmtId="0" fontId="14" fillId="0" borderId="45" xfId="0" applyFont="1" applyBorder="1" applyAlignment="1">
      <alignment horizontal="right" vertical="top" wrapText="1"/>
    </xf>
    <xf numFmtId="0" fontId="14" fillId="0" borderId="44" xfId="3" applyFont="1" applyBorder="1" applyAlignment="1">
      <alignment horizontal="right" vertical="top" wrapText="1"/>
    </xf>
    <xf numFmtId="0" fontId="14" fillId="0" borderId="45" xfId="3" applyFont="1" applyBorder="1" applyAlignment="1">
      <alignment horizontal="right" vertical="top" wrapText="1"/>
    </xf>
    <xf numFmtId="0" fontId="11" fillId="0" borderId="0" xfId="0" applyFont="1" applyAlignment="1">
      <alignment horizontal="center" vertical="top" wrapText="1"/>
    </xf>
    <xf numFmtId="0" fontId="10" fillId="0" borderId="21" xfId="0" applyFont="1" applyBorder="1" applyAlignment="1">
      <alignment horizontal="left" vertical="top" wrapText="1" indent="1"/>
    </xf>
    <xf numFmtId="0" fontId="10" fillId="0" borderId="50" xfId="0" applyFont="1" applyBorder="1" applyAlignment="1">
      <alignment horizontal="left" vertical="top" wrapText="1" inden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11" fillId="0" borderId="2" xfId="0" applyFont="1" applyBorder="1" applyAlignment="1">
      <alignment horizontal="left" vertical="top" wrapText="1"/>
    </xf>
    <xf numFmtId="0" fontId="11" fillId="0" borderId="4" xfId="0" applyFont="1" applyBorder="1" applyAlignment="1">
      <alignment horizontal="left" vertical="top" wrapText="1"/>
    </xf>
    <xf numFmtId="0" fontId="15" fillId="0" borderId="2" xfId="0" applyFont="1" applyBorder="1" applyAlignment="1">
      <alignment horizontal="left" vertical="top" wrapText="1"/>
    </xf>
    <xf numFmtId="0" fontId="15" fillId="0" borderId="4" xfId="0" applyFont="1" applyBorder="1" applyAlignment="1">
      <alignment horizontal="left" vertical="top" wrapText="1"/>
    </xf>
    <xf numFmtId="0" fontId="15" fillId="0" borderId="30" xfId="0" applyFont="1" applyBorder="1" applyAlignment="1">
      <alignment horizontal="left" vertical="top" wrapText="1"/>
    </xf>
    <xf numFmtId="0" fontId="15" fillId="0" borderId="48" xfId="0" applyFont="1" applyBorder="1" applyAlignment="1">
      <alignment horizontal="center" vertical="center" wrapText="1"/>
    </xf>
    <xf numFmtId="0" fontId="15" fillId="0" borderId="47" xfId="0" applyFont="1" applyBorder="1" applyAlignment="1">
      <alignment horizontal="center" vertical="center" wrapText="1"/>
    </xf>
    <xf numFmtId="0" fontId="15" fillId="0" borderId="49" xfId="0" applyFont="1" applyBorder="1" applyAlignment="1">
      <alignment horizontal="center" vertical="center" wrapText="1"/>
    </xf>
    <xf numFmtId="49" fontId="15" fillId="0" borderId="14" xfId="0" applyNumberFormat="1" applyFont="1" applyBorder="1" applyAlignment="1">
      <alignment vertical="center"/>
    </xf>
    <xf numFmtId="0" fontId="11" fillId="0" borderId="17" xfId="3" applyFont="1" applyBorder="1" applyAlignment="1">
      <alignment horizontal="center" vertical="center" wrapText="1"/>
    </xf>
    <xf numFmtId="0" fontId="11" fillId="0" borderId="14" xfId="3" applyFont="1" applyBorder="1" applyAlignment="1">
      <alignment horizontal="left" vertical="center" wrapText="1"/>
    </xf>
    <xf numFmtId="0" fontId="12" fillId="0" borderId="20" xfId="3" applyFont="1" applyBorder="1" applyAlignment="1">
      <alignment horizontal="left" vertical="center" wrapText="1"/>
    </xf>
    <xf numFmtId="0" fontId="11" fillId="0" borderId="14" xfId="3" applyFont="1" applyBorder="1" applyAlignment="1">
      <alignment horizontal="left" vertical="top" wrapText="1"/>
    </xf>
    <xf numFmtId="0" fontId="15" fillId="0" borderId="11" xfId="0" applyFont="1" applyBorder="1" applyAlignment="1">
      <alignment horizontal="left" vertical="center" wrapText="1"/>
    </xf>
    <xf numFmtId="0" fontId="15" fillId="0" borderId="12" xfId="0" applyFont="1" applyBorder="1" applyAlignment="1">
      <alignment horizontal="left" vertical="center" wrapText="1"/>
    </xf>
    <xf numFmtId="0" fontId="11" fillId="0" borderId="27" xfId="0" applyFont="1" applyBorder="1" applyAlignment="1">
      <alignment horizontal="left" vertical="center"/>
    </xf>
  </cellXfs>
  <cellStyles count="2960">
    <cellStyle name="Bad 2" xfId="589" xr:uid="{689DA3FF-9F6D-4E24-85B2-9F50FB2A2789}"/>
    <cellStyle name="Comma" xfId="2" builtinId="3"/>
    <cellStyle name="Comma 10" xfId="1065" xr:uid="{08C3F31D-C819-4712-9947-E8A6EDD8A7C6}"/>
    <cellStyle name="Comma 11" xfId="1075" xr:uid="{2EED5C23-CF36-4B3F-875D-A3C9F99A11B7}"/>
    <cellStyle name="Comma 2" xfId="4" xr:uid="{879E9A2B-7610-49E8-B6C8-F40FEF354E01}"/>
    <cellStyle name="Comma 2 2" xfId="6" xr:uid="{7BADFE55-9173-4326-B478-3B3CF43CEF1D}"/>
    <cellStyle name="Comma 2 2 2" xfId="12" xr:uid="{7083495C-5D13-4C9A-A745-FB60172C53EC}"/>
    <cellStyle name="Comma 2 2 3" xfId="11" xr:uid="{2DA1BF9F-0F6C-45F7-9730-EAE68685F8C9}"/>
    <cellStyle name="Comma 2 2 4" xfId="2016" xr:uid="{C9776608-AD90-4EE1-916E-D9E6FBEC7AD1}"/>
    <cellStyle name="Comma 2 3" xfId="13" xr:uid="{E43884C8-EBAA-41CE-A61C-B47B8DF88A72}"/>
    <cellStyle name="Comma 2 4" xfId="7" xr:uid="{B7CE0AA3-0296-4092-96C8-23FF7E0286BC}"/>
    <cellStyle name="Comma 2 4 2" xfId="603" xr:uid="{EB76F778-E5F9-4ABC-B025-23C7CFA2B081}"/>
    <cellStyle name="Comma 2 4 3" xfId="1540" xr:uid="{97740061-7569-447C-B7F6-E5B287C9A953}"/>
    <cellStyle name="Comma 2 4 4" xfId="2481" xr:uid="{1FF90139-E1AA-4576-8677-20D7B6E75D64}"/>
    <cellStyle name="Comma 2 5" xfId="10" xr:uid="{D1A42B4B-40B1-431E-B5CA-12FA7E6F2EEB}"/>
    <cellStyle name="Comma 2 6" xfId="1077" xr:uid="{B9C5BB93-4FA0-4159-B74E-C8DBF277822A}"/>
    <cellStyle name="Comma 2 7" xfId="2018" xr:uid="{EACB8BC5-E739-4DD3-9B2F-DBCFC33C1A39}"/>
    <cellStyle name="Comma 3" xfId="5" xr:uid="{99617A37-2271-4736-9183-F6A75F765A08}"/>
    <cellStyle name="Comma 3 2" xfId="15" xr:uid="{44CEB932-5269-453F-AB3C-A776DA5B640B}"/>
    <cellStyle name="Comma 3 2 10" xfId="1078" xr:uid="{DF7CFD2A-D48F-4881-91F4-BE7FA9658B79}"/>
    <cellStyle name="Comma 3 2 11" xfId="2019" xr:uid="{CDFFC5BA-7776-4378-9EA8-81AC85B93F54}"/>
    <cellStyle name="Comma 3 2 2" xfId="16" xr:uid="{02BBD6BE-DA9A-48C3-8FC4-3B1F1FDCC379}"/>
    <cellStyle name="Comma 3 2 2 2" xfId="104" xr:uid="{46F49161-57EC-473E-9DA1-BCD4C3C6EED4}"/>
    <cellStyle name="Comma 3 2 2 2 2" xfId="105" xr:uid="{F5C57BF1-D426-40E9-B2C9-4F031E0299CB}"/>
    <cellStyle name="Comma 3 2 2 2 2 2" xfId="604" xr:uid="{9EA2CC02-994A-494D-9DB0-BA2656C452B4}"/>
    <cellStyle name="Comma 3 2 2 2 2 2 2" xfId="1541" xr:uid="{C3F278FD-DF46-4807-99AD-B0577A80974F}"/>
    <cellStyle name="Comma 3 2 2 2 2 2 3" xfId="2482" xr:uid="{C7227104-EFB3-42A3-A4EC-0CD57010B9EE}"/>
    <cellStyle name="Comma 3 2 2 2 2 3" xfId="605" xr:uid="{97B763AD-8736-4DEA-A627-7CB4F77C27E4}"/>
    <cellStyle name="Comma 3 2 2 2 2 3 2" xfId="1542" xr:uid="{2E9CCD9F-CB4A-4D96-B491-C697E82AE06B}"/>
    <cellStyle name="Comma 3 2 2 2 2 3 3" xfId="2483" xr:uid="{8AD74553-0635-4CBE-94B4-A3BC61C0E8D6}"/>
    <cellStyle name="Comma 3 2 2 2 2 4" xfId="398" xr:uid="{32DEFB2C-1379-4C3D-BDD8-257CE19B4892}"/>
    <cellStyle name="Comma 3 2 2 2 2 4 2" xfId="1350" xr:uid="{93CAA7C6-57FD-4527-A1E1-1362EE1EB3FE}"/>
    <cellStyle name="Comma 3 2 2 2 2 4 3" xfId="2291" xr:uid="{129C433A-802C-40A9-AC57-35EE3E434635}"/>
    <cellStyle name="Comma 3 2 2 2 2 5" xfId="1119" xr:uid="{9D77261A-A258-4BED-87B9-E3BD3CC2953D}"/>
    <cellStyle name="Comma 3 2 2 2 2 6" xfId="2060" xr:uid="{5974B966-EBCE-4CEE-86C7-4E0C39EC4E05}"/>
    <cellStyle name="Comma 3 2 2 2 3" xfId="606" xr:uid="{D2471501-4AAC-41E0-AE2E-A3B49780D0F1}"/>
    <cellStyle name="Comma 3 2 2 2 3 2" xfId="1543" xr:uid="{5DB53394-0442-4908-B10F-F07F9D0576E9}"/>
    <cellStyle name="Comma 3 2 2 2 3 3" xfId="2484" xr:uid="{015F6140-CE77-4ECD-A894-7D02A5456EEF}"/>
    <cellStyle name="Comma 3 2 2 2 4" xfId="607" xr:uid="{BD6BE3E7-FC8F-4F8E-B790-F72F353FF3D5}"/>
    <cellStyle name="Comma 3 2 2 2 4 2" xfId="1544" xr:uid="{10ABC3DE-A2EB-4081-B25E-D58977A7466C}"/>
    <cellStyle name="Comma 3 2 2 2 4 3" xfId="2485" xr:uid="{BC9B7A5F-D889-452E-ADAE-3A2DEB80437A}"/>
    <cellStyle name="Comma 3 2 2 2 5" xfId="397" xr:uid="{79ED8559-BCAF-4332-81E4-4E69C171A79F}"/>
    <cellStyle name="Comma 3 2 2 2 5 2" xfId="1349" xr:uid="{428B3D09-29D8-4454-AEFE-8CE55F9E92AD}"/>
    <cellStyle name="Comma 3 2 2 2 5 3" xfId="2290" xr:uid="{19E32E77-36EE-4E59-A6E9-426E8DBBA157}"/>
    <cellStyle name="Comma 3 2 2 2 6" xfId="1118" xr:uid="{47E37F22-A474-425C-B7B1-A7FB22AC752D}"/>
    <cellStyle name="Comma 3 2 2 2 7" xfId="2059" xr:uid="{1C9F312F-F783-4BEF-9B2F-9443C027E58D}"/>
    <cellStyle name="Comma 3 2 2 3" xfId="106" xr:uid="{DDC6AB0A-9467-41AD-8FE0-D9CB3DF32D13}"/>
    <cellStyle name="Comma 3 2 2 3 2" xfId="107" xr:uid="{B7C53183-0E52-4EA5-87C2-D950AD2B4EC7}"/>
    <cellStyle name="Comma 3 2 2 3 2 2" xfId="608" xr:uid="{BE8A80AF-2129-4E94-879C-0B042D4D8D94}"/>
    <cellStyle name="Comma 3 2 2 3 2 2 2" xfId="1545" xr:uid="{091B3F9C-0916-4EBE-9EDA-264098BFB347}"/>
    <cellStyle name="Comma 3 2 2 3 2 2 3" xfId="2486" xr:uid="{40D5BADF-5F82-4973-9BFC-5C97C7394A10}"/>
    <cellStyle name="Comma 3 2 2 3 2 3" xfId="609" xr:uid="{32758653-C295-4D7F-B3A4-3ECF45B2E76B}"/>
    <cellStyle name="Comma 3 2 2 3 2 3 2" xfId="1546" xr:uid="{600BF2F7-474B-4341-A5E8-3E2D18B9AC1A}"/>
    <cellStyle name="Comma 3 2 2 3 2 3 3" xfId="2487" xr:uid="{47B6CD02-BE6F-41F4-A194-DB765B2CF9C2}"/>
    <cellStyle name="Comma 3 2 2 3 2 4" xfId="400" xr:uid="{B76ED8C0-BE83-4BEB-A5E7-3365A14A298E}"/>
    <cellStyle name="Comma 3 2 2 3 2 4 2" xfId="1352" xr:uid="{20253262-2CAC-4B41-A6DD-D1C2B0FC1802}"/>
    <cellStyle name="Comma 3 2 2 3 2 4 3" xfId="2293" xr:uid="{40E2D516-A7BB-4DE0-AA3E-55070AD2C5A1}"/>
    <cellStyle name="Comma 3 2 2 3 2 5" xfId="1121" xr:uid="{248A4B7B-8D84-44D0-9A8A-B6C309516460}"/>
    <cellStyle name="Comma 3 2 2 3 2 6" xfId="2062" xr:uid="{385EBD1A-A452-4D35-8DF4-C17D4A9980AD}"/>
    <cellStyle name="Comma 3 2 2 3 3" xfId="610" xr:uid="{6DBD302A-7D8B-4474-8B83-503135388D0A}"/>
    <cellStyle name="Comma 3 2 2 3 3 2" xfId="1547" xr:uid="{12E9C113-0872-4F62-A23B-7CE4C12EE9B3}"/>
    <cellStyle name="Comma 3 2 2 3 3 3" xfId="2488" xr:uid="{232467CB-D222-4A49-A655-C62D601DCD55}"/>
    <cellStyle name="Comma 3 2 2 3 4" xfId="611" xr:uid="{2429FE6D-5D9B-41EC-8F01-EC91FB481B83}"/>
    <cellStyle name="Comma 3 2 2 3 4 2" xfId="1548" xr:uid="{BF74EA2C-4E14-489F-B6D0-FB6D1462CC84}"/>
    <cellStyle name="Comma 3 2 2 3 4 3" xfId="2489" xr:uid="{A6E9A280-2BF5-415E-99B9-EDC062527E47}"/>
    <cellStyle name="Comma 3 2 2 3 5" xfId="399" xr:uid="{11284885-8476-4445-9711-F1AADBDB7D54}"/>
    <cellStyle name="Comma 3 2 2 3 5 2" xfId="1351" xr:uid="{25C34F1C-8189-45F4-AEA7-659DA6953F90}"/>
    <cellStyle name="Comma 3 2 2 3 5 3" xfId="2292" xr:uid="{004D68F9-253C-43A5-9D9E-922025DA5176}"/>
    <cellStyle name="Comma 3 2 2 3 6" xfId="1120" xr:uid="{963CDB7F-F445-4C78-AF47-BC56938B28D9}"/>
    <cellStyle name="Comma 3 2 2 3 7" xfId="2061" xr:uid="{1221AA37-9E5E-42C3-AB7D-D40F6D5BAF18}"/>
    <cellStyle name="Comma 3 2 2 4" xfId="108" xr:uid="{CAD74A23-F48F-451A-BC62-CB07B644ABF6}"/>
    <cellStyle name="Comma 3 2 2 4 2" xfId="612" xr:uid="{1FCC5469-498D-44AA-A1BE-514B51C54412}"/>
    <cellStyle name="Comma 3 2 2 4 2 2" xfId="1549" xr:uid="{803C174A-2573-468F-9F98-20205DEEF2C9}"/>
    <cellStyle name="Comma 3 2 2 4 2 3" xfId="2490" xr:uid="{9FC9C8C1-F06D-42D2-90FB-78452547155B}"/>
    <cellStyle name="Comma 3 2 2 4 3" xfId="613" xr:uid="{217580BC-40BF-49D6-809F-B4383E03CA28}"/>
    <cellStyle name="Comma 3 2 2 4 3 2" xfId="1550" xr:uid="{5723CC87-53D8-49DF-AC0B-0C40AA236BED}"/>
    <cellStyle name="Comma 3 2 2 4 3 3" xfId="2491" xr:uid="{72B6E762-DDB6-408A-AF4E-8F480D41A60D}"/>
    <cellStyle name="Comma 3 2 2 4 4" xfId="401" xr:uid="{88A098CF-D01A-44CB-8392-28F6EA2449ED}"/>
    <cellStyle name="Comma 3 2 2 4 4 2" xfId="1353" xr:uid="{2629E8D6-C9A3-4575-A934-E767BC682402}"/>
    <cellStyle name="Comma 3 2 2 4 4 3" xfId="2294" xr:uid="{BBBDFF41-F1B1-4DBC-8AEC-6BBCEE3DDCCC}"/>
    <cellStyle name="Comma 3 2 2 4 5" xfId="1122" xr:uid="{2AD11FF9-5CB8-47E0-BF53-E3E61B2DEDD3}"/>
    <cellStyle name="Comma 3 2 2 4 6" xfId="2063" xr:uid="{B83B115E-8CCE-4CC0-B5BA-0539C25F1FA5}"/>
    <cellStyle name="Comma 3 2 2 5" xfId="614" xr:uid="{8E4F8434-9476-4099-9532-1B9A63165277}"/>
    <cellStyle name="Comma 3 2 2 5 2" xfId="1551" xr:uid="{137D9746-372C-45CA-8877-F0D866A90BE5}"/>
    <cellStyle name="Comma 3 2 2 5 3" xfId="2492" xr:uid="{C85A2CA5-A4AC-4A8A-B3C0-3EC7EFCF2705}"/>
    <cellStyle name="Comma 3 2 2 6" xfId="615" xr:uid="{667A9ACB-1827-4E8A-8189-5F3F5C116335}"/>
    <cellStyle name="Comma 3 2 2 6 2" xfId="1552" xr:uid="{DE8D09BB-A5BD-432E-8202-D89B80F6F8D0}"/>
    <cellStyle name="Comma 3 2 2 6 3" xfId="2493" xr:uid="{17B2C087-2563-403C-BFA2-865C089CDC66}"/>
    <cellStyle name="Comma 3 2 2 7" xfId="359" xr:uid="{BC6CD7AD-BF7E-4B9C-B8AC-83F4C4291E3D}"/>
    <cellStyle name="Comma 3 2 2 7 2" xfId="1312" xr:uid="{364C17AC-E692-408C-8B5E-20A16D5AD827}"/>
    <cellStyle name="Comma 3 2 2 7 3" xfId="2253" xr:uid="{9D23F45C-2ED3-453A-B2A9-CDC8B969E4DA}"/>
    <cellStyle name="Comma 3 2 2 8" xfId="1079" xr:uid="{32FA81A4-0AE4-497B-94FD-670EAA36A5E0}"/>
    <cellStyle name="Comma 3 2 2 9" xfId="2020" xr:uid="{B57A86D9-D9C5-47F2-86CD-3A00FAA1DB6C}"/>
    <cellStyle name="Comma 3 2 3" xfId="17" xr:uid="{52E299CA-F076-4298-88A4-14C2A6FE11A0}"/>
    <cellStyle name="Comma 3 2 3 2" xfId="109" xr:uid="{E5BD91F6-1F07-4BA3-AFF9-EE2F4274A052}"/>
    <cellStyle name="Comma 3 2 3 2 2" xfId="110" xr:uid="{4C0F38FD-1C0D-45E9-94A1-C8D56E9CFFA0}"/>
    <cellStyle name="Comma 3 2 3 2 2 2" xfId="616" xr:uid="{0BEC31B5-A14E-4155-A5A3-E78DE2D5D3C0}"/>
    <cellStyle name="Comma 3 2 3 2 2 2 2" xfId="1553" xr:uid="{983EA795-E7C2-4E81-9438-8B06CA3EC3C4}"/>
    <cellStyle name="Comma 3 2 3 2 2 2 3" xfId="2494" xr:uid="{F204647E-BC92-414B-BE2A-53F32E3EC363}"/>
    <cellStyle name="Comma 3 2 3 2 2 3" xfId="617" xr:uid="{D18177FF-7745-4A1E-970E-E3306F61F9CF}"/>
    <cellStyle name="Comma 3 2 3 2 2 3 2" xfId="1554" xr:uid="{D73C823F-0FF3-4214-9350-22297E44736D}"/>
    <cellStyle name="Comma 3 2 3 2 2 3 3" xfId="2495" xr:uid="{8202D1A3-0906-499D-87E7-0BF479982253}"/>
    <cellStyle name="Comma 3 2 3 2 2 4" xfId="403" xr:uid="{F77898A0-76D6-4BBC-B6A5-827275B091DA}"/>
    <cellStyle name="Comma 3 2 3 2 2 4 2" xfId="1355" xr:uid="{48AE9126-37E7-40FF-929C-F234C78E3943}"/>
    <cellStyle name="Comma 3 2 3 2 2 4 3" xfId="2296" xr:uid="{A6840DBD-4649-421E-A535-A488F9431DE2}"/>
    <cellStyle name="Comma 3 2 3 2 2 5" xfId="1124" xr:uid="{E9EA89FD-672C-4C24-AF40-8FB340D6829F}"/>
    <cellStyle name="Comma 3 2 3 2 2 6" xfId="2065" xr:uid="{2C5092A2-31DF-4886-ACB1-6219D85B53DE}"/>
    <cellStyle name="Comma 3 2 3 2 3" xfId="618" xr:uid="{62C8A199-11DE-4E0E-99CB-511F34C25B3E}"/>
    <cellStyle name="Comma 3 2 3 2 3 2" xfId="1555" xr:uid="{63190137-6EEA-45E5-BCB0-CF7E03627D61}"/>
    <cellStyle name="Comma 3 2 3 2 3 3" xfId="2496" xr:uid="{EB9885B0-550A-41F5-9F99-44B13D7F1881}"/>
    <cellStyle name="Comma 3 2 3 2 4" xfId="619" xr:uid="{96A4240A-B52C-4A89-9805-D60B3BDEFC38}"/>
    <cellStyle name="Comma 3 2 3 2 4 2" xfId="1556" xr:uid="{AC0E9B1A-99D1-4F09-A89D-7B4E12B6570E}"/>
    <cellStyle name="Comma 3 2 3 2 4 3" xfId="2497" xr:uid="{09F05189-9D02-4236-BDDA-6EDEE477323E}"/>
    <cellStyle name="Comma 3 2 3 2 5" xfId="402" xr:uid="{BCDF124A-28B4-421A-AD01-2DE1BAE70A0D}"/>
    <cellStyle name="Comma 3 2 3 2 5 2" xfId="1354" xr:uid="{FE8308BA-6965-4853-AE78-4568FEDEAC32}"/>
    <cellStyle name="Comma 3 2 3 2 5 3" xfId="2295" xr:uid="{A4A338B9-B8B2-4991-BC09-A79376DAA9AF}"/>
    <cellStyle name="Comma 3 2 3 2 6" xfId="1123" xr:uid="{EEAA88E8-BE5F-4507-8D9E-628FE22ABA27}"/>
    <cellStyle name="Comma 3 2 3 2 7" xfId="2064" xr:uid="{54E283C1-AE33-4472-BA3F-E2C29CA745E2}"/>
    <cellStyle name="Comma 3 2 3 3" xfId="111" xr:uid="{1143B718-509D-4DAB-82B4-656B6604D982}"/>
    <cellStyle name="Comma 3 2 3 3 2" xfId="112" xr:uid="{97FADDF7-A8BE-4158-8D04-FB7742B9A161}"/>
    <cellStyle name="Comma 3 2 3 3 2 2" xfId="620" xr:uid="{89479271-8DBA-4612-8F1D-36BD8073C869}"/>
    <cellStyle name="Comma 3 2 3 3 2 2 2" xfId="1557" xr:uid="{F26836BB-CBC7-4B41-B707-FC1F664BF425}"/>
    <cellStyle name="Comma 3 2 3 3 2 2 3" xfId="2498" xr:uid="{B000BDE5-929F-472B-94A1-3367B12ECAAC}"/>
    <cellStyle name="Comma 3 2 3 3 2 3" xfId="621" xr:uid="{12256A37-A45E-4704-B0DD-93799EE9E2B5}"/>
    <cellStyle name="Comma 3 2 3 3 2 3 2" xfId="1558" xr:uid="{76241D2A-8C39-437E-A242-A441A3B23790}"/>
    <cellStyle name="Comma 3 2 3 3 2 3 3" xfId="2499" xr:uid="{3D4FB05C-D0D6-42B5-AE20-3FFDEBEF9650}"/>
    <cellStyle name="Comma 3 2 3 3 2 4" xfId="405" xr:uid="{CDCC692D-4521-4DCE-A268-0BB9693AB13D}"/>
    <cellStyle name="Comma 3 2 3 3 2 4 2" xfId="1357" xr:uid="{E4FDC8A9-CA5D-41A9-9EF1-27AD2053C898}"/>
    <cellStyle name="Comma 3 2 3 3 2 4 3" xfId="2298" xr:uid="{B2BDD8F7-152B-4042-A999-BC9777B6D6BD}"/>
    <cellStyle name="Comma 3 2 3 3 2 5" xfId="1126" xr:uid="{C5500C8F-D48D-40CD-815D-39F8A3F27DFF}"/>
    <cellStyle name="Comma 3 2 3 3 2 6" xfId="2067" xr:uid="{AA7E2FFE-A991-4592-A81C-E50DF24FD35A}"/>
    <cellStyle name="Comma 3 2 3 3 3" xfId="622" xr:uid="{76B6CD43-64D6-4925-80C9-E5089838ED59}"/>
    <cellStyle name="Comma 3 2 3 3 3 2" xfId="1559" xr:uid="{29966915-573C-4187-B2CE-395EC4766698}"/>
    <cellStyle name="Comma 3 2 3 3 3 3" xfId="2500" xr:uid="{6E9E28E4-4747-4A31-B97C-4677F570959E}"/>
    <cellStyle name="Comma 3 2 3 3 4" xfId="623" xr:uid="{4FD8D62F-EE94-4483-9DF6-EB2A804FFA4F}"/>
    <cellStyle name="Comma 3 2 3 3 4 2" xfId="1560" xr:uid="{F6A14CBC-2CFF-4868-8883-276B13C98CDE}"/>
    <cellStyle name="Comma 3 2 3 3 4 3" xfId="2501" xr:uid="{459A3D64-A759-4F0C-8586-F875FC063962}"/>
    <cellStyle name="Comma 3 2 3 3 5" xfId="404" xr:uid="{CFD8A5F6-1089-4D83-BFD1-EA1D4A067226}"/>
    <cellStyle name="Comma 3 2 3 3 5 2" xfId="1356" xr:uid="{DA914E24-2A93-43F4-96CF-B3E8C547F77B}"/>
    <cellStyle name="Comma 3 2 3 3 5 3" xfId="2297" xr:uid="{25944C38-DB97-4A32-9765-7A6C3B09933D}"/>
    <cellStyle name="Comma 3 2 3 3 6" xfId="1125" xr:uid="{90233D66-58FC-4AA5-B6B2-23454981D759}"/>
    <cellStyle name="Comma 3 2 3 3 7" xfId="2066" xr:uid="{2C89A08E-8911-474F-9C3D-D13B3C5DE008}"/>
    <cellStyle name="Comma 3 2 3 4" xfId="113" xr:uid="{976A0341-468E-45A2-BABB-D7F1F2B5E2F4}"/>
    <cellStyle name="Comma 3 2 3 4 2" xfId="624" xr:uid="{4A27D954-ACE9-43C3-B6E8-D49194894C58}"/>
    <cellStyle name="Comma 3 2 3 4 2 2" xfId="1561" xr:uid="{5A13B35B-F4DE-47DD-8916-C0F602DD59F7}"/>
    <cellStyle name="Comma 3 2 3 4 2 3" xfId="2502" xr:uid="{B2A0689B-B802-46A6-B94F-FFA78B511097}"/>
    <cellStyle name="Comma 3 2 3 4 3" xfId="625" xr:uid="{EB8C455B-928F-4D43-9FDD-0B65314E7CFF}"/>
    <cellStyle name="Comma 3 2 3 4 3 2" xfId="1562" xr:uid="{EA25EC32-072D-4C97-9413-5945E532FCF9}"/>
    <cellStyle name="Comma 3 2 3 4 3 3" xfId="2503" xr:uid="{6A143DF5-35D6-4F66-87E8-8C8ED541415F}"/>
    <cellStyle name="Comma 3 2 3 4 4" xfId="406" xr:uid="{70CBAEE5-6221-48F3-B60A-EC2CCDA3BFC8}"/>
    <cellStyle name="Comma 3 2 3 4 4 2" xfId="1358" xr:uid="{FF17D9B8-1AB6-4228-B79D-63D48B49449A}"/>
    <cellStyle name="Comma 3 2 3 4 4 3" xfId="2299" xr:uid="{87292FD2-764D-4AF4-93AC-16EDE8FCE0E3}"/>
    <cellStyle name="Comma 3 2 3 4 5" xfId="1127" xr:uid="{A1C41108-8C02-43CA-AE80-C242595D5C25}"/>
    <cellStyle name="Comma 3 2 3 4 6" xfId="2068" xr:uid="{54042E51-DED5-47DF-9DE1-466A96EA33C5}"/>
    <cellStyle name="Comma 3 2 3 5" xfId="626" xr:uid="{D6BD4641-14E1-4BFE-ABD9-6FCBAF9FCE3C}"/>
    <cellStyle name="Comma 3 2 3 5 2" xfId="1563" xr:uid="{5D9B9AD8-F7A3-4427-8C5E-8354C22C44DA}"/>
    <cellStyle name="Comma 3 2 3 5 3" xfId="2504" xr:uid="{EF64694E-C9E3-42CD-8E82-D67C8E07EBCD}"/>
    <cellStyle name="Comma 3 2 3 6" xfId="627" xr:uid="{4FA145B6-3E6C-4282-B5DE-D645697AE94B}"/>
    <cellStyle name="Comma 3 2 3 6 2" xfId="1564" xr:uid="{80D99BFB-FBFB-41A3-8682-D110DE614251}"/>
    <cellStyle name="Comma 3 2 3 6 3" xfId="2505" xr:uid="{B77F5B8E-8096-49F9-BEA6-6FB1ABB57072}"/>
    <cellStyle name="Comma 3 2 3 7" xfId="360" xr:uid="{4E9401A8-806A-460B-9DAF-FDCADE42BF50}"/>
    <cellStyle name="Comma 3 2 3 7 2" xfId="1313" xr:uid="{34CD5D7B-CB58-464E-AE79-F462878A377D}"/>
    <cellStyle name="Comma 3 2 3 7 3" xfId="2254" xr:uid="{1EEE7A4B-75A7-4362-A223-DE4906CB4145}"/>
    <cellStyle name="Comma 3 2 3 8" xfId="1080" xr:uid="{FDC1B958-4B7F-4B54-9D7B-8F0BDBFC3F4F}"/>
    <cellStyle name="Comma 3 2 3 9" xfId="2021" xr:uid="{F6188029-1588-4194-AC01-21A8B519E479}"/>
    <cellStyle name="Comma 3 2 4" xfId="114" xr:uid="{2DE45A3F-C410-42A1-A294-3463F16A99CC}"/>
    <cellStyle name="Comma 3 2 4 2" xfId="115" xr:uid="{93DE1C48-AA70-4A8E-8E21-F45524CA10EE}"/>
    <cellStyle name="Comma 3 2 4 2 2" xfId="628" xr:uid="{A42C9879-B363-4224-A525-95C90D5BD28C}"/>
    <cellStyle name="Comma 3 2 4 2 2 2" xfId="1565" xr:uid="{684BD8A7-EA50-4560-83BF-A1A161EB7CC8}"/>
    <cellStyle name="Comma 3 2 4 2 2 3" xfId="2506" xr:uid="{7CF95751-323E-408E-B6D0-DA38CB13C0C3}"/>
    <cellStyle name="Comma 3 2 4 2 3" xfId="629" xr:uid="{C8432A10-CA19-4496-85EB-B6272DC06673}"/>
    <cellStyle name="Comma 3 2 4 2 3 2" xfId="1566" xr:uid="{374754A2-7AB0-4932-9CAF-69287A74C07F}"/>
    <cellStyle name="Comma 3 2 4 2 3 3" xfId="2507" xr:uid="{E5FAFC13-1B28-4729-9092-6C0E092DA0CD}"/>
    <cellStyle name="Comma 3 2 4 2 4" xfId="408" xr:uid="{50E46B2B-9A5B-4E27-9CDA-15D7127A0D3D}"/>
    <cellStyle name="Comma 3 2 4 2 4 2" xfId="1360" xr:uid="{C42099D8-C4D3-4F32-9C75-C681683D6617}"/>
    <cellStyle name="Comma 3 2 4 2 4 3" xfId="2301" xr:uid="{FB8A7888-CE4B-45DF-97C9-8C5436FD877C}"/>
    <cellStyle name="Comma 3 2 4 2 5" xfId="1129" xr:uid="{00FC8F20-87BB-41C5-86F3-DA7287556046}"/>
    <cellStyle name="Comma 3 2 4 2 6" xfId="2070" xr:uid="{CB96071C-2D4A-4774-9FFB-12F881D1DF84}"/>
    <cellStyle name="Comma 3 2 4 3" xfId="630" xr:uid="{9426B47D-630A-4615-9B3E-A440A551FD20}"/>
    <cellStyle name="Comma 3 2 4 3 2" xfId="1567" xr:uid="{610A45C9-BB7E-45EB-BB3D-A3ACF260922C}"/>
    <cellStyle name="Comma 3 2 4 3 3" xfId="2508" xr:uid="{4827CF35-31F9-45B5-B947-CCC571447D57}"/>
    <cellStyle name="Comma 3 2 4 4" xfId="631" xr:uid="{03946315-016D-4241-B1BD-1BCDD65EA4DD}"/>
    <cellStyle name="Comma 3 2 4 4 2" xfId="1568" xr:uid="{6036FA1B-6442-4E41-B8BD-9AA8CC2B8E0D}"/>
    <cellStyle name="Comma 3 2 4 4 3" xfId="2509" xr:uid="{87554B2B-C869-434C-AE80-E6336BA66D14}"/>
    <cellStyle name="Comma 3 2 4 5" xfId="407" xr:uid="{72880B2B-D432-43B8-BD4A-32B664202757}"/>
    <cellStyle name="Comma 3 2 4 5 2" xfId="1359" xr:uid="{8C312B61-42D4-443F-94D1-C9377DECA378}"/>
    <cellStyle name="Comma 3 2 4 5 3" xfId="2300" xr:uid="{1188479C-5890-4AE5-9794-EE572587D348}"/>
    <cellStyle name="Comma 3 2 4 6" xfId="1128" xr:uid="{5339F32C-50E6-4BA6-A39E-2E8EF22D203F}"/>
    <cellStyle name="Comma 3 2 4 7" xfId="2069" xr:uid="{BCAF85CB-9A05-4D6F-961E-624B8676652E}"/>
    <cellStyle name="Comma 3 2 5" xfId="116" xr:uid="{E1121FF8-6866-4682-8386-D96FC89CD020}"/>
    <cellStyle name="Comma 3 2 5 2" xfId="117" xr:uid="{F32A06E4-A695-47A3-B4DE-7522556E6984}"/>
    <cellStyle name="Comma 3 2 5 2 2" xfId="632" xr:uid="{4C6EB07E-6EDF-42C9-81F3-C51E2624E2AA}"/>
    <cellStyle name="Comma 3 2 5 2 2 2" xfId="1569" xr:uid="{7165592A-1672-400D-9561-3D24F7344314}"/>
    <cellStyle name="Comma 3 2 5 2 2 3" xfId="2510" xr:uid="{7C1E59D0-2B39-4F2A-849A-62E902570337}"/>
    <cellStyle name="Comma 3 2 5 2 3" xfId="633" xr:uid="{345BAF69-37C0-4968-9922-13D2386E9749}"/>
    <cellStyle name="Comma 3 2 5 2 3 2" xfId="1570" xr:uid="{50F20112-B346-43C1-B615-11FF33C66C54}"/>
    <cellStyle name="Comma 3 2 5 2 3 3" xfId="2511" xr:uid="{EADDBA15-4428-4E58-8889-7DADF0EFAF6F}"/>
    <cellStyle name="Comma 3 2 5 2 4" xfId="410" xr:uid="{AA480C58-F235-44AB-B257-786EE97D6383}"/>
    <cellStyle name="Comma 3 2 5 2 4 2" xfId="1362" xr:uid="{EF90F70C-CA78-446F-B42E-02C49D0FEC9C}"/>
    <cellStyle name="Comma 3 2 5 2 4 3" xfId="2303" xr:uid="{C4C79C92-58FE-47B5-B946-0F00571634EA}"/>
    <cellStyle name="Comma 3 2 5 2 5" xfId="1131" xr:uid="{00AD4005-3DE7-4865-B3CC-963EF779D1CB}"/>
    <cellStyle name="Comma 3 2 5 2 6" xfId="2072" xr:uid="{C407784F-7348-4595-AFFF-9FEE1901D0F0}"/>
    <cellStyle name="Comma 3 2 5 3" xfId="634" xr:uid="{849AA581-3B0A-4983-9527-435A34F6B757}"/>
    <cellStyle name="Comma 3 2 5 3 2" xfId="1571" xr:uid="{8159B59A-7F60-4A4B-9D7F-962CCAED6EE5}"/>
    <cellStyle name="Comma 3 2 5 3 3" xfId="2512" xr:uid="{EEC24F24-C029-4E67-A2D2-326C957521F8}"/>
    <cellStyle name="Comma 3 2 5 4" xfId="635" xr:uid="{E151CBDE-60F8-4538-B0CC-440D844A57FC}"/>
    <cellStyle name="Comma 3 2 5 4 2" xfId="1572" xr:uid="{E6FCF865-1CE0-4B2C-B912-C81C213BD4E2}"/>
    <cellStyle name="Comma 3 2 5 4 3" xfId="2513" xr:uid="{83CCDD21-CDAB-4697-9B3C-EF6D1F6D06A8}"/>
    <cellStyle name="Comma 3 2 5 5" xfId="409" xr:uid="{D5C1D1BD-8396-4D0B-8D4D-E0D36661B9F1}"/>
    <cellStyle name="Comma 3 2 5 5 2" xfId="1361" xr:uid="{CA589065-335E-4621-99AB-D65BE12D192C}"/>
    <cellStyle name="Comma 3 2 5 5 3" xfId="2302" xr:uid="{415D26C7-084E-49B1-997A-CE0EC0FAAA2E}"/>
    <cellStyle name="Comma 3 2 5 6" xfId="1130" xr:uid="{9D05D497-A98A-4AC9-B738-DE266716F045}"/>
    <cellStyle name="Comma 3 2 5 7" xfId="2071" xr:uid="{66C486F1-BF2F-4D10-AC97-3C2DD5F42199}"/>
    <cellStyle name="Comma 3 2 6" xfId="118" xr:uid="{F324C4A5-2297-4FBF-A21B-955A10629694}"/>
    <cellStyle name="Comma 3 2 6 2" xfId="636" xr:uid="{3550BBC1-A06C-4015-9847-52125A6FC17B}"/>
    <cellStyle name="Comma 3 2 6 2 2" xfId="1573" xr:uid="{FF45448F-AD90-401A-8051-E8366E082997}"/>
    <cellStyle name="Comma 3 2 6 2 3" xfId="2514" xr:uid="{9EBD0A4C-170E-495F-9972-67C50928741E}"/>
    <cellStyle name="Comma 3 2 6 3" xfId="637" xr:uid="{5F8864C9-8E85-404A-918A-4E1D4FE5DAC0}"/>
    <cellStyle name="Comma 3 2 6 3 2" xfId="1574" xr:uid="{6CA39D6B-3995-4176-995A-895160270160}"/>
    <cellStyle name="Comma 3 2 6 3 3" xfId="2515" xr:uid="{76171BAF-D6F2-4E78-9598-47CF7A28E3A2}"/>
    <cellStyle name="Comma 3 2 6 4" xfId="411" xr:uid="{3FBE2369-A807-466B-92B0-EF437A2AFE4A}"/>
    <cellStyle name="Comma 3 2 6 4 2" xfId="1363" xr:uid="{F1643235-6EF3-4D98-9EBE-32CD3A40E926}"/>
    <cellStyle name="Comma 3 2 6 4 3" xfId="2304" xr:uid="{6ECC5C2E-E0E1-4326-8683-C4AFF1ABE592}"/>
    <cellStyle name="Comma 3 2 6 5" xfId="1132" xr:uid="{887C10F4-32CD-45E5-B936-7B3C9890B5ED}"/>
    <cellStyle name="Comma 3 2 6 6" xfId="2073" xr:uid="{BD361442-3B87-4D87-93CA-13CC34B2ED37}"/>
    <cellStyle name="Comma 3 2 7" xfId="638" xr:uid="{4B6C321F-E571-4524-A17E-421029762D49}"/>
    <cellStyle name="Comma 3 2 7 2" xfId="1575" xr:uid="{A0077BE6-7B2C-477B-8F16-9389CE5A40E4}"/>
    <cellStyle name="Comma 3 2 7 3" xfId="2516" xr:uid="{0DD3BDAF-7D02-428E-A95B-FBEDF2C003D7}"/>
    <cellStyle name="Comma 3 2 8" xfId="639" xr:uid="{1DF13606-D98E-47F5-831C-C98394A4C70A}"/>
    <cellStyle name="Comma 3 2 8 2" xfId="1576" xr:uid="{84DD9803-C8FC-4D1E-BCD9-B4EC9ACA0DFE}"/>
    <cellStyle name="Comma 3 2 8 3" xfId="2517" xr:uid="{542AD5D2-BB75-4BD7-85C4-A4DC2CBFBF14}"/>
    <cellStyle name="Comma 3 2 9" xfId="358" xr:uid="{25CF36D2-CE9F-4DF0-BDBE-3E80DC65E4DC}"/>
    <cellStyle name="Comma 3 2 9 2" xfId="1311" xr:uid="{0E2787BD-5629-41D3-942B-A0F2B31D590A}"/>
    <cellStyle name="Comma 3 2 9 3" xfId="2252" xr:uid="{82E2A3A3-D79E-41E5-AC25-AD35AEE7A88E}"/>
    <cellStyle name="Comma 3 3" xfId="18" xr:uid="{0001EAFA-714E-4393-8EDD-489A9DCC7DBF}"/>
    <cellStyle name="Comma 3 3 2" xfId="1081" xr:uid="{539FEC6D-82FA-42A8-AB4D-DB176482E065}"/>
    <cellStyle name="Comma 3 3 3" xfId="2022" xr:uid="{813C572A-A5DD-4E47-9AAC-3BD565403DD9}"/>
    <cellStyle name="Comma 3 4" xfId="19" xr:uid="{315D3C7D-A564-4B0A-A713-2F834A2B19F3}"/>
    <cellStyle name="Comma 3 4 2" xfId="1082" xr:uid="{F9C12DBD-4BFC-456F-A344-40BD9795881F}"/>
    <cellStyle name="Comma 3 4 3" xfId="2023" xr:uid="{0C004333-8F2A-412D-93BF-300FFF7290AE}"/>
    <cellStyle name="Comma 3 5" xfId="119" xr:uid="{AE1168AB-18FD-40CC-A2CD-6535E4E6948B}"/>
    <cellStyle name="Comma 3 5 2" xfId="1133" xr:uid="{D21ABA0D-344E-4C65-87A8-BEEF9BAE26A6}"/>
    <cellStyle name="Comma 3 5 3" xfId="2074" xr:uid="{BA1E8656-DD8B-4455-BB02-C8DC86AF31B4}"/>
    <cellStyle name="Comma 3 6" xfId="14" xr:uid="{573AF9E5-3DE1-4B39-B864-01E31544E9CD}"/>
    <cellStyle name="Comma 3 6 10" xfId="1067" xr:uid="{190CD9ED-B865-4944-8EC0-B5D252F1E6FC}"/>
    <cellStyle name="Comma 3 6 34" xfId="1068" xr:uid="{5F4BC8F5-4776-4922-B557-0CF04006C5FA}"/>
    <cellStyle name="Comma 3 7" xfId="2006" xr:uid="{19CAE345-96CA-41C3-A86A-4F01437CCB52}"/>
    <cellStyle name="Comma 3 8" xfId="2943" xr:uid="{C4EEABD2-85D1-4E86-9D04-C1AA3FB60B19}"/>
    <cellStyle name="Comma 3 9" xfId="2953" xr:uid="{E4152783-5E25-4D49-B13E-A56022910F79}"/>
    <cellStyle name="Comma 4" xfId="20" xr:uid="{C60DF563-EBE5-450C-86AC-E7971CA66537}"/>
    <cellStyle name="Comma 4 2" xfId="120" xr:uid="{7E8F5182-EACC-4B78-8784-988CA976F808}"/>
    <cellStyle name="Comma 4 2 2" xfId="1134" xr:uid="{9B32CD18-C39B-4B06-932F-EA6B2D8D9105}"/>
    <cellStyle name="Comma 4 2 3" xfId="2075" xr:uid="{5C1BAB77-6334-4047-AE44-3EDC1DF32EDE}"/>
    <cellStyle name="Comma 4 3" xfId="2015" xr:uid="{DE2F24A3-91D9-4463-804C-5B26AA8EAAC0}"/>
    <cellStyle name="Comma 5" xfId="21" xr:uid="{45F52DDA-CE76-45F3-B796-A1188A3CF332}"/>
    <cellStyle name="Comma 5 2" xfId="22" xr:uid="{CCD70879-6089-404C-91A0-92411343204E}"/>
    <cellStyle name="Comma 5 3" xfId="2014" xr:uid="{73964A77-3B7A-44E9-A953-28B5EC86F667}"/>
    <cellStyle name="Comma 5 4" xfId="2944" xr:uid="{D33F2EE3-90B6-4602-9A55-5E12537FAB1D}"/>
    <cellStyle name="Comma 5 5" xfId="2954" xr:uid="{787CF6B6-BBD1-40A2-8A8A-B95CD5282E84}"/>
    <cellStyle name="Comma 6" xfId="23" xr:uid="{0A736947-9A95-4856-BBB9-6096678F56DF}"/>
    <cellStyle name="Comma 7" xfId="121" xr:uid="{9D76772E-CDAA-412C-B851-7DBF01C9ABAC}"/>
    <cellStyle name="Comma 74" xfId="1066" xr:uid="{04496373-10C8-4C69-921B-C6CB92B1E534}"/>
    <cellStyle name="Comma 8" xfId="587" xr:uid="{585220F7-BA3C-44F3-AD63-25D3F8A54AC8}"/>
    <cellStyle name="Comma 9" xfId="601" xr:uid="{B39797FF-21B1-4CF9-A766-34635E115B86}"/>
    <cellStyle name="Comma0" xfId="24" xr:uid="{6EB9C331-B2CB-41F7-8750-F88224778338}"/>
    <cellStyle name="Comma0 2" xfId="25" xr:uid="{0E23E2BA-3F4B-4CD7-8684-68D2EBB4227D}"/>
    <cellStyle name="Comma0 2 2" xfId="26" xr:uid="{A7732E9F-D9EE-43D6-8FFB-1FBB041F0FEF}"/>
    <cellStyle name="Comma0 2 4" xfId="356" xr:uid="{B9228C1C-F248-4A66-AEC1-D847D67CD7D1}"/>
    <cellStyle name="Comma0 3" xfId="27" xr:uid="{73D70431-860C-4C4A-B32E-EC0349DF77F2}"/>
    <cellStyle name="Comma0 3 2" xfId="122" xr:uid="{90A9CEA9-D30A-4371-83FF-B590AAB93188}"/>
    <cellStyle name="Comma0 4" xfId="123" xr:uid="{AD66AEAB-7885-498B-8D33-6E26D7E85E4C}"/>
    <cellStyle name="Comma1" xfId="124" xr:uid="{C5139E9F-A82A-4D6B-B713-65ECAB9B1330}"/>
    <cellStyle name="Comma1 2" xfId="2013" xr:uid="{2E70B28A-C34B-4495-BA4F-24C9C933D928}"/>
    <cellStyle name="Comma2" xfId="125" xr:uid="{5E22A25D-6B4E-40D4-9C2A-52CC4AA0B20C}"/>
    <cellStyle name="Comma2 2" xfId="2012" xr:uid="{0B47B7A6-F26A-42D4-A8E8-636E704E96EC}"/>
    <cellStyle name="Comma3" xfId="126" xr:uid="{37F0C32F-4330-42F2-8A52-C09AD06C6460}"/>
    <cellStyle name="Comma3 2" xfId="2008" xr:uid="{200AE2B0-4015-4F3F-889D-1356131D53D3}"/>
    <cellStyle name="Currency" xfId="2959" builtinId="4"/>
    <cellStyle name="Currency 2" xfId="28" xr:uid="{144FC392-551A-48EF-88B2-4F52A783CC29}"/>
    <cellStyle name="Currency 2 2" xfId="29" xr:uid="{CE84BFD9-65AD-4191-9333-0AD810D9BC32}"/>
    <cellStyle name="Currency 2 2 10" xfId="1083" xr:uid="{7D77056D-F01E-4E74-94A8-EACE5839B056}"/>
    <cellStyle name="Currency 2 2 11" xfId="2003" xr:uid="{E1093673-9181-4919-872B-440198080E5E}"/>
    <cellStyle name="Currency 2 2 12" xfId="2024" xr:uid="{EF7F19D9-90EE-459B-8793-FCE2A88C7A35}"/>
    <cellStyle name="Currency 2 2 2" xfId="30" xr:uid="{A5B09352-E00A-4F67-A4B3-E06098E8C5C8}"/>
    <cellStyle name="Currency 2 2 2 2" xfId="127" xr:uid="{1700C838-87DA-4103-9F1B-334CD59ADDD7}"/>
    <cellStyle name="Currency 2 2 2 2 2" xfId="128" xr:uid="{A7A5E194-9BE2-4E1E-AF71-BD12910EECFF}"/>
    <cellStyle name="Currency 2 2 2 2 2 2" xfId="640" xr:uid="{16D914BF-AF50-4BAE-9F99-38E239D81611}"/>
    <cellStyle name="Currency 2 2 2 2 2 2 2" xfId="1577" xr:uid="{BCEAE03A-5DB2-463C-9616-7E4F75012667}"/>
    <cellStyle name="Currency 2 2 2 2 2 2 3" xfId="2518" xr:uid="{C6D59AD9-31F3-415B-B320-ADEB341E75BE}"/>
    <cellStyle name="Currency 2 2 2 2 2 3" xfId="641" xr:uid="{B0208343-4593-4311-A899-64203AFE3872}"/>
    <cellStyle name="Currency 2 2 2 2 2 3 2" xfId="1578" xr:uid="{072801AE-552A-43C8-AC4C-5215E61932FB}"/>
    <cellStyle name="Currency 2 2 2 2 2 3 3" xfId="2519" xr:uid="{E07869B6-2E7A-4122-B192-E2410BF435BF}"/>
    <cellStyle name="Currency 2 2 2 2 2 4" xfId="413" xr:uid="{4028A4CA-F38A-4655-A5B3-DE89316FE94B}"/>
    <cellStyle name="Currency 2 2 2 2 2 4 2" xfId="1365" xr:uid="{85BA7DCB-EB26-4493-915B-E91A3B3172A9}"/>
    <cellStyle name="Currency 2 2 2 2 2 4 3" xfId="2306" xr:uid="{C9B3B480-4A59-42EF-BBC9-915ECDE86B01}"/>
    <cellStyle name="Currency 2 2 2 2 2 5" xfId="1136" xr:uid="{05FB11F7-6BC0-4B0B-A578-E6B6B75D87CA}"/>
    <cellStyle name="Currency 2 2 2 2 2 6" xfId="2077" xr:uid="{C7B6A5ED-4C25-421B-A701-767423922CB9}"/>
    <cellStyle name="Currency 2 2 2 2 3" xfId="642" xr:uid="{E8EBFE87-42B1-484F-B476-30DEF39AF20C}"/>
    <cellStyle name="Currency 2 2 2 2 3 2" xfId="1579" xr:uid="{D77CC85F-D51A-4FB1-B65E-D0D1458ADF67}"/>
    <cellStyle name="Currency 2 2 2 2 3 3" xfId="2520" xr:uid="{F86DA51C-EAF3-4E0B-9656-F2AD23DF1256}"/>
    <cellStyle name="Currency 2 2 2 2 4" xfId="643" xr:uid="{70E07BBB-F514-4763-BFA4-63EABFE021BC}"/>
    <cellStyle name="Currency 2 2 2 2 4 2" xfId="1580" xr:uid="{B1529B6D-59B0-4F9A-AF0F-FD204ED69802}"/>
    <cellStyle name="Currency 2 2 2 2 4 3" xfId="2521" xr:uid="{9E5808AF-233D-48ED-88D4-911DEDD41C9C}"/>
    <cellStyle name="Currency 2 2 2 2 5" xfId="412" xr:uid="{12C6823C-8C03-4FE2-9D30-578C2180C661}"/>
    <cellStyle name="Currency 2 2 2 2 5 2" xfId="1364" xr:uid="{5073EA14-2547-4321-B0B8-425F6DE0CD9A}"/>
    <cellStyle name="Currency 2 2 2 2 5 3" xfId="2305" xr:uid="{1C6BAE69-6919-4C14-B4AD-69922F15F299}"/>
    <cellStyle name="Currency 2 2 2 2 6" xfId="1135" xr:uid="{0B117AD1-966B-4AC3-A66E-DA273B0FB421}"/>
    <cellStyle name="Currency 2 2 2 2 7" xfId="2076" xr:uid="{20F0068B-49EC-48BD-8B46-49AE560387B1}"/>
    <cellStyle name="Currency 2 2 2 3" xfId="129" xr:uid="{41FE6250-BA40-4A07-9894-BFA7560B59AB}"/>
    <cellStyle name="Currency 2 2 2 3 2" xfId="130" xr:uid="{7CA43F5B-AC2E-4F68-BDCE-45B8DA541B4A}"/>
    <cellStyle name="Currency 2 2 2 3 2 2" xfId="644" xr:uid="{F64FC201-EE48-421E-80DF-CC6510655B49}"/>
    <cellStyle name="Currency 2 2 2 3 2 2 2" xfId="1581" xr:uid="{D9510089-DFF9-492A-974E-04BA26F807B8}"/>
    <cellStyle name="Currency 2 2 2 3 2 2 3" xfId="2522" xr:uid="{A332E6B8-3A51-4C17-A345-FF35268CAF6F}"/>
    <cellStyle name="Currency 2 2 2 3 2 3" xfId="645" xr:uid="{AABCA4F6-2593-4D69-90B7-9CAB5F0DF4B6}"/>
    <cellStyle name="Currency 2 2 2 3 2 3 2" xfId="1582" xr:uid="{9699D86D-E467-4538-8E66-510AA44EEC43}"/>
    <cellStyle name="Currency 2 2 2 3 2 3 3" xfId="2523" xr:uid="{93AB7EA8-278A-4A59-A65E-A8518CD61E39}"/>
    <cellStyle name="Currency 2 2 2 3 2 4" xfId="415" xr:uid="{5D7D12F8-429C-4489-98BF-AFBAC2FE2EDF}"/>
    <cellStyle name="Currency 2 2 2 3 2 4 2" xfId="1367" xr:uid="{2D76160D-4724-40BD-89BE-D41126090D22}"/>
    <cellStyle name="Currency 2 2 2 3 2 4 3" xfId="2308" xr:uid="{E950F780-90A9-4B6F-B6B0-A688D60D57FB}"/>
    <cellStyle name="Currency 2 2 2 3 2 5" xfId="1138" xr:uid="{79E7AACE-C4C9-4F89-A159-8EB3B0687FAF}"/>
    <cellStyle name="Currency 2 2 2 3 2 6" xfId="2079" xr:uid="{F56B77F4-7BFC-4DA3-A535-77FEC71FE64C}"/>
    <cellStyle name="Currency 2 2 2 3 3" xfId="646" xr:uid="{072E693B-FBB8-4CC5-B510-152914825DF4}"/>
    <cellStyle name="Currency 2 2 2 3 3 2" xfId="1583" xr:uid="{C15B7BC6-4B7E-42BD-9E9A-2F09A531B9D7}"/>
    <cellStyle name="Currency 2 2 2 3 3 3" xfId="2524" xr:uid="{45542B7A-33B7-4CAC-86BE-6AF814079A97}"/>
    <cellStyle name="Currency 2 2 2 3 4" xfId="647" xr:uid="{0BC0A69A-00CC-40C4-9139-BCF820206CAB}"/>
    <cellStyle name="Currency 2 2 2 3 4 2" xfId="1584" xr:uid="{283A8F72-A825-4F6A-9544-08A656887F32}"/>
    <cellStyle name="Currency 2 2 2 3 4 3" xfId="2525" xr:uid="{C81B7506-9F50-462F-B3F8-0E86A1941351}"/>
    <cellStyle name="Currency 2 2 2 3 5" xfId="414" xr:uid="{33319019-4694-4988-8A54-92E6C66A233C}"/>
    <cellStyle name="Currency 2 2 2 3 5 2" xfId="1366" xr:uid="{356ECD0A-6754-4E0A-BAB0-1151B25DB44B}"/>
    <cellStyle name="Currency 2 2 2 3 5 3" xfId="2307" xr:uid="{F28664DF-22A5-4360-8A2B-A38AA9751DF8}"/>
    <cellStyle name="Currency 2 2 2 3 6" xfId="1137" xr:uid="{3493E9DD-D8D6-4FD6-B0A5-7AE826074D17}"/>
    <cellStyle name="Currency 2 2 2 3 7" xfId="2078" xr:uid="{4F2CF9E5-4C8B-4725-824F-B751AF1CA564}"/>
    <cellStyle name="Currency 2 2 2 4" xfId="131" xr:uid="{8D5C3451-DE85-47B1-A942-E3C1260FBAF6}"/>
    <cellStyle name="Currency 2 2 2 4 2" xfId="648" xr:uid="{08062C30-B2F3-45EF-81A6-58BD6E2622A4}"/>
    <cellStyle name="Currency 2 2 2 4 2 2" xfId="1585" xr:uid="{053BEDF2-6E44-4B20-9DF8-81572934ACC6}"/>
    <cellStyle name="Currency 2 2 2 4 2 3" xfId="2526" xr:uid="{83182E23-144A-48E8-8526-BCF4630E707B}"/>
    <cellStyle name="Currency 2 2 2 4 3" xfId="649" xr:uid="{B1DA12BC-0EC7-4B1D-B52E-CB3498A869BE}"/>
    <cellStyle name="Currency 2 2 2 4 3 2" xfId="1586" xr:uid="{75AEF303-210A-4BAD-8767-E4CBE90C46CD}"/>
    <cellStyle name="Currency 2 2 2 4 3 3" xfId="2527" xr:uid="{EEE91A7F-AC7F-45AA-851C-AC007B4C3FDE}"/>
    <cellStyle name="Currency 2 2 2 4 4" xfId="416" xr:uid="{EA4B403D-1585-4D31-AB17-25B537AE0B48}"/>
    <cellStyle name="Currency 2 2 2 4 4 2" xfId="1368" xr:uid="{FE2690EC-841E-4B60-94DC-EDDC7F48DD57}"/>
    <cellStyle name="Currency 2 2 2 4 4 3" xfId="2309" xr:uid="{40ABAF62-6728-44F7-AC6E-1F2D48803A1B}"/>
    <cellStyle name="Currency 2 2 2 4 5" xfId="1139" xr:uid="{34E744FD-5514-4397-B772-2B85C38FF02A}"/>
    <cellStyle name="Currency 2 2 2 4 6" xfId="2080" xr:uid="{1D530272-98FE-4E22-8B29-17D75289E911}"/>
    <cellStyle name="Currency 2 2 2 5" xfId="650" xr:uid="{3E7C83AA-59EB-4E24-8D39-4FAE1D269CA3}"/>
    <cellStyle name="Currency 2 2 2 5 2" xfId="1587" xr:uid="{6F576F5F-DF17-4BD1-914E-FB578255F810}"/>
    <cellStyle name="Currency 2 2 2 5 3" xfId="2528" xr:uid="{64D4738D-553F-4FFA-9FF1-BE53633F4DC4}"/>
    <cellStyle name="Currency 2 2 2 6" xfId="651" xr:uid="{A9E3A418-F041-4BF5-9919-236E3784EC29}"/>
    <cellStyle name="Currency 2 2 2 6 2" xfId="1588" xr:uid="{35537F49-A102-4E32-938D-3857556BF9CC}"/>
    <cellStyle name="Currency 2 2 2 6 3" xfId="2529" xr:uid="{11D131C6-346F-4F15-922F-4D44F473A608}"/>
    <cellStyle name="Currency 2 2 2 7" xfId="362" xr:uid="{42F58CB9-CE04-4A81-A23B-E564946BEECF}"/>
    <cellStyle name="Currency 2 2 2 7 2" xfId="1315" xr:uid="{3DF847BA-3559-4089-B571-7CA573BDA75A}"/>
    <cellStyle name="Currency 2 2 2 7 3" xfId="2256" xr:uid="{F4E38166-5F14-4E21-A02B-1FD76F185DA2}"/>
    <cellStyle name="Currency 2 2 2 8" xfId="1084" xr:uid="{F55C1271-B8A3-4344-9A1F-82182646D020}"/>
    <cellStyle name="Currency 2 2 2 9" xfId="2025" xr:uid="{3118B44D-9139-492A-8E7C-EF1D6E0E4FB4}"/>
    <cellStyle name="Currency 2 2 3" xfId="31" xr:uid="{AF97CD2F-CD1C-4864-A8F8-21985624ECBB}"/>
    <cellStyle name="Currency 2 2 3 2" xfId="132" xr:uid="{94B3A8F0-1A92-4199-9F82-D43A81BFE247}"/>
    <cellStyle name="Currency 2 2 3 2 2" xfId="133" xr:uid="{F5A2E249-AE88-40BB-9548-1AD7802B3484}"/>
    <cellStyle name="Currency 2 2 3 2 2 2" xfId="652" xr:uid="{A22426FB-1387-4D54-92A4-27D868BABB9F}"/>
    <cellStyle name="Currency 2 2 3 2 2 2 2" xfId="1589" xr:uid="{970E9A93-E254-405E-871F-9FD87B2AA786}"/>
    <cellStyle name="Currency 2 2 3 2 2 2 3" xfId="2530" xr:uid="{80007A02-A049-40AF-B906-E67B8CFC54C8}"/>
    <cellStyle name="Currency 2 2 3 2 2 3" xfId="653" xr:uid="{4C9AD257-F7FB-454B-B205-2D21747DA18D}"/>
    <cellStyle name="Currency 2 2 3 2 2 3 2" xfId="1590" xr:uid="{2C80D2DE-A888-4FD7-AE04-244FB7D1CA9D}"/>
    <cellStyle name="Currency 2 2 3 2 2 3 3" xfId="2531" xr:uid="{115AD0CE-3124-4514-9FCB-35790AF7910C}"/>
    <cellStyle name="Currency 2 2 3 2 2 4" xfId="418" xr:uid="{65405703-DF73-4703-8166-F68FA40AE2C5}"/>
    <cellStyle name="Currency 2 2 3 2 2 4 2" xfId="1370" xr:uid="{4164DC5B-1AD0-4A16-9FDE-04A4FC6844B3}"/>
    <cellStyle name="Currency 2 2 3 2 2 4 3" xfId="2311" xr:uid="{56A0D493-C103-4A54-944E-B7DFE2CDA631}"/>
    <cellStyle name="Currency 2 2 3 2 2 5" xfId="1141" xr:uid="{A2538E66-09A9-4C99-8C93-4456AF9E184C}"/>
    <cellStyle name="Currency 2 2 3 2 2 6" xfId="2082" xr:uid="{7F82AFE9-6F9A-4AA8-B9F6-B400EB028C7A}"/>
    <cellStyle name="Currency 2 2 3 2 3" xfId="654" xr:uid="{2A420FB5-7DE0-45B2-9E4C-069D9AEC000E}"/>
    <cellStyle name="Currency 2 2 3 2 3 2" xfId="1591" xr:uid="{4F477ACD-97C5-46B7-8277-4FB597072B03}"/>
    <cellStyle name="Currency 2 2 3 2 3 3" xfId="2532" xr:uid="{FE1EEAFB-76AC-44B8-8F98-320064AE741A}"/>
    <cellStyle name="Currency 2 2 3 2 4" xfId="655" xr:uid="{10D7B2E8-D37A-4549-973D-21AD939791A1}"/>
    <cellStyle name="Currency 2 2 3 2 4 2" xfId="1592" xr:uid="{4FA68BBA-6108-427A-9AFE-53D1B817A891}"/>
    <cellStyle name="Currency 2 2 3 2 4 3" xfId="2533" xr:uid="{D02F289B-763E-4C2E-8316-A6C30773F8FB}"/>
    <cellStyle name="Currency 2 2 3 2 5" xfId="417" xr:uid="{CCC8B06D-10DD-4C3F-BF3E-DFCDCF91EFDD}"/>
    <cellStyle name="Currency 2 2 3 2 5 2" xfId="1369" xr:uid="{CF3D1507-21B9-4651-A738-6CFF6A477CE9}"/>
    <cellStyle name="Currency 2 2 3 2 5 3" xfId="2310" xr:uid="{3A09023F-AB75-4806-B2CF-6654865006DE}"/>
    <cellStyle name="Currency 2 2 3 2 6" xfId="1140" xr:uid="{4F14EF66-D0FD-49F2-9B07-84B68F704AEE}"/>
    <cellStyle name="Currency 2 2 3 2 7" xfId="2081" xr:uid="{C0A06F2D-5872-4132-A2D8-7563C5103135}"/>
    <cellStyle name="Currency 2 2 3 3" xfId="134" xr:uid="{0F5A6B68-E565-4280-BEBA-A3F2F3A6F0BC}"/>
    <cellStyle name="Currency 2 2 3 3 2" xfId="135" xr:uid="{B79593E1-3D66-48DE-937A-2C273EA51E15}"/>
    <cellStyle name="Currency 2 2 3 3 2 2" xfId="656" xr:uid="{F8AE98C0-B4AF-4BAE-A6E6-069FB12555AA}"/>
    <cellStyle name="Currency 2 2 3 3 2 2 2" xfId="1593" xr:uid="{C8BE91C5-2BE1-4299-AF7E-210E7F72A452}"/>
    <cellStyle name="Currency 2 2 3 3 2 2 3" xfId="2534" xr:uid="{745CC044-CA99-48B3-AE40-B41749BB8A3F}"/>
    <cellStyle name="Currency 2 2 3 3 2 3" xfId="657" xr:uid="{A512F91D-5431-4793-B106-E959CBD8F32A}"/>
    <cellStyle name="Currency 2 2 3 3 2 3 2" xfId="1594" xr:uid="{69FCF425-9B9A-4287-B120-5121B9A257A5}"/>
    <cellStyle name="Currency 2 2 3 3 2 3 3" xfId="2535" xr:uid="{C86B0336-C727-4ACE-BEE4-17794561B58F}"/>
    <cellStyle name="Currency 2 2 3 3 2 4" xfId="420" xr:uid="{3F44F86C-259D-4A52-8CFC-38C123568B4C}"/>
    <cellStyle name="Currency 2 2 3 3 2 4 2" xfId="1372" xr:uid="{6E07AF09-E403-4E35-84C4-9EB344C22030}"/>
    <cellStyle name="Currency 2 2 3 3 2 4 3" xfId="2313" xr:uid="{C81653EE-877C-4EC6-93DF-D8042C1EDDE5}"/>
    <cellStyle name="Currency 2 2 3 3 2 5" xfId="1143" xr:uid="{72278E09-3550-4C76-A785-F99EEFFE7221}"/>
    <cellStyle name="Currency 2 2 3 3 2 6" xfId="2084" xr:uid="{12B62636-88D8-4692-AD8B-EA5AEF5342CF}"/>
    <cellStyle name="Currency 2 2 3 3 3" xfId="658" xr:uid="{27076178-F84D-4FFD-97F8-DA0C7D2EC4C1}"/>
    <cellStyle name="Currency 2 2 3 3 3 2" xfId="1595" xr:uid="{04D4D39B-0159-4CF4-8677-8161C306D345}"/>
    <cellStyle name="Currency 2 2 3 3 3 3" xfId="2536" xr:uid="{FB9F9045-3872-43D3-9BB8-BDB7A222A545}"/>
    <cellStyle name="Currency 2 2 3 3 4" xfId="659" xr:uid="{8D88A45D-1110-4B02-BC7D-696137EBD1BA}"/>
    <cellStyle name="Currency 2 2 3 3 4 2" xfId="1596" xr:uid="{39E15D8A-ED40-408C-AC6F-21629670EE88}"/>
    <cellStyle name="Currency 2 2 3 3 4 3" xfId="2537" xr:uid="{BBEDE67D-A9D5-4989-80EC-F0C34CBE9616}"/>
    <cellStyle name="Currency 2 2 3 3 5" xfId="419" xr:uid="{13277BB8-E596-4178-9F20-02BDA38BC7DC}"/>
    <cellStyle name="Currency 2 2 3 3 5 2" xfId="1371" xr:uid="{5D112139-F44A-4DD3-92A6-6BA00072261B}"/>
    <cellStyle name="Currency 2 2 3 3 5 3" xfId="2312" xr:uid="{E40ACF0D-7CB9-4AB3-9BFE-9AA4EBD38D5E}"/>
    <cellStyle name="Currency 2 2 3 3 6" xfId="1142" xr:uid="{6CB4C619-0E26-4C70-BB4C-359E6652328A}"/>
    <cellStyle name="Currency 2 2 3 3 7" xfId="2083" xr:uid="{9A09314B-966B-4185-B5D6-789D9D2074CF}"/>
    <cellStyle name="Currency 2 2 3 4" xfId="136" xr:uid="{BE66E6FD-33D5-4C7E-9758-5FA5C98CBD86}"/>
    <cellStyle name="Currency 2 2 3 4 2" xfId="660" xr:uid="{F3B91542-4212-4961-9BD7-F5ABC9A257A6}"/>
    <cellStyle name="Currency 2 2 3 4 2 2" xfId="1597" xr:uid="{E86EE602-3EC2-4DB1-95F1-A16928249CF3}"/>
    <cellStyle name="Currency 2 2 3 4 2 3" xfId="2538" xr:uid="{C4347E28-25B5-416C-9DD9-D9090B2AD64C}"/>
    <cellStyle name="Currency 2 2 3 4 3" xfId="661" xr:uid="{D6BE748A-E2E2-46E4-BD04-F2AE3571D122}"/>
    <cellStyle name="Currency 2 2 3 4 3 2" xfId="1598" xr:uid="{38CEF49E-9A5D-432B-BC75-00C6E0C4C2AB}"/>
    <cellStyle name="Currency 2 2 3 4 3 3" xfId="2539" xr:uid="{02C12498-33B6-4F2C-B2B8-BEB0A0A5FA16}"/>
    <cellStyle name="Currency 2 2 3 4 4" xfId="421" xr:uid="{A17A64F3-1298-410E-8575-03005E2BF8B9}"/>
    <cellStyle name="Currency 2 2 3 4 4 2" xfId="1373" xr:uid="{87495BCE-85C6-4A77-8E15-8F45FA85E702}"/>
    <cellStyle name="Currency 2 2 3 4 4 3" xfId="2314" xr:uid="{A00439F9-06DE-450E-B467-CBF149681F90}"/>
    <cellStyle name="Currency 2 2 3 4 5" xfId="1144" xr:uid="{4EBCFFCA-1409-4F41-98CF-A9FE292EA379}"/>
    <cellStyle name="Currency 2 2 3 4 6" xfId="2085" xr:uid="{3B9411AC-DCF3-468C-8221-FA98824E3CE6}"/>
    <cellStyle name="Currency 2 2 3 5" xfId="662" xr:uid="{634280FB-C438-47B2-A719-32B2E98AF2F2}"/>
    <cellStyle name="Currency 2 2 3 5 2" xfId="1599" xr:uid="{E6AB3544-1077-458E-99D5-E382E4D96756}"/>
    <cellStyle name="Currency 2 2 3 5 3" xfId="2540" xr:uid="{905E257F-4CC5-4C4D-B593-44EDCDAC7A35}"/>
    <cellStyle name="Currency 2 2 3 6" xfId="663" xr:uid="{62078FDC-BDD3-4FD6-ABD0-2BA4A7F7C1E5}"/>
    <cellStyle name="Currency 2 2 3 6 2" xfId="1600" xr:uid="{4391AA6A-BBA6-433C-868F-1ABB8CE48D74}"/>
    <cellStyle name="Currency 2 2 3 6 3" xfId="2541" xr:uid="{0C20E6E6-E70D-445C-AF11-3D1ADE38B6E3}"/>
    <cellStyle name="Currency 2 2 3 7" xfId="363" xr:uid="{0FADFF04-F6B1-4DD0-AB20-ADF6C2A768FD}"/>
    <cellStyle name="Currency 2 2 3 7 2" xfId="1316" xr:uid="{7185DA16-A3AE-4E1B-A924-A51BAD9C7F17}"/>
    <cellStyle name="Currency 2 2 3 7 3" xfId="2257" xr:uid="{F3464B94-2F67-4BA2-84EB-8B6A47C9D46A}"/>
    <cellStyle name="Currency 2 2 3 8" xfId="1085" xr:uid="{68DA7B9B-658D-4191-8C27-F125A4C68C5C}"/>
    <cellStyle name="Currency 2 2 3 9" xfId="2026" xr:uid="{86483194-79C0-40D5-853A-AF55075E5909}"/>
    <cellStyle name="Currency 2 2 4" xfId="137" xr:uid="{F1D4FC37-BDD2-4D8C-94DD-E5C031E56ABF}"/>
    <cellStyle name="Currency 2 2 4 2" xfId="138" xr:uid="{2FD3E822-BD20-48CD-95C3-654A414A7264}"/>
    <cellStyle name="Currency 2 2 4 2 2" xfId="664" xr:uid="{24946284-BF36-4D35-BDB0-D9E5AB3A350D}"/>
    <cellStyle name="Currency 2 2 4 2 2 2" xfId="1601" xr:uid="{E8E283A6-DD01-4B99-8068-E9E57970AA14}"/>
    <cellStyle name="Currency 2 2 4 2 2 3" xfId="2542" xr:uid="{842FA02C-DAC2-496A-BA56-43AA3E4DBBD8}"/>
    <cellStyle name="Currency 2 2 4 2 3" xfId="665" xr:uid="{5FDEC7C8-CCA4-4FE1-9E68-ACDFC8E2F332}"/>
    <cellStyle name="Currency 2 2 4 2 3 2" xfId="1602" xr:uid="{EAF00C22-5E8C-4C11-ACC5-3CF2ECBC35ED}"/>
    <cellStyle name="Currency 2 2 4 2 3 3" xfId="2543" xr:uid="{E62ECC82-9957-472E-845F-8E57A0412A1A}"/>
    <cellStyle name="Currency 2 2 4 2 4" xfId="423" xr:uid="{A895EC11-D269-4619-AEEA-7B3992849F49}"/>
    <cellStyle name="Currency 2 2 4 2 4 2" xfId="1375" xr:uid="{712E6657-4686-4876-A497-C3D7E56AE74D}"/>
    <cellStyle name="Currency 2 2 4 2 4 3" xfId="2316" xr:uid="{A6952EFC-ED9F-4E3D-BB8A-AFA4612BC68A}"/>
    <cellStyle name="Currency 2 2 4 2 5" xfId="1146" xr:uid="{1CBBB90A-A80F-467D-8400-AD96265F4F33}"/>
    <cellStyle name="Currency 2 2 4 2 6" xfId="2087" xr:uid="{E4EDE675-7C38-4D86-A056-0FB04B923D63}"/>
    <cellStyle name="Currency 2 2 4 3" xfId="666" xr:uid="{CC6DE96A-EB77-4A2C-84CE-6295D1DBB0E0}"/>
    <cellStyle name="Currency 2 2 4 3 2" xfId="1603" xr:uid="{E7713444-770A-43D9-A543-BBFC7FE9EEE8}"/>
    <cellStyle name="Currency 2 2 4 3 3" xfId="2544" xr:uid="{41661A26-E51D-4D1D-8D0D-FA70382FDC3B}"/>
    <cellStyle name="Currency 2 2 4 4" xfId="667" xr:uid="{08ADE07A-73F1-42C2-9209-81D01E6661FF}"/>
    <cellStyle name="Currency 2 2 4 4 2" xfId="1604" xr:uid="{33E2B8E4-6D8B-48A9-A9C9-07FC74546E3E}"/>
    <cellStyle name="Currency 2 2 4 4 3" xfId="2545" xr:uid="{78F5608E-F519-4033-B5CF-9ADA7B9C9518}"/>
    <cellStyle name="Currency 2 2 4 5" xfId="422" xr:uid="{C8040B54-DFE8-4463-BCB2-9D05EE553FC4}"/>
    <cellStyle name="Currency 2 2 4 5 2" xfId="1374" xr:uid="{7B7DFB5F-F4B5-4BC3-9E7E-1CEF3F4A0207}"/>
    <cellStyle name="Currency 2 2 4 5 3" xfId="2315" xr:uid="{653467EA-3277-47D6-BE53-6EC1BDF6B242}"/>
    <cellStyle name="Currency 2 2 4 6" xfId="1145" xr:uid="{622450E2-BF57-4F3E-9EF9-DF30ACF58A58}"/>
    <cellStyle name="Currency 2 2 4 7" xfId="2086" xr:uid="{A12B9099-8511-40CC-998E-EA1E0A091028}"/>
    <cellStyle name="Currency 2 2 5" xfId="139" xr:uid="{A2260B3B-7D7A-456B-AC1C-A0A834E7B0D7}"/>
    <cellStyle name="Currency 2 2 5 2" xfId="140" xr:uid="{A7035863-DCE3-43A0-AF36-8FEEBF5F0846}"/>
    <cellStyle name="Currency 2 2 5 2 2" xfId="668" xr:uid="{587A5D25-A124-4C19-9317-B13BBF090AE7}"/>
    <cellStyle name="Currency 2 2 5 2 2 2" xfId="1605" xr:uid="{CC7CBEC0-3DFC-477C-B914-DBE65F15A06E}"/>
    <cellStyle name="Currency 2 2 5 2 2 3" xfId="2546" xr:uid="{C5EE74A2-E61E-4724-BA77-1380E5010409}"/>
    <cellStyle name="Currency 2 2 5 2 3" xfId="669" xr:uid="{F34B61B2-5BA7-4054-B943-CBE95899859B}"/>
    <cellStyle name="Currency 2 2 5 2 3 2" xfId="1606" xr:uid="{CDD58ADC-CF7C-4D97-8B51-8A4D1DE1C663}"/>
    <cellStyle name="Currency 2 2 5 2 3 3" xfId="2547" xr:uid="{522E4EFD-648A-45EC-A972-C796426DFDCD}"/>
    <cellStyle name="Currency 2 2 5 2 4" xfId="425" xr:uid="{33BCE16A-348C-4457-8C74-624BEAD91624}"/>
    <cellStyle name="Currency 2 2 5 2 4 2" xfId="1377" xr:uid="{1B51286B-F7DA-4340-924A-EFEEE8026E25}"/>
    <cellStyle name="Currency 2 2 5 2 4 3" xfId="2318" xr:uid="{F9CCD6C0-099F-4FB2-A784-8D4CAB3F53A9}"/>
    <cellStyle name="Currency 2 2 5 2 5" xfId="1148" xr:uid="{B78E0B17-51C7-48A3-802D-AB79CC525DBA}"/>
    <cellStyle name="Currency 2 2 5 2 6" xfId="2089" xr:uid="{7C03CC86-99EF-46B9-9544-FDB24AFF639E}"/>
    <cellStyle name="Currency 2 2 5 3" xfId="670" xr:uid="{F856EFA6-AE42-405E-8FD6-2ADD4007AEF0}"/>
    <cellStyle name="Currency 2 2 5 3 2" xfId="1607" xr:uid="{99B648E9-5615-4251-A11C-129EEAA8032C}"/>
    <cellStyle name="Currency 2 2 5 3 3" xfId="2548" xr:uid="{4A83F44B-6A55-4E94-8023-DC33FAA79385}"/>
    <cellStyle name="Currency 2 2 5 4" xfId="671" xr:uid="{B0605F96-1F9D-4C6D-A173-B8A076BDA8A5}"/>
    <cellStyle name="Currency 2 2 5 4 2" xfId="1608" xr:uid="{CC729C82-53EE-480D-9D4F-E2AD9383D22D}"/>
    <cellStyle name="Currency 2 2 5 4 3" xfId="2549" xr:uid="{B034534D-EC28-43BA-B3F0-EE913BB655BB}"/>
    <cellStyle name="Currency 2 2 5 5" xfId="424" xr:uid="{73D5B7D4-C35E-4F80-9ED4-F7B136198C9A}"/>
    <cellStyle name="Currency 2 2 5 5 2" xfId="1376" xr:uid="{6919E130-23ED-4891-9CCA-E5DF8D03279A}"/>
    <cellStyle name="Currency 2 2 5 5 3" xfId="2317" xr:uid="{C104D2A5-0800-4215-8003-4447D7BF64E6}"/>
    <cellStyle name="Currency 2 2 5 6" xfId="1147" xr:uid="{3AD83FEB-4344-4A2F-AF4D-34F53CA6E060}"/>
    <cellStyle name="Currency 2 2 5 7" xfId="2088" xr:uid="{8E53C219-0255-45E4-BCBA-664F907D3CC7}"/>
    <cellStyle name="Currency 2 2 6" xfId="141" xr:uid="{F80DAEBA-FBB9-4B15-87B6-4EFA806BBEFF}"/>
    <cellStyle name="Currency 2 2 6 2" xfId="672" xr:uid="{1A070D3C-96EE-41E9-B3C9-66ED57FB9216}"/>
    <cellStyle name="Currency 2 2 6 2 2" xfId="1609" xr:uid="{C888C9B0-A203-4FCD-80EC-5D52CDD0149E}"/>
    <cellStyle name="Currency 2 2 6 2 3" xfId="2550" xr:uid="{21CCF1F7-2A44-4288-81C3-259D1828CCF6}"/>
    <cellStyle name="Currency 2 2 6 3" xfId="673" xr:uid="{F1BC9AFC-E2D3-46A9-943F-7F690FD45D13}"/>
    <cellStyle name="Currency 2 2 6 3 2" xfId="1610" xr:uid="{913B18F8-365A-42AE-BE33-88A7632BEB3F}"/>
    <cellStyle name="Currency 2 2 6 3 3" xfId="2551" xr:uid="{D42C9153-48A2-46DD-B90A-D6DAC9DBCAF4}"/>
    <cellStyle name="Currency 2 2 6 4" xfId="426" xr:uid="{87866BCF-1A42-4614-AB15-3AB357AEC419}"/>
    <cellStyle name="Currency 2 2 6 4 2" xfId="1378" xr:uid="{85D1714E-D58A-4838-A161-A9F87E72596D}"/>
    <cellStyle name="Currency 2 2 6 4 3" xfId="2319" xr:uid="{84B46907-E0A5-41C0-BCC6-84CBCA379426}"/>
    <cellStyle name="Currency 2 2 6 5" xfId="1149" xr:uid="{4C2CD8ED-357B-465C-8C48-F9828B1A7BCA}"/>
    <cellStyle name="Currency 2 2 6 6" xfId="2090" xr:uid="{161DACC4-0A46-4E44-A644-E2E4D410CE8E}"/>
    <cellStyle name="Currency 2 2 7" xfId="674" xr:uid="{6930F2CA-A589-4548-8776-9CB5AC46BD9F}"/>
    <cellStyle name="Currency 2 2 7 2" xfId="1611" xr:uid="{94015489-D927-43C9-A19B-FF186A7B8EF7}"/>
    <cellStyle name="Currency 2 2 7 3" xfId="2552" xr:uid="{2FDEBD7C-CE5F-4512-AF38-B22FCD0822E6}"/>
    <cellStyle name="Currency 2 2 8" xfId="675" xr:uid="{028762A9-3602-4ED9-8FB2-A235BD13D917}"/>
    <cellStyle name="Currency 2 2 8 2" xfId="1612" xr:uid="{2DB713E0-3873-49AC-9806-72D7C3ED05C2}"/>
    <cellStyle name="Currency 2 2 8 3" xfId="2553" xr:uid="{435EEA3C-51F9-4FFA-99CF-AE819FF03D12}"/>
    <cellStyle name="Currency 2 2 9" xfId="361" xr:uid="{98EE909A-065B-4EAA-89BB-3642500CADE3}"/>
    <cellStyle name="Currency 2 2 9 2" xfId="1314" xr:uid="{6B407A57-62C9-4E7F-ABE2-85C91281393A}"/>
    <cellStyle name="Currency 2 2 9 3" xfId="2255" xr:uid="{CB5A8833-A657-4490-B340-FB4E9368F2A3}"/>
    <cellStyle name="Currency 2 3" xfId="32" xr:uid="{134DBBB1-9A6F-434A-85B3-C502388E4D0C}"/>
    <cellStyle name="Currency 2 4" xfId="33" xr:uid="{2B2F8C57-97BB-432D-B53E-02639AADD85C}"/>
    <cellStyle name="Currency 2 5" xfId="142" xr:uid="{0A4B5E49-D454-4CF0-A2DD-3AC1C34931C4}"/>
    <cellStyle name="Currency 3" xfId="34" xr:uid="{301AAD00-C045-4158-AA97-6809CE432FB8}"/>
    <cellStyle name="Currency 3 2" xfId="143" xr:uid="{163E174E-F554-4C69-920D-30C8CB141684}"/>
    <cellStyle name="Currency 3 3" xfId="2011" xr:uid="{2EEA4B64-EC29-43A4-B809-8DF96F760B64}"/>
    <cellStyle name="Currency 4" xfId="35" xr:uid="{F15B80C7-F819-41F0-BA08-9B111549FFCF}"/>
    <cellStyle name="Currency 4 2" xfId="2945" xr:uid="{7E51E4C8-1E3E-408D-A41E-500DA4C75A28}"/>
    <cellStyle name="Currency 4 3" xfId="2955" xr:uid="{CE22DF44-2C66-4B10-AA9C-2C40F736E2BB}"/>
    <cellStyle name="Currency0" xfId="144" xr:uid="{D27C885C-657C-4F92-8DBC-92FE398B1E71}"/>
    <cellStyle name="Currency0 2" xfId="2007" xr:uid="{DDE01864-2593-4884-9716-6319413C9EF8}"/>
    <cellStyle name="Date" xfId="145" xr:uid="{00D4B634-D5D4-4F6E-8CA2-C5F9191BBF90}"/>
    <cellStyle name="Date 2" xfId="2010" xr:uid="{DFDA71D4-26F4-4D3A-8484-6D84988CB01C}"/>
    <cellStyle name="Fixed" xfId="146" xr:uid="{07853D1B-697E-46BC-B07B-3CEC1C16BD4B}"/>
    <cellStyle name="Fixed 2" xfId="2009" xr:uid="{82B7B5A3-EA92-4A9B-8982-ECEF7AC47AAE}"/>
    <cellStyle name="Followed Hyperlink 10" xfId="147" xr:uid="{D91464D0-FB22-472B-8AB2-EA4D42F7618F}"/>
    <cellStyle name="Followed Hyperlink 11" xfId="148" xr:uid="{4D345531-5620-4B29-8983-4CA63238E19D}"/>
    <cellStyle name="Followed Hyperlink 12" xfId="149" xr:uid="{78102C1D-D6B1-4937-ADF3-A7D8C8EA2E9B}"/>
    <cellStyle name="Followed Hyperlink 13" xfId="150" xr:uid="{D209642A-B876-4569-86B7-A8A7FEA1DAEA}"/>
    <cellStyle name="Followed Hyperlink 14" xfId="151" xr:uid="{4B9FEEAE-79BF-4F03-883D-808BA7E0F0B9}"/>
    <cellStyle name="Followed Hyperlink 15" xfId="152" xr:uid="{056F2AA3-819B-4DC7-988F-332CF82CA1B9}"/>
    <cellStyle name="Followed Hyperlink 16" xfId="153" xr:uid="{FA315599-76E4-4917-B47E-A7773533112A}"/>
    <cellStyle name="Followed Hyperlink 17" xfId="154" xr:uid="{F5F41B35-24FD-4288-BE82-80C6F43DCFCD}"/>
    <cellStyle name="Followed Hyperlink 18" xfId="155" xr:uid="{3A766CEE-56DF-4042-803E-0A664D1E8245}"/>
    <cellStyle name="Followed Hyperlink 19" xfId="156" xr:uid="{275D9FC8-BAB3-41EC-B3D9-7CFB2CDC0B87}"/>
    <cellStyle name="Followed Hyperlink 2" xfId="157" xr:uid="{A1D3DDB1-4C98-489B-A62B-554CDA331F13}"/>
    <cellStyle name="Followed Hyperlink 20" xfId="158" xr:uid="{F8808E82-ED69-4F76-B78F-3B9F286FE9CC}"/>
    <cellStyle name="Followed Hyperlink 3" xfId="159" xr:uid="{77642290-EE5B-4B68-B683-2AE9A115C858}"/>
    <cellStyle name="Followed Hyperlink 4" xfId="160" xr:uid="{D01FD62B-20D1-4CAF-B5E5-8EE31DBF4F7A}"/>
    <cellStyle name="Followed Hyperlink 5" xfId="161" xr:uid="{1A15F968-CA56-43AA-B846-C623BED6E197}"/>
    <cellStyle name="Followed Hyperlink 6" xfId="162" xr:uid="{E4994050-166C-41AA-BB80-F5095D9899FB}"/>
    <cellStyle name="Followed Hyperlink 7" xfId="163" xr:uid="{77907954-314F-437A-B356-0971EF0BEE75}"/>
    <cellStyle name="Followed Hyperlink 8" xfId="164" xr:uid="{7E5B2E2F-3E40-4854-91C7-60BAAA06322D}"/>
    <cellStyle name="Followed Hyperlink 9" xfId="165" xr:uid="{3B684A1D-2218-41D4-BD54-F20EACB7DA60}"/>
    <cellStyle name="Good 2" xfId="590" xr:uid="{11525D05-D85B-41B9-A865-AF119349387B}"/>
    <cellStyle name="header" xfId="166" xr:uid="{28971B55-CE2C-40CA-B34A-517BB240162C}"/>
    <cellStyle name="Heading 1 2" xfId="591" xr:uid="{90CCA1BA-2787-41FF-AAD2-214126D9736A}"/>
    <cellStyle name="Heading 2 2" xfId="592" xr:uid="{5AA69F72-28E7-47C6-8319-EC47B7E2C7C0}"/>
    <cellStyle name="Heading 3 2" xfId="593" xr:uid="{CAEDC41F-A9C3-442D-B786-961A868CA222}"/>
    <cellStyle name="Heading 4 2" xfId="594" xr:uid="{40C52C3D-BDCF-411C-B6F1-4AFDBD0C3463}"/>
    <cellStyle name="HEADING1" xfId="167" xr:uid="{861B6DE5-A3EA-4F74-94D8-C3A22136CF97}"/>
    <cellStyle name="HEADING2" xfId="168" xr:uid="{98D8A9FB-00E6-4945-A8F8-EB6A46171588}"/>
    <cellStyle name="Hyperlink 10" xfId="169" xr:uid="{AE322E10-AF11-48AE-A55A-9A4AC02CB920}"/>
    <cellStyle name="Hyperlink 11" xfId="170" xr:uid="{BD600E4D-6B03-4411-8680-BF57B16FB131}"/>
    <cellStyle name="Hyperlink 12" xfId="171" xr:uid="{9A3BF31A-89FA-49A6-B908-A5FB779C33B0}"/>
    <cellStyle name="Hyperlink 13" xfId="172" xr:uid="{0D9BAE77-1043-4CC3-BBF8-6EA04FF74B72}"/>
    <cellStyle name="Hyperlink 14" xfId="173" xr:uid="{D34A3AFF-8D06-4915-A6BC-EB0EEE3A1501}"/>
    <cellStyle name="Hyperlink 15" xfId="174" xr:uid="{D6898F1B-E24B-44EF-8772-CD7C25BFF26A}"/>
    <cellStyle name="Hyperlink 16" xfId="175" xr:uid="{750A7A5E-756E-4F8D-B6F6-4B01E98C2251}"/>
    <cellStyle name="Hyperlink 17" xfId="176" xr:uid="{14C89417-6038-42E5-806B-7E4A386D8338}"/>
    <cellStyle name="Hyperlink 18" xfId="177" xr:uid="{429F4163-C0CD-4667-A52A-1286AF45D657}"/>
    <cellStyle name="Hyperlink 19" xfId="178" xr:uid="{76638B7D-842D-420D-BBB5-FCC24CD3AB46}"/>
    <cellStyle name="Hyperlink 2" xfId="179" xr:uid="{6CC53F6A-71E9-4349-AB1C-98E840219162}"/>
    <cellStyle name="Hyperlink 20" xfId="180" xr:uid="{E5AAB2F8-D4FE-4FF5-B372-BCEBB87DB2D0}"/>
    <cellStyle name="Hyperlink 3" xfId="181" xr:uid="{9B76600E-F028-4082-8CA4-93DA3C7402FD}"/>
    <cellStyle name="Hyperlink 4" xfId="182" xr:uid="{4BF505F9-FD5A-4FA6-9DF8-68BE4AB40365}"/>
    <cellStyle name="Hyperlink 5" xfId="183" xr:uid="{DE0E6C68-1E0C-40EF-9067-3D0E683F34C0}"/>
    <cellStyle name="Hyperlink 6" xfId="184" xr:uid="{58FFBA3E-6411-460A-AF96-81C733BCACCD}"/>
    <cellStyle name="Hyperlink 7" xfId="185" xr:uid="{05125023-64F2-4097-93E4-C6CB6D1FAF9E}"/>
    <cellStyle name="Hyperlink 8" xfId="186" xr:uid="{1E509292-6376-45F9-8612-AAE3A790BC72}"/>
    <cellStyle name="Hyperlink 9" xfId="187" xr:uid="{49478F1E-76E1-4679-9166-467D541EEDD1}"/>
    <cellStyle name="Normal" xfId="0" builtinId="0"/>
    <cellStyle name="Normal 10" xfId="36" xr:uid="{745C6E6D-5274-41A1-AD3C-3336FF3B4486}"/>
    <cellStyle name="Normal 10 2" xfId="602" xr:uid="{B295D05C-8D15-472F-AA58-53B13D001AD3}"/>
    <cellStyle name="Normal 11" xfId="9" xr:uid="{DBE7A97A-B67E-4153-B422-9A4CC5605852}"/>
    <cellStyle name="Normal 11 2" xfId="595" xr:uid="{322EB308-1A82-4A40-8386-9E5D834877AC}"/>
    <cellStyle name="Normal 11 2 2" xfId="676" xr:uid="{E96BB79B-F59A-412E-B079-3E321D535759}"/>
    <cellStyle name="Normal 11 2 2 2" xfId="1613" xr:uid="{908555DF-7C04-469C-B14F-22C307E38A9F}"/>
    <cellStyle name="Normal 11 2 2 3" xfId="2554" xr:uid="{7C410FFF-CFDE-475A-8315-38EFE003DF04}"/>
    <cellStyle name="Normal 11 2 3" xfId="677" xr:uid="{B2A7010E-6B96-491C-A2A7-AFCED4FBE5D0}"/>
    <cellStyle name="Normal 11 2 3 2" xfId="1614" xr:uid="{5B43A525-3F42-49D1-87F4-C996A3CD2EC8}"/>
    <cellStyle name="Normal 11 2 3 3" xfId="2555" xr:uid="{77A676D5-D776-40CA-8493-341F6181EA0B}"/>
    <cellStyle name="Normal 11 2 4" xfId="1539" xr:uid="{EDB6C1E4-8DBB-4F3E-99F8-1ACA1E0DD542}"/>
    <cellStyle name="Normal 11 2 5" xfId="2480" xr:uid="{4A246674-844F-452D-92E5-9089CAAE926B}"/>
    <cellStyle name="Normal 12" xfId="37" xr:uid="{BC3FAA37-0D24-4EFE-B54B-EF66712572C1}"/>
    <cellStyle name="Normal 13" xfId="38" xr:uid="{74EA08F3-6DF7-41CD-A99F-49DBC3185EFA}"/>
    <cellStyle name="Normal 14" xfId="39" xr:uid="{5E21A79E-EEFA-44CD-9D05-B400C100267B}"/>
    <cellStyle name="Normal 14 2" xfId="188" xr:uid="{3E972684-4BB8-4515-B476-F8355A220DE3}"/>
    <cellStyle name="Normal 14 2 2" xfId="189" xr:uid="{91E5E7BE-8DF4-48D9-9CBB-C724D3AB7939}"/>
    <cellStyle name="Normal 14 2 2 2" xfId="678" xr:uid="{04F25F08-31A7-44A2-B57E-15DEB940635A}"/>
    <cellStyle name="Normal 14 2 2 2 2" xfId="1615" xr:uid="{5B0A37D7-27B1-49F6-9A5A-627A1CF8B4BD}"/>
    <cellStyle name="Normal 14 2 2 2 3" xfId="2556" xr:uid="{29FA9AAB-8158-42C1-BDAD-AA83491991D6}"/>
    <cellStyle name="Normal 14 2 2 3" xfId="679" xr:uid="{DE4E8E0B-55B7-4772-8C81-7C77A0B87B4C}"/>
    <cellStyle name="Normal 14 2 2 3 2" xfId="1616" xr:uid="{A7B0AE72-2E66-4002-B393-FE14ADDC01B1}"/>
    <cellStyle name="Normal 14 2 2 3 3" xfId="2557" xr:uid="{7AD4B50A-FD81-44E3-A579-1C03D0A0DFE0}"/>
    <cellStyle name="Normal 14 2 2 4" xfId="428" xr:uid="{F8CE57F0-AF6C-4471-A815-6B265692195E}"/>
    <cellStyle name="Normal 14 2 2 4 2" xfId="1380" xr:uid="{F8BBDE98-4B14-4296-8EB9-1A616824A519}"/>
    <cellStyle name="Normal 14 2 2 4 3" xfId="2321" xr:uid="{B970D233-A187-43CA-829F-6E65B0F6DFEC}"/>
    <cellStyle name="Normal 14 2 2 5" xfId="1151" xr:uid="{13A962E5-1F56-49C8-A043-CA564F24B695}"/>
    <cellStyle name="Normal 14 2 2 6" xfId="2092" xr:uid="{FCF75117-35B4-4C85-A48A-68235D28A3DA}"/>
    <cellStyle name="Normal 14 2 3" xfId="680" xr:uid="{F29410AD-C962-4454-9B27-F91C736B814F}"/>
    <cellStyle name="Normal 14 2 3 2" xfId="1617" xr:uid="{87D44D0A-F9F8-443E-9541-401DD9345248}"/>
    <cellStyle name="Normal 14 2 3 3" xfId="2558" xr:uid="{4914CAA4-3EF5-4C55-8DBA-9DBDDD17FDB9}"/>
    <cellStyle name="Normal 14 2 4" xfId="681" xr:uid="{9B4BAA57-710A-4B0F-A8B1-7298D1DD7EFC}"/>
    <cellStyle name="Normal 14 2 4 2" xfId="1618" xr:uid="{4C1675CA-83B6-4FD7-B41D-953E3EECC18F}"/>
    <cellStyle name="Normal 14 2 4 3" xfId="2559" xr:uid="{251B26D4-F9DF-4431-BE0B-B23818078FCC}"/>
    <cellStyle name="Normal 14 2 5" xfId="427" xr:uid="{45EB6324-0970-42FB-A731-9897B228E637}"/>
    <cellStyle name="Normal 14 2 5 2" xfId="1379" xr:uid="{77F649B4-576E-4B2C-BB83-B391782FF10B}"/>
    <cellStyle name="Normal 14 2 5 3" xfId="2320" xr:uid="{276E9D7F-ABF2-45AB-9AB9-9D891716421D}"/>
    <cellStyle name="Normal 14 2 6" xfId="1150" xr:uid="{E74330A3-44CA-41D6-AFF0-86B47142DD4D}"/>
    <cellStyle name="Normal 14 2 7" xfId="2091" xr:uid="{985EE63E-F69B-4075-B0E7-F35C29578BBC}"/>
    <cellStyle name="Normal 14 3" xfId="190" xr:uid="{8C647615-0F3D-4EB5-91A0-99E91EA70066}"/>
    <cellStyle name="Normal 14 3 2" xfId="191" xr:uid="{3BAA6534-4228-4984-B9AF-384D474E8B3F}"/>
    <cellStyle name="Normal 14 3 2 2" xfId="682" xr:uid="{87E447D5-30D6-4117-B1ED-B1D55379ABB2}"/>
    <cellStyle name="Normal 14 3 2 2 2" xfId="1619" xr:uid="{15C29ADC-0AC5-4348-B7F6-7322673DDD06}"/>
    <cellStyle name="Normal 14 3 2 2 3" xfId="2560" xr:uid="{1E98465D-C8BC-4C54-BB1A-071024BB57DC}"/>
    <cellStyle name="Normal 14 3 2 3" xfId="683" xr:uid="{55946FD5-A114-4E29-9C39-4C8382EE7B72}"/>
    <cellStyle name="Normal 14 3 2 3 2" xfId="1620" xr:uid="{C48647B0-CD9B-4517-B8BE-95C2408B7475}"/>
    <cellStyle name="Normal 14 3 2 3 3" xfId="2561" xr:uid="{162E75EC-431B-4AA2-B25D-64AB6293CEB9}"/>
    <cellStyle name="Normal 14 3 2 4" xfId="430" xr:uid="{E7AF0B21-4E96-4174-91E6-2C6E5D85CF95}"/>
    <cellStyle name="Normal 14 3 2 4 2" xfId="1382" xr:uid="{94B189C9-C481-431C-878C-855A0FBA7E15}"/>
    <cellStyle name="Normal 14 3 2 4 3" xfId="2323" xr:uid="{1D2C348B-A0E3-4394-8DD9-E36773B77F83}"/>
    <cellStyle name="Normal 14 3 2 5" xfId="1153" xr:uid="{79E06EED-1030-4596-8B6C-0A121F0535C5}"/>
    <cellStyle name="Normal 14 3 2 6" xfId="2094" xr:uid="{643AE254-9E37-47CE-ACED-C77BE8F32F84}"/>
    <cellStyle name="Normal 14 3 3" xfId="684" xr:uid="{4F5C9C9F-E9FD-435F-A42A-A935A6506498}"/>
    <cellStyle name="Normal 14 3 3 2" xfId="1621" xr:uid="{B74AB597-1F7B-4F9E-9816-7D343D25113E}"/>
    <cellStyle name="Normal 14 3 3 3" xfId="2562" xr:uid="{35CDD861-75C6-45B9-B494-B3CC7BE4193C}"/>
    <cellStyle name="Normal 14 3 4" xfId="685" xr:uid="{3A6083C7-340C-42C9-B9F4-0D4AE943E5A3}"/>
    <cellStyle name="Normal 14 3 4 2" xfId="1622" xr:uid="{B6931A13-06D8-4B30-BD36-434F241BF3BD}"/>
    <cellStyle name="Normal 14 3 4 3" xfId="2563" xr:uid="{A49E6FE8-38CE-4C8A-B149-415B0A82778C}"/>
    <cellStyle name="Normal 14 3 5" xfId="429" xr:uid="{4C4935A2-EACA-400E-AEC2-8E621B6805BF}"/>
    <cellStyle name="Normal 14 3 5 2" xfId="1381" xr:uid="{A00304A0-F4B9-455D-A550-0A86E14029C5}"/>
    <cellStyle name="Normal 14 3 5 3" xfId="2322" xr:uid="{7A9E0801-9ADB-4E89-9FFA-A1AB5D9E4F6B}"/>
    <cellStyle name="Normal 14 3 6" xfId="1152" xr:uid="{7B55F7F5-EE22-4B45-ACB3-7C05DF482588}"/>
    <cellStyle name="Normal 14 3 7" xfId="2093" xr:uid="{5ECED065-90DF-4A29-9AF6-A2A951CD8683}"/>
    <cellStyle name="Normal 14 4" xfId="192" xr:uid="{C1F275A0-8932-428B-9417-9E2E46BDA930}"/>
    <cellStyle name="Normal 14 4 2" xfId="686" xr:uid="{CB24858F-81ED-4132-8154-77C44679A5AC}"/>
    <cellStyle name="Normal 14 4 2 2" xfId="1623" xr:uid="{706B349B-1313-40D7-95E6-BEDDE2C7BEA1}"/>
    <cellStyle name="Normal 14 4 2 3" xfId="2564" xr:uid="{3A204FFB-8FC9-432B-81B2-147434134C96}"/>
    <cellStyle name="Normal 14 4 3" xfId="687" xr:uid="{246B2D87-487C-410D-9A9B-36773C98D546}"/>
    <cellStyle name="Normal 14 4 3 2" xfId="1624" xr:uid="{9C7159F8-BCF1-416F-8913-02DCCDD89D71}"/>
    <cellStyle name="Normal 14 4 3 3" xfId="2565" xr:uid="{B7E74EFB-567B-476E-852B-E05546A360AD}"/>
    <cellStyle name="Normal 14 4 4" xfId="431" xr:uid="{A84D33C5-993B-4DAD-B956-0D34F7E2D44D}"/>
    <cellStyle name="Normal 14 4 4 2" xfId="1383" xr:uid="{F8D3301E-3A60-4CB7-BFA7-B3ABD2271DA6}"/>
    <cellStyle name="Normal 14 4 4 3" xfId="2324" xr:uid="{29753E53-6989-4351-9F66-AA5D51B1C176}"/>
    <cellStyle name="Normal 14 4 5" xfId="1154" xr:uid="{4BCDFF35-A2C8-404D-938A-3B8D62ABAFA8}"/>
    <cellStyle name="Normal 14 4 6" xfId="2095" xr:uid="{56946635-2AC6-4594-B617-537C5B73FE5D}"/>
    <cellStyle name="Normal 14 5" xfId="688" xr:uid="{C2BA8A61-DDB8-4107-AAFC-13B9CB48F15D}"/>
    <cellStyle name="Normal 14 5 2" xfId="1625" xr:uid="{A91A0A14-5905-4797-8028-A2C3DD42E1C2}"/>
    <cellStyle name="Normal 14 5 3" xfId="2566" xr:uid="{23174208-66E6-432C-95AE-3B65744D09B9}"/>
    <cellStyle name="Normal 14 6" xfId="689" xr:uid="{A54C7AC3-0547-4F47-89E8-99CBB243F4E1}"/>
    <cellStyle name="Normal 14 6 2" xfId="1626" xr:uid="{D071DB42-B11A-46A0-8FBD-5FA31BBF3E01}"/>
    <cellStyle name="Normal 14 6 3" xfId="2567" xr:uid="{C9F02A0F-9E0B-4510-BB15-56B6D53EC881}"/>
    <cellStyle name="Normal 14 7" xfId="364" xr:uid="{BF9C55AA-260F-4476-A01F-159C17539621}"/>
    <cellStyle name="Normal 14 7 2" xfId="1317" xr:uid="{CE0F48C0-6F08-4013-A2AE-CB66BAD976C8}"/>
    <cellStyle name="Normal 14 7 3" xfId="2258" xr:uid="{DFC57FA9-7EC3-499B-9309-86FFC2F31B60}"/>
    <cellStyle name="Normal 14 8" xfId="1086" xr:uid="{12E61926-4241-4848-9726-3477FED865F7}"/>
    <cellStyle name="Normal 14 9" xfId="2027" xr:uid="{BE3D9C77-03A1-40CB-88E9-435E8A6A31D1}"/>
    <cellStyle name="Normal 15" xfId="193" xr:uid="{C27567F6-DF00-4E32-A149-BE2C09C1232E}"/>
    <cellStyle name="Normal 16" xfId="354" xr:uid="{B6F4FA94-04A5-4C13-8951-FC9B2B1275B0}"/>
    <cellStyle name="Normal 16 2" xfId="690" xr:uid="{CC23D84D-404D-45E3-AFB9-855B2D2C0451}"/>
    <cellStyle name="Normal 16 2 2" xfId="1627" xr:uid="{CE613485-A513-4819-80D1-BEB90E5EFAD6}"/>
    <cellStyle name="Normal 16 2 3" xfId="2568" xr:uid="{B027D576-A33F-42D3-AF7F-D47E7B23723E}"/>
    <cellStyle name="Normal 16 3" xfId="691" xr:uid="{79A34E3C-B1D6-44D1-9650-915D290DA6FB}"/>
    <cellStyle name="Normal 16 3 2" xfId="1628" xr:uid="{E803B908-4458-4E4F-9132-752415ACF3A0}"/>
    <cellStyle name="Normal 16 3 3" xfId="2569" xr:uid="{E9AB04E6-03B9-4CCA-A841-8D881A974774}"/>
    <cellStyle name="Normal 16 4" xfId="1310" xr:uid="{8EF3FCF5-A001-4C99-8A3D-F59743F5912C}"/>
    <cellStyle name="Normal 16 5" xfId="2251" xr:uid="{42163B51-9F0C-4F8E-98B2-B24F77CA9019}"/>
    <cellStyle name="Normal 17" xfId="588" xr:uid="{85683776-C020-4963-AE99-399F40932631}"/>
    <cellStyle name="Normal 18" xfId="692" xr:uid="{16F4DDE5-7095-43D5-836C-BC3ECE932CBD}"/>
    <cellStyle name="Normal 19" xfId="355" xr:uid="{8FCE5D1F-496A-435F-BDEF-5D026BCE0A3F}"/>
    <cellStyle name="Normal 2" xfId="1" xr:uid="{E5164184-BFC8-46AD-8A25-BFF1F55D87B9}"/>
    <cellStyle name="Normal 2 10" xfId="41" xr:uid="{10F456CE-A528-48FF-B8E3-A6BB7B2FB4E3}"/>
    <cellStyle name="Normal 2 11" xfId="42" xr:uid="{8BFCC7C5-A5BF-4D36-A69E-28B83AE0FC9C}"/>
    <cellStyle name="Normal 2 12" xfId="43" xr:uid="{D878E9F0-A38C-4765-A415-DCB9686F83CF}"/>
    <cellStyle name="Normal 2 12 10" xfId="365" xr:uid="{BB4A4853-08BD-4FC5-ACB8-B3BA039C96C0}"/>
    <cellStyle name="Normal 2 12 10 2" xfId="1318" xr:uid="{FED16511-B495-4DD5-AFD1-E984620473F9}"/>
    <cellStyle name="Normal 2 12 10 3" xfId="2259" xr:uid="{11C0B131-829E-40E6-9E63-BA69F66739A7}"/>
    <cellStyle name="Normal 2 12 11" xfId="1087" xr:uid="{438CA1BC-1C3D-43B9-8BBF-C6401D7D5FB0}"/>
    <cellStyle name="Normal 2 12 12" xfId="2028" xr:uid="{EBF09F1B-EE23-4DCA-BFCC-FA1B419886ED}"/>
    <cellStyle name="Normal 2 12 2" xfId="44" xr:uid="{E704598D-69A6-4217-AFCF-3EE4B2D54849}"/>
    <cellStyle name="Normal 2 12 2 10" xfId="1088" xr:uid="{71FF9B84-9B5B-4807-A0CA-020F0AF4110F}"/>
    <cellStyle name="Normal 2 12 2 11" xfId="2029" xr:uid="{67F236F9-F666-4099-B95A-08142C305538}"/>
    <cellStyle name="Normal 2 12 2 2" xfId="45" xr:uid="{3D08F640-1941-4FFE-9C93-26024FEE1FF9}"/>
    <cellStyle name="Normal 2 12 2 2 2" xfId="194" xr:uid="{79543327-7F95-4182-94E6-A3C8727DF36C}"/>
    <cellStyle name="Normal 2 12 2 2 2 2" xfId="195" xr:uid="{A4B4CA01-45A7-41A3-9096-CE4D454C545D}"/>
    <cellStyle name="Normal 2 12 2 2 2 2 2" xfId="693" xr:uid="{0FB50137-975E-4C97-A4C9-E399D2164682}"/>
    <cellStyle name="Normal 2 12 2 2 2 2 2 2" xfId="1629" xr:uid="{C2DF2B59-BCAD-4452-8F2D-9E735927C2F3}"/>
    <cellStyle name="Normal 2 12 2 2 2 2 2 3" xfId="2570" xr:uid="{64F2D815-F046-4F29-8AE6-4E76A19484CB}"/>
    <cellStyle name="Normal 2 12 2 2 2 2 3" xfId="694" xr:uid="{91E9E4ED-4A1F-4136-95F5-4C74581F3C83}"/>
    <cellStyle name="Normal 2 12 2 2 2 2 3 2" xfId="1630" xr:uid="{89D64CDF-D66D-4E9D-BD48-08EEFF47E41A}"/>
    <cellStyle name="Normal 2 12 2 2 2 2 3 3" xfId="2571" xr:uid="{78A53C30-A615-4C28-9794-07A8013CED0C}"/>
    <cellStyle name="Normal 2 12 2 2 2 2 4" xfId="433" xr:uid="{5C111031-A9D4-446E-BE60-8A5B1B9D8A3F}"/>
    <cellStyle name="Normal 2 12 2 2 2 2 4 2" xfId="1385" xr:uid="{18553A71-9018-47F8-A958-143ABAE0E41F}"/>
    <cellStyle name="Normal 2 12 2 2 2 2 4 3" xfId="2326" xr:uid="{167DB481-C03A-4ACB-BB68-BEF0B33C2830}"/>
    <cellStyle name="Normal 2 12 2 2 2 2 5" xfId="1156" xr:uid="{2AB57D92-ABBE-49E6-BC5C-6E644B3015DE}"/>
    <cellStyle name="Normal 2 12 2 2 2 2 6" xfId="2097" xr:uid="{7AC8B226-E10B-4E83-91EB-DCE66548D245}"/>
    <cellStyle name="Normal 2 12 2 2 2 3" xfId="695" xr:uid="{5CB711D4-0E8A-4E55-9F87-324F17DDB1D5}"/>
    <cellStyle name="Normal 2 12 2 2 2 3 2" xfId="1631" xr:uid="{CCB07638-B9E4-4971-8B91-5EC489FF884D}"/>
    <cellStyle name="Normal 2 12 2 2 2 3 3" xfId="2572" xr:uid="{4D5EE859-290C-48CD-936B-8168D4A85498}"/>
    <cellStyle name="Normal 2 12 2 2 2 4" xfId="696" xr:uid="{DC0E1C34-0278-44FF-9172-B958600416BA}"/>
    <cellStyle name="Normal 2 12 2 2 2 4 2" xfId="1632" xr:uid="{AF30F34A-7102-4637-B8D1-53AFC6CE98C4}"/>
    <cellStyle name="Normal 2 12 2 2 2 4 3" xfId="2573" xr:uid="{661A3A2B-3D93-4032-B84C-59B408ADF358}"/>
    <cellStyle name="Normal 2 12 2 2 2 5" xfId="432" xr:uid="{CDF2EBF0-574B-496C-8574-882A92EC30FF}"/>
    <cellStyle name="Normal 2 12 2 2 2 5 2" xfId="1384" xr:uid="{70F79D30-2B37-4B13-B1C7-BDFBCB2A221F}"/>
    <cellStyle name="Normal 2 12 2 2 2 5 3" xfId="2325" xr:uid="{F4FB4F27-CD3F-4558-8F8E-BF675B05D436}"/>
    <cellStyle name="Normal 2 12 2 2 2 6" xfId="1155" xr:uid="{DF87E00B-B92C-4848-A6F3-3E8E3394CC06}"/>
    <cellStyle name="Normal 2 12 2 2 2 7" xfId="2096" xr:uid="{F1D06F49-1063-4138-9691-232F08492F5B}"/>
    <cellStyle name="Normal 2 12 2 2 3" xfId="196" xr:uid="{867FDF66-4551-4DE7-BD73-B2C53246DAEB}"/>
    <cellStyle name="Normal 2 12 2 2 3 2" xfId="197" xr:uid="{864A6195-1416-4825-8FFF-6C1B96F946B2}"/>
    <cellStyle name="Normal 2 12 2 2 3 2 2" xfId="697" xr:uid="{FC0681D8-E6A2-4C91-A3E3-2EB943A0F689}"/>
    <cellStyle name="Normal 2 12 2 2 3 2 2 2" xfId="1633" xr:uid="{6213FF33-07E9-4D45-925D-8C2A53D2BAEC}"/>
    <cellStyle name="Normal 2 12 2 2 3 2 2 3" xfId="2574" xr:uid="{2E14F777-0ECD-43E1-B9BD-3690C1B871EE}"/>
    <cellStyle name="Normal 2 12 2 2 3 2 3" xfId="698" xr:uid="{576AD991-C304-4836-8AAD-0F385217898B}"/>
    <cellStyle name="Normal 2 12 2 2 3 2 3 2" xfId="1634" xr:uid="{95A5EA85-F9AB-4342-8D12-65E7CE0AC2CD}"/>
    <cellStyle name="Normal 2 12 2 2 3 2 3 3" xfId="2575" xr:uid="{7C7B2281-C376-45CB-886C-0F14FB108789}"/>
    <cellStyle name="Normal 2 12 2 2 3 2 4" xfId="435" xr:uid="{BF51043C-B32F-4D07-AE2C-A00EB1294FC4}"/>
    <cellStyle name="Normal 2 12 2 2 3 2 4 2" xfId="1387" xr:uid="{82577261-EA37-4D39-9DD4-60CFB35F2A02}"/>
    <cellStyle name="Normal 2 12 2 2 3 2 4 3" xfId="2328" xr:uid="{5838CEA3-A5D9-4716-BFE9-90FE4C3B0186}"/>
    <cellStyle name="Normal 2 12 2 2 3 2 5" xfId="1158" xr:uid="{B5EE7C39-DA2D-43BD-BC95-9E48F3D2C430}"/>
    <cellStyle name="Normal 2 12 2 2 3 2 6" xfId="2099" xr:uid="{54856A7E-AD11-494E-BE7E-25CB66E4154F}"/>
    <cellStyle name="Normal 2 12 2 2 3 3" xfId="699" xr:uid="{6126699C-41F6-48F1-9259-FBCCA5B66415}"/>
    <cellStyle name="Normal 2 12 2 2 3 3 2" xfId="1635" xr:uid="{E4E81456-70E4-424A-A278-6D373ACE69F4}"/>
    <cellStyle name="Normal 2 12 2 2 3 3 3" xfId="2576" xr:uid="{FF39D749-2F8E-4964-B0CF-F02D010A5536}"/>
    <cellStyle name="Normal 2 12 2 2 3 4" xfId="700" xr:uid="{995962F7-164C-4584-B917-4F8F6EC191AE}"/>
    <cellStyle name="Normal 2 12 2 2 3 4 2" xfId="1636" xr:uid="{938A103F-CCDB-40AD-928F-7B1DE2396BFC}"/>
    <cellStyle name="Normal 2 12 2 2 3 4 3" xfId="2577" xr:uid="{7E3A3F88-E283-498B-B1E7-6BFA6A309085}"/>
    <cellStyle name="Normal 2 12 2 2 3 5" xfId="434" xr:uid="{3D3EC84D-496E-469C-AEE4-BB5D2DD6E0BD}"/>
    <cellStyle name="Normal 2 12 2 2 3 5 2" xfId="1386" xr:uid="{C4D9A6AA-334F-4CB5-8940-D1B172B5AAE8}"/>
    <cellStyle name="Normal 2 12 2 2 3 5 3" xfId="2327" xr:uid="{48A8C0D1-C52E-4A7F-8740-E3504CB979F2}"/>
    <cellStyle name="Normal 2 12 2 2 3 6" xfId="1157" xr:uid="{09C6C9A2-F684-480A-AE64-6FC3A751AEEF}"/>
    <cellStyle name="Normal 2 12 2 2 3 7" xfId="2098" xr:uid="{A5011A3B-E6E0-4DD8-83A3-41D40D5F18A1}"/>
    <cellStyle name="Normal 2 12 2 2 4" xfId="198" xr:uid="{5258BD31-CEB5-4DD1-B2DF-469AEECF5FF1}"/>
    <cellStyle name="Normal 2 12 2 2 4 2" xfId="701" xr:uid="{6359A5CA-A3AF-44DF-BC54-E82D65EE1330}"/>
    <cellStyle name="Normal 2 12 2 2 4 2 2" xfId="1637" xr:uid="{0119BA5E-0048-4C24-B970-F1AABA31A24B}"/>
    <cellStyle name="Normal 2 12 2 2 4 2 3" xfId="2578" xr:uid="{052CE134-2992-4004-9F81-255ADB1852ED}"/>
    <cellStyle name="Normal 2 12 2 2 4 3" xfId="702" xr:uid="{EB7FAC79-F583-4A3F-B9DD-6A877CC14650}"/>
    <cellStyle name="Normal 2 12 2 2 4 3 2" xfId="1638" xr:uid="{D22DDE2B-D2EE-4E83-A0A4-AE28F354A1FC}"/>
    <cellStyle name="Normal 2 12 2 2 4 3 3" xfId="2579" xr:uid="{C3D2A327-A1EC-4317-8044-72913F104375}"/>
    <cellStyle name="Normal 2 12 2 2 4 4" xfId="436" xr:uid="{B4244505-73CD-4B7A-80CD-A8DF402B1807}"/>
    <cellStyle name="Normal 2 12 2 2 4 4 2" xfId="1388" xr:uid="{0A06EE39-51CF-46EE-A347-F21CD439D336}"/>
    <cellStyle name="Normal 2 12 2 2 4 4 3" xfId="2329" xr:uid="{E17DB6E8-FBEF-4DA8-8184-DD9B694D4C1C}"/>
    <cellStyle name="Normal 2 12 2 2 4 5" xfId="1159" xr:uid="{9E73DAD5-CBCF-40C5-91DE-BA46D9F79911}"/>
    <cellStyle name="Normal 2 12 2 2 4 6" xfId="2100" xr:uid="{74573242-3506-441F-9FFE-DFB0A7477F22}"/>
    <cellStyle name="Normal 2 12 2 2 5" xfId="703" xr:uid="{032112BA-8C55-44A5-B438-E941145C6D34}"/>
    <cellStyle name="Normal 2 12 2 2 5 2" xfId="1639" xr:uid="{34FAB34C-982B-466F-A31E-D63FDCABD04B}"/>
    <cellStyle name="Normal 2 12 2 2 5 3" xfId="2580" xr:uid="{898CF566-379A-40FB-9AC6-6A790B964AB6}"/>
    <cellStyle name="Normal 2 12 2 2 6" xfId="704" xr:uid="{B3E4D001-9458-41C5-8840-2AF9B9AD7E67}"/>
    <cellStyle name="Normal 2 12 2 2 6 2" xfId="1640" xr:uid="{07B138C7-7888-43BB-8684-C5943A571656}"/>
    <cellStyle name="Normal 2 12 2 2 6 3" xfId="2581" xr:uid="{404DECF3-18CD-4CFF-9280-5B61C5711A08}"/>
    <cellStyle name="Normal 2 12 2 2 7" xfId="367" xr:uid="{86F94C40-2F67-4428-A969-A1DDDB1AD7AA}"/>
    <cellStyle name="Normal 2 12 2 2 7 2" xfId="1320" xr:uid="{6FD97E29-617A-46A2-AB57-DA61D81B03F9}"/>
    <cellStyle name="Normal 2 12 2 2 7 3" xfId="2261" xr:uid="{B5E550C7-21FD-4C21-AB53-5768EF4E2A24}"/>
    <cellStyle name="Normal 2 12 2 2 8" xfId="1089" xr:uid="{4749336A-3B22-47FA-9070-E9E47058FFD0}"/>
    <cellStyle name="Normal 2 12 2 2 9" xfId="2030" xr:uid="{C47D77A4-223D-4080-A62E-1D251136A649}"/>
    <cellStyle name="Normal 2 12 2 3" xfId="46" xr:uid="{431C3DCE-7E30-4A15-ABCB-EE083C4D123E}"/>
    <cellStyle name="Normal 2 12 2 3 2" xfId="199" xr:uid="{26C456EB-7B27-43FD-A7C3-AE9B20CAA935}"/>
    <cellStyle name="Normal 2 12 2 3 2 2" xfId="200" xr:uid="{5CC993F6-427F-4735-92F4-5744E17CEA1F}"/>
    <cellStyle name="Normal 2 12 2 3 2 2 2" xfId="705" xr:uid="{05999BC6-5488-44A5-A819-8097F7EB81A4}"/>
    <cellStyle name="Normal 2 12 2 3 2 2 2 2" xfId="1641" xr:uid="{6066BD1F-DDE8-45F6-AAA8-C038AA864FEE}"/>
    <cellStyle name="Normal 2 12 2 3 2 2 2 3" xfId="2582" xr:uid="{F24F399F-6560-4452-8FC5-BB35084F50F1}"/>
    <cellStyle name="Normal 2 12 2 3 2 2 3" xfId="706" xr:uid="{19D60BB6-D3EA-4BCB-9107-D4F261955AD9}"/>
    <cellStyle name="Normal 2 12 2 3 2 2 3 2" xfId="1642" xr:uid="{D3B88F59-6C90-4548-ABCA-FF186DBC88B5}"/>
    <cellStyle name="Normal 2 12 2 3 2 2 3 3" xfId="2583" xr:uid="{F0C81161-0D10-4E6F-AE5B-BD9FBBACBE5F}"/>
    <cellStyle name="Normal 2 12 2 3 2 2 4" xfId="438" xr:uid="{E53AACA6-BB1D-447B-8ACE-0110C7993F44}"/>
    <cellStyle name="Normal 2 12 2 3 2 2 4 2" xfId="1390" xr:uid="{FA820919-15B8-4A1B-BED0-71FAEC48CFE9}"/>
    <cellStyle name="Normal 2 12 2 3 2 2 4 3" xfId="2331" xr:uid="{9BA6B46B-0CF2-4A86-B2F4-67F07C59F67E}"/>
    <cellStyle name="Normal 2 12 2 3 2 2 5" xfId="1161" xr:uid="{F90E0F4F-F4A3-433E-824D-516A0BDCB8D2}"/>
    <cellStyle name="Normal 2 12 2 3 2 2 6" xfId="2102" xr:uid="{4882D01D-402B-4DC6-AEA5-1D17B694CC00}"/>
    <cellStyle name="Normal 2 12 2 3 2 3" xfId="707" xr:uid="{A981ED95-AADD-4BCF-AF1C-B9C8EE970336}"/>
    <cellStyle name="Normal 2 12 2 3 2 3 2" xfId="1643" xr:uid="{D86899F9-CEB1-46E0-A6BD-E6315F38034A}"/>
    <cellStyle name="Normal 2 12 2 3 2 3 3" xfId="2584" xr:uid="{073FE0DE-4DD0-42CA-860D-BA7074BCA549}"/>
    <cellStyle name="Normal 2 12 2 3 2 4" xfId="708" xr:uid="{0984F61F-F486-4CAA-9D25-3DFE04BDB20B}"/>
    <cellStyle name="Normal 2 12 2 3 2 4 2" xfId="1644" xr:uid="{DFA30E56-F325-4D01-B30D-C13576139C6B}"/>
    <cellStyle name="Normal 2 12 2 3 2 4 3" xfId="2585" xr:uid="{A721D778-BC54-4092-8BE9-535E6CC3616A}"/>
    <cellStyle name="Normal 2 12 2 3 2 5" xfId="437" xr:uid="{EEDDDD16-FEB6-4149-B65F-4EE7EE0F311E}"/>
    <cellStyle name="Normal 2 12 2 3 2 5 2" xfId="1389" xr:uid="{FC04762E-7BFB-4A3D-AE35-84AE4909512E}"/>
    <cellStyle name="Normal 2 12 2 3 2 5 3" xfId="2330" xr:uid="{425D4F2B-9BED-4DB1-B317-46A18D11A091}"/>
    <cellStyle name="Normal 2 12 2 3 2 6" xfId="1160" xr:uid="{2D2BF395-E610-48BD-B956-A737419F1F5D}"/>
    <cellStyle name="Normal 2 12 2 3 2 7" xfId="2101" xr:uid="{03E3AC9C-1BEE-4877-A326-F41919205EC6}"/>
    <cellStyle name="Normal 2 12 2 3 3" xfId="201" xr:uid="{3859DC15-0DBA-44CA-9A93-0A90AE0A3D1F}"/>
    <cellStyle name="Normal 2 12 2 3 3 2" xfId="202" xr:uid="{79EDE8FF-496B-4E46-A6B0-0631266A2E80}"/>
    <cellStyle name="Normal 2 12 2 3 3 2 2" xfId="709" xr:uid="{0F22F7C8-0662-42E0-8958-3CFACCB7806A}"/>
    <cellStyle name="Normal 2 12 2 3 3 2 2 2" xfId="1645" xr:uid="{F0E97243-4CA5-4319-8A57-2104DC5B1BFB}"/>
    <cellStyle name="Normal 2 12 2 3 3 2 2 3" xfId="2586" xr:uid="{3CB7F2ED-263A-46BF-BE70-A2CFB6A57625}"/>
    <cellStyle name="Normal 2 12 2 3 3 2 3" xfId="710" xr:uid="{CB5BB2AD-2F67-408E-9CE2-094DDD828A3E}"/>
    <cellStyle name="Normal 2 12 2 3 3 2 3 2" xfId="1646" xr:uid="{37290E16-9A3E-40D5-A5CF-0DF96F83B95C}"/>
    <cellStyle name="Normal 2 12 2 3 3 2 3 3" xfId="2587" xr:uid="{1E9B7AF3-2EFC-4672-A93B-29E2FE5759B6}"/>
    <cellStyle name="Normal 2 12 2 3 3 2 4" xfId="440" xr:uid="{10C2B092-3D28-40C4-8191-19E108FA7032}"/>
    <cellStyle name="Normal 2 12 2 3 3 2 4 2" xfId="1392" xr:uid="{9D207498-ED7B-43AD-AB1D-492830CB03D0}"/>
    <cellStyle name="Normal 2 12 2 3 3 2 4 3" xfId="2333" xr:uid="{40A436C1-80E0-4F09-915B-AC25440DB98A}"/>
    <cellStyle name="Normal 2 12 2 3 3 2 5" xfId="1163" xr:uid="{E9209085-F50C-43FC-991D-D8B89B88B674}"/>
    <cellStyle name="Normal 2 12 2 3 3 2 6" xfId="2104" xr:uid="{4FCD43AD-C8F3-4133-B699-13751A5D3C4C}"/>
    <cellStyle name="Normal 2 12 2 3 3 3" xfId="711" xr:uid="{5ABC111C-3F55-4B53-907E-3C7CF2195E03}"/>
    <cellStyle name="Normal 2 12 2 3 3 3 2" xfId="1647" xr:uid="{8F2F6845-4EBA-421E-8904-C7D274B492D0}"/>
    <cellStyle name="Normal 2 12 2 3 3 3 3" xfId="2588" xr:uid="{E85118BB-9BFE-42FC-94F6-42FDCA6224C5}"/>
    <cellStyle name="Normal 2 12 2 3 3 4" xfId="712" xr:uid="{3CC89738-CFA8-4694-96DD-6B1CB9CD0EE7}"/>
    <cellStyle name="Normal 2 12 2 3 3 4 2" xfId="1648" xr:uid="{A5E3BBC8-3FBE-44BE-82AC-FD842545C486}"/>
    <cellStyle name="Normal 2 12 2 3 3 4 3" xfId="2589" xr:uid="{2663B338-D8AE-4CB8-988B-99EEB7A8796C}"/>
    <cellStyle name="Normal 2 12 2 3 3 5" xfId="439" xr:uid="{B9C3853C-1ED3-4262-BB5D-91966722B43C}"/>
    <cellStyle name="Normal 2 12 2 3 3 5 2" xfId="1391" xr:uid="{E8071803-5729-4C80-941F-F87CCB9C08E4}"/>
    <cellStyle name="Normal 2 12 2 3 3 5 3" xfId="2332" xr:uid="{A5720A88-EEE5-46F1-B324-4F077FF4026B}"/>
    <cellStyle name="Normal 2 12 2 3 3 6" xfId="1162" xr:uid="{A2070659-1B27-49D5-9A53-018ABA8E39AD}"/>
    <cellStyle name="Normal 2 12 2 3 3 7" xfId="2103" xr:uid="{6B296A0E-C94C-4699-B33C-05BD27FC51D2}"/>
    <cellStyle name="Normal 2 12 2 3 4" xfId="203" xr:uid="{FD029A27-0CCD-4C56-8B33-6DFF9AA3E0AA}"/>
    <cellStyle name="Normal 2 12 2 3 4 2" xfId="713" xr:uid="{1CFE5FB6-647A-4FDF-9BBF-8E15B165953C}"/>
    <cellStyle name="Normal 2 12 2 3 4 2 2" xfId="1649" xr:uid="{F3E33ECA-FAFD-489D-A03A-BE80252E5EA2}"/>
    <cellStyle name="Normal 2 12 2 3 4 2 3" xfId="2590" xr:uid="{0154428D-CE02-4D39-8F1D-E939BB8297C4}"/>
    <cellStyle name="Normal 2 12 2 3 4 3" xfId="714" xr:uid="{CAD4A9DD-6481-4B81-86DA-CC0690FB0CF5}"/>
    <cellStyle name="Normal 2 12 2 3 4 3 2" xfId="1650" xr:uid="{377D9B16-6340-40D2-A7C6-82B8436C4B6F}"/>
    <cellStyle name="Normal 2 12 2 3 4 3 3" xfId="2591" xr:uid="{F6B616D0-BB15-4919-A862-EE95CFA0805E}"/>
    <cellStyle name="Normal 2 12 2 3 4 4" xfId="441" xr:uid="{1B50A34B-752C-43C1-A92C-4DD8D8BF7C36}"/>
    <cellStyle name="Normal 2 12 2 3 4 4 2" xfId="1393" xr:uid="{598E747A-946D-444F-A639-021D0061492D}"/>
    <cellStyle name="Normal 2 12 2 3 4 4 3" xfId="2334" xr:uid="{A6DFF729-011C-42FA-8BD8-212FA1D12D9C}"/>
    <cellStyle name="Normal 2 12 2 3 4 5" xfId="1164" xr:uid="{BB43A1D9-FE85-45EE-ABB4-D70E7B5035C1}"/>
    <cellStyle name="Normal 2 12 2 3 4 6" xfId="2105" xr:uid="{2213DCEF-DBDA-4D50-B073-8641BA98EB30}"/>
    <cellStyle name="Normal 2 12 2 3 5" xfId="715" xr:uid="{1DC528A4-347F-449A-B9D5-B4DB8DA8376B}"/>
    <cellStyle name="Normal 2 12 2 3 5 2" xfId="1651" xr:uid="{64C5A035-7406-414A-81CE-33D0F1856DA2}"/>
    <cellStyle name="Normal 2 12 2 3 5 3" xfId="2592" xr:uid="{B89CC5A2-64DE-4F73-8A93-19C80594E5C3}"/>
    <cellStyle name="Normal 2 12 2 3 6" xfId="716" xr:uid="{FC9EA6DA-AB62-4036-A09D-64567870EA3D}"/>
    <cellStyle name="Normal 2 12 2 3 6 2" xfId="1652" xr:uid="{661C7F97-A7DD-4D8F-98A9-D92D7BF3AF18}"/>
    <cellStyle name="Normal 2 12 2 3 6 3" xfId="2593" xr:uid="{B299C118-1B74-4FB5-A286-E5678F78E902}"/>
    <cellStyle name="Normal 2 12 2 3 7" xfId="368" xr:uid="{F82820E8-DB5D-42BD-92D7-2DD16652C625}"/>
    <cellStyle name="Normal 2 12 2 3 7 2" xfId="1321" xr:uid="{8AB0857C-DB10-4DA1-B184-3E6D090D1CBD}"/>
    <cellStyle name="Normal 2 12 2 3 7 3" xfId="2262" xr:uid="{093B179A-333A-4497-B434-16775B3F9A8D}"/>
    <cellStyle name="Normal 2 12 2 3 8" xfId="1090" xr:uid="{7391CC1F-088B-469E-9918-1230B86FA3B3}"/>
    <cellStyle name="Normal 2 12 2 3 9" xfId="2031" xr:uid="{A6C5EDE7-C611-4660-9984-4EC5C75F1207}"/>
    <cellStyle name="Normal 2 12 2 4" xfId="204" xr:uid="{46D76626-1C6A-496D-8AA6-5EE39183FFE9}"/>
    <cellStyle name="Normal 2 12 2 4 2" xfId="205" xr:uid="{7ACCAD26-FFED-425A-9D4A-A7E02DF27836}"/>
    <cellStyle name="Normal 2 12 2 4 2 2" xfId="717" xr:uid="{775DC752-7B55-4926-88E8-AAD55608E81A}"/>
    <cellStyle name="Normal 2 12 2 4 2 2 2" xfId="1653" xr:uid="{6D362DE5-9972-4044-AC2B-3D3E3EBFF0F1}"/>
    <cellStyle name="Normal 2 12 2 4 2 2 3" xfId="2594" xr:uid="{4052FE41-A7A0-480A-9D8D-822FE7BFCAF2}"/>
    <cellStyle name="Normal 2 12 2 4 2 3" xfId="718" xr:uid="{1B88CF47-EDCF-4C8F-AB6E-195791DFD895}"/>
    <cellStyle name="Normal 2 12 2 4 2 3 2" xfId="1654" xr:uid="{EA4D6391-1935-48F8-A015-C8D2DEBD27E5}"/>
    <cellStyle name="Normal 2 12 2 4 2 3 3" xfId="2595" xr:uid="{F184459C-11D7-48A9-9AFD-2D75AA32C03C}"/>
    <cellStyle name="Normal 2 12 2 4 2 4" xfId="443" xr:uid="{0863DB82-1E43-42A3-8835-4CE54A34599A}"/>
    <cellStyle name="Normal 2 12 2 4 2 4 2" xfId="1395" xr:uid="{03DA2998-82AD-4A62-B6E0-4F4780616627}"/>
    <cellStyle name="Normal 2 12 2 4 2 4 3" xfId="2336" xr:uid="{D482CD48-7429-4BAD-846A-54737D8A6340}"/>
    <cellStyle name="Normal 2 12 2 4 2 5" xfId="1166" xr:uid="{3ACCE402-D075-4C46-848A-5AA85E8EBB74}"/>
    <cellStyle name="Normal 2 12 2 4 2 6" xfId="2107" xr:uid="{CA117400-86E9-4656-A334-E8DC0034F345}"/>
    <cellStyle name="Normal 2 12 2 4 3" xfId="719" xr:uid="{BFDA5B48-C5C0-4444-9315-353BEE707E20}"/>
    <cellStyle name="Normal 2 12 2 4 3 2" xfId="1655" xr:uid="{0B230886-7E28-45E4-BA29-D9B23F1C5D8D}"/>
    <cellStyle name="Normal 2 12 2 4 3 3" xfId="2596" xr:uid="{EC89EC6B-4021-4668-8746-4591F3D8F268}"/>
    <cellStyle name="Normal 2 12 2 4 4" xfId="720" xr:uid="{9F3BE953-8F06-4B11-9670-8AB34E130655}"/>
    <cellStyle name="Normal 2 12 2 4 4 2" xfId="1656" xr:uid="{64E81A37-F642-4708-BF48-8B4FE308BB5F}"/>
    <cellStyle name="Normal 2 12 2 4 4 3" xfId="2597" xr:uid="{02D74EA6-C98C-4E82-9224-CA4B32CBCAFE}"/>
    <cellStyle name="Normal 2 12 2 4 5" xfId="442" xr:uid="{A5B0FDA6-EBA8-43DF-BDBA-5DE6E5001639}"/>
    <cellStyle name="Normal 2 12 2 4 5 2" xfId="1394" xr:uid="{8ECA586A-A640-438B-AC19-CBC0FA428B9E}"/>
    <cellStyle name="Normal 2 12 2 4 5 3" xfId="2335" xr:uid="{9A0FE138-21AA-4B55-A810-964ADCF3C1D4}"/>
    <cellStyle name="Normal 2 12 2 4 6" xfId="1165" xr:uid="{06687223-CB66-46E2-AD22-F7CE8BD2301C}"/>
    <cellStyle name="Normal 2 12 2 4 7" xfId="2106" xr:uid="{5F6AEE3A-503B-41E9-93D9-3150AFF75BDD}"/>
    <cellStyle name="Normal 2 12 2 5" xfId="206" xr:uid="{61F5A068-A8D5-4D3D-A761-AE1971BE76B8}"/>
    <cellStyle name="Normal 2 12 2 5 2" xfId="207" xr:uid="{2CCBA3D0-0D3E-4CF9-B5B2-90ED20ECAFE0}"/>
    <cellStyle name="Normal 2 12 2 5 2 2" xfId="721" xr:uid="{DEA9AE71-E562-4C21-AC65-06C7E3E49B04}"/>
    <cellStyle name="Normal 2 12 2 5 2 2 2" xfId="1657" xr:uid="{1A25A93B-7AEC-447C-821F-0434E538D676}"/>
    <cellStyle name="Normal 2 12 2 5 2 2 3" xfId="2598" xr:uid="{6367422C-C2F9-4CF5-BFF9-9A238589241F}"/>
    <cellStyle name="Normal 2 12 2 5 2 3" xfId="722" xr:uid="{41652BE1-1443-4014-B06B-BE0CB81419F3}"/>
    <cellStyle name="Normal 2 12 2 5 2 3 2" xfId="1658" xr:uid="{B6456482-F52F-4595-A6C5-04D44806B2C5}"/>
    <cellStyle name="Normal 2 12 2 5 2 3 3" xfId="2599" xr:uid="{32F4ECB0-6E9C-4C7E-B925-AAD46F1B8E97}"/>
    <cellStyle name="Normal 2 12 2 5 2 4" xfId="445" xr:uid="{0404C9BA-4DDC-4CD3-A695-972204EF0D5D}"/>
    <cellStyle name="Normal 2 12 2 5 2 4 2" xfId="1397" xr:uid="{F6666E0F-6ED9-43A8-88A6-63C49CC98B21}"/>
    <cellStyle name="Normal 2 12 2 5 2 4 3" xfId="2338" xr:uid="{B4D3ECA8-AB88-46C8-9CFA-F5C99063578D}"/>
    <cellStyle name="Normal 2 12 2 5 2 5" xfId="1168" xr:uid="{40D08F6A-2829-4854-B89F-C5ABBE2A7C0F}"/>
    <cellStyle name="Normal 2 12 2 5 2 6" xfId="2109" xr:uid="{767D2EEA-AE57-4FF3-B6A9-8EC95588CA98}"/>
    <cellStyle name="Normal 2 12 2 5 3" xfId="723" xr:uid="{C78D9AFE-AFE1-48B1-BD74-66139ADB2E52}"/>
    <cellStyle name="Normal 2 12 2 5 3 2" xfId="1659" xr:uid="{C1D9F02F-25C2-44ED-8EDE-6953CCEDAE58}"/>
    <cellStyle name="Normal 2 12 2 5 3 3" xfId="2600" xr:uid="{5480B183-D940-4934-88D1-A121E4FF3898}"/>
    <cellStyle name="Normal 2 12 2 5 4" xfId="724" xr:uid="{B41C20EC-8AE6-4956-AE56-C70E6B656B70}"/>
    <cellStyle name="Normal 2 12 2 5 4 2" xfId="1660" xr:uid="{E1912807-D6CD-4AD0-8ED1-EF2CA6CBD926}"/>
    <cellStyle name="Normal 2 12 2 5 4 3" xfId="2601" xr:uid="{0DBB66E0-8FB7-42E3-9E2F-62D845FC9DAA}"/>
    <cellStyle name="Normal 2 12 2 5 5" xfId="444" xr:uid="{4208148D-A786-4F1D-92F9-A7021F74806B}"/>
    <cellStyle name="Normal 2 12 2 5 5 2" xfId="1396" xr:uid="{95EC83FE-1A15-453E-99BA-A805AEC8A21A}"/>
    <cellStyle name="Normal 2 12 2 5 5 3" xfId="2337" xr:uid="{A6E70CF9-89FC-4907-AF85-445A176C1A64}"/>
    <cellStyle name="Normal 2 12 2 5 6" xfId="1167" xr:uid="{C6FBBBFE-A37F-408F-BB3A-AD7D8DE28C52}"/>
    <cellStyle name="Normal 2 12 2 5 7" xfId="2108" xr:uid="{8D8019A7-713A-4537-BD88-0448DBC4C431}"/>
    <cellStyle name="Normal 2 12 2 6" xfId="208" xr:uid="{492494BC-B024-4CFD-8546-B887A3771736}"/>
    <cellStyle name="Normal 2 12 2 6 2" xfId="725" xr:uid="{6ED786FC-3F63-47BD-A588-F96F0F23B203}"/>
    <cellStyle name="Normal 2 12 2 6 2 2" xfId="1661" xr:uid="{CCE93C51-D122-4CA4-8357-63DA035DCAB8}"/>
    <cellStyle name="Normal 2 12 2 6 2 3" xfId="2602" xr:uid="{1D37F190-07D8-4F9E-85DD-2A515B919730}"/>
    <cellStyle name="Normal 2 12 2 6 3" xfId="726" xr:uid="{CC88194C-84D4-44AB-A0F4-E1E87E0C0E21}"/>
    <cellStyle name="Normal 2 12 2 6 3 2" xfId="1662" xr:uid="{8CD0115E-4E71-4E45-B394-68FDC61DA3F9}"/>
    <cellStyle name="Normal 2 12 2 6 3 3" xfId="2603" xr:uid="{EEF670FA-44FB-4DDF-8E5D-E14EE8155622}"/>
    <cellStyle name="Normal 2 12 2 6 4" xfId="446" xr:uid="{1578B16F-232F-4A7C-A880-93A6C0808963}"/>
    <cellStyle name="Normal 2 12 2 6 4 2" xfId="1398" xr:uid="{AEB842B9-5641-4795-B496-E19337B9AFB0}"/>
    <cellStyle name="Normal 2 12 2 6 4 3" xfId="2339" xr:uid="{AD212B51-7DDC-47FF-BFBA-FDF7BB45310B}"/>
    <cellStyle name="Normal 2 12 2 6 5" xfId="1169" xr:uid="{839CDFA5-447F-4AB8-B39F-631C1F040FB8}"/>
    <cellStyle name="Normal 2 12 2 6 6" xfId="2110" xr:uid="{17891BE3-9164-4B8B-B879-1290ECAED5CA}"/>
    <cellStyle name="Normal 2 12 2 7" xfId="727" xr:uid="{AB835FDE-02DD-4595-92F2-A62750687CA9}"/>
    <cellStyle name="Normal 2 12 2 7 2" xfId="1663" xr:uid="{8A6F6DAB-1EE3-4CAC-B55B-5F48388FBDFA}"/>
    <cellStyle name="Normal 2 12 2 7 3" xfId="2604" xr:uid="{713CEEEF-5D1C-4A4B-81E2-A8F606C9A980}"/>
    <cellStyle name="Normal 2 12 2 8" xfId="728" xr:uid="{E89E719E-320B-436F-BAF7-06FCA6F62E42}"/>
    <cellStyle name="Normal 2 12 2 8 2" xfId="1664" xr:uid="{015B1C06-20BC-4562-931C-B1370D8B04F8}"/>
    <cellStyle name="Normal 2 12 2 8 3" xfId="2605" xr:uid="{49A0F493-9C5C-42EC-A480-04EE0A7315E7}"/>
    <cellStyle name="Normal 2 12 2 9" xfId="366" xr:uid="{2AC770D2-E004-4D6A-8E4F-D9C2C5760BCF}"/>
    <cellStyle name="Normal 2 12 2 9 2" xfId="1319" xr:uid="{5322F054-2732-4670-AA63-CD02F164E7E6}"/>
    <cellStyle name="Normal 2 12 2 9 3" xfId="2260" xr:uid="{7F609E7E-55EC-4F8B-85DD-AB9184C34E19}"/>
    <cellStyle name="Normal 2 12 3" xfId="47" xr:uid="{49D48563-AE7E-4983-995E-D00EFFA9B84B}"/>
    <cellStyle name="Normal 2 12 3 2" xfId="209" xr:uid="{F305A58C-A692-4F74-BC45-CEDCCAE41E21}"/>
    <cellStyle name="Normal 2 12 3 2 2" xfId="210" xr:uid="{25C73212-46D6-42AD-9C50-6B1428F7FAD0}"/>
    <cellStyle name="Normal 2 12 3 2 2 2" xfId="729" xr:uid="{546BCFE2-E23D-4E23-89E6-3BE70D5AEC8B}"/>
    <cellStyle name="Normal 2 12 3 2 2 2 2" xfId="1665" xr:uid="{19C59C58-0BBA-42B7-B7B5-1D3BB7D23BD4}"/>
    <cellStyle name="Normal 2 12 3 2 2 2 3" xfId="2606" xr:uid="{F9473F8B-4A58-4FCF-9D4F-6581655E987E}"/>
    <cellStyle name="Normal 2 12 3 2 2 3" xfId="730" xr:uid="{89E15D69-311F-4458-B0D0-2837A4913B43}"/>
    <cellStyle name="Normal 2 12 3 2 2 3 2" xfId="1666" xr:uid="{FDABF594-E1F2-4A26-BEFC-20953D67F5EE}"/>
    <cellStyle name="Normal 2 12 3 2 2 3 3" xfId="2607" xr:uid="{0C66FC50-AAF3-444A-AE93-6C8961302727}"/>
    <cellStyle name="Normal 2 12 3 2 2 4" xfId="448" xr:uid="{9CC5CADE-64C2-4C6E-83D0-0F772BBE3D16}"/>
    <cellStyle name="Normal 2 12 3 2 2 4 2" xfId="1400" xr:uid="{FADB8988-5178-4275-8E9B-10BA481E2125}"/>
    <cellStyle name="Normal 2 12 3 2 2 4 3" xfId="2341" xr:uid="{1A791E2D-4380-46A0-B9EB-04968A4203E5}"/>
    <cellStyle name="Normal 2 12 3 2 2 5" xfId="1171" xr:uid="{0C6586A7-CC20-4690-B137-159BFFC78EF6}"/>
    <cellStyle name="Normal 2 12 3 2 2 6" xfId="2112" xr:uid="{F45C9EAD-BDAB-40BF-B44B-64D5F15BC026}"/>
    <cellStyle name="Normal 2 12 3 2 3" xfId="731" xr:uid="{5F115025-5E77-416E-904D-90EC01738E8C}"/>
    <cellStyle name="Normal 2 12 3 2 3 2" xfId="1667" xr:uid="{55C8B8D5-A6D1-4161-B9EA-81F1BFE2BE2C}"/>
    <cellStyle name="Normal 2 12 3 2 3 3" xfId="2608" xr:uid="{C6B8961B-244E-4146-A6D7-E8FBBA9BCC61}"/>
    <cellStyle name="Normal 2 12 3 2 4" xfId="732" xr:uid="{492480C1-9C4B-458C-A978-974AF17519A8}"/>
    <cellStyle name="Normal 2 12 3 2 4 2" xfId="1668" xr:uid="{91AB962D-29C6-450C-BA44-91A63824C685}"/>
    <cellStyle name="Normal 2 12 3 2 4 3" xfId="2609" xr:uid="{CCFE5CAF-95F7-455E-9F11-1AC5DC8DF501}"/>
    <cellStyle name="Normal 2 12 3 2 5" xfId="447" xr:uid="{9D1E9DCE-2583-460E-8ACC-CE0D30C9CD04}"/>
    <cellStyle name="Normal 2 12 3 2 5 2" xfId="1399" xr:uid="{041C4A49-B638-4EEE-BC49-E0FAF5FD4A69}"/>
    <cellStyle name="Normal 2 12 3 2 5 3" xfId="2340" xr:uid="{52233CCC-B21F-4174-9055-DCB8E135D665}"/>
    <cellStyle name="Normal 2 12 3 2 6" xfId="1170" xr:uid="{48CDA449-B974-49DE-9F50-127A4B043235}"/>
    <cellStyle name="Normal 2 12 3 2 7" xfId="2111" xr:uid="{4E238455-20DB-477E-A72F-4A06FB399CDF}"/>
    <cellStyle name="Normal 2 12 3 3" xfId="211" xr:uid="{EE91EF94-862E-4E0F-B5E6-E9976F17CAD3}"/>
    <cellStyle name="Normal 2 12 3 3 2" xfId="212" xr:uid="{1C169E8B-305B-4094-81D1-D75104B943B1}"/>
    <cellStyle name="Normal 2 12 3 3 2 2" xfId="733" xr:uid="{7E9C440E-A91A-44AF-908D-31DFF61810B8}"/>
    <cellStyle name="Normal 2 12 3 3 2 2 2" xfId="1669" xr:uid="{209D48CF-07C0-451D-9414-A1917B670E9A}"/>
    <cellStyle name="Normal 2 12 3 3 2 2 3" xfId="2610" xr:uid="{60346CB6-5A72-4D5C-A92B-A0204717CD34}"/>
    <cellStyle name="Normal 2 12 3 3 2 3" xfId="734" xr:uid="{1501AD7D-E04D-4EF8-8528-74D85615020F}"/>
    <cellStyle name="Normal 2 12 3 3 2 3 2" xfId="1670" xr:uid="{DD8EBF32-C7E8-400E-B0C9-80077B224B13}"/>
    <cellStyle name="Normal 2 12 3 3 2 3 3" xfId="2611" xr:uid="{3328ECA4-66B8-466E-97BC-15F4BF419CCB}"/>
    <cellStyle name="Normal 2 12 3 3 2 4" xfId="450" xr:uid="{1EAF5883-5F7F-492F-A1A4-ACEF7E7CCBD4}"/>
    <cellStyle name="Normal 2 12 3 3 2 4 2" xfId="1402" xr:uid="{DA8C997C-62F1-4BAE-8112-3F9E457F907C}"/>
    <cellStyle name="Normal 2 12 3 3 2 4 3" xfId="2343" xr:uid="{1A5FBA53-BC09-4AE8-8F76-61B1CB29B1E4}"/>
    <cellStyle name="Normal 2 12 3 3 2 5" xfId="1173" xr:uid="{F3F146B4-DE69-4BD9-BAED-3E85C211FDE0}"/>
    <cellStyle name="Normal 2 12 3 3 2 6" xfId="2114" xr:uid="{4708762C-0442-4665-B0F4-4DB8D5916A2A}"/>
    <cellStyle name="Normal 2 12 3 3 3" xfId="735" xr:uid="{F9DEDB29-FBBF-4516-AC4A-9C0348703430}"/>
    <cellStyle name="Normal 2 12 3 3 3 2" xfId="1671" xr:uid="{A4AEE96D-FFB5-4A24-BE2E-1DA8F4593D09}"/>
    <cellStyle name="Normal 2 12 3 3 3 3" xfId="2612" xr:uid="{71919726-CCB7-4F53-8CE6-7831E9BE3448}"/>
    <cellStyle name="Normal 2 12 3 3 4" xfId="736" xr:uid="{77B0A493-DB65-447C-A064-7A9076498EB6}"/>
    <cellStyle name="Normal 2 12 3 3 4 2" xfId="1672" xr:uid="{5FDB673E-3CB0-45D8-A47C-93D280327EC0}"/>
    <cellStyle name="Normal 2 12 3 3 4 3" xfId="2613" xr:uid="{7917F62A-30FB-4E62-AF07-590D5326376C}"/>
    <cellStyle name="Normal 2 12 3 3 5" xfId="449" xr:uid="{9D5603FC-5DF8-41F0-990C-00543B3AC02D}"/>
    <cellStyle name="Normal 2 12 3 3 5 2" xfId="1401" xr:uid="{0EE05E6A-B8CE-4B49-AE4F-E4D340D6152A}"/>
    <cellStyle name="Normal 2 12 3 3 5 3" xfId="2342" xr:uid="{5636164B-B6FD-4811-B611-6ED8DEEF67B2}"/>
    <cellStyle name="Normal 2 12 3 3 6" xfId="1172" xr:uid="{F7B9D490-40E8-460A-A5F8-5BE64FB5E697}"/>
    <cellStyle name="Normal 2 12 3 3 7" xfId="2113" xr:uid="{76758787-A3FC-4F81-AB28-79097287FF42}"/>
    <cellStyle name="Normal 2 12 3 4" xfId="213" xr:uid="{3CA51E7F-A789-4B20-9FA1-E0E000E0EC63}"/>
    <cellStyle name="Normal 2 12 3 4 2" xfId="737" xr:uid="{2EE1AF57-200D-4142-B3AB-EEA35D9A58CF}"/>
    <cellStyle name="Normal 2 12 3 4 2 2" xfId="1673" xr:uid="{A9EB73FE-3C6F-4BB9-8925-65319F1AB96B}"/>
    <cellStyle name="Normal 2 12 3 4 2 3" xfId="2614" xr:uid="{FFC869D9-476D-4287-AECF-48456BCA82E5}"/>
    <cellStyle name="Normal 2 12 3 4 3" xfId="738" xr:uid="{4CEF5FF9-C921-49F3-8AB1-2B6DE67B1B71}"/>
    <cellStyle name="Normal 2 12 3 4 3 2" xfId="1674" xr:uid="{43C57FBA-39DB-4932-A206-306CD974B9D0}"/>
    <cellStyle name="Normal 2 12 3 4 3 3" xfId="2615" xr:uid="{93173E1C-93E5-4B65-91CB-0CB6CD8D634E}"/>
    <cellStyle name="Normal 2 12 3 4 4" xfId="451" xr:uid="{90EF8311-3883-4B30-B2A3-38CB259E61A7}"/>
    <cellStyle name="Normal 2 12 3 4 4 2" xfId="1403" xr:uid="{DC63BC35-D56D-461F-A98B-88DD34521B46}"/>
    <cellStyle name="Normal 2 12 3 4 4 3" xfId="2344" xr:uid="{1A5E844D-D86E-4C10-BEA4-A8A88073123B}"/>
    <cellStyle name="Normal 2 12 3 4 5" xfId="1174" xr:uid="{789507DE-FE70-4A3C-BF64-03AC183AFAD4}"/>
    <cellStyle name="Normal 2 12 3 4 6" xfId="2115" xr:uid="{4FB86AFA-69E0-4865-9A3E-589D227C9C74}"/>
    <cellStyle name="Normal 2 12 3 5" xfId="739" xr:uid="{D981691D-9E7B-4A8A-A08B-956A89C6769D}"/>
    <cellStyle name="Normal 2 12 3 5 2" xfId="1675" xr:uid="{C0EB8CCF-F8ED-4C31-BEAB-5B0CE60AB818}"/>
    <cellStyle name="Normal 2 12 3 5 3" xfId="2616" xr:uid="{ABF4B325-91D9-451A-B723-926F5ABF61EB}"/>
    <cellStyle name="Normal 2 12 3 6" xfId="740" xr:uid="{C8A02435-AB9D-482C-87E3-8FF045AD4140}"/>
    <cellStyle name="Normal 2 12 3 6 2" xfId="1676" xr:uid="{2C7EB6E6-B3CB-4ED5-AD76-885AD82B802D}"/>
    <cellStyle name="Normal 2 12 3 6 3" xfId="2617" xr:uid="{2057FC98-865F-4991-8EFD-0CA8D4527706}"/>
    <cellStyle name="Normal 2 12 3 7" xfId="369" xr:uid="{234B19F9-7720-442E-ACC3-34638E6574C7}"/>
    <cellStyle name="Normal 2 12 3 7 2" xfId="1322" xr:uid="{4D776737-9C77-499D-80D4-C52A543D2ED6}"/>
    <cellStyle name="Normal 2 12 3 7 3" xfId="2263" xr:uid="{135F476E-AED9-465D-9A2A-AC78B0792D53}"/>
    <cellStyle name="Normal 2 12 3 8" xfId="1091" xr:uid="{1486DACD-BFAB-497A-81E2-EA9AF5FB0954}"/>
    <cellStyle name="Normal 2 12 3 9" xfId="2032" xr:uid="{D235ED3A-1786-4D93-BEEB-F1BF713382B8}"/>
    <cellStyle name="Normal 2 12 4" xfId="48" xr:uid="{7E688565-33B1-4714-B5AF-15EDB90B4D95}"/>
    <cellStyle name="Normal 2 12 4 2" xfId="214" xr:uid="{F0F6CD01-F1CC-4B07-8E56-F66D128B0544}"/>
    <cellStyle name="Normal 2 12 4 2 2" xfId="215" xr:uid="{F93DBD3E-3278-4A46-98D9-3371CDC8B52E}"/>
    <cellStyle name="Normal 2 12 4 2 2 2" xfId="741" xr:uid="{BE282C02-8043-4351-8C40-4110A0BD44D5}"/>
    <cellStyle name="Normal 2 12 4 2 2 2 2" xfId="1677" xr:uid="{DEAE12FF-2F10-429C-B164-45437E45DB58}"/>
    <cellStyle name="Normal 2 12 4 2 2 2 3" xfId="2618" xr:uid="{0CD323EA-E114-4EAD-A8AC-B672E021F698}"/>
    <cellStyle name="Normal 2 12 4 2 2 3" xfId="742" xr:uid="{E3F03AF7-ACD2-4CF2-930D-62DB148B020D}"/>
    <cellStyle name="Normal 2 12 4 2 2 3 2" xfId="1678" xr:uid="{89169D95-E9FF-4BE9-AECE-8D29D31113F6}"/>
    <cellStyle name="Normal 2 12 4 2 2 3 3" xfId="2619" xr:uid="{96334F0D-B7BF-4B12-BA42-62893442A1DF}"/>
    <cellStyle name="Normal 2 12 4 2 2 4" xfId="453" xr:uid="{C556CA8A-DC4C-4392-9866-CCD127AACB74}"/>
    <cellStyle name="Normal 2 12 4 2 2 4 2" xfId="1405" xr:uid="{933645D8-ED87-454F-8F09-52221980BD21}"/>
    <cellStyle name="Normal 2 12 4 2 2 4 3" xfId="2346" xr:uid="{ADB490AA-64CD-40B5-8AD7-FA981A0ABAC7}"/>
    <cellStyle name="Normal 2 12 4 2 2 5" xfId="1176" xr:uid="{31F8646B-5FC3-46BC-898F-0A5FF579AC2B}"/>
    <cellStyle name="Normal 2 12 4 2 2 6" xfId="2117" xr:uid="{87E67936-E8E6-470C-93C2-047BEED2E8B4}"/>
    <cellStyle name="Normal 2 12 4 2 3" xfId="743" xr:uid="{CE7500AF-E61B-4CEA-A993-5AB6938D42B7}"/>
    <cellStyle name="Normal 2 12 4 2 3 2" xfId="1679" xr:uid="{48F46417-548B-4E7A-8AA8-7F6AEBBC38B1}"/>
    <cellStyle name="Normal 2 12 4 2 3 3" xfId="2620" xr:uid="{DD116785-6063-4CAB-907D-B0C81C87413B}"/>
    <cellStyle name="Normal 2 12 4 2 4" xfId="744" xr:uid="{8BE3A435-40EC-4A11-A2DE-71873147EB1F}"/>
    <cellStyle name="Normal 2 12 4 2 4 2" xfId="1680" xr:uid="{AD41EE7F-5513-4E6E-8C32-2AC700D772A9}"/>
    <cellStyle name="Normal 2 12 4 2 4 3" xfId="2621" xr:uid="{F57D8B87-843B-4824-BA43-99C2A2BFE713}"/>
    <cellStyle name="Normal 2 12 4 2 5" xfId="452" xr:uid="{4AF49509-943D-431E-8F1D-8607AA955466}"/>
    <cellStyle name="Normal 2 12 4 2 5 2" xfId="1404" xr:uid="{A60337A2-F608-4EEE-A8AE-06AB13B409D5}"/>
    <cellStyle name="Normal 2 12 4 2 5 3" xfId="2345" xr:uid="{0368A9E8-5C60-4DB4-85A9-7992AB977FE3}"/>
    <cellStyle name="Normal 2 12 4 2 6" xfId="1175" xr:uid="{0C6433E8-A242-46E3-A2C7-B8437205A469}"/>
    <cellStyle name="Normal 2 12 4 2 7" xfId="2116" xr:uid="{820561D1-6A0A-4E0E-A9B9-CEC5EB4EDCEE}"/>
    <cellStyle name="Normal 2 12 4 3" xfId="216" xr:uid="{842C1C40-7936-4F07-855D-FDBBD40731CD}"/>
    <cellStyle name="Normal 2 12 4 3 2" xfId="217" xr:uid="{285ED315-40B4-4A5F-92BD-E4650002FC06}"/>
    <cellStyle name="Normal 2 12 4 3 2 2" xfId="745" xr:uid="{9C2F39C7-7C80-46FB-A4C7-120514452052}"/>
    <cellStyle name="Normal 2 12 4 3 2 2 2" xfId="1681" xr:uid="{1E54E5EC-2289-489A-8030-D57EE977C2A8}"/>
    <cellStyle name="Normal 2 12 4 3 2 2 3" xfId="2622" xr:uid="{2BB055EF-9BC5-46AB-8578-760350EF4669}"/>
    <cellStyle name="Normal 2 12 4 3 2 3" xfId="746" xr:uid="{6327073D-6787-432D-B67D-CDB21FF5EDA6}"/>
    <cellStyle name="Normal 2 12 4 3 2 3 2" xfId="1682" xr:uid="{5880CD5B-0029-45B2-AF9B-BD70767CAF01}"/>
    <cellStyle name="Normal 2 12 4 3 2 3 3" xfId="2623" xr:uid="{EF2454D0-CF02-42EB-83DD-9C5AF86E1028}"/>
    <cellStyle name="Normal 2 12 4 3 2 4" xfId="455" xr:uid="{5F13A3AD-0457-4113-8ED0-85E306B9D337}"/>
    <cellStyle name="Normal 2 12 4 3 2 4 2" xfId="1407" xr:uid="{C1BC0818-D3AB-47D6-9D87-8E64BCA55F81}"/>
    <cellStyle name="Normal 2 12 4 3 2 4 3" xfId="2348" xr:uid="{6DA34ADB-A8D4-4402-A10E-611CF761DE7E}"/>
    <cellStyle name="Normal 2 12 4 3 2 5" xfId="1178" xr:uid="{9211FA97-516D-4635-A483-7E20D4BAA450}"/>
    <cellStyle name="Normal 2 12 4 3 2 6" xfId="2119" xr:uid="{B0F098B6-A45B-4272-83D6-65230ACB0054}"/>
    <cellStyle name="Normal 2 12 4 3 3" xfId="747" xr:uid="{5992C229-5D72-470A-A983-84994402C99D}"/>
    <cellStyle name="Normal 2 12 4 3 3 2" xfId="1683" xr:uid="{FDA648EB-579A-4CD7-97DD-6871F5B51043}"/>
    <cellStyle name="Normal 2 12 4 3 3 3" xfId="2624" xr:uid="{1353D66F-AD02-4638-9258-DE017DE25484}"/>
    <cellStyle name="Normal 2 12 4 3 4" xfId="748" xr:uid="{59539FB8-8244-4BB8-A2F5-E18D5874F6C4}"/>
    <cellStyle name="Normal 2 12 4 3 4 2" xfId="1684" xr:uid="{BFE67033-15AD-42D3-8C53-CCE4B4EF2CA8}"/>
    <cellStyle name="Normal 2 12 4 3 4 3" xfId="2625" xr:uid="{200BCE31-ACAD-4E23-B389-8BB8FDBD13C8}"/>
    <cellStyle name="Normal 2 12 4 3 5" xfId="454" xr:uid="{DC992257-62F1-4809-AC64-96086EF926C5}"/>
    <cellStyle name="Normal 2 12 4 3 5 2" xfId="1406" xr:uid="{6C85E570-B319-492C-98A0-2DA39A9DD8A5}"/>
    <cellStyle name="Normal 2 12 4 3 5 3" xfId="2347" xr:uid="{7A603E74-6565-4526-8F27-4F7973CAC74B}"/>
    <cellStyle name="Normal 2 12 4 3 6" xfId="1177" xr:uid="{B283D1D4-FE8E-424E-B10A-F18F570B4FAE}"/>
    <cellStyle name="Normal 2 12 4 3 7" xfId="2118" xr:uid="{BC38DF82-C79D-4B76-895C-C72E29761907}"/>
    <cellStyle name="Normal 2 12 4 4" xfId="218" xr:uid="{5FE22672-F4B8-43BD-AB85-67E85CF37527}"/>
    <cellStyle name="Normal 2 12 4 4 2" xfId="749" xr:uid="{48CE6C05-1BBE-4B04-A033-7DDF1DC4A163}"/>
    <cellStyle name="Normal 2 12 4 4 2 2" xfId="1685" xr:uid="{F8278006-F9BA-4942-8DEE-64EA8D97025F}"/>
    <cellStyle name="Normal 2 12 4 4 2 3" xfId="2626" xr:uid="{DDD4092B-E419-4548-86FB-5D8991F86C7C}"/>
    <cellStyle name="Normal 2 12 4 4 3" xfId="750" xr:uid="{813B252B-50FE-421E-98AA-815A97D5E9E0}"/>
    <cellStyle name="Normal 2 12 4 4 3 2" xfId="1686" xr:uid="{2D47C535-B2B0-47C5-9EDA-A6B3411F73C4}"/>
    <cellStyle name="Normal 2 12 4 4 3 3" xfId="2627" xr:uid="{9BAA4D59-2C46-4ED6-8CF3-36B0B9030D01}"/>
    <cellStyle name="Normal 2 12 4 4 4" xfId="456" xr:uid="{150E65F9-06FC-411F-A44C-8E5A9A3F16C1}"/>
    <cellStyle name="Normal 2 12 4 4 4 2" xfId="1408" xr:uid="{9375F20F-7CED-42F3-8502-103B4EC18DD7}"/>
    <cellStyle name="Normal 2 12 4 4 4 3" xfId="2349" xr:uid="{3C1C78DF-EF1A-4151-A9FC-BFFF8A8FEF8B}"/>
    <cellStyle name="Normal 2 12 4 4 5" xfId="1179" xr:uid="{9EDFD6AB-383F-4C1D-AFF7-F3FE215C6DA5}"/>
    <cellStyle name="Normal 2 12 4 4 6" xfId="2120" xr:uid="{86D45E25-95C4-473C-9C51-D5770E960069}"/>
    <cellStyle name="Normal 2 12 4 5" xfId="751" xr:uid="{A247086C-8BB5-45C3-8D2F-CAEB9BE4028A}"/>
    <cellStyle name="Normal 2 12 4 5 2" xfId="1687" xr:uid="{AFF0A34D-6F3E-42DD-8A0F-5AAF72A36369}"/>
    <cellStyle name="Normal 2 12 4 5 3" xfId="2628" xr:uid="{F087E111-732A-4707-800B-3E9CB1A42015}"/>
    <cellStyle name="Normal 2 12 4 6" xfId="752" xr:uid="{E160A605-1D3C-4CF3-A1C8-5908ECC8F033}"/>
    <cellStyle name="Normal 2 12 4 6 2" xfId="1688" xr:uid="{97123424-2564-4800-A0A2-61543E48B081}"/>
    <cellStyle name="Normal 2 12 4 6 3" xfId="2629" xr:uid="{28E761F4-501B-4440-ACFC-B7B9CD4E0313}"/>
    <cellStyle name="Normal 2 12 4 7" xfId="370" xr:uid="{48EE72A0-3087-405A-B2A0-B3E50DF8E4FC}"/>
    <cellStyle name="Normal 2 12 4 7 2" xfId="1323" xr:uid="{9D68ADCE-53F4-4ECD-B185-40D9648C13F1}"/>
    <cellStyle name="Normal 2 12 4 7 3" xfId="2264" xr:uid="{0C8E2AB6-4014-42D9-8980-36FDDCDC1AAC}"/>
    <cellStyle name="Normal 2 12 4 8" xfId="1092" xr:uid="{FB8E069E-B54C-4977-9D7C-EC065C0CAFF1}"/>
    <cellStyle name="Normal 2 12 4 9" xfId="2033" xr:uid="{F4C29791-50B7-499C-AF8E-5ADD8A6DCB45}"/>
    <cellStyle name="Normal 2 12 5" xfId="219" xr:uid="{5EB17C32-AA94-428B-B799-588D0D480F69}"/>
    <cellStyle name="Normal 2 12 5 2" xfId="220" xr:uid="{89BE7817-F51F-4F4F-9A8B-A1EC7EFB40F0}"/>
    <cellStyle name="Normal 2 12 5 2 2" xfId="753" xr:uid="{C53002DB-C76A-4170-AB30-2F1EA198D419}"/>
    <cellStyle name="Normal 2 12 5 2 2 2" xfId="1689" xr:uid="{D3A055D1-4F64-4CDE-AFBA-93106D91E801}"/>
    <cellStyle name="Normal 2 12 5 2 2 3" xfId="2630" xr:uid="{B37DB7C8-28E3-42CB-80D8-4B7F9D869763}"/>
    <cellStyle name="Normal 2 12 5 2 3" xfId="754" xr:uid="{0562FFB0-A03F-467B-9F1F-4E34A5BDE0EE}"/>
    <cellStyle name="Normal 2 12 5 2 3 2" xfId="1690" xr:uid="{67A07EA9-5DD9-4837-91C2-AA09263E046E}"/>
    <cellStyle name="Normal 2 12 5 2 3 3" xfId="2631" xr:uid="{2349CE17-A85F-4ED4-9568-DA0587922CF4}"/>
    <cellStyle name="Normal 2 12 5 2 4" xfId="458" xr:uid="{AE49B557-288B-4428-B538-92FBB67AF784}"/>
    <cellStyle name="Normal 2 12 5 2 4 2" xfId="1410" xr:uid="{4B3B38D3-130E-4528-AD69-416C4440C6C2}"/>
    <cellStyle name="Normal 2 12 5 2 4 3" xfId="2351" xr:uid="{CD39566E-A92B-4B53-8326-B79DC83312DA}"/>
    <cellStyle name="Normal 2 12 5 2 5" xfId="1181" xr:uid="{57A73E10-3B5F-469F-ABE4-B37277EDE21E}"/>
    <cellStyle name="Normal 2 12 5 2 6" xfId="2122" xr:uid="{193D2C63-EB39-42EA-9CE2-E3BA36A509D7}"/>
    <cellStyle name="Normal 2 12 5 3" xfId="755" xr:uid="{8413FD49-D48E-4761-A0F8-365B1C7495F0}"/>
    <cellStyle name="Normal 2 12 5 3 2" xfId="1691" xr:uid="{055C9A35-AF08-4837-BCC3-E9E84FBE4785}"/>
    <cellStyle name="Normal 2 12 5 3 3" xfId="2632" xr:uid="{FABBE6D5-9B78-4B36-A879-516055733B5D}"/>
    <cellStyle name="Normal 2 12 5 4" xfId="756" xr:uid="{6E673D92-271E-4CEA-BFD1-1D633F1BA291}"/>
    <cellStyle name="Normal 2 12 5 4 2" xfId="1692" xr:uid="{9352E24B-F6F1-4E6A-B0D8-608073126692}"/>
    <cellStyle name="Normal 2 12 5 4 3" xfId="2633" xr:uid="{3F312C5F-2DAF-4248-B8B5-9BFFCD80DED9}"/>
    <cellStyle name="Normal 2 12 5 5" xfId="457" xr:uid="{6318F9AB-CA29-4388-A0C7-C3CD42C647CA}"/>
    <cellStyle name="Normal 2 12 5 5 2" xfId="1409" xr:uid="{556D8ACA-8C42-41D2-A812-39F06048503B}"/>
    <cellStyle name="Normal 2 12 5 5 3" xfId="2350" xr:uid="{64941055-71CB-4383-BAA4-FED4986C881F}"/>
    <cellStyle name="Normal 2 12 5 6" xfId="1180" xr:uid="{3F275292-B297-4E99-9861-2899CA423DF8}"/>
    <cellStyle name="Normal 2 12 5 7" xfId="2121" xr:uid="{F058D003-7EFA-4B6F-AF35-CFC73E735EC4}"/>
    <cellStyle name="Normal 2 12 6" xfId="221" xr:uid="{3F440A92-2DE3-4253-A2FD-7B0E496D6D1B}"/>
    <cellStyle name="Normal 2 12 6 2" xfId="222" xr:uid="{89E63384-E776-454C-88A5-8C424CDAAB6F}"/>
    <cellStyle name="Normal 2 12 6 2 2" xfId="757" xr:uid="{9753A400-8D4A-42F3-8442-3774E13896C4}"/>
    <cellStyle name="Normal 2 12 6 2 2 2" xfId="1693" xr:uid="{65E71B28-8B9E-46C9-AE23-45498F4CB089}"/>
    <cellStyle name="Normal 2 12 6 2 2 3" xfId="2634" xr:uid="{91FFAB49-F889-4375-8D58-A9CEA378A8EC}"/>
    <cellStyle name="Normal 2 12 6 2 3" xfId="758" xr:uid="{43349A40-D5DA-4372-87C8-0889E2F1694E}"/>
    <cellStyle name="Normal 2 12 6 2 3 2" xfId="1694" xr:uid="{5F207609-A549-4A62-B975-E2A2E59E36B3}"/>
    <cellStyle name="Normal 2 12 6 2 3 3" xfId="2635" xr:uid="{EF9D6D0D-D988-4AAB-B441-904E5057E79C}"/>
    <cellStyle name="Normal 2 12 6 2 4" xfId="460" xr:uid="{C6C1942A-B24D-480B-95F3-8EF00CDFD053}"/>
    <cellStyle name="Normal 2 12 6 2 4 2" xfId="1412" xr:uid="{4A34E75C-753E-4C6A-80E5-64FB79E52E8F}"/>
    <cellStyle name="Normal 2 12 6 2 4 3" xfId="2353" xr:uid="{70D33402-7536-4871-ADC7-B7061546CF0D}"/>
    <cellStyle name="Normal 2 12 6 2 5" xfId="1183" xr:uid="{8332F776-A46C-4CDF-8DC3-2A453119B88E}"/>
    <cellStyle name="Normal 2 12 6 2 6" xfId="2124" xr:uid="{7DB90A7D-1631-4B5D-BFB6-B6B883764047}"/>
    <cellStyle name="Normal 2 12 6 3" xfId="759" xr:uid="{53F83D8D-BEDA-4263-B996-2D727E02105A}"/>
    <cellStyle name="Normal 2 12 6 3 2" xfId="1695" xr:uid="{92F3AED8-4588-43F5-AF48-7C40883E986D}"/>
    <cellStyle name="Normal 2 12 6 3 3" xfId="2636" xr:uid="{4162C9FD-1F1F-46B1-BAD9-D87336AFD20D}"/>
    <cellStyle name="Normal 2 12 6 4" xfId="760" xr:uid="{9B39E868-EB9F-45A8-A05B-C37D45F2B6E8}"/>
    <cellStyle name="Normal 2 12 6 4 2" xfId="1696" xr:uid="{5DFB5060-122C-4248-A18D-F51795F5C5B7}"/>
    <cellStyle name="Normal 2 12 6 4 3" xfId="2637" xr:uid="{E04B07CB-0B7A-406C-9DF5-455BEAC7E541}"/>
    <cellStyle name="Normal 2 12 6 5" xfId="459" xr:uid="{0FD1819E-B2EE-4B4F-8B11-865E367280A9}"/>
    <cellStyle name="Normal 2 12 6 5 2" xfId="1411" xr:uid="{2CC8ACB9-7FFC-4DAB-907C-3C1F9EFAFF47}"/>
    <cellStyle name="Normal 2 12 6 5 3" xfId="2352" xr:uid="{986284DB-8B70-44A5-97F1-8F653B9ED37B}"/>
    <cellStyle name="Normal 2 12 6 6" xfId="1182" xr:uid="{C56CCC7E-9E18-4E96-8D7E-38066ED88EA8}"/>
    <cellStyle name="Normal 2 12 6 7" xfId="2123" xr:uid="{A55C552E-0347-4F1F-89E9-96BD7D15BE0C}"/>
    <cellStyle name="Normal 2 12 7" xfId="223" xr:uid="{662BAFD5-2E29-401B-BB53-F448E2DC6BFF}"/>
    <cellStyle name="Normal 2 12 7 2" xfId="761" xr:uid="{83C26804-0EA6-4797-8478-091D2D959E66}"/>
    <cellStyle name="Normal 2 12 7 2 2" xfId="1697" xr:uid="{B7639609-7AB7-4D83-B86B-61837464DBFD}"/>
    <cellStyle name="Normal 2 12 7 2 3" xfId="2638" xr:uid="{8617D672-8CAF-4844-A56E-01B78C77D93F}"/>
    <cellStyle name="Normal 2 12 7 3" xfId="762" xr:uid="{614F14CF-CF31-46F7-BC4D-8273E192692C}"/>
    <cellStyle name="Normal 2 12 7 3 2" xfId="1698" xr:uid="{436C66C7-C3D7-40DE-BF0D-4240AF608F53}"/>
    <cellStyle name="Normal 2 12 7 3 3" xfId="2639" xr:uid="{21D29BF5-7F2B-4E78-9DE2-EC4934BF26AF}"/>
    <cellStyle name="Normal 2 12 7 4" xfId="461" xr:uid="{4C058AB8-E995-470D-9C87-6459D01E9BA5}"/>
    <cellStyle name="Normal 2 12 7 4 2" xfId="1413" xr:uid="{DCBA7EDF-855D-4FA7-8BC9-BB0756FD58CB}"/>
    <cellStyle name="Normal 2 12 7 4 3" xfId="2354" xr:uid="{35C6DE63-2E24-4E57-811E-C72148E6F025}"/>
    <cellStyle name="Normal 2 12 7 5" xfId="1184" xr:uid="{EB0F465E-DDC9-471F-ACD4-1FECFD51C8C9}"/>
    <cellStyle name="Normal 2 12 7 6" xfId="2125" xr:uid="{1AAD4354-256B-4590-9162-6F43F69442F5}"/>
    <cellStyle name="Normal 2 12 8" xfId="763" xr:uid="{8C5E1151-3B99-498B-93FA-98A64697A928}"/>
    <cellStyle name="Normal 2 12 8 2" xfId="1699" xr:uid="{7C5026D4-F9F8-48E0-87B2-76A0A4378798}"/>
    <cellStyle name="Normal 2 12 8 3" xfId="2640" xr:uid="{15C0CCB8-FDC2-4593-A1C2-B8A1B74BFBF1}"/>
    <cellStyle name="Normal 2 12 9" xfId="764" xr:uid="{7C9C62A5-53E7-4498-BC06-2FB8619E983F}"/>
    <cellStyle name="Normal 2 12 9 2" xfId="1700" xr:uid="{AB5373F6-0BB8-4D9E-BF37-A9D715FABB5D}"/>
    <cellStyle name="Normal 2 12 9 3" xfId="2641" xr:uid="{E1BB9C4E-84BC-4DD3-B034-8C2B76A646FD}"/>
    <cellStyle name="Normal 2 13" xfId="49" xr:uid="{E92C3B60-2860-4351-A753-1D18150CFCBA}"/>
    <cellStyle name="Normal 2 13 10" xfId="371" xr:uid="{2268F523-CB2C-4490-90DA-B56EBA0A784A}"/>
    <cellStyle name="Normal 2 13 10 2" xfId="1324" xr:uid="{E68C1497-E581-4FDB-A6E8-1468AC438229}"/>
    <cellStyle name="Normal 2 13 10 3" xfId="2265" xr:uid="{928E466D-092C-4ADC-B1A9-5350541780D5}"/>
    <cellStyle name="Normal 2 13 11" xfId="1093" xr:uid="{B1FB9EB9-70EC-4D86-98D3-206935833232}"/>
    <cellStyle name="Normal 2 13 12" xfId="2034" xr:uid="{2DDA9569-7391-45D0-8CDE-BB945FC82DF8}"/>
    <cellStyle name="Normal 2 13 2" xfId="50" xr:uid="{0B490448-F2A7-430A-8B58-17CFFA0A48AD}"/>
    <cellStyle name="Normal 2 13 2 10" xfId="1094" xr:uid="{BF783053-9541-4C10-B869-ABA73D9FF7C8}"/>
    <cellStyle name="Normal 2 13 2 11" xfId="2035" xr:uid="{0C09F011-01A3-475E-8CC1-181A5B8F9B44}"/>
    <cellStyle name="Normal 2 13 2 2" xfId="51" xr:uid="{4E34CBE7-D522-46ED-AF44-DAC4913CA3CF}"/>
    <cellStyle name="Normal 2 13 2 2 2" xfId="224" xr:uid="{F6C10822-7FD9-4A1D-86FC-1AED03D0CA46}"/>
    <cellStyle name="Normal 2 13 2 2 2 2" xfId="225" xr:uid="{96775E2B-3410-4085-A96B-17D8B8B1D896}"/>
    <cellStyle name="Normal 2 13 2 2 2 2 2" xfId="765" xr:uid="{952D9F4D-B1FE-4777-85ED-5062A467F05C}"/>
    <cellStyle name="Normal 2 13 2 2 2 2 2 2" xfId="1701" xr:uid="{0414FEC5-BE83-43F7-A6F9-94C4E617983A}"/>
    <cellStyle name="Normal 2 13 2 2 2 2 2 3" xfId="2642" xr:uid="{823CFCCD-7BBB-4143-97C4-A0A56A7046B6}"/>
    <cellStyle name="Normal 2 13 2 2 2 2 3" xfId="766" xr:uid="{16A89FBC-12C3-4EA9-B998-99B4B72DD78E}"/>
    <cellStyle name="Normal 2 13 2 2 2 2 3 2" xfId="1702" xr:uid="{01641C47-413F-4D19-8B50-93B251B91250}"/>
    <cellStyle name="Normal 2 13 2 2 2 2 3 3" xfId="2643" xr:uid="{9B2D4D4A-4F1D-4C45-96FE-AFEF92C7BDD1}"/>
    <cellStyle name="Normal 2 13 2 2 2 2 4" xfId="463" xr:uid="{F9D1B401-D54D-4ABB-B29A-344B2A5F49F7}"/>
    <cellStyle name="Normal 2 13 2 2 2 2 4 2" xfId="1415" xr:uid="{960DF80C-77ED-4EDE-BE85-8705151D1E59}"/>
    <cellStyle name="Normal 2 13 2 2 2 2 4 3" xfId="2356" xr:uid="{7F36BFB7-1720-4DCD-9E40-37A8C242DB8A}"/>
    <cellStyle name="Normal 2 13 2 2 2 2 5" xfId="1186" xr:uid="{94F156AB-66CF-4F27-A026-B46A379B2B55}"/>
    <cellStyle name="Normal 2 13 2 2 2 2 6" xfId="2127" xr:uid="{69DB9356-996D-4CA7-B395-6EDCB2E3AB31}"/>
    <cellStyle name="Normal 2 13 2 2 2 3" xfId="767" xr:uid="{1782C634-5E82-42E2-AAFA-3723618529DA}"/>
    <cellStyle name="Normal 2 13 2 2 2 3 2" xfId="1703" xr:uid="{C0429E77-2AD4-46AC-A491-A0AB8D1AB4E7}"/>
    <cellStyle name="Normal 2 13 2 2 2 3 3" xfId="2644" xr:uid="{BA04C17C-AD13-434A-BB03-E11344A1D56F}"/>
    <cellStyle name="Normal 2 13 2 2 2 4" xfId="768" xr:uid="{7112594F-099F-408F-BC5E-FD94317AD70D}"/>
    <cellStyle name="Normal 2 13 2 2 2 4 2" xfId="1704" xr:uid="{FB2A66A8-7D46-491D-838C-0B903D49C7D0}"/>
    <cellStyle name="Normal 2 13 2 2 2 4 3" xfId="2645" xr:uid="{9F029CE6-AA8B-41E1-A1CE-7893082A3348}"/>
    <cellStyle name="Normal 2 13 2 2 2 5" xfId="462" xr:uid="{EDDA85FC-0F37-401D-87D4-A0F7DCE61770}"/>
    <cellStyle name="Normal 2 13 2 2 2 5 2" xfId="1414" xr:uid="{D079B64C-3C84-45EA-AB98-AA41928E6820}"/>
    <cellStyle name="Normal 2 13 2 2 2 5 3" xfId="2355" xr:uid="{0DD62DE5-16F3-404A-9B05-EE419096F559}"/>
    <cellStyle name="Normal 2 13 2 2 2 6" xfId="1185" xr:uid="{D7515298-D0E2-4E46-B7E2-DED1164DE61F}"/>
    <cellStyle name="Normal 2 13 2 2 2 7" xfId="2126" xr:uid="{7A3D5CFE-714C-40F8-9E7D-5CB0FE14941B}"/>
    <cellStyle name="Normal 2 13 2 2 3" xfId="226" xr:uid="{454CEB3C-EE80-422C-9CA8-E52D1FB6E8E9}"/>
    <cellStyle name="Normal 2 13 2 2 3 2" xfId="227" xr:uid="{32285F81-28EA-45CD-B733-6A087D000090}"/>
    <cellStyle name="Normal 2 13 2 2 3 2 2" xfId="769" xr:uid="{E76BEE3A-DE8D-4F4D-9C9B-F5AD63AFCBCC}"/>
    <cellStyle name="Normal 2 13 2 2 3 2 2 2" xfId="1705" xr:uid="{50558414-C33A-4787-98B9-79A849B2EBED}"/>
    <cellStyle name="Normal 2 13 2 2 3 2 2 3" xfId="2646" xr:uid="{F66EF012-B70F-448E-884D-F0ACDB5FBD40}"/>
    <cellStyle name="Normal 2 13 2 2 3 2 3" xfId="770" xr:uid="{066B23BB-2F37-4CD3-8915-FCD250AFF07A}"/>
    <cellStyle name="Normal 2 13 2 2 3 2 3 2" xfId="1706" xr:uid="{954DE9D5-1AFF-4433-808E-7BE366D610BE}"/>
    <cellStyle name="Normal 2 13 2 2 3 2 3 3" xfId="2647" xr:uid="{1366B3C9-9EDF-4F62-B4FE-BB70E05C095B}"/>
    <cellStyle name="Normal 2 13 2 2 3 2 4" xfId="465" xr:uid="{6065CC88-4E14-4A07-964D-72123E6588BE}"/>
    <cellStyle name="Normal 2 13 2 2 3 2 4 2" xfId="1417" xr:uid="{E2CDDBD7-C2A7-4C0D-809E-E5575C15913F}"/>
    <cellStyle name="Normal 2 13 2 2 3 2 4 3" xfId="2358" xr:uid="{EEE2E455-289F-49E6-86FE-7ED48573128B}"/>
    <cellStyle name="Normal 2 13 2 2 3 2 5" xfId="1188" xr:uid="{AFC6BADA-608D-434D-B22B-0DAFC7616807}"/>
    <cellStyle name="Normal 2 13 2 2 3 2 6" xfId="2129" xr:uid="{6989EAB7-00F6-41EF-B901-08E04F550B18}"/>
    <cellStyle name="Normal 2 13 2 2 3 3" xfId="771" xr:uid="{05651F3F-2BA9-48E9-A859-0E642A6E7F12}"/>
    <cellStyle name="Normal 2 13 2 2 3 3 2" xfId="1707" xr:uid="{2983FDAA-968E-49E3-86CA-AC7267401267}"/>
    <cellStyle name="Normal 2 13 2 2 3 3 3" xfId="2648" xr:uid="{C45A4ED2-71E6-4CEE-9C02-CB818171734F}"/>
    <cellStyle name="Normal 2 13 2 2 3 4" xfId="772" xr:uid="{2CE6BFA9-0CA8-4966-B280-E2DEC39EBE97}"/>
    <cellStyle name="Normal 2 13 2 2 3 4 2" xfId="1708" xr:uid="{D11C49B7-FE25-4635-B9E9-882740DB35C9}"/>
    <cellStyle name="Normal 2 13 2 2 3 4 3" xfId="2649" xr:uid="{7E863927-1437-45D2-B816-049F689F36BA}"/>
    <cellStyle name="Normal 2 13 2 2 3 5" xfId="464" xr:uid="{1AF1C801-2A05-45C9-92CC-B9C45A657B2B}"/>
    <cellStyle name="Normal 2 13 2 2 3 5 2" xfId="1416" xr:uid="{1395E706-06FE-4D40-95B4-A926AC56D1A1}"/>
    <cellStyle name="Normal 2 13 2 2 3 5 3" xfId="2357" xr:uid="{0681FA03-1F2D-45D2-BA7F-FAF506F3FC3F}"/>
    <cellStyle name="Normal 2 13 2 2 3 6" xfId="1187" xr:uid="{F418A035-1FA7-468B-809E-690F5D22707A}"/>
    <cellStyle name="Normal 2 13 2 2 3 7" xfId="2128" xr:uid="{E5C62215-B893-430E-9031-E75645F6BB82}"/>
    <cellStyle name="Normal 2 13 2 2 4" xfId="228" xr:uid="{1D0C800A-87E3-4710-BE09-68FA1B7A19FE}"/>
    <cellStyle name="Normal 2 13 2 2 4 2" xfId="773" xr:uid="{12C9319A-5A62-4025-AAF2-CB32CCD4F415}"/>
    <cellStyle name="Normal 2 13 2 2 4 2 2" xfId="1709" xr:uid="{9F277858-05CB-4121-9128-9E1F4C4119D9}"/>
    <cellStyle name="Normal 2 13 2 2 4 2 3" xfId="2650" xr:uid="{4CDB0B64-AE28-4593-949A-BDC3F16AA8B3}"/>
    <cellStyle name="Normal 2 13 2 2 4 3" xfId="774" xr:uid="{32CECF03-96CB-49E8-8C96-85A54301C6D6}"/>
    <cellStyle name="Normal 2 13 2 2 4 3 2" xfId="1710" xr:uid="{E4EFA755-3C6E-4DBC-9391-C0AD06BF8240}"/>
    <cellStyle name="Normal 2 13 2 2 4 3 3" xfId="2651" xr:uid="{BDD037BB-6D3B-487B-967A-3AF32B219B35}"/>
    <cellStyle name="Normal 2 13 2 2 4 4" xfId="466" xr:uid="{D2DFD3B4-BD7F-4A86-AF53-6A839A2EA780}"/>
    <cellStyle name="Normal 2 13 2 2 4 4 2" xfId="1418" xr:uid="{1C05DD18-BCE0-40D2-BD61-6B6BBF8BAC2D}"/>
    <cellStyle name="Normal 2 13 2 2 4 4 3" xfId="2359" xr:uid="{6DEE0C47-C7A7-4286-BD24-686575CF8DA5}"/>
    <cellStyle name="Normal 2 13 2 2 4 5" xfId="1189" xr:uid="{C7C87A97-807E-4057-9AC5-94F7F51A9D19}"/>
    <cellStyle name="Normal 2 13 2 2 4 6" xfId="2130" xr:uid="{C4C42B7F-6BE1-4FE1-A36C-9D19028A608A}"/>
    <cellStyle name="Normal 2 13 2 2 5" xfId="775" xr:uid="{523F782F-343C-4E2A-9012-36706F6F321E}"/>
    <cellStyle name="Normal 2 13 2 2 5 2" xfId="1711" xr:uid="{9558A479-2EC1-4767-A339-5C4765797229}"/>
    <cellStyle name="Normal 2 13 2 2 5 3" xfId="2652" xr:uid="{4EF6B5D1-B81F-4164-9390-52BC593DAFF3}"/>
    <cellStyle name="Normal 2 13 2 2 6" xfId="776" xr:uid="{1A423383-42E1-4A4A-9FB9-72C70FE65CD5}"/>
    <cellStyle name="Normal 2 13 2 2 6 2" xfId="1712" xr:uid="{778885F4-A536-4853-BA91-D87AF7532413}"/>
    <cellStyle name="Normal 2 13 2 2 6 3" xfId="2653" xr:uid="{BA727E37-AFBF-456B-9084-3D5EFF9687FA}"/>
    <cellStyle name="Normal 2 13 2 2 7" xfId="373" xr:uid="{F25899EC-815B-4E5B-A3F1-9303B40FC40C}"/>
    <cellStyle name="Normal 2 13 2 2 7 2" xfId="1326" xr:uid="{DCFFE131-AD3E-4570-A6B6-F17646BF6E47}"/>
    <cellStyle name="Normal 2 13 2 2 7 3" xfId="2267" xr:uid="{12C5828B-DA7E-4039-A47F-78A74A5229FE}"/>
    <cellStyle name="Normal 2 13 2 2 8" xfId="1095" xr:uid="{359CBEF5-C4DE-4158-8FD5-3FB532542966}"/>
    <cellStyle name="Normal 2 13 2 2 9" xfId="2036" xr:uid="{4F4E664D-EAF4-4BD2-B3DA-913E3FA30979}"/>
    <cellStyle name="Normal 2 13 2 3" xfId="52" xr:uid="{52CA7F39-83F5-4403-841A-5A4910BC7A28}"/>
    <cellStyle name="Normal 2 13 2 3 2" xfId="229" xr:uid="{066CA5E9-569B-4F46-8602-12F60B58922D}"/>
    <cellStyle name="Normal 2 13 2 3 2 2" xfId="230" xr:uid="{D2F43918-0635-4802-8AAA-A33DE1C733E2}"/>
    <cellStyle name="Normal 2 13 2 3 2 2 2" xfId="777" xr:uid="{25B3153E-2C36-4360-B042-779149181AE6}"/>
    <cellStyle name="Normal 2 13 2 3 2 2 2 2" xfId="1713" xr:uid="{1B2E95D5-5DD3-4CC0-9F57-546AD5B46952}"/>
    <cellStyle name="Normal 2 13 2 3 2 2 2 3" xfId="2654" xr:uid="{5769A022-CACC-44A1-8C9F-95BC2C13E3B7}"/>
    <cellStyle name="Normal 2 13 2 3 2 2 3" xfId="778" xr:uid="{F7728560-1AA7-421F-9237-0382CAC00716}"/>
    <cellStyle name="Normal 2 13 2 3 2 2 3 2" xfId="1714" xr:uid="{07C060A5-3B03-4ACE-BE15-251A8168C77F}"/>
    <cellStyle name="Normal 2 13 2 3 2 2 3 3" xfId="2655" xr:uid="{D8E11A0A-2F76-4404-BC2E-F8B712FFF354}"/>
    <cellStyle name="Normal 2 13 2 3 2 2 4" xfId="468" xr:uid="{0725F96A-98FF-4EE4-A0BE-B0EF9EFFF106}"/>
    <cellStyle name="Normal 2 13 2 3 2 2 4 2" xfId="1420" xr:uid="{D3E31317-879D-4A32-8856-6F699CAAADA4}"/>
    <cellStyle name="Normal 2 13 2 3 2 2 4 3" xfId="2361" xr:uid="{4923A0CD-DCA1-4661-9794-BDE8DEEA3ABC}"/>
    <cellStyle name="Normal 2 13 2 3 2 2 5" xfId="1191" xr:uid="{A6101B96-E849-4443-A9CE-3711AD942A92}"/>
    <cellStyle name="Normal 2 13 2 3 2 2 6" xfId="2132" xr:uid="{5C7DC303-1018-4C92-806B-482ABB8BE199}"/>
    <cellStyle name="Normal 2 13 2 3 2 3" xfId="779" xr:uid="{90934D1D-941B-4822-A685-DA5411368744}"/>
    <cellStyle name="Normal 2 13 2 3 2 3 2" xfId="1715" xr:uid="{51B9B918-BF01-44C9-8A71-D7F40F5D547C}"/>
    <cellStyle name="Normal 2 13 2 3 2 3 3" xfId="2656" xr:uid="{95D5DDA9-43E5-4214-A704-EBF61784B331}"/>
    <cellStyle name="Normal 2 13 2 3 2 4" xfId="780" xr:uid="{2229B424-B8F3-453B-A8CA-628DE36D3250}"/>
    <cellStyle name="Normal 2 13 2 3 2 4 2" xfId="1716" xr:uid="{C085B400-EBDA-4AAC-B444-4B37D4458B17}"/>
    <cellStyle name="Normal 2 13 2 3 2 4 3" xfId="2657" xr:uid="{D0560D95-088C-4D53-A40D-A1897C7A0D07}"/>
    <cellStyle name="Normal 2 13 2 3 2 5" xfId="467" xr:uid="{D1B07EB2-3A18-4325-82EB-2F3B38A5DCCD}"/>
    <cellStyle name="Normal 2 13 2 3 2 5 2" xfId="1419" xr:uid="{8261D5D1-DFAA-4A95-B2D2-DA5963B32496}"/>
    <cellStyle name="Normal 2 13 2 3 2 5 3" xfId="2360" xr:uid="{AF9D94D1-2E0E-4230-A4B0-EB7A57B5D4D3}"/>
    <cellStyle name="Normal 2 13 2 3 2 6" xfId="1190" xr:uid="{1C6D53AA-04EF-4407-A321-8A18C47A3C1A}"/>
    <cellStyle name="Normal 2 13 2 3 2 7" xfId="2131" xr:uid="{2D319E2A-7464-4515-8FE8-B24D8B82E084}"/>
    <cellStyle name="Normal 2 13 2 3 3" xfId="231" xr:uid="{10666C5F-9970-4AE1-9591-BA6DB8B4B0D5}"/>
    <cellStyle name="Normal 2 13 2 3 3 2" xfId="232" xr:uid="{683FF976-E413-4C83-8B76-1F1D9807BEF9}"/>
    <cellStyle name="Normal 2 13 2 3 3 2 2" xfId="781" xr:uid="{A44A79A0-2D26-4533-BBD4-800F16088E8D}"/>
    <cellStyle name="Normal 2 13 2 3 3 2 2 2" xfId="1717" xr:uid="{EC53DE10-2BE9-4030-8806-EF2E9A866F83}"/>
    <cellStyle name="Normal 2 13 2 3 3 2 2 3" xfId="2658" xr:uid="{3B1A7086-4B11-411C-AD7A-7B3203617022}"/>
    <cellStyle name="Normal 2 13 2 3 3 2 3" xfId="782" xr:uid="{F7245AB9-F3AE-4805-8AD7-93031C2F951F}"/>
    <cellStyle name="Normal 2 13 2 3 3 2 3 2" xfId="1718" xr:uid="{0E532015-EB86-4B46-87EF-D126F56EBC17}"/>
    <cellStyle name="Normal 2 13 2 3 3 2 3 3" xfId="2659" xr:uid="{8F8D2E96-1BE2-4262-84E7-D6F21BA8A4ED}"/>
    <cellStyle name="Normal 2 13 2 3 3 2 4" xfId="470" xr:uid="{43D9568C-16F3-4923-9104-A9DF4187F1CA}"/>
    <cellStyle name="Normal 2 13 2 3 3 2 4 2" xfId="1422" xr:uid="{BB3F4C14-2690-4CFB-B980-2104B0F64753}"/>
    <cellStyle name="Normal 2 13 2 3 3 2 4 3" xfId="2363" xr:uid="{382410BA-2210-4532-BEA6-4FE0843C1837}"/>
    <cellStyle name="Normal 2 13 2 3 3 2 5" xfId="1193" xr:uid="{844440BC-BAB1-4B42-A98F-2BE54EB5044A}"/>
    <cellStyle name="Normal 2 13 2 3 3 2 6" xfId="2134" xr:uid="{FB7928CE-4CAC-4088-AE88-215D12F5E9C2}"/>
    <cellStyle name="Normal 2 13 2 3 3 3" xfId="783" xr:uid="{9A2FE9B8-A7DB-4040-A05D-3DFA6E330671}"/>
    <cellStyle name="Normal 2 13 2 3 3 3 2" xfId="1719" xr:uid="{D6BFA618-4DDD-49C9-8279-E13909AD0BCE}"/>
    <cellStyle name="Normal 2 13 2 3 3 3 3" xfId="2660" xr:uid="{FA8DCE69-0892-44EE-86FF-EBB63489E960}"/>
    <cellStyle name="Normal 2 13 2 3 3 4" xfId="784" xr:uid="{FEF93990-631F-4523-BD43-20E06F560E3D}"/>
    <cellStyle name="Normal 2 13 2 3 3 4 2" xfId="1720" xr:uid="{F5885665-9C14-49B3-927E-82403660DDF4}"/>
    <cellStyle name="Normal 2 13 2 3 3 4 3" xfId="2661" xr:uid="{C9B731BB-A905-4EFB-B23A-A51B0D8DC38C}"/>
    <cellStyle name="Normal 2 13 2 3 3 5" xfId="469" xr:uid="{FFC0FDB0-7158-4240-88C4-77BCDF21FD29}"/>
    <cellStyle name="Normal 2 13 2 3 3 5 2" xfId="1421" xr:uid="{D3CFE00C-1075-4C80-B66E-FBD1D19A9CC5}"/>
    <cellStyle name="Normal 2 13 2 3 3 5 3" xfId="2362" xr:uid="{B430D47D-EDFA-4F50-828E-F29007DC2BF5}"/>
    <cellStyle name="Normal 2 13 2 3 3 6" xfId="1192" xr:uid="{ACC6FCFF-5A95-4674-BE2D-B579B54CE8B0}"/>
    <cellStyle name="Normal 2 13 2 3 3 7" xfId="2133" xr:uid="{ADBE8DA0-F0EA-4139-A51B-76D7CBFC0A71}"/>
    <cellStyle name="Normal 2 13 2 3 4" xfId="233" xr:uid="{0CBF3311-1DF7-4017-946A-21E023B61AAD}"/>
    <cellStyle name="Normal 2 13 2 3 4 2" xfId="785" xr:uid="{F113392F-1C36-4D17-B51C-96C8FD908C41}"/>
    <cellStyle name="Normal 2 13 2 3 4 2 2" xfId="1721" xr:uid="{DD2E4084-DF54-4240-B496-7632A475B544}"/>
    <cellStyle name="Normal 2 13 2 3 4 2 3" xfId="2662" xr:uid="{660BACEB-8FB7-4311-81BC-C88AACC24F76}"/>
    <cellStyle name="Normal 2 13 2 3 4 3" xfId="786" xr:uid="{03C39484-2E65-49F2-B5FD-092D0BA895FC}"/>
    <cellStyle name="Normal 2 13 2 3 4 3 2" xfId="1722" xr:uid="{25827726-C7C3-465F-99E1-8C3C034BBB49}"/>
    <cellStyle name="Normal 2 13 2 3 4 3 3" xfId="2663" xr:uid="{1679AE64-9803-4833-B21E-AB2464681C5C}"/>
    <cellStyle name="Normal 2 13 2 3 4 4" xfId="471" xr:uid="{D8E65FD4-6C0C-4E2E-A31E-BCFB46B57192}"/>
    <cellStyle name="Normal 2 13 2 3 4 4 2" xfId="1423" xr:uid="{EAFEC834-618A-4A1D-BAA4-B63DDB98363D}"/>
    <cellStyle name="Normal 2 13 2 3 4 4 3" xfId="2364" xr:uid="{E0495AD0-E3C9-41E9-91FA-9A47F7DCA75B}"/>
    <cellStyle name="Normal 2 13 2 3 4 5" xfId="1194" xr:uid="{E143E248-7761-4434-A263-E8BF8DD334ED}"/>
    <cellStyle name="Normal 2 13 2 3 4 6" xfId="2135" xr:uid="{DEEDC857-926E-4B81-801B-2DD9D3E7C68A}"/>
    <cellStyle name="Normal 2 13 2 3 5" xfId="787" xr:uid="{BAFC6390-0306-4C39-AE3C-47840482463B}"/>
    <cellStyle name="Normal 2 13 2 3 5 2" xfId="1723" xr:uid="{07190142-DE53-4323-B6FA-2E942666A14D}"/>
    <cellStyle name="Normal 2 13 2 3 5 3" xfId="2664" xr:uid="{A6D575A3-6CC3-4983-9A42-FF0C0BEA7A63}"/>
    <cellStyle name="Normal 2 13 2 3 6" xfId="788" xr:uid="{24426B4B-C582-4D54-8F58-3BDA452B7C3A}"/>
    <cellStyle name="Normal 2 13 2 3 6 2" xfId="1724" xr:uid="{D60D24FE-8C5B-4A49-9B83-BE8EA978CC80}"/>
    <cellStyle name="Normal 2 13 2 3 6 3" xfId="2665" xr:uid="{643973FE-5DC4-47FA-B7B2-97D3C313D661}"/>
    <cellStyle name="Normal 2 13 2 3 7" xfId="374" xr:uid="{22BD475E-42C4-4D79-AF15-D0A443F67604}"/>
    <cellStyle name="Normal 2 13 2 3 7 2" xfId="1327" xr:uid="{64C273BE-0AC1-43D5-9DFB-009340927AFB}"/>
    <cellStyle name="Normal 2 13 2 3 7 3" xfId="2268" xr:uid="{82A406CF-F462-43B1-A83F-0549774647DC}"/>
    <cellStyle name="Normal 2 13 2 3 8" xfId="1096" xr:uid="{DBD4791E-7BBF-4160-A21D-002BE1BA0313}"/>
    <cellStyle name="Normal 2 13 2 3 9" xfId="2037" xr:uid="{F5044F8C-92EF-4805-85A2-7EFAB8D24F01}"/>
    <cellStyle name="Normal 2 13 2 4" xfId="234" xr:uid="{15752621-18A7-4DD2-9A0B-730A16F0B9E2}"/>
    <cellStyle name="Normal 2 13 2 4 2" xfId="235" xr:uid="{042160B6-F070-46E3-AF7A-5470D567DFE0}"/>
    <cellStyle name="Normal 2 13 2 4 2 2" xfId="789" xr:uid="{CBBDE62C-A222-4B6E-ADD3-42CE8786D533}"/>
    <cellStyle name="Normal 2 13 2 4 2 2 2" xfId="1725" xr:uid="{FDF9BA61-5540-43F4-88AD-4091D398592F}"/>
    <cellStyle name="Normal 2 13 2 4 2 2 3" xfId="2666" xr:uid="{48D13571-EE10-4CE5-A264-EF3DD6622E2F}"/>
    <cellStyle name="Normal 2 13 2 4 2 3" xfId="790" xr:uid="{94AEA06A-03FA-4453-AC27-8F6406FFB6AD}"/>
    <cellStyle name="Normal 2 13 2 4 2 3 2" xfId="1726" xr:uid="{E91231A3-B7C8-4492-81A1-858B5C91AE9F}"/>
    <cellStyle name="Normal 2 13 2 4 2 3 3" xfId="2667" xr:uid="{03493843-5AA8-45F2-BFB3-784A14DB16BC}"/>
    <cellStyle name="Normal 2 13 2 4 2 4" xfId="473" xr:uid="{5ED9CF0D-A957-4959-88D3-70F2F8399ABB}"/>
    <cellStyle name="Normal 2 13 2 4 2 4 2" xfId="1425" xr:uid="{9CC683A3-8093-4318-81E5-F840AB1D1D21}"/>
    <cellStyle name="Normal 2 13 2 4 2 4 3" xfId="2366" xr:uid="{225711FC-64E2-4E2A-A386-57BB3C15799F}"/>
    <cellStyle name="Normal 2 13 2 4 2 5" xfId="1196" xr:uid="{BE610715-7FEF-42FA-8128-C8561D4BF2B0}"/>
    <cellStyle name="Normal 2 13 2 4 2 6" xfId="2137" xr:uid="{C15591C6-7CA4-4412-AC65-64E885702416}"/>
    <cellStyle name="Normal 2 13 2 4 3" xfId="791" xr:uid="{256FC954-E446-4F71-9740-17F3471374B3}"/>
    <cellStyle name="Normal 2 13 2 4 3 2" xfId="1727" xr:uid="{55881218-ED19-4A38-99DD-2D02268F3432}"/>
    <cellStyle name="Normal 2 13 2 4 3 3" xfId="2668" xr:uid="{89241885-8334-42EE-9793-93DABB275B14}"/>
    <cellStyle name="Normal 2 13 2 4 4" xfId="792" xr:uid="{B0E91EDA-F096-4886-A221-3780A27E69EC}"/>
    <cellStyle name="Normal 2 13 2 4 4 2" xfId="1728" xr:uid="{3EC233AD-4145-41A7-B1FF-18902642D18D}"/>
    <cellStyle name="Normal 2 13 2 4 4 3" xfId="2669" xr:uid="{A1F38040-0BA8-422D-85E4-C1A510A5562B}"/>
    <cellStyle name="Normal 2 13 2 4 5" xfId="472" xr:uid="{E4F5D69D-1AE9-4F2E-A017-AC50BE63B7F9}"/>
    <cellStyle name="Normal 2 13 2 4 5 2" xfId="1424" xr:uid="{029062C5-C8E9-4553-B659-29AFE3C84306}"/>
    <cellStyle name="Normal 2 13 2 4 5 3" xfId="2365" xr:uid="{BCD06B2B-F0F7-434A-9F71-58C204ADF8CF}"/>
    <cellStyle name="Normal 2 13 2 4 6" xfId="1195" xr:uid="{C96B6B35-EB05-40FF-A64F-E092282D330D}"/>
    <cellStyle name="Normal 2 13 2 4 7" xfId="2136" xr:uid="{8AEB127F-FE4C-4044-8921-63BC899BA035}"/>
    <cellStyle name="Normal 2 13 2 5" xfId="236" xr:uid="{E68430DD-8A7F-4AAA-8DFA-3662CC3476E7}"/>
    <cellStyle name="Normal 2 13 2 5 2" xfId="237" xr:uid="{759E4B9A-1396-4540-A0DF-1D3E8C721165}"/>
    <cellStyle name="Normal 2 13 2 5 2 2" xfId="793" xr:uid="{EC3B6BC6-FBF1-4619-9DA3-EB0DC8586A8D}"/>
    <cellStyle name="Normal 2 13 2 5 2 2 2" xfId="1729" xr:uid="{3B4AC33A-5D49-4456-822A-0F1510BB9E1E}"/>
    <cellStyle name="Normal 2 13 2 5 2 2 3" xfId="2670" xr:uid="{F118904B-2E32-4A76-BC33-9C3A386958EA}"/>
    <cellStyle name="Normal 2 13 2 5 2 3" xfId="794" xr:uid="{CD081361-C2CD-4983-B86A-1697DE290039}"/>
    <cellStyle name="Normal 2 13 2 5 2 3 2" xfId="1730" xr:uid="{9A0D14B3-3D9F-4189-8415-5BA90934F2F9}"/>
    <cellStyle name="Normal 2 13 2 5 2 3 3" xfId="2671" xr:uid="{2D2AB8C2-D763-4BAA-BCC4-C25A89EF85BD}"/>
    <cellStyle name="Normal 2 13 2 5 2 4" xfId="475" xr:uid="{ADD65191-167B-4880-A86D-D5CB35700467}"/>
    <cellStyle name="Normal 2 13 2 5 2 4 2" xfId="1427" xr:uid="{DB4B0696-ACB6-4D32-89EF-AECD380F1C48}"/>
    <cellStyle name="Normal 2 13 2 5 2 4 3" xfId="2368" xr:uid="{1DB736EF-B0DF-416B-940F-4D05D36462ED}"/>
    <cellStyle name="Normal 2 13 2 5 2 5" xfId="1198" xr:uid="{3503F1DD-74DA-4E4F-B3ED-70BEA6751BA0}"/>
    <cellStyle name="Normal 2 13 2 5 2 6" xfId="2139" xr:uid="{AB9149E9-4D13-4C86-849B-3AA30F4B9307}"/>
    <cellStyle name="Normal 2 13 2 5 3" xfId="795" xr:uid="{A616B546-3BEA-451A-BB82-639C89C20586}"/>
    <cellStyle name="Normal 2 13 2 5 3 2" xfId="1731" xr:uid="{563A5F61-3411-4BA4-83D1-52B683FB04F9}"/>
    <cellStyle name="Normal 2 13 2 5 3 3" xfId="2672" xr:uid="{F6DE3AD8-863E-4A51-B655-B1C0A9251D05}"/>
    <cellStyle name="Normal 2 13 2 5 4" xfId="796" xr:uid="{617B8A9F-E689-4313-8266-3524BE3FD23B}"/>
    <cellStyle name="Normal 2 13 2 5 4 2" xfId="1732" xr:uid="{31ECAA30-1D76-42C9-A14B-47491CB9A558}"/>
    <cellStyle name="Normal 2 13 2 5 4 3" xfId="2673" xr:uid="{B06B2D3F-766D-4089-A5E9-9F3451D8FD2B}"/>
    <cellStyle name="Normal 2 13 2 5 5" xfId="474" xr:uid="{A30517E4-CADF-4484-B450-F342BA706FE2}"/>
    <cellStyle name="Normal 2 13 2 5 5 2" xfId="1426" xr:uid="{A35F1DF1-4E0F-40CE-B44C-42F872767F97}"/>
    <cellStyle name="Normal 2 13 2 5 5 3" xfId="2367" xr:uid="{D9DEC119-E779-4468-A1F5-DB0532ADB934}"/>
    <cellStyle name="Normal 2 13 2 5 6" xfId="1197" xr:uid="{14B55CD3-6985-4C42-9A1C-5FAC424EEAA3}"/>
    <cellStyle name="Normal 2 13 2 5 7" xfId="2138" xr:uid="{27F48AEF-7F3B-4AB9-9AFC-41E601647541}"/>
    <cellStyle name="Normal 2 13 2 6" xfId="238" xr:uid="{4C662060-124C-4A4C-8377-64EC40EFAB74}"/>
    <cellStyle name="Normal 2 13 2 6 2" xfId="797" xr:uid="{AF45F660-5558-4107-B4BF-0E545CC76B75}"/>
    <cellStyle name="Normal 2 13 2 6 2 2" xfId="1733" xr:uid="{E298DD68-CE76-43DE-BC3E-4B06B7077C52}"/>
    <cellStyle name="Normal 2 13 2 6 2 3" xfId="2674" xr:uid="{8C152C18-321F-4D0A-B130-F2895DC66EED}"/>
    <cellStyle name="Normal 2 13 2 6 3" xfId="798" xr:uid="{13281222-F83D-425A-A97E-638CB50F28B8}"/>
    <cellStyle name="Normal 2 13 2 6 3 2" xfId="1734" xr:uid="{174BE066-7F28-4066-B5BE-5B35740E050E}"/>
    <cellStyle name="Normal 2 13 2 6 3 3" xfId="2675" xr:uid="{149C8806-928C-46A1-AE4F-461C645DCC09}"/>
    <cellStyle name="Normal 2 13 2 6 4" xfId="476" xr:uid="{F10FDD24-2673-4C49-90FB-F52B53C9CEA9}"/>
    <cellStyle name="Normal 2 13 2 6 4 2" xfId="1428" xr:uid="{E9EFD4CA-50F5-415B-B7A3-EB28AC5E5B71}"/>
    <cellStyle name="Normal 2 13 2 6 4 3" xfId="2369" xr:uid="{A47255F1-740E-416B-A708-122419935946}"/>
    <cellStyle name="Normal 2 13 2 6 5" xfId="1199" xr:uid="{BFB318B0-9520-4875-8D9C-8D28BE8A88A9}"/>
    <cellStyle name="Normal 2 13 2 6 6" xfId="2140" xr:uid="{F7A458EA-23DA-4CE5-AF5A-0B6048981C3C}"/>
    <cellStyle name="Normal 2 13 2 7" xfId="799" xr:uid="{3F54CA3E-BBE5-4AB8-B19A-56E1A942F703}"/>
    <cellStyle name="Normal 2 13 2 7 2" xfId="1735" xr:uid="{2A4EA0E3-F309-4451-B1BC-4D0539EBED04}"/>
    <cellStyle name="Normal 2 13 2 7 3" xfId="2676" xr:uid="{1D5CB536-5C0F-4576-BB91-470FD4FD39A1}"/>
    <cellStyle name="Normal 2 13 2 8" xfId="800" xr:uid="{6D8BC01E-7D39-471B-824E-FED7E8B4461C}"/>
    <cellStyle name="Normal 2 13 2 8 2" xfId="1736" xr:uid="{63751C2A-9DA5-4FD5-9449-AFA39842AA76}"/>
    <cellStyle name="Normal 2 13 2 8 3" xfId="2677" xr:uid="{0BB42A94-11DC-4D34-8A35-0F7DDB6F5591}"/>
    <cellStyle name="Normal 2 13 2 9" xfId="372" xr:uid="{E848819B-29E2-4E9E-B947-2EDF97C0B544}"/>
    <cellStyle name="Normal 2 13 2 9 2" xfId="1325" xr:uid="{C440104A-EF45-45D7-BD96-582E9A9A80D6}"/>
    <cellStyle name="Normal 2 13 2 9 3" xfId="2266" xr:uid="{FD5D4BE7-9D27-4842-8DE1-1FAF310E68D1}"/>
    <cellStyle name="Normal 2 13 3" xfId="53" xr:uid="{CF87C086-30B1-45F5-A1AC-18EC22E9B514}"/>
    <cellStyle name="Normal 2 13 3 2" xfId="239" xr:uid="{0C902110-A696-446E-A43A-B544B8236246}"/>
    <cellStyle name="Normal 2 13 3 2 2" xfId="240" xr:uid="{96B93782-B816-4BAA-B7D0-45D916953F81}"/>
    <cellStyle name="Normal 2 13 3 2 2 2" xfId="801" xr:uid="{6D8565ED-1958-4992-A61B-87021A40D064}"/>
    <cellStyle name="Normal 2 13 3 2 2 2 2" xfId="1737" xr:uid="{B41E844E-6A59-4FDD-AD97-E966A1DCC42D}"/>
    <cellStyle name="Normal 2 13 3 2 2 2 3" xfId="2678" xr:uid="{7B417692-08D7-4FF6-AA49-2D78253E5307}"/>
    <cellStyle name="Normal 2 13 3 2 2 3" xfId="802" xr:uid="{76251644-FCC8-422F-BC32-AF6CE42B7A17}"/>
    <cellStyle name="Normal 2 13 3 2 2 3 2" xfId="1738" xr:uid="{887F96A3-B9CC-474C-8F0C-0691E4502CD7}"/>
    <cellStyle name="Normal 2 13 3 2 2 3 3" xfId="2679" xr:uid="{9013EE5C-3FAD-4DB2-9568-D78A0A8F058F}"/>
    <cellStyle name="Normal 2 13 3 2 2 4" xfId="478" xr:uid="{DAB141C5-7738-45A9-AF7C-61E9BF5B1DD6}"/>
    <cellStyle name="Normal 2 13 3 2 2 4 2" xfId="1430" xr:uid="{98DEAB8F-A1C1-4F8E-866D-4A67AED2F6B4}"/>
    <cellStyle name="Normal 2 13 3 2 2 4 3" xfId="2371" xr:uid="{34BB64B5-9FA2-455A-B723-C349A68907F2}"/>
    <cellStyle name="Normal 2 13 3 2 2 5" xfId="1201" xr:uid="{6FE99AD3-1D87-42AE-A3C0-4D9644FEFB55}"/>
    <cellStyle name="Normal 2 13 3 2 2 6" xfId="2142" xr:uid="{5670587C-E4DA-4202-B8FE-E5F0F4F0C573}"/>
    <cellStyle name="Normal 2 13 3 2 3" xfId="803" xr:uid="{A7CFD884-2F5C-4D98-AE22-B2684D1C6BF1}"/>
    <cellStyle name="Normal 2 13 3 2 3 2" xfId="1739" xr:uid="{F93D7573-67FB-4766-BDE8-028DF6227A97}"/>
    <cellStyle name="Normal 2 13 3 2 3 3" xfId="2680" xr:uid="{8662767B-054A-4A13-BD09-79D6E346AEA0}"/>
    <cellStyle name="Normal 2 13 3 2 4" xfId="804" xr:uid="{12E55654-2D01-4940-956D-2DD82B2F2CEA}"/>
    <cellStyle name="Normal 2 13 3 2 4 2" xfId="1740" xr:uid="{E3B43CD7-9F1B-406A-9236-A295CEA1D698}"/>
    <cellStyle name="Normal 2 13 3 2 4 3" xfId="2681" xr:uid="{DDCD7D3D-E140-4162-BCCB-087F10A0351F}"/>
    <cellStyle name="Normal 2 13 3 2 5" xfId="477" xr:uid="{76E9AEAA-3D0A-4850-8B8F-F5A48BB4B44A}"/>
    <cellStyle name="Normal 2 13 3 2 5 2" xfId="1429" xr:uid="{9F31DE82-B156-4E1C-86AD-AF5EA6F2DEEA}"/>
    <cellStyle name="Normal 2 13 3 2 5 3" xfId="2370" xr:uid="{5CC284FE-4F46-498B-B665-B548D9BE563A}"/>
    <cellStyle name="Normal 2 13 3 2 6" xfId="1200" xr:uid="{5506BC89-CDCB-43F8-A2B3-BC588B2C915D}"/>
    <cellStyle name="Normal 2 13 3 2 7" xfId="2141" xr:uid="{D88F7318-FEED-4C5F-9729-7A85D91009D9}"/>
    <cellStyle name="Normal 2 13 3 3" xfId="241" xr:uid="{91D0F317-C5B6-4FCD-A76D-ED7FB3FFDF97}"/>
    <cellStyle name="Normal 2 13 3 3 2" xfId="242" xr:uid="{4751BA61-2E6F-4A8F-9414-FF200EC00AFD}"/>
    <cellStyle name="Normal 2 13 3 3 2 2" xfId="805" xr:uid="{7B0D8069-6F1A-4272-8359-E55DA5FDD076}"/>
    <cellStyle name="Normal 2 13 3 3 2 2 2" xfId="1741" xr:uid="{AEE8625B-E303-4E17-BF8B-22BB3A9D1A04}"/>
    <cellStyle name="Normal 2 13 3 3 2 2 3" xfId="2682" xr:uid="{FEF75BFB-C413-4F91-8EA0-4D6AD5D23194}"/>
    <cellStyle name="Normal 2 13 3 3 2 3" xfId="806" xr:uid="{008C1C67-3B6E-44C8-9F2A-62FF7DCC18ED}"/>
    <cellStyle name="Normal 2 13 3 3 2 3 2" xfId="1742" xr:uid="{E2CFA33D-2CC1-4E8B-80BC-69E419F8BBE9}"/>
    <cellStyle name="Normal 2 13 3 3 2 3 3" xfId="2683" xr:uid="{037D0FAD-0D33-48D2-8E3B-98282C3E6164}"/>
    <cellStyle name="Normal 2 13 3 3 2 4" xfId="480" xr:uid="{B29FBAF2-6B91-41C9-AB67-2E21C9F6EE44}"/>
    <cellStyle name="Normal 2 13 3 3 2 4 2" xfId="1432" xr:uid="{35937E15-676C-4BF1-ABF6-4B697990E433}"/>
    <cellStyle name="Normal 2 13 3 3 2 4 3" xfId="2373" xr:uid="{63D563D5-B063-4A15-9F2C-1A3B7C02236E}"/>
    <cellStyle name="Normal 2 13 3 3 2 5" xfId="1203" xr:uid="{80442727-FE69-4638-B75F-1905D3DEC9B5}"/>
    <cellStyle name="Normal 2 13 3 3 2 6" xfId="2144" xr:uid="{996646D9-1658-4B35-BF75-01A12E729E87}"/>
    <cellStyle name="Normal 2 13 3 3 3" xfId="807" xr:uid="{C9E65E89-17A4-464E-895F-85C517990D24}"/>
    <cellStyle name="Normal 2 13 3 3 3 2" xfId="1743" xr:uid="{0488F331-75CA-44B7-9A33-A51E60FD063F}"/>
    <cellStyle name="Normal 2 13 3 3 3 3" xfId="2684" xr:uid="{8634909A-E8B1-451E-8F47-17E6B453AF22}"/>
    <cellStyle name="Normal 2 13 3 3 4" xfId="808" xr:uid="{0A4EFDFA-0553-4560-83C4-71BF7BC9E45E}"/>
    <cellStyle name="Normal 2 13 3 3 4 2" xfId="1744" xr:uid="{DA44AF84-1E76-464D-8934-119D7E438CD3}"/>
    <cellStyle name="Normal 2 13 3 3 4 3" xfId="2685" xr:uid="{48598D5D-B070-4342-9954-14BAE2FB5E04}"/>
    <cellStyle name="Normal 2 13 3 3 5" xfId="479" xr:uid="{7C7FD281-B986-4768-98F2-DE3786E0345E}"/>
    <cellStyle name="Normal 2 13 3 3 5 2" xfId="1431" xr:uid="{2BFA0326-994B-42FF-9F95-6D8EF5075F9E}"/>
    <cellStyle name="Normal 2 13 3 3 5 3" xfId="2372" xr:uid="{D2D6F2C3-3208-4AC9-96E3-B8A4DCF4EA08}"/>
    <cellStyle name="Normal 2 13 3 3 6" xfId="1202" xr:uid="{7746B848-E103-4220-BCDD-BBB52FF0477F}"/>
    <cellStyle name="Normal 2 13 3 3 7" xfId="2143" xr:uid="{C52DD0C0-FF64-438A-875F-D8494F4950DC}"/>
    <cellStyle name="Normal 2 13 3 4" xfId="243" xr:uid="{447416B6-E92A-4894-B0B6-C5F07ED79566}"/>
    <cellStyle name="Normal 2 13 3 4 2" xfId="809" xr:uid="{9563E7CB-1DCC-4B05-9F06-79D079FA1533}"/>
    <cellStyle name="Normal 2 13 3 4 2 2" xfId="1745" xr:uid="{A0CA5D27-A6CB-45B6-912D-A994A1F96C67}"/>
    <cellStyle name="Normal 2 13 3 4 2 3" xfId="2686" xr:uid="{152A4B32-9189-4F5D-B1AA-A68A3812C23F}"/>
    <cellStyle name="Normal 2 13 3 4 3" xfId="810" xr:uid="{F7A18D39-6D4E-4C58-B10E-820A9FB33E13}"/>
    <cellStyle name="Normal 2 13 3 4 3 2" xfId="1746" xr:uid="{F9D65AF8-B0DF-493B-BE84-15591156EA5C}"/>
    <cellStyle name="Normal 2 13 3 4 3 3" xfId="2687" xr:uid="{3CE22A57-C904-4B8B-970B-1ED0727FBA53}"/>
    <cellStyle name="Normal 2 13 3 4 4" xfId="481" xr:uid="{7290105B-0398-4184-8015-2731387AE614}"/>
    <cellStyle name="Normal 2 13 3 4 4 2" xfId="1433" xr:uid="{1FC63022-163A-4F47-9A36-0803F641227E}"/>
    <cellStyle name="Normal 2 13 3 4 4 3" xfId="2374" xr:uid="{C3A6BCFA-0758-4D3E-AF50-94DD89834C8E}"/>
    <cellStyle name="Normal 2 13 3 4 5" xfId="1204" xr:uid="{890E5DE2-39A3-4719-964C-8CD26E93EDFB}"/>
    <cellStyle name="Normal 2 13 3 4 6" xfId="2145" xr:uid="{DEE1ADD7-488F-4B17-B8CB-D6BCCF3B181F}"/>
    <cellStyle name="Normal 2 13 3 5" xfId="811" xr:uid="{72B547CA-7A9B-4A8A-85E5-F9710DFD5D07}"/>
    <cellStyle name="Normal 2 13 3 5 2" xfId="1747" xr:uid="{51A8F433-EA0C-4475-9E13-2AA8B7BCA2BF}"/>
    <cellStyle name="Normal 2 13 3 5 3" xfId="2688" xr:uid="{36611642-7C0B-4B5F-950B-7E4A5BC70C9C}"/>
    <cellStyle name="Normal 2 13 3 6" xfId="812" xr:uid="{0F2E44AE-E75A-400B-87A3-7C2620221307}"/>
    <cellStyle name="Normal 2 13 3 6 2" xfId="1748" xr:uid="{CEBAD416-97DB-4637-973A-B42C629D5CB6}"/>
    <cellStyle name="Normal 2 13 3 6 3" xfId="2689" xr:uid="{388B5623-5BF9-462B-A233-5A83E62FFFDC}"/>
    <cellStyle name="Normal 2 13 3 7" xfId="375" xr:uid="{CB2CD806-0418-4A6B-B127-C98E603346DC}"/>
    <cellStyle name="Normal 2 13 3 7 2" xfId="1328" xr:uid="{A25AE4FE-56D3-47E6-AC12-6AC326B74F96}"/>
    <cellStyle name="Normal 2 13 3 7 3" xfId="2269" xr:uid="{83B4BB5D-4AD3-4E35-8221-678FB2378176}"/>
    <cellStyle name="Normal 2 13 3 8" xfId="1097" xr:uid="{EAA549B2-1C9C-4736-BC0A-A9A90F5E8FEB}"/>
    <cellStyle name="Normal 2 13 3 9" xfId="2038" xr:uid="{2ED1C7F4-03D3-449A-9207-FC5458D3FFA6}"/>
    <cellStyle name="Normal 2 13 4" xfId="54" xr:uid="{05D393DC-78F5-4C76-BB0C-7B5465D982F9}"/>
    <cellStyle name="Normal 2 13 4 2" xfId="244" xr:uid="{6332D328-49F5-462A-80FA-5CC358467D48}"/>
    <cellStyle name="Normal 2 13 4 2 2" xfId="245" xr:uid="{8D87349D-9E92-46FA-BB94-9AD535F1C266}"/>
    <cellStyle name="Normal 2 13 4 2 2 2" xfId="813" xr:uid="{67E88D3D-5C1B-4842-B505-BAD0537880F0}"/>
    <cellStyle name="Normal 2 13 4 2 2 2 2" xfId="1749" xr:uid="{12AFAD22-B5D5-4D1A-AC53-714497EE01E7}"/>
    <cellStyle name="Normal 2 13 4 2 2 2 3" xfId="2690" xr:uid="{3BC53CCD-F46C-45FA-9E79-C9535A275380}"/>
    <cellStyle name="Normal 2 13 4 2 2 3" xfId="814" xr:uid="{A50EB82D-240D-4891-AF79-82B65C2B9C44}"/>
    <cellStyle name="Normal 2 13 4 2 2 3 2" xfId="1750" xr:uid="{F7F534B1-DA36-4CB4-B778-6C0B5C73776F}"/>
    <cellStyle name="Normal 2 13 4 2 2 3 3" xfId="2691" xr:uid="{FD42CA44-2101-4088-95F7-46F68ADC69A1}"/>
    <cellStyle name="Normal 2 13 4 2 2 4" xfId="483" xr:uid="{D347F5B1-A452-41F9-AB79-A293F8CFC4F8}"/>
    <cellStyle name="Normal 2 13 4 2 2 4 2" xfId="1435" xr:uid="{793D7679-9AE9-4C81-866D-2E1D65F193FA}"/>
    <cellStyle name="Normal 2 13 4 2 2 4 3" xfId="2376" xr:uid="{8386D335-2F7D-4C03-A2B9-B6AA43123A61}"/>
    <cellStyle name="Normal 2 13 4 2 2 5" xfId="1206" xr:uid="{AEFDB340-EDB6-493E-B37F-8297A80661C4}"/>
    <cellStyle name="Normal 2 13 4 2 2 6" xfId="2147" xr:uid="{4993587B-E607-4202-AA65-5848ED45B3BD}"/>
    <cellStyle name="Normal 2 13 4 2 3" xfId="815" xr:uid="{C90EE97A-E941-40A7-8859-4D57BB7CD693}"/>
    <cellStyle name="Normal 2 13 4 2 3 2" xfId="1751" xr:uid="{45659F7E-32AC-4E47-8D31-D92218B64B7F}"/>
    <cellStyle name="Normal 2 13 4 2 3 3" xfId="2692" xr:uid="{CF07388B-3510-44DF-947B-38B346D5B68A}"/>
    <cellStyle name="Normal 2 13 4 2 4" xfId="816" xr:uid="{F5B8C5EF-FBA5-4031-B9AA-1C1AB9BA7144}"/>
    <cellStyle name="Normal 2 13 4 2 4 2" xfId="1752" xr:uid="{B9BCC6BC-44B0-4892-B93F-8222C9344EDC}"/>
    <cellStyle name="Normal 2 13 4 2 4 3" xfId="2693" xr:uid="{5F583C27-E1FB-451D-88D8-5EEDB82D029E}"/>
    <cellStyle name="Normal 2 13 4 2 5" xfId="482" xr:uid="{46303E4E-D44F-4D8D-83AE-B5ABDCCB0BB2}"/>
    <cellStyle name="Normal 2 13 4 2 5 2" xfId="1434" xr:uid="{797D5554-21E9-455C-B932-650478FA78E5}"/>
    <cellStyle name="Normal 2 13 4 2 5 3" xfId="2375" xr:uid="{7C91622A-7079-493E-987E-13284DEF8C10}"/>
    <cellStyle name="Normal 2 13 4 2 6" xfId="1205" xr:uid="{104FA80E-E568-45C2-8DC4-E6BD17D46173}"/>
    <cellStyle name="Normal 2 13 4 2 7" xfId="2146" xr:uid="{D3B909B5-9059-47A1-980F-ADAE96560B12}"/>
    <cellStyle name="Normal 2 13 4 3" xfId="246" xr:uid="{AE4C242C-4A80-4E17-B603-CB875644CE18}"/>
    <cellStyle name="Normal 2 13 4 3 2" xfId="247" xr:uid="{5F24CD7A-F23A-4323-ACC9-F1AD94987098}"/>
    <cellStyle name="Normal 2 13 4 3 2 2" xfId="817" xr:uid="{EFEE6345-46B4-41F4-9856-732FA70C436B}"/>
    <cellStyle name="Normal 2 13 4 3 2 2 2" xfId="1753" xr:uid="{6B7ADBF0-9CF1-4E09-84BB-7AFC3435245C}"/>
    <cellStyle name="Normal 2 13 4 3 2 2 3" xfId="2694" xr:uid="{5234D0C5-5B21-4470-BA28-063DC87ADB09}"/>
    <cellStyle name="Normal 2 13 4 3 2 3" xfId="818" xr:uid="{151CB2A3-2CC4-49BF-9043-3C900D8AA40F}"/>
    <cellStyle name="Normal 2 13 4 3 2 3 2" xfId="1754" xr:uid="{3D68514E-F47C-470D-AD99-8EA95FC07287}"/>
    <cellStyle name="Normal 2 13 4 3 2 3 3" xfId="2695" xr:uid="{981984B9-E316-4481-A62B-9618F8DB8D75}"/>
    <cellStyle name="Normal 2 13 4 3 2 4" xfId="485" xr:uid="{0EAA66E5-838F-429E-89A8-09E7DC21EDFD}"/>
    <cellStyle name="Normal 2 13 4 3 2 4 2" xfId="1437" xr:uid="{468BEBA1-F85E-4112-819E-D66A5CD0B74E}"/>
    <cellStyle name="Normal 2 13 4 3 2 4 3" xfId="2378" xr:uid="{FE2D0EAF-ABD1-4926-A262-FED61E27F894}"/>
    <cellStyle name="Normal 2 13 4 3 2 5" xfId="1208" xr:uid="{6A5F0119-4504-4A10-A689-4B9A1B1F491C}"/>
    <cellStyle name="Normal 2 13 4 3 2 6" xfId="2149" xr:uid="{5A2610EF-EB50-4414-B03E-CF0F8ADD0C08}"/>
    <cellStyle name="Normal 2 13 4 3 3" xfId="819" xr:uid="{48A54F5C-880C-424A-ADC9-5E85C87D9290}"/>
    <cellStyle name="Normal 2 13 4 3 3 2" xfId="1755" xr:uid="{2E8DC8FF-9C5D-4AFD-9E94-57985615BE70}"/>
    <cellStyle name="Normal 2 13 4 3 3 3" xfId="2696" xr:uid="{C0BE9E96-EEB5-4B87-8960-855DC3B95E38}"/>
    <cellStyle name="Normal 2 13 4 3 4" xfId="820" xr:uid="{D5AE9E0D-4E98-4637-8DB1-2018D101ADB0}"/>
    <cellStyle name="Normal 2 13 4 3 4 2" xfId="1756" xr:uid="{872DEB33-188D-4B2A-A9C0-70DDCE97EFAB}"/>
    <cellStyle name="Normal 2 13 4 3 4 3" xfId="2697" xr:uid="{AA222D98-F1B7-47B1-BF8D-33812B330E46}"/>
    <cellStyle name="Normal 2 13 4 3 5" xfId="484" xr:uid="{8BDECC1B-6D32-455B-BE28-67A5FBF4C631}"/>
    <cellStyle name="Normal 2 13 4 3 5 2" xfId="1436" xr:uid="{C0EC2909-EBE2-485A-B107-07C6DEA58D98}"/>
    <cellStyle name="Normal 2 13 4 3 5 3" xfId="2377" xr:uid="{BB5F414E-7C31-4B4D-815E-BF5F906282A3}"/>
    <cellStyle name="Normal 2 13 4 3 6" xfId="1207" xr:uid="{A220F996-3A43-489D-8295-93E035542084}"/>
    <cellStyle name="Normal 2 13 4 3 7" xfId="2148" xr:uid="{54625977-CE07-4447-9E1D-3C2A8DCA0B7F}"/>
    <cellStyle name="Normal 2 13 4 4" xfId="248" xr:uid="{8B54F984-975A-4364-A560-DD6BD48BE991}"/>
    <cellStyle name="Normal 2 13 4 4 2" xfId="821" xr:uid="{B68C06F4-1FF3-4A4D-B2A2-AB7B08316132}"/>
    <cellStyle name="Normal 2 13 4 4 2 2" xfId="1757" xr:uid="{A3D0839B-F438-4FDE-B129-4245FE6E80A0}"/>
    <cellStyle name="Normal 2 13 4 4 2 3" xfId="2698" xr:uid="{CAAAE68D-179F-4815-8732-A668A0E0211E}"/>
    <cellStyle name="Normal 2 13 4 4 3" xfId="822" xr:uid="{50B38498-7A7F-4041-A850-2C701F408453}"/>
    <cellStyle name="Normal 2 13 4 4 3 2" xfId="1758" xr:uid="{C4AC9D61-0417-4933-B8B5-C06240CDE5B6}"/>
    <cellStyle name="Normal 2 13 4 4 3 3" xfId="2699" xr:uid="{75D138DA-4296-4CF8-8A10-4922A7CE89AA}"/>
    <cellStyle name="Normal 2 13 4 4 4" xfId="486" xr:uid="{E847DA69-E49C-48C4-8865-9EFB7FF0FB36}"/>
    <cellStyle name="Normal 2 13 4 4 4 2" xfId="1438" xr:uid="{08BB196C-E4F1-46E2-8020-DE88A184BA44}"/>
    <cellStyle name="Normal 2 13 4 4 4 3" xfId="2379" xr:uid="{330AA004-560F-48D9-AF11-F37EEF56B8FB}"/>
    <cellStyle name="Normal 2 13 4 4 5" xfId="1209" xr:uid="{A1C8E1B2-0029-4BC8-9435-E5C83321C62E}"/>
    <cellStyle name="Normal 2 13 4 4 6" xfId="2150" xr:uid="{2398F1A9-A2B2-4E2C-B31F-2EB747F1CB2A}"/>
    <cellStyle name="Normal 2 13 4 5" xfId="823" xr:uid="{ABA08397-FB74-40B0-AD85-D3F2CC78D855}"/>
    <cellStyle name="Normal 2 13 4 5 2" xfId="1759" xr:uid="{4D2BAF90-01D8-4692-97BF-F8A833ED8BB0}"/>
    <cellStyle name="Normal 2 13 4 5 3" xfId="2700" xr:uid="{D659453E-57A7-4831-9DD6-20C37FA97DA9}"/>
    <cellStyle name="Normal 2 13 4 6" xfId="824" xr:uid="{CE845E9E-E6FF-483D-AB7A-F660D72ECFD3}"/>
    <cellStyle name="Normal 2 13 4 6 2" xfId="1760" xr:uid="{3009E175-5838-4CC6-959F-E8CEA96823EF}"/>
    <cellStyle name="Normal 2 13 4 6 3" xfId="2701" xr:uid="{6C014FEF-F297-421C-A46C-F13C715D31B6}"/>
    <cellStyle name="Normal 2 13 4 7" xfId="376" xr:uid="{B4E3C5E9-C163-45B9-B88C-A2BF4DBE75ED}"/>
    <cellStyle name="Normal 2 13 4 7 2" xfId="1329" xr:uid="{8625F1BD-190A-4F0E-A8DA-C19A775EFB1E}"/>
    <cellStyle name="Normal 2 13 4 7 3" xfId="2270" xr:uid="{BC3A2848-F542-4511-B9AD-F5C867303477}"/>
    <cellStyle name="Normal 2 13 4 8" xfId="1098" xr:uid="{44EE2A67-49E4-4E29-86B0-A0963BF01429}"/>
    <cellStyle name="Normal 2 13 4 9" xfId="2039" xr:uid="{33E0FD83-AD06-44EC-99E4-B65AAAD2DED6}"/>
    <cellStyle name="Normal 2 13 5" xfId="249" xr:uid="{621173DA-7A7C-4B9F-B0AA-195FB99E0DA3}"/>
    <cellStyle name="Normal 2 13 5 2" xfId="250" xr:uid="{0504556C-C9EA-4F62-BBB2-0ECA50E0170D}"/>
    <cellStyle name="Normal 2 13 5 2 2" xfId="825" xr:uid="{AF1A23FC-C31E-4AC9-8B0B-A202E20F3ADC}"/>
    <cellStyle name="Normal 2 13 5 2 2 2" xfId="1761" xr:uid="{6315A238-113D-47C4-9B09-1AF78154BE26}"/>
    <cellStyle name="Normal 2 13 5 2 2 3" xfId="2702" xr:uid="{95CEE596-4771-4672-B918-2ED76B5A24B4}"/>
    <cellStyle name="Normal 2 13 5 2 3" xfId="826" xr:uid="{5E353663-6FB9-4CAF-8F98-D9423BAB1733}"/>
    <cellStyle name="Normal 2 13 5 2 3 2" xfId="1762" xr:uid="{335F8ACE-6638-44B2-AA46-A4E5E611B3FE}"/>
    <cellStyle name="Normal 2 13 5 2 3 3" xfId="2703" xr:uid="{7A113B76-49A8-40CF-A59D-E1FA98C63AA6}"/>
    <cellStyle name="Normal 2 13 5 2 4" xfId="488" xr:uid="{53447E24-94C1-453C-9E5B-2F6E817DDD90}"/>
    <cellStyle name="Normal 2 13 5 2 4 2" xfId="1440" xr:uid="{95447446-EE3B-4BDD-9A36-A684D6B074C5}"/>
    <cellStyle name="Normal 2 13 5 2 4 3" xfId="2381" xr:uid="{6AD350A2-AC0E-4134-942E-BAE2833E3E52}"/>
    <cellStyle name="Normal 2 13 5 2 5" xfId="1211" xr:uid="{553A9B7F-DF92-41C0-AF3E-FDCF26277B58}"/>
    <cellStyle name="Normal 2 13 5 2 6" xfId="2152" xr:uid="{852AC9FB-B6FE-4854-BEFD-3726936CDF50}"/>
    <cellStyle name="Normal 2 13 5 3" xfId="827" xr:uid="{F3272716-139E-4D0C-B72E-99508393A7B7}"/>
    <cellStyle name="Normal 2 13 5 3 2" xfId="1763" xr:uid="{8DFD1E10-AD10-43DE-A60A-4197AB71B86A}"/>
    <cellStyle name="Normal 2 13 5 3 3" xfId="2704" xr:uid="{E4FF6A99-378F-4176-9FE9-DC2F25B51322}"/>
    <cellStyle name="Normal 2 13 5 4" xfId="828" xr:uid="{99FC8E6F-A150-4EFE-82F4-D5AEC956D9F4}"/>
    <cellStyle name="Normal 2 13 5 4 2" xfId="1764" xr:uid="{7CB823F1-D24E-456D-AFF6-309F90DBB34D}"/>
    <cellStyle name="Normal 2 13 5 4 3" xfId="2705" xr:uid="{F7E6CCC5-3EAE-46FC-B15F-73FDBE46BCB2}"/>
    <cellStyle name="Normal 2 13 5 5" xfId="487" xr:uid="{CA950B8A-64C0-464F-B18C-65CF27E89D23}"/>
    <cellStyle name="Normal 2 13 5 5 2" xfId="1439" xr:uid="{EA431184-8827-4A7C-89E0-094F7084E88B}"/>
    <cellStyle name="Normal 2 13 5 5 3" xfId="2380" xr:uid="{CDFA7CBE-2335-424F-8F13-99122567A7F1}"/>
    <cellStyle name="Normal 2 13 5 6" xfId="1210" xr:uid="{D86DD171-9E09-49D4-82C6-4D4A0ECF0160}"/>
    <cellStyle name="Normal 2 13 5 7" xfId="2151" xr:uid="{EE15BAB1-CEB1-4873-833F-A1757D2580D5}"/>
    <cellStyle name="Normal 2 13 6" xfId="251" xr:uid="{A6E6FADD-3335-43F4-BC02-68495E2D1CC4}"/>
    <cellStyle name="Normal 2 13 6 2" xfId="252" xr:uid="{A6C57414-8A71-4B69-9D8C-17EC06C2A987}"/>
    <cellStyle name="Normal 2 13 6 2 2" xfId="829" xr:uid="{40B694E6-1517-4ABB-BE05-A18651A27A51}"/>
    <cellStyle name="Normal 2 13 6 2 2 2" xfId="1765" xr:uid="{B8CE6760-02A8-498E-BBE1-92B10CAA05B2}"/>
    <cellStyle name="Normal 2 13 6 2 2 3" xfId="2706" xr:uid="{21212345-5F4E-4F97-BA87-CF59F51C616F}"/>
    <cellStyle name="Normal 2 13 6 2 3" xfId="830" xr:uid="{94DBABC7-0E4F-4140-900C-C483EB5AF1F0}"/>
    <cellStyle name="Normal 2 13 6 2 3 2" xfId="1766" xr:uid="{4AD4D9CF-7EC7-425B-B059-557744326CBF}"/>
    <cellStyle name="Normal 2 13 6 2 3 3" xfId="2707" xr:uid="{0151C114-C460-4FDE-BD12-9120CC128E3D}"/>
    <cellStyle name="Normal 2 13 6 2 4" xfId="490" xr:uid="{53827117-B5F3-4E8D-944D-30D6D3213776}"/>
    <cellStyle name="Normal 2 13 6 2 4 2" xfId="1442" xr:uid="{B62AA920-42D1-433E-8A98-8922F33BEA9A}"/>
    <cellStyle name="Normal 2 13 6 2 4 3" xfId="2383" xr:uid="{F611428E-1DED-41A5-B6BE-1255D427A69B}"/>
    <cellStyle name="Normal 2 13 6 2 5" xfId="1213" xr:uid="{C69EDEBF-3F0D-4A9C-9A1E-E162FD8701DA}"/>
    <cellStyle name="Normal 2 13 6 2 6" xfId="2154" xr:uid="{99B8EAE3-000C-4FAB-AE97-2982B031E834}"/>
    <cellStyle name="Normal 2 13 6 3" xfId="831" xr:uid="{6A6BB81F-D1C0-4302-A95E-69139DCA6A3A}"/>
    <cellStyle name="Normal 2 13 6 3 2" xfId="1767" xr:uid="{5B42CD94-516D-4B9E-99FB-2B8C4F607DF9}"/>
    <cellStyle name="Normal 2 13 6 3 3" xfId="2708" xr:uid="{0C5FEEFF-CA1F-423C-A273-AC8B895F6704}"/>
    <cellStyle name="Normal 2 13 6 4" xfId="832" xr:uid="{F308E4B1-8648-44DA-8D0A-D9B4E98AB1C0}"/>
    <cellStyle name="Normal 2 13 6 4 2" xfId="1768" xr:uid="{96602A37-05E2-484A-9051-AB9106141CAF}"/>
    <cellStyle name="Normal 2 13 6 4 3" xfId="2709" xr:uid="{21CFAF32-8698-4D17-B685-088C1D443BB9}"/>
    <cellStyle name="Normal 2 13 6 5" xfId="489" xr:uid="{9CE7F8AD-AFE7-4ADC-A319-32F7DF4E1410}"/>
    <cellStyle name="Normal 2 13 6 5 2" xfId="1441" xr:uid="{2174EED3-3F58-41E7-B8D9-88EB58D00E0F}"/>
    <cellStyle name="Normal 2 13 6 5 3" xfId="2382" xr:uid="{068FA85C-29DE-422A-8472-7126994E8096}"/>
    <cellStyle name="Normal 2 13 6 6" xfId="1212" xr:uid="{0B260E1A-5AAC-4D0F-A938-A41941C61922}"/>
    <cellStyle name="Normal 2 13 6 7" xfId="2153" xr:uid="{FE22E239-FD1C-4E61-84F4-AE490EC44AE2}"/>
    <cellStyle name="Normal 2 13 7" xfId="253" xr:uid="{EF44E8A4-8383-4B74-855A-D8C27BA91E96}"/>
    <cellStyle name="Normal 2 13 7 2" xfId="833" xr:uid="{487A910A-B5EE-4B61-8DF3-66F853A63D48}"/>
    <cellStyle name="Normal 2 13 7 2 2" xfId="1769" xr:uid="{D662B53E-92C9-4AE0-AB8B-411EE82F9CCB}"/>
    <cellStyle name="Normal 2 13 7 2 3" xfId="2710" xr:uid="{66EB51C3-6AF3-4F3D-8232-3B9F1CC0BE32}"/>
    <cellStyle name="Normal 2 13 7 3" xfId="834" xr:uid="{2633306A-BE01-4AD8-A012-01E9FA5B60D7}"/>
    <cellStyle name="Normal 2 13 7 3 2" xfId="1770" xr:uid="{F968AF8B-D286-461B-B4CD-2800CB370B91}"/>
    <cellStyle name="Normal 2 13 7 3 3" xfId="2711" xr:uid="{D568CBC2-CCA6-4F93-99E7-C4E106882D50}"/>
    <cellStyle name="Normal 2 13 7 4" xfId="491" xr:uid="{797A8FE2-47CF-4838-93DD-8D13F4E4502A}"/>
    <cellStyle name="Normal 2 13 7 4 2" xfId="1443" xr:uid="{C7DE9F44-54DC-4BB3-AEBD-08F50BB09718}"/>
    <cellStyle name="Normal 2 13 7 4 3" xfId="2384" xr:uid="{DA5DE489-90DD-4C0F-A1DF-11F46BCFA363}"/>
    <cellStyle name="Normal 2 13 7 5" xfId="1214" xr:uid="{012D5A79-F198-46AD-9C6A-82C3DBBBB794}"/>
    <cellStyle name="Normal 2 13 7 6" xfId="2155" xr:uid="{B0714166-FD62-4609-BD25-1D1E8304AC8C}"/>
    <cellStyle name="Normal 2 13 8" xfId="835" xr:uid="{F129373C-FCA2-41EE-ACD1-A750A4AC4D82}"/>
    <cellStyle name="Normal 2 13 8 2" xfId="1771" xr:uid="{558D80E6-6AE5-427E-AA3D-9F24DF0DE203}"/>
    <cellStyle name="Normal 2 13 8 3" xfId="2712" xr:uid="{D9FA64D9-556F-4824-AD10-041C228EB6F9}"/>
    <cellStyle name="Normal 2 13 9" xfId="836" xr:uid="{4B732189-725B-4CA7-88A1-58AC697912B3}"/>
    <cellStyle name="Normal 2 13 9 2" xfId="1772" xr:uid="{22ABD43A-BE0E-463B-8867-E024990D53EA}"/>
    <cellStyle name="Normal 2 13 9 3" xfId="2713" xr:uid="{B3874770-648C-4E24-B170-C04469AE6F3C}"/>
    <cellStyle name="Normal 2 14" xfId="55" xr:uid="{A6837B85-717C-4613-8602-EF561C83465B}"/>
    <cellStyle name="Normal 2 14 10" xfId="377" xr:uid="{5AD17032-F9EF-486C-9735-E3F76938E487}"/>
    <cellStyle name="Normal 2 14 10 2" xfId="1330" xr:uid="{85B2663D-8296-4835-B5C7-A05FF3DB50FE}"/>
    <cellStyle name="Normal 2 14 10 3" xfId="2271" xr:uid="{5FFA44F0-77AE-4239-BF53-5F8F5F9E19D2}"/>
    <cellStyle name="Normal 2 14 11" xfId="1099" xr:uid="{BA91D89E-B4BA-4D31-B036-14052F7B74D9}"/>
    <cellStyle name="Normal 2 14 12" xfId="2040" xr:uid="{352E827B-1C6F-4D67-8258-46022FD41AB3}"/>
    <cellStyle name="Normal 2 14 2" xfId="56" xr:uid="{7EE455B2-E8E6-435B-952B-EA205EC9D85A}"/>
    <cellStyle name="Normal 2 14 2 10" xfId="1100" xr:uid="{B8DAE046-951D-47B3-A282-7FD073505547}"/>
    <cellStyle name="Normal 2 14 2 11" xfId="2041" xr:uid="{C1CE5607-C441-47F4-A8E4-C6E28CC1CA03}"/>
    <cellStyle name="Normal 2 14 2 2" xfId="57" xr:uid="{4CA27EE3-37CA-4AFF-B4E4-9EE00131D378}"/>
    <cellStyle name="Normal 2 14 2 2 2" xfId="254" xr:uid="{4BC96DE9-4392-4E5D-8E5A-C3F71934C4EC}"/>
    <cellStyle name="Normal 2 14 2 2 2 2" xfId="255" xr:uid="{80F37719-5A33-4E9C-A330-BE0B0CB13A61}"/>
    <cellStyle name="Normal 2 14 2 2 2 2 2" xfId="837" xr:uid="{715FBC31-3332-4998-B84A-51F641541C8F}"/>
    <cellStyle name="Normal 2 14 2 2 2 2 2 2" xfId="1773" xr:uid="{EED2F5FC-2773-4AEC-AC8B-47D51B1521D8}"/>
    <cellStyle name="Normal 2 14 2 2 2 2 2 3" xfId="2714" xr:uid="{87E685BE-4DB7-434D-8E35-3C8840AE1CCE}"/>
    <cellStyle name="Normal 2 14 2 2 2 2 3" xfId="838" xr:uid="{82565C0D-415E-4D97-A5AA-8631B1691CEB}"/>
    <cellStyle name="Normal 2 14 2 2 2 2 3 2" xfId="1774" xr:uid="{23E72805-CC3B-4708-B6DE-98F71352E6B7}"/>
    <cellStyle name="Normal 2 14 2 2 2 2 3 3" xfId="2715" xr:uid="{92FA4C6A-DF7B-4939-A089-F6DA543DEED7}"/>
    <cellStyle name="Normal 2 14 2 2 2 2 4" xfId="493" xr:uid="{A094B74C-D1CE-4F50-BDAC-BE3C7EBB1916}"/>
    <cellStyle name="Normal 2 14 2 2 2 2 4 2" xfId="1445" xr:uid="{74687475-DD35-4142-85FB-3BFE255A9819}"/>
    <cellStyle name="Normal 2 14 2 2 2 2 4 3" xfId="2386" xr:uid="{032EEF16-56A7-4BFE-9B99-68881894309D}"/>
    <cellStyle name="Normal 2 14 2 2 2 2 5" xfId="1216" xr:uid="{ECBC26B8-7F69-4B94-A205-840CE3A6AA3B}"/>
    <cellStyle name="Normal 2 14 2 2 2 2 6" xfId="2157" xr:uid="{BAB9A1CC-B29B-4058-9916-64BA9ED46FBD}"/>
    <cellStyle name="Normal 2 14 2 2 2 3" xfId="839" xr:uid="{2A86B40C-9412-4D87-AC39-FFCF3D388E29}"/>
    <cellStyle name="Normal 2 14 2 2 2 3 2" xfId="1775" xr:uid="{83145C41-1C4A-4F80-A687-D354325330CC}"/>
    <cellStyle name="Normal 2 14 2 2 2 3 3" xfId="2716" xr:uid="{B69AF1C1-B130-486B-8E33-BF601C2AE4C8}"/>
    <cellStyle name="Normal 2 14 2 2 2 4" xfId="840" xr:uid="{CC14DD70-1377-44B7-8246-702C7E31F26C}"/>
    <cellStyle name="Normal 2 14 2 2 2 4 2" xfId="1776" xr:uid="{B5AAF464-0606-40CF-9C13-224D21518BA3}"/>
    <cellStyle name="Normal 2 14 2 2 2 4 3" xfId="2717" xr:uid="{7C5FF7B9-A7FB-45BD-B943-7165DE9A6CD0}"/>
    <cellStyle name="Normal 2 14 2 2 2 5" xfId="492" xr:uid="{76B51B7C-7265-4D76-8919-A20B1D0E33D4}"/>
    <cellStyle name="Normal 2 14 2 2 2 5 2" xfId="1444" xr:uid="{3565B5DE-11ED-42D6-9C6D-9EC40FC27836}"/>
    <cellStyle name="Normal 2 14 2 2 2 5 3" xfId="2385" xr:uid="{3F544789-89A3-43C5-AB73-640CB8618E0F}"/>
    <cellStyle name="Normal 2 14 2 2 2 6" xfId="1215" xr:uid="{26B13430-B36A-44B4-8C99-9DFA424FA6D9}"/>
    <cellStyle name="Normal 2 14 2 2 2 7" xfId="2156" xr:uid="{8D3D655C-75BB-4002-9182-EC0CF5C70125}"/>
    <cellStyle name="Normal 2 14 2 2 3" xfId="256" xr:uid="{2041917F-46AD-46E5-B363-D746367CC99E}"/>
    <cellStyle name="Normal 2 14 2 2 3 2" xfId="257" xr:uid="{C2E889C0-05AF-40EF-A336-5AC310C9BFF6}"/>
    <cellStyle name="Normal 2 14 2 2 3 2 2" xfId="841" xr:uid="{A70E6C26-965F-45DC-9895-8DF26ECB5EBA}"/>
    <cellStyle name="Normal 2 14 2 2 3 2 2 2" xfId="1777" xr:uid="{FE153BCA-B744-4AB8-B422-A10730C91678}"/>
    <cellStyle name="Normal 2 14 2 2 3 2 2 3" xfId="2718" xr:uid="{0D478F14-D808-4A84-9182-D44DA59FE1D4}"/>
    <cellStyle name="Normal 2 14 2 2 3 2 3" xfId="842" xr:uid="{885DA341-C219-43A7-9581-2E25D4BFACCD}"/>
    <cellStyle name="Normal 2 14 2 2 3 2 3 2" xfId="1778" xr:uid="{B0D1D94C-653B-439C-9855-8013F8FAE14C}"/>
    <cellStyle name="Normal 2 14 2 2 3 2 3 3" xfId="2719" xr:uid="{0132BB6D-1157-4011-8E2D-F87247B3E478}"/>
    <cellStyle name="Normal 2 14 2 2 3 2 4" xfId="495" xr:uid="{CA0FB4CD-2A4A-4CE1-89FB-7C876A0CB738}"/>
    <cellStyle name="Normal 2 14 2 2 3 2 4 2" xfId="1447" xr:uid="{0E1499BD-FE76-4EB1-8D48-D1FEE35D72CA}"/>
    <cellStyle name="Normal 2 14 2 2 3 2 4 3" xfId="2388" xr:uid="{D59EDB76-E373-43CC-A699-B3356258E00F}"/>
    <cellStyle name="Normal 2 14 2 2 3 2 5" xfId="1218" xr:uid="{E658B8C1-9F7A-4218-A3BF-AE93DACBD9E6}"/>
    <cellStyle name="Normal 2 14 2 2 3 2 6" xfId="2159" xr:uid="{899BD5BF-605A-439F-9A23-B014F3BC1A36}"/>
    <cellStyle name="Normal 2 14 2 2 3 3" xfId="843" xr:uid="{04C246F5-2DC6-4536-A827-A5B37EC64742}"/>
    <cellStyle name="Normal 2 14 2 2 3 3 2" xfId="1779" xr:uid="{DDC4D954-7341-4F0E-893F-37B582A99C68}"/>
    <cellStyle name="Normal 2 14 2 2 3 3 3" xfId="2720" xr:uid="{88441AC6-8CE4-4640-855A-5336712B980F}"/>
    <cellStyle name="Normal 2 14 2 2 3 4" xfId="844" xr:uid="{D7A0DB55-E48C-468E-8008-E736F97A6F58}"/>
    <cellStyle name="Normal 2 14 2 2 3 4 2" xfId="1780" xr:uid="{CD4C06DD-2B55-41D8-ADA0-DCFA28EDC5E7}"/>
    <cellStyle name="Normal 2 14 2 2 3 4 3" xfId="2721" xr:uid="{CA2AD6A4-33B6-4872-9BBA-DBC5A837DF44}"/>
    <cellStyle name="Normal 2 14 2 2 3 5" xfId="494" xr:uid="{5EBE62E3-00B9-48B3-82D7-70B9719067E4}"/>
    <cellStyle name="Normal 2 14 2 2 3 5 2" xfId="1446" xr:uid="{0DA5E38B-2C12-480A-8E40-7001FA758D60}"/>
    <cellStyle name="Normal 2 14 2 2 3 5 3" xfId="2387" xr:uid="{DA38457E-2AC3-492B-AFA9-5D3CC9FA269A}"/>
    <cellStyle name="Normal 2 14 2 2 3 6" xfId="1217" xr:uid="{1928F009-45FB-4AC4-83BE-573935D0BE0F}"/>
    <cellStyle name="Normal 2 14 2 2 3 7" xfId="2158" xr:uid="{10C33E21-912B-4EB4-8B6B-DB55750AB8E7}"/>
    <cellStyle name="Normal 2 14 2 2 4" xfId="258" xr:uid="{E8F6F152-3D2B-468A-AFA2-E81D0F7CBAD7}"/>
    <cellStyle name="Normal 2 14 2 2 4 2" xfId="845" xr:uid="{9D08B6D3-C7F4-4AE6-85C1-1C9CF2E0ED1C}"/>
    <cellStyle name="Normal 2 14 2 2 4 2 2" xfId="1781" xr:uid="{931557F6-B599-4582-8C91-EA714ED142D9}"/>
    <cellStyle name="Normal 2 14 2 2 4 2 3" xfId="2722" xr:uid="{A2182739-4656-4C4B-933D-343D63CE55C1}"/>
    <cellStyle name="Normal 2 14 2 2 4 3" xfId="846" xr:uid="{28D42B0A-FA4A-4C4D-8EF2-C31D9E37861C}"/>
    <cellStyle name="Normal 2 14 2 2 4 3 2" xfId="1782" xr:uid="{8EF0DEEE-572A-415D-BA36-7F5828F7204A}"/>
    <cellStyle name="Normal 2 14 2 2 4 3 3" xfId="2723" xr:uid="{D083432B-3DB8-4707-B3E7-A6D56EBDEAAA}"/>
    <cellStyle name="Normal 2 14 2 2 4 4" xfId="496" xr:uid="{59C20C93-3B8E-4BF2-BF91-F26686F2792F}"/>
    <cellStyle name="Normal 2 14 2 2 4 4 2" xfId="1448" xr:uid="{46B9DDEA-3154-4D3E-94F0-F006F82BAC81}"/>
    <cellStyle name="Normal 2 14 2 2 4 4 3" xfId="2389" xr:uid="{CF148C7D-3B2F-4F66-BB49-AE656B62BD63}"/>
    <cellStyle name="Normal 2 14 2 2 4 5" xfId="1219" xr:uid="{FC7109F6-2E99-48B4-B8F5-028C403436D0}"/>
    <cellStyle name="Normal 2 14 2 2 4 6" xfId="2160" xr:uid="{374905B7-1D0E-458C-887D-1B7E5BD78A0A}"/>
    <cellStyle name="Normal 2 14 2 2 5" xfId="847" xr:uid="{38EA0002-F15B-4B72-AAA1-3FB2F2A8ABE7}"/>
    <cellStyle name="Normal 2 14 2 2 5 2" xfId="1783" xr:uid="{184437CE-E8D8-4139-9415-10132130406D}"/>
    <cellStyle name="Normal 2 14 2 2 5 3" xfId="2724" xr:uid="{F7600F8E-FDA1-4FFB-A512-FCE86AF61792}"/>
    <cellStyle name="Normal 2 14 2 2 6" xfId="848" xr:uid="{40B529BA-C8D5-475D-9E38-9E6FD46246EE}"/>
    <cellStyle name="Normal 2 14 2 2 6 2" xfId="1784" xr:uid="{D0C320F8-3556-4050-A7E6-2A5A75713C43}"/>
    <cellStyle name="Normal 2 14 2 2 6 3" xfId="2725" xr:uid="{5F756D0D-8504-4302-9A56-2F85E9045965}"/>
    <cellStyle name="Normal 2 14 2 2 7" xfId="379" xr:uid="{F0E5416F-EB36-4510-BC18-1E193806018A}"/>
    <cellStyle name="Normal 2 14 2 2 7 2" xfId="1332" xr:uid="{8D5A91E7-C3A3-4482-9BDC-08A516B04F35}"/>
    <cellStyle name="Normal 2 14 2 2 7 3" xfId="2273" xr:uid="{CBB8F5F9-D57A-4C42-B3E4-638C44830427}"/>
    <cellStyle name="Normal 2 14 2 2 8" xfId="1101" xr:uid="{44C4C3A5-1EC3-4062-8AB8-7E6088802431}"/>
    <cellStyle name="Normal 2 14 2 2 9" xfId="2042" xr:uid="{8F1D8E2C-2642-4257-83B0-F4B2867352E3}"/>
    <cellStyle name="Normal 2 14 2 3" xfId="58" xr:uid="{19D3C4C9-9CCF-4B75-82C4-25BC020F73F0}"/>
    <cellStyle name="Normal 2 14 2 3 2" xfId="259" xr:uid="{8B0046E3-6B46-4853-8559-89A4E0E40398}"/>
    <cellStyle name="Normal 2 14 2 3 2 2" xfId="260" xr:uid="{E4678847-7D4A-4132-B910-AAE99C74918A}"/>
    <cellStyle name="Normal 2 14 2 3 2 2 2" xfId="849" xr:uid="{4895FC2D-27D6-4855-A41E-8879D108D772}"/>
    <cellStyle name="Normal 2 14 2 3 2 2 2 2" xfId="1785" xr:uid="{EF09075C-518F-473B-B42E-C7598E7D66DC}"/>
    <cellStyle name="Normal 2 14 2 3 2 2 2 3" xfId="2726" xr:uid="{6619D202-1F01-4231-B78F-90602A8A0E9C}"/>
    <cellStyle name="Normal 2 14 2 3 2 2 3" xfId="850" xr:uid="{51C7D1B0-F5A1-4DFE-8A88-10C79C60CE8C}"/>
    <cellStyle name="Normal 2 14 2 3 2 2 3 2" xfId="1786" xr:uid="{5EC4FF73-F95F-48C6-BBCE-89C150E9A3E8}"/>
    <cellStyle name="Normal 2 14 2 3 2 2 3 3" xfId="2727" xr:uid="{1D65913E-1EC3-4FD9-8D83-40E1582A0E33}"/>
    <cellStyle name="Normal 2 14 2 3 2 2 4" xfId="498" xr:uid="{6EAA7198-3046-4445-9DB0-58DDBECDCD66}"/>
    <cellStyle name="Normal 2 14 2 3 2 2 4 2" xfId="1450" xr:uid="{BC5416CA-3CE6-4F0A-BE57-FF12FF42F0C2}"/>
    <cellStyle name="Normal 2 14 2 3 2 2 4 3" xfId="2391" xr:uid="{D0D3E8A3-0A9F-4637-89C6-1E0A49E16D60}"/>
    <cellStyle name="Normal 2 14 2 3 2 2 5" xfId="1221" xr:uid="{43FA6223-24DA-451D-8722-C71C2F650E94}"/>
    <cellStyle name="Normal 2 14 2 3 2 2 6" xfId="2162" xr:uid="{C28556A7-8A7D-4F1F-A5F0-40F1DABDDFB6}"/>
    <cellStyle name="Normal 2 14 2 3 2 3" xfId="851" xr:uid="{E02A8D7A-104D-4493-AE28-7B180027B9BA}"/>
    <cellStyle name="Normal 2 14 2 3 2 3 2" xfId="1787" xr:uid="{CF914111-A5F8-46E3-A565-2697EAF6944E}"/>
    <cellStyle name="Normal 2 14 2 3 2 3 3" xfId="2728" xr:uid="{6E24CD4C-0912-4790-AB27-625BC380940B}"/>
    <cellStyle name="Normal 2 14 2 3 2 4" xfId="852" xr:uid="{CC247A06-B245-47D7-BAFD-829E78FD7362}"/>
    <cellStyle name="Normal 2 14 2 3 2 4 2" xfId="1788" xr:uid="{69201389-DDEA-4822-9BA1-453EB64CBB95}"/>
    <cellStyle name="Normal 2 14 2 3 2 4 3" xfId="2729" xr:uid="{E739D100-951D-4E2F-B245-009C28AC1874}"/>
    <cellStyle name="Normal 2 14 2 3 2 5" xfId="497" xr:uid="{BE85C97F-8CD6-4289-87F1-55DB79719E29}"/>
    <cellStyle name="Normal 2 14 2 3 2 5 2" xfId="1449" xr:uid="{118E4806-41AD-400D-B548-5FB63D00607B}"/>
    <cellStyle name="Normal 2 14 2 3 2 5 3" xfId="2390" xr:uid="{D59396E8-90A7-4CF6-AEBC-B94615EABD7C}"/>
    <cellStyle name="Normal 2 14 2 3 2 6" xfId="1220" xr:uid="{B6B1CF5F-E533-4156-BE34-F44D8B69AAF0}"/>
    <cellStyle name="Normal 2 14 2 3 2 7" xfId="2161" xr:uid="{3B4C3F39-75C8-46CF-8863-3640ED93EA45}"/>
    <cellStyle name="Normal 2 14 2 3 3" xfId="261" xr:uid="{BB30A574-40BB-4C00-8CDE-5F94C419FCC5}"/>
    <cellStyle name="Normal 2 14 2 3 3 2" xfId="262" xr:uid="{5BCF5BBD-7B2D-45B1-A2FE-8B7C3561C871}"/>
    <cellStyle name="Normal 2 14 2 3 3 2 2" xfId="853" xr:uid="{1D0E9534-AD52-49E0-BBCE-D9DA5DC28D43}"/>
    <cellStyle name="Normal 2 14 2 3 3 2 2 2" xfId="1789" xr:uid="{D3C8F6D3-FEA2-4354-A563-A143AB4484F3}"/>
    <cellStyle name="Normal 2 14 2 3 3 2 2 3" xfId="2730" xr:uid="{0BEE7790-9F82-4AFF-BCA4-81816DCDCB8C}"/>
    <cellStyle name="Normal 2 14 2 3 3 2 3" xfId="854" xr:uid="{5CFF9CB8-8F3D-498D-B784-A40B69EFACAD}"/>
    <cellStyle name="Normal 2 14 2 3 3 2 3 2" xfId="1790" xr:uid="{7F4BFA69-DEE8-4375-8B63-D86518444F50}"/>
    <cellStyle name="Normal 2 14 2 3 3 2 3 3" xfId="2731" xr:uid="{A7B3FB39-2FF4-4890-92DB-E50D2871FC67}"/>
    <cellStyle name="Normal 2 14 2 3 3 2 4" xfId="500" xr:uid="{282CDC40-3EA7-4274-B55D-9A0D4D6C2C80}"/>
    <cellStyle name="Normal 2 14 2 3 3 2 4 2" xfId="1452" xr:uid="{F221DDB4-AB38-4EEA-A4E9-DD88AEB1DAD4}"/>
    <cellStyle name="Normal 2 14 2 3 3 2 4 3" xfId="2393" xr:uid="{6D45275B-B5F8-41CB-9371-23FF26EE4C96}"/>
    <cellStyle name="Normal 2 14 2 3 3 2 5" xfId="1223" xr:uid="{DE30CEBD-0C71-4189-887B-C812F33A2FA7}"/>
    <cellStyle name="Normal 2 14 2 3 3 2 6" xfId="2164" xr:uid="{64CF7982-D42E-4444-B103-DD0516554B66}"/>
    <cellStyle name="Normal 2 14 2 3 3 3" xfId="855" xr:uid="{A55FCD70-EB37-4313-BE1F-52AD510BD2D5}"/>
    <cellStyle name="Normal 2 14 2 3 3 3 2" xfId="1791" xr:uid="{F9FCC721-55CD-476B-835B-A3A984E8C9DF}"/>
    <cellStyle name="Normal 2 14 2 3 3 3 3" xfId="2732" xr:uid="{66C5C93B-7602-4A26-975A-AD94A78153CC}"/>
    <cellStyle name="Normal 2 14 2 3 3 4" xfId="856" xr:uid="{F79CCBDA-6EB3-41A4-9052-069444458C87}"/>
    <cellStyle name="Normal 2 14 2 3 3 4 2" xfId="1792" xr:uid="{22F655D0-FAA3-4638-9880-A5A3FA487121}"/>
    <cellStyle name="Normal 2 14 2 3 3 4 3" xfId="2733" xr:uid="{B7B44FD0-2E2C-4526-843A-D6C259516FFF}"/>
    <cellStyle name="Normal 2 14 2 3 3 5" xfId="499" xr:uid="{CF699B71-D459-425B-B232-3F97EE2970F5}"/>
    <cellStyle name="Normal 2 14 2 3 3 5 2" xfId="1451" xr:uid="{BDBF66AA-7F18-42F3-B6D5-8C0F6ABF198E}"/>
    <cellStyle name="Normal 2 14 2 3 3 5 3" xfId="2392" xr:uid="{6D500BEB-02D4-4972-AE8E-FD23655796C2}"/>
    <cellStyle name="Normal 2 14 2 3 3 6" xfId="1222" xr:uid="{A8C21826-89E0-4909-9F62-3BAD850DA665}"/>
    <cellStyle name="Normal 2 14 2 3 3 7" xfId="2163" xr:uid="{EB2BFBA3-0B1C-4C9E-BCE6-54D7B43340F5}"/>
    <cellStyle name="Normal 2 14 2 3 4" xfId="263" xr:uid="{F4DEA1FB-CEF9-4AE8-B0DA-96A1FF9DE7E6}"/>
    <cellStyle name="Normal 2 14 2 3 4 2" xfId="857" xr:uid="{35D15A09-9E19-473B-BAD3-F41FB5B30672}"/>
    <cellStyle name="Normal 2 14 2 3 4 2 2" xfId="1793" xr:uid="{E7777151-EF7F-4BE9-9E5E-4EF636FEDBB2}"/>
    <cellStyle name="Normal 2 14 2 3 4 2 3" xfId="2734" xr:uid="{F2AD448F-09D8-4695-BDE0-2366A362FF71}"/>
    <cellStyle name="Normal 2 14 2 3 4 3" xfId="858" xr:uid="{5874992F-1687-46C9-A522-7E7F2A9414FD}"/>
    <cellStyle name="Normal 2 14 2 3 4 3 2" xfId="1794" xr:uid="{E90614EF-21B4-4254-B41B-F166FCBB905B}"/>
    <cellStyle name="Normal 2 14 2 3 4 3 3" xfId="2735" xr:uid="{6D29CEE5-0F63-40B8-94CA-EC0BD29B81F6}"/>
    <cellStyle name="Normal 2 14 2 3 4 4" xfId="501" xr:uid="{23200CEC-4AEC-48B1-B01F-9AC93A6031BE}"/>
    <cellStyle name="Normal 2 14 2 3 4 4 2" xfId="1453" xr:uid="{09891B59-DF5F-4558-B1FC-BF6FD95A577C}"/>
    <cellStyle name="Normal 2 14 2 3 4 4 3" xfId="2394" xr:uid="{8B49FB83-29EC-4844-9572-DD5992C99B4F}"/>
    <cellStyle name="Normal 2 14 2 3 4 5" xfId="1224" xr:uid="{6DD7305A-4DD3-4388-913B-71A9D9CB964A}"/>
    <cellStyle name="Normal 2 14 2 3 4 6" xfId="2165" xr:uid="{C2D977B6-0A69-4897-ABB0-1138FE509E3C}"/>
    <cellStyle name="Normal 2 14 2 3 5" xfId="859" xr:uid="{395C3F39-46B6-40DC-B2EA-B2EBFB78F52B}"/>
    <cellStyle name="Normal 2 14 2 3 5 2" xfId="1795" xr:uid="{8768E4F1-A99F-431C-BE20-8000DC326F54}"/>
    <cellStyle name="Normal 2 14 2 3 5 3" xfId="2736" xr:uid="{5DAFAAA3-3496-47D5-B617-7C0BE5C4662E}"/>
    <cellStyle name="Normal 2 14 2 3 6" xfId="860" xr:uid="{7509D65B-6B4E-4702-AE89-E5BAA7AF101A}"/>
    <cellStyle name="Normal 2 14 2 3 6 2" xfId="1796" xr:uid="{BB61F6A3-1F20-406F-A659-70766C7F5929}"/>
    <cellStyle name="Normal 2 14 2 3 6 3" xfId="2737" xr:uid="{A99361EE-AAD2-4DCE-A3B1-4993CCBEC7A8}"/>
    <cellStyle name="Normal 2 14 2 3 7" xfId="380" xr:uid="{5ECED204-EDAE-487B-8766-B87F9C5F0EFB}"/>
    <cellStyle name="Normal 2 14 2 3 7 2" xfId="1333" xr:uid="{34B8D3A8-5AF0-4B1E-B5C1-B625E714B14F}"/>
    <cellStyle name="Normal 2 14 2 3 7 3" xfId="2274" xr:uid="{8CA8AC37-8CD5-4988-9BAB-A95359B40E5A}"/>
    <cellStyle name="Normal 2 14 2 3 8" xfId="1102" xr:uid="{B5E3AA2B-D81D-48DD-86B3-3334A25B05EC}"/>
    <cellStyle name="Normal 2 14 2 3 9" xfId="2043" xr:uid="{CC1FFBE9-DACB-4E88-9A02-E4D5019CA76F}"/>
    <cellStyle name="Normal 2 14 2 4" xfId="264" xr:uid="{2F715CA5-D4FD-41B5-A497-51B87D128130}"/>
    <cellStyle name="Normal 2 14 2 4 2" xfId="265" xr:uid="{1762A4DB-7FBC-4DD5-AA8B-4CA25A7BDF8D}"/>
    <cellStyle name="Normal 2 14 2 4 2 2" xfId="861" xr:uid="{2BB8ADB2-1229-4350-A565-1C0530B94F2D}"/>
    <cellStyle name="Normal 2 14 2 4 2 2 2" xfId="1797" xr:uid="{7EE7AA98-A684-4474-B871-F1E7BB081258}"/>
    <cellStyle name="Normal 2 14 2 4 2 2 3" xfId="2738" xr:uid="{42C0E513-64FB-47F0-B6C3-28D2BD17DC90}"/>
    <cellStyle name="Normal 2 14 2 4 2 3" xfId="862" xr:uid="{2BE67013-20C0-4CCC-AE4E-37F3DAB2303C}"/>
    <cellStyle name="Normal 2 14 2 4 2 3 2" xfId="1798" xr:uid="{CDE1AAF4-9A32-443A-87D8-113192DE912D}"/>
    <cellStyle name="Normal 2 14 2 4 2 3 3" xfId="2739" xr:uid="{3E14D423-F465-4168-8CF4-623F4741D373}"/>
    <cellStyle name="Normal 2 14 2 4 2 4" xfId="503" xr:uid="{8002B5B2-1125-4FFF-A9F2-8C33AD07F39A}"/>
    <cellStyle name="Normal 2 14 2 4 2 4 2" xfId="1455" xr:uid="{A6524F84-2B5D-487D-A666-1F867BCA16E1}"/>
    <cellStyle name="Normal 2 14 2 4 2 4 3" xfId="2396" xr:uid="{B3FA7ABB-BB2E-429F-83FB-99F89713A928}"/>
    <cellStyle name="Normal 2 14 2 4 2 5" xfId="1226" xr:uid="{A160DFC6-FD18-4347-B52F-F1BDB3126D6F}"/>
    <cellStyle name="Normal 2 14 2 4 2 6" xfId="2167" xr:uid="{E3397F64-472E-4BE4-8D2C-AFB45C5AB5B0}"/>
    <cellStyle name="Normal 2 14 2 4 3" xfId="863" xr:uid="{7E8002CF-E823-4ED6-8F0E-40AADB925411}"/>
    <cellStyle name="Normal 2 14 2 4 3 2" xfId="1799" xr:uid="{DE7B189B-900C-4E5C-8B40-66B67B09A813}"/>
    <cellStyle name="Normal 2 14 2 4 3 3" xfId="2740" xr:uid="{9854B8D9-C747-4FC6-89AD-D2C3FFD83B0C}"/>
    <cellStyle name="Normal 2 14 2 4 4" xfId="864" xr:uid="{B27A74F3-3E51-4C56-8F01-D4E719756D86}"/>
    <cellStyle name="Normal 2 14 2 4 4 2" xfId="1800" xr:uid="{D58835C5-3E79-4A95-BEA8-E396CAE95C10}"/>
    <cellStyle name="Normal 2 14 2 4 4 3" xfId="2741" xr:uid="{518F2377-477A-4EC7-A49C-CAFB4955DE37}"/>
    <cellStyle name="Normal 2 14 2 4 5" xfId="502" xr:uid="{787E94B6-F06E-40A7-8B1F-39B80A472045}"/>
    <cellStyle name="Normal 2 14 2 4 5 2" xfId="1454" xr:uid="{EDDC69EE-E7B8-4D45-AC4E-0138351C1887}"/>
    <cellStyle name="Normal 2 14 2 4 5 3" xfId="2395" xr:uid="{CCAEC691-17C5-4F71-B32E-ED27AA6F6294}"/>
    <cellStyle name="Normal 2 14 2 4 6" xfId="1225" xr:uid="{8B04BA75-7A9E-448F-95EA-2B451C0A4BD2}"/>
    <cellStyle name="Normal 2 14 2 4 7" xfId="2166" xr:uid="{482AC04F-0BBC-4DC9-B34A-8755209CB126}"/>
    <cellStyle name="Normal 2 14 2 5" xfId="266" xr:uid="{3797EE99-F55D-467A-9FD6-D82E90E7A946}"/>
    <cellStyle name="Normal 2 14 2 5 2" xfId="267" xr:uid="{1D49BDA9-CCD4-49D1-B21D-C66634380E2D}"/>
    <cellStyle name="Normal 2 14 2 5 2 2" xfId="865" xr:uid="{62051C6B-9BEC-4E81-88C3-8DB9EBE88A47}"/>
    <cellStyle name="Normal 2 14 2 5 2 2 2" xfId="1801" xr:uid="{B8C41C10-B158-4E62-9891-66DB832CD5F8}"/>
    <cellStyle name="Normal 2 14 2 5 2 2 3" xfId="2742" xr:uid="{FD45F606-93AC-423C-BFC6-8D23A974429F}"/>
    <cellStyle name="Normal 2 14 2 5 2 3" xfId="866" xr:uid="{F5143755-DE24-4340-B122-009CE52DDDB0}"/>
    <cellStyle name="Normal 2 14 2 5 2 3 2" xfId="1802" xr:uid="{E51036B1-31FF-451F-B23A-322FFEFD7E10}"/>
    <cellStyle name="Normal 2 14 2 5 2 3 3" xfId="2743" xr:uid="{6DD6A234-D9AE-4C34-B3ED-FC625954DBC9}"/>
    <cellStyle name="Normal 2 14 2 5 2 4" xfId="505" xr:uid="{0866ECB1-4C54-4510-85BA-2A06B42B6F97}"/>
    <cellStyle name="Normal 2 14 2 5 2 4 2" xfId="1457" xr:uid="{8914218B-F672-429E-B4EF-82EFFAAB31D3}"/>
    <cellStyle name="Normal 2 14 2 5 2 4 3" xfId="2398" xr:uid="{BFEB128B-5158-49C2-976C-4286693B7031}"/>
    <cellStyle name="Normal 2 14 2 5 2 5" xfId="1228" xr:uid="{29A917A9-1246-4169-AF9D-52AC8FC06A91}"/>
    <cellStyle name="Normal 2 14 2 5 2 6" xfId="2169" xr:uid="{A6EEFB01-973C-41BB-8C4B-8E2A30EC8CA4}"/>
    <cellStyle name="Normal 2 14 2 5 3" xfId="867" xr:uid="{E375336E-C304-4317-A6AC-0E8BF2EAF604}"/>
    <cellStyle name="Normal 2 14 2 5 3 2" xfId="1803" xr:uid="{632CC531-4F71-44DE-9AA3-32A3A703FEA4}"/>
    <cellStyle name="Normal 2 14 2 5 3 3" xfId="2744" xr:uid="{746B19F1-D762-437E-9BE5-68578CFA7074}"/>
    <cellStyle name="Normal 2 14 2 5 4" xfId="868" xr:uid="{385D0020-33DD-4122-BA7B-193C2D083EF7}"/>
    <cellStyle name="Normal 2 14 2 5 4 2" xfId="1804" xr:uid="{8F3B740D-51C0-4CB8-9307-2CD2B584F257}"/>
    <cellStyle name="Normal 2 14 2 5 4 3" xfId="2745" xr:uid="{81AF1A84-EE28-4427-A640-BEC9836687D3}"/>
    <cellStyle name="Normal 2 14 2 5 5" xfId="504" xr:uid="{60D2E9C1-3734-4691-84F1-23A43C700040}"/>
    <cellStyle name="Normal 2 14 2 5 5 2" xfId="1456" xr:uid="{B83446C0-6D93-4C4C-9F80-20DCEC53F8C3}"/>
    <cellStyle name="Normal 2 14 2 5 5 3" xfId="2397" xr:uid="{D48AC69D-8DB4-4379-8078-E8503CB047F5}"/>
    <cellStyle name="Normal 2 14 2 5 6" xfId="1227" xr:uid="{56F01C8C-057B-4A4C-99C7-3E2A54B1F435}"/>
    <cellStyle name="Normal 2 14 2 5 7" xfId="2168" xr:uid="{2EB7167D-7707-416D-8483-BBF74B49DDC5}"/>
    <cellStyle name="Normal 2 14 2 6" xfId="268" xr:uid="{3C96A1FE-1E52-45CC-A444-99B56507A7B4}"/>
    <cellStyle name="Normal 2 14 2 6 2" xfId="869" xr:uid="{2B810BC4-3497-4280-A516-23D09A9E7263}"/>
    <cellStyle name="Normal 2 14 2 6 2 2" xfId="1805" xr:uid="{4D2B494F-E274-43D8-AA42-EE41488B1FE4}"/>
    <cellStyle name="Normal 2 14 2 6 2 3" xfId="2746" xr:uid="{85E2B6B6-2F0A-4503-82A4-03926DEFCF06}"/>
    <cellStyle name="Normal 2 14 2 6 3" xfId="870" xr:uid="{9B046945-B5F0-4F69-98B3-BD401CD95321}"/>
    <cellStyle name="Normal 2 14 2 6 3 2" xfId="1806" xr:uid="{A29F5836-EE79-49EA-B91F-5812CEB16746}"/>
    <cellStyle name="Normal 2 14 2 6 3 3" xfId="2747" xr:uid="{D3885E36-CABA-414D-ABB6-8EC07B1AA4CB}"/>
    <cellStyle name="Normal 2 14 2 6 4" xfId="506" xr:uid="{A0CE1C18-4B58-42D6-B37C-6E90E7184526}"/>
    <cellStyle name="Normal 2 14 2 6 4 2" xfId="1458" xr:uid="{5FB02D1E-D1A7-4FD7-BE37-56F31E24C741}"/>
    <cellStyle name="Normal 2 14 2 6 4 3" xfId="2399" xr:uid="{AEB43790-E708-43D2-A320-76058DA18E06}"/>
    <cellStyle name="Normal 2 14 2 6 5" xfId="1229" xr:uid="{FB17EEDD-205C-461D-B5E8-227281A9C243}"/>
    <cellStyle name="Normal 2 14 2 6 6" xfId="2170" xr:uid="{5CA9A95D-55F0-4E73-A511-E44859B58C01}"/>
    <cellStyle name="Normal 2 14 2 7" xfId="871" xr:uid="{F296D96D-CF1D-4CC5-A423-EAF96E71F33D}"/>
    <cellStyle name="Normal 2 14 2 7 2" xfId="1807" xr:uid="{D554A865-F1A7-40B0-AD4B-A08BA8734727}"/>
    <cellStyle name="Normal 2 14 2 7 3" xfId="2748" xr:uid="{844C1E22-454B-4670-9DC9-5026137C14B3}"/>
    <cellStyle name="Normal 2 14 2 8" xfId="872" xr:uid="{16D9DF25-A1EA-4925-9917-E963FD751A5E}"/>
    <cellStyle name="Normal 2 14 2 8 2" xfId="1808" xr:uid="{D374FEC4-EBBC-4826-858D-C296120F2284}"/>
    <cellStyle name="Normal 2 14 2 8 3" xfId="2749" xr:uid="{87C5DE52-FA0E-42EB-85F4-DC37D8811AB5}"/>
    <cellStyle name="Normal 2 14 2 9" xfId="378" xr:uid="{AA6F2252-DED2-4F65-9D0D-F69BCCF9EF06}"/>
    <cellStyle name="Normal 2 14 2 9 2" xfId="1331" xr:uid="{B085AA4B-779C-4E47-AEDC-6149DF213EE7}"/>
    <cellStyle name="Normal 2 14 2 9 3" xfId="2272" xr:uid="{0B0F793B-DF43-457E-A1B8-2F84723D1366}"/>
    <cellStyle name="Normal 2 14 3" xfId="59" xr:uid="{D68A4F1B-F397-4CF6-B122-B5D80A075CC6}"/>
    <cellStyle name="Normal 2 14 3 2" xfId="269" xr:uid="{9EB427D1-32FC-4AF7-B832-0ECEE4079465}"/>
    <cellStyle name="Normal 2 14 3 2 2" xfId="270" xr:uid="{D4BF4A3C-3812-4CEE-90AE-77C6DFB22624}"/>
    <cellStyle name="Normal 2 14 3 2 2 2" xfId="873" xr:uid="{065C7816-B450-4D84-BFA9-6B1C4F667A73}"/>
    <cellStyle name="Normal 2 14 3 2 2 2 2" xfId="1809" xr:uid="{A69908A5-DAEF-47B0-9755-9C55E0E98771}"/>
    <cellStyle name="Normal 2 14 3 2 2 2 3" xfId="2750" xr:uid="{6C60194F-EE42-411C-8521-7CDC5A81D630}"/>
    <cellStyle name="Normal 2 14 3 2 2 3" xfId="874" xr:uid="{7B799FFC-411A-4592-8677-93DF94D627F9}"/>
    <cellStyle name="Normal 2 14 3 2 2 3 2" xfId="1810" xr:uid="{0E37B996-A80D-4C5E-BF31-C0C871684882}"/>
    <cellStyle name="Normal 2 14 3 2 2 3 3" xfId="2751" xr:uid="{2F3FAB29-D089-4B96-B815-FE4F77E54890}"/>
    <cellStyle name="Normal 2 14 3 2 2 4" xfId="508" xr:uid="{881FCCF8-9333-4BD1-ABC8-BD6220E2084E}"/>
    <cellStyle name="Normal 2 14 3 2 2 4 2" xfId="1460" xr:uid="{A4E29C1B-40AF-47AD-ADFC-FD1747916F07}"/>
    <cellStyle name="Normal 2 14 3 2 2 4 3" xfId="2401" xr:uid="{9489E0A5-EBB1-4F8D-91BC-00D24EAF8FD2}"/>
    <cellStyle name="Normal 2 14 3 2 2 5" xfId="1231" xr:uid="{06CFC638-4121-4682-813B-90D9E10EAF6C}"/>
    <cellStyle name="Normal 2 14 3 2 2 6" xfId="2172" xr:uid="{51164AF2-529D-49DC-B993-CF9D82B85C42}"/>
    <cellStyle name="Normal 2 14 3 2 3" xfId="875" xr:uid="{899443EF-AFC6-4076-8CF0-6D593E15FEAD}"/>
    <cellStyle name="Normal 2 14 3 2 3 2" xfId="1811" xr:uid="{E7B9085D-9CA9-483A-8DA2-A3454AF9E3FA}"/>
    <cellStyle name="Normal 2 14 3 2 3 3" xfId="2752" xr:uid="{80D4FC8F-F297-4373-AF82-CF850E4BA330}"/>
    <cellStyle name="Normal 2 14 3 2 4" xfId="876" xr:uid="{5768785B-3585-4814-8831-E2C0B504585B}"/>
    <cellStyle name="Normal 2 14 3 2 4 2" xfId="1812" xr:uid="{F1372974-94F1-4FB2-967B-DBBDD3059C01}"/>
    <cellStyle name="Normal 2 14 3 2 4 3" xfId="2753" xr:uid="{66EF7334-D7E0-4EC6-A171-936C51C73DAE}"/>
    <cellStyle name="Normal 2 14 3 2 5" xfId="507" xr:uid="{E83E6154-F9CE-4F98-A71C-C7C13B7483F6}"/>
    <cellStyle name="Normal 2 14 3 2 5 2" xfId="1459" xr:uid="{D38C96F9-6F50-4DD0-B03C-360E76FCA7D5}"/>
    <cellStyle name="Normal 2 14 3 2 5 3" xfId="2400" xr:uid="{880C22F4-6318-4C2C-8071-07261F4A88BA}"/>
    <cellStyle name="Normal 2 14 3 2 6" xfId="1230" xr:uid="{8CFB2AED-17D5-47D8-883F-E4643BDCA5BE}"/>
    <cellStyle name="Normal 2 14 3 2 7" xfId="2171" xr:uid="{A3682F3E-4E18-4776-A316-B5AD60A3EA4E}"/>
    <cellStyle name="Normal 2 14 3 3" xfId="271" xr:uid="{3DF61C59-3C83-4249-BFE4-458E99D3C88F}"/>
    <cellStyle name="Normal 2 14 3 3 2" xfId="272" xr:uid="{39C708DA-F4C5-4595-A529-B44E2067E5D5}"/>
    <cellStyle name="Normal 2 14 3 3 2 2" xfId="877" xr:uid="{1A4C2132-367C-49AA-8018-DB37206DA287}"/>
    <cellStyle name="Normal 2 14 3 3 2 2 2" xfId="1813" xr:uid="{99211260-AD3C-443E-85EC-F0D039E152A4}"/>
    <cellStyle name="Normal 2 14 3 3 2 2 3" xfId="2754" xr:uid="{279208E9-1785-43B0-88C7-686F5E843910}"/>
    <cellStyle name="Normal 2 14 3 3 2 3" xfId="878" xr:uid="{78AC28F1-069D-48DE-810C-E081FD87A07E}"/>
    <cellStyle name="Normal 2 14 3 3 2 3 2" xfId="1814" xr:uid="{F370BEBD-7E06-443C-87D6-C160EA3E9D0D}"/>
    <cellStyle name="Normal 2 14 3 3 2 3 3" xfId="2755" xr:uid="{58529FA1-74CF-42BB-8273-9F5D792324B5}"/>
    <cellStyle name="Normal 2 14 3 3 2 4" xfId="510" xr:uid="{97918D24-C161-4A8E-B7D3-53AA9FC3792F}"/>
    <cellStyle name="Normal 2 14 3 3 2 4 2" xfId="1462" xr:uid="{1D9A5099-3158-47C1-96CD-0FEB476B8E39}"/>
    <cellStyle name="Normal 2 14 3 3 2 4 3" xfId="2403" xr:uid="{6706B53F-CC93-4948-B912-6CB1617988D9}"/>
    <cellStyle name="Normal 2 14 3 3 2 5" xfId="1233" xr:uid="{6856ACD1-B739-4659-A433-8897DFF1B32F}"/>
    <cellStyle name="Normal 2 14 3 3 2 6" xfId="2174" xr:uid="{16DEE71C-08E0-4E18-AF6C-2063DE1A1BAB}"/>
    <cellStyle name="Normal 2 14 3 3 3" xfId="879" xr:uid="{38A5D8C9-D3B1-4421-BCE9-FBA6C62B7592}"/>
    <cellStyle name="Normal 2 14 3 3 3 2" xfId="1815" xr:uid="{FB90CFDB-368F-4922-922A-402D21E0C482}"/>
    <cellStyle name="Normal 2 14 3 3 3 3" xfId="2756" xr:uid="{E20A5469-4B5E-4946-BB64-10DF5C7EFD28}"/>
    <cellStyle name="Normal 2 14 3 3 4" xfId="880" xr:uid="{B5A1C439-ABAD-4BCA-BFF8-9B69F7D49251}"/>
    <cellStyle name="Normal 2 14 3 3 4 2" xfId="1816" xr:uid="{9B6293A3-95A7-4BA1-B501-0C772FD37364}"/>
    <cellStyle name="Normal 2 14 3 3 4 3" xfId="2757" xr:uid="{B734CA90-9177-4E22-A690-84D1BD4F453B}"/>
    <cellStyle name="Normal 2 14 3 3 5" xfId="509" xr:uid="{7B89BC57-0E93-4460-9A75-79038F4ABD0B}"/>
    <cellStyle name="Normal 2 14 3 3 5 2" xfId="1461" xr:uid="{92D130C8-2844-4F5D-8CB9-99B739285E67}"/>
    <cellStyle name="Normal 2 14 3 3 5 3" xfId="2402" xr:uid="{FBBF8000-6B6E-42AC-A8E9-20BABF38E852}"/>
    <cellStyle name="Normal 2 14 3 3 6" xfId="1232" xr:uid="{D3F88D0F-B03B-4795-A199-6C1E9CC74EC6}"/>
    <cellStyle name="Normal 2 14 3 3 7" xfId="2173" xr:uid="{49BAB7CC-E2B1-42C7-9482-25B5F3CFD5D9}"/>
    <cellStyle name="Normal 2 14 3 4" xfId="273" xr:uid="{2B305FC4-D148-459D-BBF1-D889F0CE68D2}"/>
    <cellStyle name="Normal 2 14 3 4 2" xfId="881" xr:uid="{02B62488-07E2-4AA5-A5A8-7968BEEC9F25}"/>
    <cellStyle name="Normal 2 14 3 4 2 2" xfId="1817" xr:uid="{385ABA18-63CF-410A-9338-249DC18EED83}"/>
    <cellStyle name="Normal 2 14 3 4 2 3" xfId="2758" xr:uid="{27C999C7-ED74-4566-984C-82BDFB76221B}"/>
    <cellStyle name="Normal 2 14 3 4 3" xfId="882" xr:uid="{5EFD23C2-3B94-4D99-B25C-1EEAEA53BBFE}"/>
    <cellStyle name="Normal 2 14 3 4 3 2" xfId="1818" xr:uid="{814B79D8-8937-4394-A4D8-9121402E1E39}"/>
    <cellStyle name="Normal 2 14 3 4 3 3" xfId="2759" xr:uid="{CB37AFE4-C933-435B-BDB3-0921F0BADDE7}"/>
    <cellStyle name="Normal 2 14 3 4 4" xfId="511" xr:uid="{B66F0089-DBEC-4580-9B94-E185BA0E8C58}"/>
    <cellStyle name="Normal 2 14 3 4 4 2" xfId="1463" xr:uid="{0F008246-DE55-43CD-8DC4-678230C3DF17}"/>
    <cellStyle name="Normal 2 14 3 4 4 3" xfId="2404" xr:uid="{018209F8-BE7B-440A-BA73-CF1884099DDF}"/>
    <cellStyle name="Normal 2 14 3 4 5" xfId="1234" xr:uid="{53491799-2CFE-4692-9BB5-908F82635DA7}"/>
    <cellStyle name="Normal 2 14 3 4 6" xfId="2175" xr:uid="{B5BE043F-B227-4054-98C1-633C73440193}"/>
    <cellStyle name="Normal 2 14 3 5" xfId="883" xr:uid="{BC80A9B0-DDBA-4849-BE51-C04DAE379D23}"/>
    <cellStyle name="Normal 2 14 3 5 2" xfId="1819" xr:uid="{A76CEB54-9B65-4E1A-9A52-B2FAD8D3E420}"/>
    <cellStyle name="Normal 2 14 3 5 3" xfId="2760" xr:uid="{AF247D8B-01F1-4DE8-A7C6-9849A480C24E}"/>
    <cellStyle name="Normal 2 14 3 6" xfId="884" xr:uid="{0FF84671-94F5-43A6-B0F6-091A7E4D16E8}"/>
    <cellStyle name="Normal 2 14 3 6 2" xfId="1820" xr:uid="{F66C84FA-579F-46B4-9685-B07E93DEBC0D}"/>
    <cellStyle name="Normal 2 14 3 6 3" xfId="2761" xr:uid="{2CE54C67-0355-4FA9-845C-422A45C7F0F2}"/>
    <cellStyle name="Normal 2 14 3 7" xfId="381" xr:uid="{F6EDFE38-A5A4-46AA-AEBC-48FAE4455FFD}"/>
    <cellStyle name="Normal 2 14 3 7 2" xfId="1334" xr:uid="{E0995268-AADF-495F-B3E1-896A74D831F8}"/>
    <cellStyle name="Normal 2 14 3 7 3" xfId="2275" xr:uid="{2F9C1C2F-872D-4DFE-817A-73EF708E5514}"/>
    <cellStyle name="Normal 2 14 3 8" xfId="1103" xr:uid="{4CF4F18C-E08B-411A-8655-51E3D208AEC4}"/>
    <cellStyle name="Normal 2 14 3 9" xfId="2044" xr:uid="{D109E0E2-FA43-4363-A591-961730C583D4}"/>
    <cellStyle name="Normal 2 14 4" xfId="60" xr:uid="{CF25FA24-CAD1-4A43-9EC0-EFC08EE1584D}"/>
    <cellStyle name="Normal 2 14 4 2" xfId="274" xr:uid="{1040E177-DC63-48E8-987D-F32A1497C14B}"/>
    <cellStyle name="Normal 2 14 4 2 2" xfId="275" xr:uid="{6E946098-E112-4A69-A455-4AF77DD8FB2B}"/>
    <cellStyle name="Normal 2 14 4 2 2 2" xfId="885" xr:uid="{F5B3D606-FFCD-4678-88EC-59A8CA2F0ED9}"/>
    <cellStyle name="Normal 2 14 4 2 2 2 2" xfId="1821" xr:uid="{4C850B6E-A16E-4A88-A7DF-4F44AE29DB59}"/>
    <cellStyle name="Normal 2 14 4 2 2 2 3" xfId="2762" xr:uid="{7DE5DC98-68A1-488A-A96E-8FA665570C38}"/>
    <cellStyle name="Normal 2 14 4 2 2 3" xfId="886" xr:uid="{2AFCB2C8-70A7-47DA-9324-989EFDEDE401}"/>
    <cellStyle name="Normal 2 14 4 2 2 3 2" xfId="1822" xr:uid="{7F905FDB-40FF-4698-9A28-4CDA8FCECAB0}"/>
    <cellStyle name="Normal 2 14 4 2 2 3 3" xfId="2763" xr:uid="{F8FB96CC-1CD6-4C78-988F-C2180F6F3A4F}"/>
    <cellStyle name="Normal 2 14 4 2 2 4" xfId="513" xr:uid="{41834794-3296-4F80-AB5D-8BFAFEB237DE}"/>
    <cellStyle name="Normal 2 14 4 2 2 4 2" xfId="1465" xr:uid="{F12D7F11-5CB2-4D8F-A445-C9B1F1E94ECC}"/>
    <cellStyle name="Normal 2 14 4 2 2 4 3" xfId="2406" xr:uid="{EDC8E752-5CEF-42F3-AA5D-AADD2C3CDD74}"/>
    <cellStyle name="Normal 2 14 4 2 2 5" xfId="1236" xr:uid="{922EFF23-1B36-4388-B480-2875EE83A6E1}"/>
    <cellStyle name="Normal 2 14 4 2 2 6" xfId="2177" xr:uid="{D793B863-7200-481F-95E8-41510405C720}"/>
    <cellStyle name="Normal 2 14 4 2 3" xfId="887" xr:uid="{188A9720-05AC-4A5D-9EDB-F6BEC94D2DBB}"/>
    <cellStyle name="Normal 2 14 4 2 3 2" xfId="1823" xr:uid="{F58ADA93-94D6-49B5-B6E2-72822AB9B181}"/>
    <cellStyle name="Normal 2 14 4 2 3 3" xfId="2764" xr:uid="{1DA7FE66-39FB-4BD5-B3CA-9AAE416823A1}"/>
    <cellStyle name="Normal 2 14 4 2 4" xfId="888" xr:uid="{5AB1C42E-5586-4093-8CE7-A0A0A1FF83DD}"/>
    <cellStyle name="Normal 2 14 4 2 4 2" xfId="1824" xr:uid="{21E2C247-7D96-4C71-A5F6-4BDFE6C520FA}"/>
    <cellStyle name="Normal 2 14 4 2 4 3" xfId="2765" xr:uid="{0C3B96FB-A281-4E67-A701-7EDA20DA31C0}"/>
    <cellStyle name="Normal 2 14 4 2 5" xfId="512" xr:uid="{73E9C782-2651-4762-81F3-CD2B7CE2AD5F}"/>
    <cellStyle name="Normal 2 14 4 2 5 2" xfId="1464" xr:uid="{486E9E7B-7AF8-44A5-9C4A-13BEBB5AFC9B}"/>
    <cellStyle name="Normal 2 14 4 2 5 3" xfId="2405" xr:uid="{E7B9111C-1389-4E0D-B54B-AFA720752C43}"/>
    <cellStyle name="Normal 2 14 4 2 6" xfId="1235" xr:uid="{246F8549-3F2E-4FBE-920A-7AB61F65A74F}"/>
    <cellStyle name="Normal 2 14 4 2 7" xfId="2176" xr:uid="{FFB5874C-90C8-4E28-8653-33FD5F28B054}"/>
    <cellStyle name="Normal 2 14 4 3" xfId="276" xr:uid="{25CEB599-2A1C-44E6-BD4C-DE19A25345D3}"/>
    <cellStyle name="Normal 2 14 4 3 2" xfId="277" xr:uid="{C8F11585-15FF-4DC0-A3A1-4BD9ED0C26D7}"/>
    <cellStyle name="Normal 2 14 4 3 2 2" xfId="889" xr:uid="{CCB81A2C-FAED-4E14-A836-115F2A9C97FF}"/>
    <cellStyle name="Normal 2 14 4 3 2 2 2" xfId="1825" xr:uid="{E5ED204F-4C06-40D2-BC39-C06FA182BF78}"/>
    <cellStyle name="Normal 2 14 4 3 2 2 3" xfId="2766" xr:uid="{B6454370-701E-4151-AED0-D669AAF43D35}"/>
    <cellStyle name="Normal 2 14 4 3 2 3" xfId="890" xr:uid="{F008D341-F7C0-4438-B580-147C4ED65DB3}"/>
    <cellStyle name="Normal 2 14 4 3 2 3 2" xfId="1826" xr:uid="{AE4C3F95-68B8-4262-B813-CD00D7312AFD}"/>
    <cellStyle name="Normal 2 14 4 3 2 3 3" xfId="2767" xr:uid="{8833E9E8-27B9-4189-8ED5-5FE7B2C73290}"/>
    <cellStyle name="Normal 2 14 4 3 2 4" xfId="515" xr:uid="{A5A529E9-1F7C-4CFA-B3B4-8D7C0F0F3FAD}"/>
    <cellStyle name="Normal 2 14 4 3 2 4 2" xfId="1467" xr:uid="{8559E922-7559-4A79-A2D0-33ABECBE439A}"/>
    <cellStyle name="Normal 2 14 4 3 2 4 3" xfId="2408" xr:uid="{51D3C5D3-05C3-4F9E-8713-B68A7AFD665F}"/>
    <cellStyle name="Normal 2 14 4 3 2 5" xfId="1238" xr:uid="{BD180366-AD12-400D-B1AE-CD6C04A2701E}"/>
    <cellStyle name="Normal 2 14 4 3 2 6" xfId="2179" xr:uid="{745181CE-E927-46F7-B247-CEB4B7E80058}"/>
    <cellStyle name="Normal 2 14 4 3 3" xfId="891" xr:uid="{0BEB1159-6752-42E6-9BD7-AB3D7D0FDCE9}"/>
    <cellStyle name="Normal 2 14 4 3 3 2" xfId="1827" xr:uid="{CF4105D9-5E02-4C5D-95AD-DB63CD573096}"/>
    <cellStyle name="Normal 2 14 4 3 3 3" xfId="2768" xr:uid="{97616CE8-676B-44FB-B48C-A76B04A7B2FB}"/>
    <cellStyle name="Normal 2 14 4 3 4" xfId="892" xr:uid="{DC4D33B8-E946-4150-B18B-09892E6C9DA7}"/>
    <cellStyle name="Normal 2 14 4 3 4 2" xfId="1828" xr:uid="{8AEBDD3B-61F2-4BB7-9EDA-699D38685079}"/>
    <cellStyle name="Normal 2 14 4 3 4 3" xfId="2769" xr:uid="{9703B457-71B0-4C06-A867-16C08D9E2596}"/>
    <cellStyle name="Normal 2 14 4 3 5" xfId="514" xr:uid="{07603A95-95ED-486A-8BE8-EB85246DC8A7}"/>
    <cellStyle name="Normal 2 14 4 3 5 2" xfId="1466" xr:uid="{088D9DC3-46F9-4064-88B4-EF79A3298AF7}"/>
    <cellStyle name="Normal 2 14 4 3 5 3" xfId="2407" xr:uid="{04756DBF-92B8-43BC-8858-6454007179E2}"/>
    <cellStyle name="Normal 2 14 4 3 6" xfId="1237" xr:uid="{2AEF6235-795D-4B28-824C-A80A1B569CD6}"/>
    <cellStyle name="Normal 2 14 4 3 7" xfId="2178" xr:uid="{1B28FBCB-B42A-4E2B-A21F-035AD3D28FA2}"/>
    <cellStyle name="Normal 2 14 4 4" xfId="278" xr:uid="{22A4E3C1-45B8-4F06-9896-53186B01CC74}"/>
    <cellStyle name="Normal 2 14 4 4 2" xfId="893" xr:uid="{1BFD8C32-1AC9-4E21-BA67-93BEE9E26531}"/>
    <cellStyle name="Normal 2 14 4 4 2 2" xfId="1829" xr:uid="{66F3A75D-5235-45F6-A26A-DC4DBA093F10}"/>
    <cellStyle name="Normal 2 14 4 4 2 3" xfId="2770" xr:uid="{0533AABE-A591-4B14-9FD8-A51AB400E4D6}"/>
    <cellStyle name="Normal 2 14 4 4 3" xfId="894" xr:uid="{D6397372-8648-4697-8506-F765B45FF8C3}"/>
    <cellStyle name="Normal 2 14 4 4 3 2" xfId="1830" xr:uid="{2A0E95D2-E936-4448-902F-10726328D89A}"/>
    <cellStyle name="Normal 2 14 4 4 3 3" xfId="2771" xr:uid="{91A60EF5-13D6-429F-9052-6D1929DD4135}"/>
    <cellStyle name="Normal 2 14 4 4 4" xfId="516" xr:uid="{E4D70ADC-B0A0-43F4-AD67-201168E80086}"/>
    <cellStyle name="Normal 2 14 4 4 4 2" xfId="1468" xr:uid="{80BADF20-E462-44C7-AFF8-3F541568508F}"/>
    <cellStyle name="Normal 2 14 4 4 4 3" xfId="2409" xr:uid="{CD456FFA-3414-48CC-84E4-3723EE68EDD4}"/>
    <cellStyle name="Normal 2 14 4 4 5" xfId="1239" xr:uid="{59931749-94E3-403C-A513-55177A90E68C}"/>
    <cellStyle name="Normal 2 14 4 4 6" xfId="2180" xr:uid="{960AAC80-3951-4EEC-9CAC-D675D9DADCEF}"/>
    <cellStyle name="Normal 2 14 4 5" xfId="895" xr:uid="{8D7AE771-7ED2-452A-94F5-01193924A67F}"/>
    <cellStyle name="Normal 2 14 4 5 2" xfId="1831" xr:uid="{17D5210D-DE2F-42D0-8C4C-0716567A4F43}"/>
    <cellStyle name="Normal 2 14 4 5 3" xfId="2772" xr:uid="{4E612AC6-66F1-4B11-B459-CB38D3F94083}"/>
    <cellStyle name="Normal 2 14 4 6" xfId="896" xr:uid="{491EE052-9776-4367-A5A7-4F80D8C236CB}"/>
    <cellStyle name="Normal 2 14 4 6 2" xfId="1832" xr:uid="{E6402D5D-178C-4AF6-AF65-E2E684F6AD00}"/>
    <cellStyle name="Normal 2 14 4 6 3" xfId="2773" xr:uid="{9FB8F413-AEDF-4A4B-9D45-B1275A6FFAED}"/>
    <cellStyle name="Normal 2 14 4 7" xfId="382" xr:uid="{1A8C5642-BC29-4519-B447-FF8604E4AA5A}"/>
    <cellStyle name="Normal 2 14 4 7 2" xfId="1335" xr:uid="{9EE80838-5498-408F-83DD-5AA6291D890A}"/>
    <cellStyle name="Normal 2 14 4 7 3" xfId="2276" xr:uid="{56DE0338-0D37-4DAD-AE44-0893AE70CDE7}"/>
    <cellStyle name="Normal 2 14 4 8" xfId="1104" xr:uid="{BF0EE312-99CA-418B-9C89-35EA56753C99}"/>
    <cellStyle name="Normal 2 14 4 9" xfId="2045" xr:uid="{C5933493-3471-475B-B368-9123B7FE45AD}"/>
    <cellStyle name="Normal 2 14 5" xfId="279" xr:uid="{A557F0AD-BE6C-46C8-9F98-1D9C424D5016}"/>
    <cellStyle name="Normal 2 14 5 2" xfId="280" xr:uid="{D47C1836-7DCC-4C3C-9918-2C13A2AA804A}"/>
    <cellStyle name="Normal 2 14 5 2 2" xfId="897" xr:uid="{9DDF6949-E8BD-4E89-88E6-5E1613AA49D0}"/>
    <cellStyle name="Normal 2 14 5 2 2 2" xfId="1833" xr:uid="{AEF46680-085D-4A80-8862-B40197E433B1}"/>
    <cellStyle name="Normal 2 14 5 2 2 3" xfId="2774" xr:uid="{BAFC0373-7194-46BB-8B35-7CAD9DDFB30A}"/>
    <cellStyle name="Normal 2 14 5 2 3" xfId="898" xr:uid="{D3F7DE88-86AD-4E0E-99C9-E119A30A8851}"/>
    <cellStyle name="Normal 2 14 5 2 3 2" xfId="1834" xr:uid="{222F0985-0F8C-48C7-914F-AC171932C412}"/>
    <cellStyle name="Normal 2 14 5 2 3 3" xfId="2775" xr:uid="{4E51C983-7305-4208-BE9B-57FBBD104131}"/>
    <cellStyle name="Normal 2 14 5 2 4" xfId="518" xr:uid="{B9387BF8-4FF3-4F43-ABBC-D77F76D7F0AD}"/>
    <cellStyle name="Normal 2 14 5 2 4 2" xfId="1470" xr:uid="{8A6DB4D8-A8C2-47A5-93DF-62D497CC3AA0}"/>
    <cellStyle name="Normal 2 14 5 2 4 3" xfId="2411" xr:uid="{1CD5AF71-C031-49D9-8058-6B3840CF1F14}"/>
    <cellStyle name="Normal 2 14 5 2 5" xfId="1241" xr:uid="{0CEB1798-A276-45A5-906F-E086F88D0AD0}"/>
    <cellStyle name="Normal 2 14 5 2 6" xfId="2182" xr:uid="{75DDCD5C-1EE9-48BF-B04B-2D209FB811CD}"/>
    <cellStyle name="Normal 2 14 5 3" xfId="899" xr:uid="{68966730-33AF-45CD-9943-C8CA46067602}"/>
    <cellStyle name="Normal 2 14 5 3 2" xfId="1835" xr:uid="{BFF0D540-A17E-4238-B093-B4F0BB829BAC}"/>
    <cellStyle name="Normal 2 14 5 3 3" xfId="2776" xr:uid="{030AF263-40A4-4BD3-899D-CE94F85CF74C}"/>
    <cellStyle name="Normal 2 14 5 4" xfId="900" xr:uid="{F1A0DF6D-C8F9-46F5-82DF-7CC2D3D75E4A}"/>
    <cellStyle name="Normal 2 14 5 4 2" xfId="1836" xr:uid="{A5340AAA-83C4-4914-A553-668C0125BD20}"/>
    <cellStyle name="Normal 2 14 5 4 3" xfId="2777" xr:uid="{C3731620-C424-4D17-B58A-D2E1D63521B2}"/>
    <cellStyle name="Normal 2 14 5 5" xfId="517" xr:uid="{617BCB6D-48CA-4354-BE63-C8E44DA43EF8}"/>
    <cellStyle name="Normal 2 14 5 5 2" xfId="1469" xr:uid="{9ED65319-15F9-4675-94D8-BCB8F22153DB}"/>
    <cellStyle name="Normal 2 14 5 5 3" xfId="2410" xr:uid="{7CD470A4-79F7-4509-A43A-4A923F7634DF}"/>
    <cellStyle name="Normal 2 14 5 6" xfId="1240" xr:uid="{EC52A082-ADAA-443B-91F2-51AC4ABCF7B9}"/>
    <cellStyle name="Normal 2 14 5 7" xfId="2181" xr:uid="{A96F3F26-3FEA-406B-B8B8-47E88C5A1D41}"/>
    <cellStyle name="Normal 2 14 6" xfId="281" xr:uid="{D0C36844-CEB6-4081-8CCC-AA6530A75D49}"/>
    <cellStyle name="Normal 2 14 6 2" xfId="282" xr:uid="{D58C0750-113B-4DB3-B91B-A10B0DB6282A}"/>
    <cellStyle name="Normal 2 14 6 2 2" xfId="901" xr:uid="{5EB3BF2E-7DFA-4217-A8C4-447EF6555889}"/>
    <cellStyle name="Normal 2 14 6 2 2 2" xfId="1837" xr:uid="{F9791E99-85E5-4544-87C5-2FADC0A01CC5}"/>
    <cellStyle name="Normal 2 14 6 2 2 3" xfId="2778" xr:uid="{AAC3511A-14EA-4127-B035-C7FCF1848D66}"/>
    <cellStyle name="Normal 2 14 6 2 3" xfId="902" xr:uid="{FFAEA3FE-EEDE-4C81-B65D-7CF6AB95FD71}"/>
    <cellStyle name="Normal 2 14 6 2 3 2" xfId="1838" xr:uid="{10B100BD-67F7-4833-884C-06A546577F81}"/>
    <cellStyle name="Normal 2 14 6 2 3 3" xfId="2779" xr:uid="{7DCB97A3-A8D0-4592-A30B-288F49F95F2D}"/>
    <cellStyle name="Normal 2 14 6 2 4" xfId="520" xr:uid="{00E7F395-BEDF-45D9-9E70-A15533E917F4}"/>
    <cellStyle name="Normal 2 14 6 2 4 2" xfId="1472" xr:uid="{3919D354-E548-47EC-AAEF-B72C134D17D9}"/>
    <cellStyle name="Normal 2 14 6 2 4 3" xfId="2413" xr:uid="{FDFAC27F-9E36-47F8-A7E3-6D48916302E9}"/>
    <cellStyle name="Normal 2 14 6 2 5" xfId="1243" xr:uid="{C04BEA1E-0820-40F5-9807-18916FDE5CDB}"/>
    <cellStyle name="Normal 2 14 6 2 6" xfId="2184" xr:uid="{019E6037-2E76-4F25-B536-20709220D1F4}"/>
    <cellStyle name="Normal 2 14 6 3" xfId="903" xr:uid="{E18FFF0B-5FED-421C-B665-0D0B07C5E03E}"/>
    <cellStyle name="Normal 2 14 6 3 2" xfId="1839" xr:uid="{68EC878B-BBCF-4D55-B63E-296315D8CE61}"/>
    <cellStyle name="Normal 2 14 6 3 3" xfId="2780" xr:uid="{99ADCF7A-5794-4205-BFF8-0A952BB4EFD2}"/>
    <cellStyle name="Normal 2 14 6 4" xfId="904" xr:uid="{A3944FAB-92EA-4FA0-9DD3-1E5271F12F8E}"/>
    <cellStyle name="Normal 2 14 6 4 2" xfId="1840" xr:uid="{3FC1F207-E1F6-41ED-83F4-57040D03245F}"/>
    <cellStyle name="Normal 2 14 6 4 3" xfId="2781" xr:uid="{4F832AB3-3827-4371-B090-1B6C6B3EA12C}"/>
    <cellStyle name="Normal 2 14 6 5" xfId="519" xr:uid="{0F57CD92-F80D-413D-9677-21C6D1234D17}"/>
    <cellStyle name="Normal 2 14 6 5 2" xfId="1471" xr:uid="{183CE860-CB10-4827-A739-E6E6D827BA27}"/>
    <cellStyle name="Normal 2 14 6 5 3" xfId="2412" xr:uid="{7204BB48-6E7F-4920-BB07-782BB6D44FEC}"/>
    <cellStyle name="Normal 2 14 6 6" xfId="1242" xr:uid="{538B27C4-62B7-40E6-945B-AB9C10FBD4DD}"/>
    <cellStyle name="Normal 2 14 6 7" xfId="2183" xr:uid="{C7C59421-8031-4320-9E04-83374D8EB874}"/>
    <cellStyle name="Normal 2 14 7" xfId="283" xr:uid="{7A60AA2A-086B-414C-AE04-FF2AAC22BE85}"/>
    <cellStyle name="Normal 2 14 7 2" xfId="905" xr:uid="{6A390BCC-BEB4-44FB-A65E-3B3ACF2482A9}"/>
    <cellStyle name="Normal 2 14 7 2 2" xfId="1841" xr:uid="{8951DA09-0E5C-4F70-8D94-C5AB1DB7BDCF}"/>
    <cellStyle name="Normal 2 14 7 2 3" xfId="2782" xr:uid="{8189E874-41CB-4DBB-8279-D706C725A8EC}"/>
    <cellStyle name="Normal 2 14 7 3" xfId="906" xr:uid="{1C833BFF-0A6F-4AAC-897F-96FAA5521FB5}"/>
    <cellStyle name="Normal 2 14 7 3 2" xfId="1842" xr:uid="{8FAFD4B0-B439-43B3-A336-5B04377A2E46}"/>
    <cellStyle name="Normal 2 14 7 3 3" xfId="2783" xr:uid="{58A37CB0-6837-409B-A18C-CAFF95F22C3C}"/>
    <cellStyle name="Normal 2 14 7 4" xfId="521" xr:uid="{1462047A-F189-4C3A-8A1D-4807360D5CE4}"/>
    <cellStyle name="Normal 2 14 7 4 2" xfId="1473" xr:uid="{A173C2CA-CD66-4FB6-BEC4-F5E5458BAA2F}"/>
    <cellStyle name="Normal 2 14 7 4 3" xfId="2414" xr:uid="{E46FE8C5-FCB8-44DA-8BBA-B7A30D33C5CE}"/>
    <cellStyle name="Normal 2 14 7 5" xfId="1244" xr:uid="{0D4DCEBD-BAB9-4906-A251-9207DEAA2573}"/>
    <cellStyle name="Normal 2 14 7 6" xfId="2185" xr:uid="{C1870BA0-0555-42AD-999B-AD7CCDAE1C43}"/>
    <cellStyle name="Normal 2 14 8" xfId="907" xr:uid="{0A019393-F862-43B9-985D-F65862CDFA5A}"/>
    <cellStyle name="Normal 2 14 8 2" xfId="1843" xr:uid="{83073C22-77CF-428F-ACE2-FFF8AF449735}"/>
    <cellStyle name="Normal 2 14 8 3" xfId="2784" xr:uid="{22C9E9A3-0DA9-41EB-A562-E7722BCC3C0E}"/>
    <cellStyle name="Normal 2 14 9" xfId="908" xr:uid="{B2A932E9-78F1-42B6-9378-623569866F55}"/>
    <cellStyle name="Normal 2 14 9 2" xfId="1844" xr:uid="{7E750EB9-B9BA-4B81-9894-856B1518E787}"/>
    <cellStyle name="Normal 2 14 9 3" xfId="2785" xr:uid="{49741CDE-ECE6-4D4E-8395-C43A0E389236}"/>
    <cellStyle name="Normal 2 15" xfId="40" xr:uid="{996DC142-C31D-49EA-82F4-45EA1C63B7EC}"/>
    <cellStyle name="Normal 2 2" xfId="61" xr:uid="{27D0B29D-E779-427C-9F4D-AE66685B7923}"/>
    <cellStyle name="Normal 2 3" xfId="62" xr:uid="{C584BB83-ABCB-4604-9312-18D1BDFF2D09}"/>
    <cellStyle name="Normal 2 3 2" xfId="284" xr:uid="{ED71214B-BB8A-4357-BA9C-980F06BD898B}"/>
    <cellStyle name="Normal 2 4" xfId="63" xr:uid="{8FA0B693-CC7C-4E4C-A63E-C852AD2C49BD}"/>
    <cellStyle name="Normal 2 5" xfId="64" xr:uid="{0E86A144-E2AB-41E2-B817-F807FF4C3133}"/>
    <cellStyle name="Normal 2 5 2" xfId="65" xr:uid="{9F921949-D79B-4C9B-86A0-38DF0EE72536}"/>
    <cellStyle name="Normal 2 5 2 10" xfId="383" xr:uid="{CBD83093-AA3C-46FE-95EE-D742AF7F3D69}"/>
    <cellStyle name="Normal 2 5 2 10 2" xfId="1336" xr:uid="{F0133BEB-4A0E-4980-978C-F1C56AEC4176}"/>
    <cellStyle name="Normal 2 5 2 10 3" xfId="2277" xr:uid="{BC07D81A-1268-45FE-AF92-A6269989C2B3}"/>
    <cellStyle name="Normal 2 5 2 11" xfId="1105" xr:uid="{2A74C0DC-66EF-4239-805E-52C6C36F895C}"/>
    <cellStyle name="Normal 2 5 2 12" xfId="2046" xr:uid="{074A50A4-7755-4AE4-BFF8-A1018ACA8081}"/>
    <cellStyle name="Normal 2 5 2 2" xfId="66" xr:uid="{A1FB13BB-BD9F-4375-9743-341DBB11C61F}"/>
    <cellStyle name="Normal 2 5 2 2 10" xfId="1106" xr:uid="{901BAC60-4D3A-4BD1-8911-792D157CA6B4}"/>
    <cellStyle name="Normal 2 5 2 2 11" xfId="2047" xr:uid="{B4DF36AA-66C1-4577-8F5B-9570D73B095A}"/>
    <cellStyle name="Normal 2 5 2 2 2" xfId="67" xr:uid="{926444F0-CB21-47D5-A251-A27DC275EE34}"/>
    <cellStyle name="Normal 2 5 2 2 2 2" xfId="285" xr:uid="{F097D64E-97B4-4A02-82C3-7597B11D9C51}"/>
    <cellStyle name="Normal 2 5 2 2 2 2 2" xfId="286" xr:uid="{31591B93-1B96-42B3-9750-E15DA99FA945}"/>
    <cellStyle name="Normal 2 5 2 2 2 2 2 2" xfId="909" xr:uid="{F1AD1D4F-E400-48FD-AA7D-60074E870183}"/>
    <cellStyle name="Normal 2 5 2 2 2 2 2 2 2" xfId="1845" xr:uid="{FCEE3E84-7CFB-4BFF-9CE4-20F8E42E2815}"/>
    <cellStyle name="Normal 2 5 2 2 2 2 2 2 3" xfId="2786" xr:uid="{BF4B0021-F9EA-4078-8775-A56700C79DB5}"/>
    <cellStyle name="Normal 2 5 2 2 2 2 2 3" xfId="910" xr:uid="{DCD7B89B-AD97-4A6B-B94D-0AAC382C611C}"/>
    <cellStyle name="Normal 2 5 2 2 2 2 2 3 2" xfId="1846" xr:uid="{ED087BFA-B549-4BD8-A90E-8786448A6109}"/>
    <cellStyle name="Normal 2 5 2 2 2 2 2 3 3" xfId="2787" xr:uid="{461F06F6-EB79-4E85-85A2-187F01E12CF6}"/>
    <cellStyle name="Normal 2 5 2 2 2 2 2 4" xfId="523" xr:uid="{AB92A9F3-733C-4D0B-A459-2175BEE6642C}"/>
    <cellStyle name="Normal 2 5 2 2 2 2 2 4 2" xfId="1475" xr:uid="{1B1D29A6-671F-477F-B818-0B34D5567B60}"/>
    <cellStyle name="Normal 2 5 2 2 2 2 2 4 3" xfId="2416" xr:uid="{CB4B9347-0BA8-4277-87AA-2A7AC887AE52}"/>
    <cellStyle name="Normal 2 5 2 2 2 2 2 5" xfId="1246" xr:uid="{5E74C5EC-5444-4EA3-87FA-F6922C0C2D4A}"/>
    <cellStyle name="Normal 2 5 2 2 2 2 2 6" xfId="2187" xr:uid="{2D437551-9192-4D56-AF9B-750F7F7571C3}"/>
    <cellStyle name="Normal 2 5 2 2 2 2 3" xfId="911" xr:uid="{8FC670AF-1E3D-42DD-8835-2E030525CEAE}"/>
    <cellStyle name="Normal 2 5 2 2 2 2 3 2" xfId="1847" xr:uid="{F4419B32-6A1D-4A01-8261-D369A8F84D38}"/>
    <cellStyle name="Normal 2 5 2 2 2 2 3 3" xfId="2788" xr:uid="{B8B59946-DDD6-4CFF-B503-50F127AFE5F1}"/>
    <cellStyle name="Normal 2 5 2 2 2 2 4" xfId="912" xr:uid="{3C423889-C093-4CDD-82CB-AA176E33088D}"/>
    <cellStyle name="Normal 2 5 2 2 2 2 4 2" xfId="1848" xr:uid="{887524AA-FF00-4D5C-BAF9-668767A25C26}"/>
    <cellStyle name="Normal 2 5 2 2 2 2 4 3" xfId="2789" xr:uid="{619FA091-FA31-4316-A2DC-F0C1F3366272}"/>
    <cellStyle name="Normal 2 5 2 2 2 2 5" xfId="522" xr:uid="{7D204065-5BC4-437E-BABA-C2AFD997162D}"/>
    <cellStyle name="Normal 2 5 2 2 2 2 5 2" xfId="1474" xr:uid="{872C4722-3D6B-4BFE-96B2-B6C72F7356FF}"/>
    <cellStyle name="Normal 2 5 2 2 2 2 5 3" xfId="2415" xr:uid="{0A96D6F7-F2A3-4480-9FDF-5425162EEB16}"/>
    <cellStyle name="Normal 2 5 2 2 2 2 6" xfId="1245" xr:uid="{8418B112-0363-4627-B3AD-4F6844CA1906}"/>
    <cellStyle name="Normal 2 5 2 2 2 2 7" xfId="2186" xr:uid="{A1C2E184-B93B-407D-B66D-937F573DFFC6}"/>
    <cellStyle name="Normal 2 5 2 2 2 3" xfId="287" xr:uid="{94C7D067-6D5C-48B8-830D-71BE9FDAF13B}"/>
    <cellStyle name="Normal 2 5 2 2 2 3 2" xfId="288" xr:uid="{424E42CC-FA0C-4BB9-BCC7-A38AA89B3C0F}"/>
    <cellStyle name="Normal 2 5 2 2 2 3 2 2" xfId="913" xr:uid="{BEC6554E-148B-4DAD-ADA0-F1E495E68067}"/>
    <cellStyle name="Normal 2 5 2 2 2 3 2 2 2" xfId="1849" xr:uid="{23348ADA-F00F-418B-B431-D8B6959B93EA}"/>
    <cellStyle name="Normal 2 5 2 2 2 3 2 2 3" xfId="2790" xr:uid="{34F61D27-2E03-42BA-BE88-E72FF3BDC260}"/>
    <cellStyle name="Normal 2 5 2 2 2 3 2 3" xfId="914" xr:uid="{ABF0FBC2-14BF-441B-BD39-AD03C7728C7E}"/>
    <cellStyle name="Normal 2 5 2 2 2 3 2 3 2" xfId="1850" xr:uid="{B8B4CBE6-A118-4F73-86FE-471ECD0C1F56}"/>
    <cellStyle name="Normal 2 5 2 2 2 3 2 3 3" xfId="2791" xr:uid="{3794CAE3-8E90-4B60-9B75-C929930C9BCE}"/>
    <cellStyle name="Normal 2 5 2 2 2 3 2 4" xfId="525" xr:uid="{32D0A850-85D3-475D-BEA4-3395D092E6DC}"/>
    <cellStyle name="Normal 2 5 2 2 2 3 2 4 2" xfId="1477" xr:uid="{A36384A6-7D89-4995-B691-358FC1F69971}"/>
    <cellStyle name="Normal 2 5 2 2 2 3 2 4 3" xfId="2418" xr:uid="{66A68197-FEA0-4807-AD69-B09698FFFB5C}"/>
    <cellStyle name="Normal 2 5 2 2 2 3 2 5" xfId="1248" xr:uid="{18AEC29C-34E6-4FC9-8885-63B3D85A73F3}"/>
    <cellStyle name="Normal 2 5 2 2 2 3 2 6" xfId="2189" xr:uid="{8B5A108A-2843-4D0D-A16A-B67F9344F732}"/>
    <cellStyle name="Normal 2 5 2 2 2 3 3" xfId="915" xr:uid="{198848AF-B4F3-4BDC-B70D-48D35FEE567F}"/>
    <cellStyle name="Normal 2 5 2 2 2 3 3 2" xfId="1851" xr:uid="{DA0D2463-44A5-4150-A769-1F845514FB32}"/>
    <cellStyle name="Normal 2 5 2 2 2 3 3 3" xfId="2792" xr:uid="{48312C27-C5E8-41DE-BBD0-7ED98BD5A8DC}"/>
    <cellStyle name="Normal 2 5 2 2 2 3 4" xfId="916" xr:uid="{95616D90-ACAC-4102-8A5E-E6FF8871ED93}"/>
    <cellStyle name="Normal 2 5 2 2 2 3 4 2" xfId="1852" xr:uid="{55EBFF28-2623-4B03-82DA-F9614ED46482}"/>
    <cellStyle name="Normal 2 5 2 2 2 3 4 3" xfId="2793" xr:uid="{F48D4BBA-A061-4226-A65B-D30CA7BCB0A8}"/>
    <cellStyle name="Normal 2 5 2 2 2 3 5" xfId="524" xr:uid="{B83F1DC9-2FA6-4950-BFE1-DFCDDDC17C7E}"/>
    <cellStyle name="Normal 2 5 2 2 2 3 5 2" xfId="1476" xr:uid="{FC7A2A13-1C62-4389-A66D-5FCC0192F343}"/>
    <cellStyle name="Normal 2 5 2 2 2 3 5 3" xfId="2417" xr:uid="{0DA8AE0E-68F2-4EF6-87B9-EBD83D906E8F}"/>
    <cellStyle name="Normal 2 5 2 2 2 3 6" xfId="1247" xr:uid="{46FDE5F4-EC83-43B9-9CF0-3B7B5885D853}"/>
    <cellStyle name="Normal 2 5 2 2 2 3 7" xfId="2188" xr:uid="{EED8DBDD-C1F1-41ED-99AD-166F7C4A1F0C}"/>
    <cellStyle name="Normal 2 5 2 2 2 4" xfId="289" xr:uid="{B8D08292-377D-48DC-AFB3-DF7C619C6B53}"/>
    <cellStyle name="Normal 2 5 2 2 2 4 2" xfId="917" xr:uid="{3EB43B25-112A-4E34-817A-79925664E634}"/>
    <cellStyle name="Normal 2 5 2 2 2 4 2 2" xfId="1853" xr:uid="{599FD44F-6385-4D87-A99D-FFF1CD748D4F}"/>
    <cellStyle name="Normal 2 5 2 2 2 4 2 3" xfId="2794" xr:uid="{0551C4B2-E47D-4B30-8210-DE0D44C5A8B5}"/>
    <cellStyle name="Normal 2 5 2 2 2 4 3" xfId="918" xr:uid="{D6918A1F-7069-4D14-BA7B-EDCE87A58A4D}"/>
    <cellStyle name="Normal 2 5 2 2 2 4 3 2" xfId="1854" xr:uid="{011E2C85-5033-411D-BC3E-AF49F3D0B2F3}"/>
    <cellStyle name="Normal 2 5 2 2 2 4 3 3" xfId="2795" xr:uid="{680955D3-CA17-4D13-B773-16FDAEEC4D9B}"/>
    <cellStyle name="Normal 2 5 2 2 2 4 4" xfId="526" xr:uid="{7C6DC9AD-D20A-421D-A16A-E6ABF9C12076}"/>
    <cellStyle name="Normal 2 5 2 2 2 4 4 2" xfId="1478" xr:uid="{C98EE729-542F-4B47-9464-6081DE9C8737}"/>
    <cellStyle name="Normal 2 5 2 2 2 4 4 3" xfId="2419" xr:uid="{E7753C66-F565-44BA-B552-8942CD9108D2}"/>
    <cellStyle name="Normal 2 5 2 2 2 4 5" xfId="1249" xr:uid="{2485CB5E-BE7A-4793-81AF-AD10A6AD9EFE}"/>
    <cellStyle name="Normal 2 5 2 2 2 4 6" xfId="2190" xr:uid="{3548BEA9-9E78-4829-869D-FEF0BF39542B}"/>
    <cellStyle name="Normal 2 5 2 2 2 5" xfId="919" xr:uid="{59FA2BCB-7B45-4023-A99D-82C10A478DA8}"/>
    <cellStyle name="Normal 2 5 2 2 2 5 2" xfId="1855" xr:uid="{1B138345-FF02-4FAC-9237-4C619EE467C6}"/>
    <cellStyle name="Normal 2 5 2 2 2 5 3" xfId="2796" xr:uid="{97918895-454D-4149-B33C-27A24F8D0D78}"/>
    <cellStyle name="Normal 2 5 2 2 2 6" xfId="920" xr:uid="{07442263-88BF-4674-BF23-230425725262}"/>
    <cellStyle name="Normal 2 5 2 2 2 6 2" xfId="1856" xr:uid="{3774059C-9E75-416E-A4E7-6F70EFD64AAC}"/>
    <cellStyle name="Normal 2 5 2 2 2 6 3" xfId="2797" xr:uid="{39609110-ADC6-419F-8F45-B7D8F00C3F37}"/>
    <cellStyle name="Normal 2 5 2 2 2 7" xfId="385" xr:uid="{B6A8788E-4A74-4A51-9C2E-7A57A558045F}"/>
    <cellStyle name="Normal 2 5 2 2 2 7 2" xfId="1338" xr:uid="{8058169A-3C99-4BDB-BF7F-89B8E3B68EBB}"/>
    <cellStyle name="Normal 2 5 2 2 2 7 3" xfId="2279" xr:uid="{4382FAAC-5BD0-4B12-A855-FDAA6517F7BD}"/>
    <cellStyle name="Normal 2 5 2 2 2 8" xfId="1107" xr:uid="{5684C9C4-6DDF-4890-B949-C70A07AA0780}"/>
    <cellStyle name="Normal 2 5 2 2 2 9" xfId="2048" xr:uid="{AE89DD03-5340-4764-968E-1D583C871A4B}"/>
    <cellStyle name="Normal 2 5 2 2 3" xfId="68" xr:uid="{9E1EC0A7-4103-4487-BD05-C94D28333F44}"/>
    <cellStyle name="Normal 2 5 2 2 3 2" xfId="290" xr:uid="{B128851C-F273-4EF2-B779-DE135E213AC7}"/>
    <cellStyle name="Normal 2 5 2 2 3 2 2" xfId="291" xr:uid="{E62BE374-A685-48A4-8521-D52E7305BC2B}"/>
    <cellStyle name="Normal 2 5 2 2 3 2 2 2" xfId="921" xr:uid="{2B506A6C-D763-45C0-B8E8-83C7B6B96560}"/>
    <cellStyle name="Normal 2 5 2 2 3 2 2 2 2" xfId="1857" xr:uid="{2A10E186-D364-416A-A15C-7F41097FB4C5}"/>
    <cellStyle name="Normal 2 5 2 2 3 2 2 2 3" xfId="2798" xr:uid="{A67DC0DE-B572-4A34-B3C1-197C4FD0E0F9}"/>
    <cellStyle name="Normal 2 5 2 2 3 2 2 3" xfId="922" xr:uid="{8E68C337-7822-4517-A912-2C9490C0ECAF}"/>
    <cellStyle name="Normal 2 5 2 2 3 2 2 3 2" xfId="1858" xr:uid="{1960CE45-ABF7-4F79-8870-BDBC9C7066E5}"/>
    <cellStyle name="Normal 2 5 2 2 3 2 2 3 3" xfId="2799" xr:uid="{6BE90383-B4EA-4204-9C73-1AA548A097AC}"/>
    <cellStyle name="Normal 2 5 2 2 3 2 2 4" xfId="528" xr:uid="{F116FF29-9EF8-40EA-A7E3-9B19A5121974}"/>
    <cellStyle name="Normal 2 5 2 2 3 2 2 4 2" xfId="1480" xr:uid="{FB3DDFC6-116F-4CBD-B3E4-2720AD1943FB}"/>
    <cellStyle name="Normal 2 5 2 2 3 2 2 4 3" xfId="2421" xr:uid="{45736116-CD16-4863-9B86-FFFC80A8524A}"/>
    <cellStyle name="Normal 2 5 2 2 3 2 2 5" xfId="1251" xr:uid="{98198CC6-9E75-4903-B80C-2C2E763D5CC5}"/>
    <cellStyle name="Normal 2 5 2 2 3 2 2 6" xfId="2192" xr:uid="{E70D01C1-5717-4150-94AA-8F064DD80F25}"/>
    <cellStyle name="Normal 2 5 2 2 3 2 3" xfId="923" xr:uid="{304D597D-2C2A-40B6-8AEB-8131BBC0A465}"/>
    <cellStyle name="Normal 2 5 2 2 3 2 3 2" xfId="1859" xr:uid="{0591F68C-0DD0-4CD1-968E-8F2296990992}"/>
    <cellStyle name="Normal 2 5 2 2 3 2 3 3" xfId="2800" xr:uid="{6F2FD015-F161-46AD-B3EB-32FCCE8F1E7E}"/>
    <cellStyle name="Normal 2 5 2 2 3 2 4" xfId="924" xr:uid="{E5E156F4-6C94-41C6-92C1-12693AA440F1}"/>
    <cellStyle name="Normal 2 5 2 2 3 2 4 2" xfId="1860" xr:uid="{4795503B-8051-4914-8038-32E6ECD767C3}"/>
    <cellStyle name="Normal 2 5 2 2 3 2 4 3" xfId="2801" xr:uid="{CB07955E-79BD-480F-8707-E826100CF51A}"/>
    <cellStyle name="Normal 2 5 2 2 3 2 5" xfId="527" xr:uid="{678835D4-8F21-4EA3-B6B9-616E74984199}"/>
    <cellStyle name="Normal 2 5 2 2 3 2 5 2" xfId="1479" xr:uid="{17B4A764-FCEE-45E7-A13B-7A85304F002D}"/>
    <cellStyle name="Normal 2 5 2 2 3 2 5 3" xfId="2420" xr:uid="{68822554-A431-4ACD-8EBD-A608F8E07726}"/>
    <cellStyle name="Normal 2 5 2 2 3 2 6" xfId="1250" xr:uid="{46BCEC83-6471-4FBB-B51F-AF718B2B927B}"/>
    <cellStyle name="Normal 2 5 2 2 3 2 7" xfId="2191" xr:uid="{61E10D12-7099-424F-BF44-A258F35C66F3}"/>
    <cellStyle name="Normal 2 5 2 2 3 3" xfId="292" xr:uid="{FEA44C51-60C1-4BF7-B119-BBCD91E0881F}"/>
    <cellStyle name="Normal 2 5 2 2 3 3 2" xfId="293" xr:uid="{A9389B64-94C5-43D6-B0D4-7BCF45D4132D}"/>
    <cellStyle name="Normal 2 5 2 2 3 3 2 2" xfId="925" xr:uid="{B230A38C-1610-4167-9F1E-829FE588C40A}"/>
    <cellStyle name="Normal 2 5 2 2 3 3 2 2 2" xfId="1861" xr:uid="{1C09497C-D50F-4A1E-97EC-D192AC7C1B6C}"/>
    <cellStyle name="Normal 2 5 2 2 3 3 2 2 3" xfId="2802" xr:uid="{7E07BE9B-D0BC-4DAE-8B34-3BAC7F03977C}"/>
    <cellStyle name="Normal 2 5 2 2 3 3 2 3" xfId="926" xr:uid="{59DF3401-122C-4E67-8913-6354E8FF2927}"/>
    <cellStyle name="Normal 2 5 2 2 3 3 2 3 2" xfId="1862" xr:uid="{1579962E-9B1A-4405-B815-5ECAAFE02EBE}"/>
    <cellStyle name="Normal 2 5 2 2 3 3 2 3 3" xfId="2803" xr:uid="{DBB6C1FF-498C-4775-A7BB-687B1D20C90D}"/>
    <cellStyle name="Normal 2 5 2 2 3 3 2 4" xfId="530" xr:uid="{59454A0D-5107-44B4-BB54-4150062026B0}"/>
    <cellStyle name="Normal 2 5 2 2 3 3 2 4 2" xfId="1482" xr:uid="{D507D02A-0671-433D-B994-5E932BC81036}"/>
    <cellStyle name="Normal 2 5 2 2 3 3 2 4 3" xfId="2423" xr:uid="{1F3B1E4F-ABA2-4509-A368-218D87644F89}"/>
    <cellStyle name="Normal 2 5 2 2 3 3 2 5" xfId="1253" xr:uid="{A4FAC168-432C-4007-B873-E476BB4A168C}"/>
    <cellStyle name="Normal 2 5 2 2 3 3 2 6" xfId="2194" xr:uid="{5825404B-991C-4771-AD4E-D0447F5048E9}"/>
    <cellStyle name="Normal 2 5 2 2 3 3 3" xfId="927" xr:uid="{D22D2405-C8AC-4B97-BDF5-78D1DEB793A8}"/>
    <cellStyle name="Normal 2 5 2 2 3 3 3 2" xfId="1863" xr:uid="{691BE898-5E03-4A5F-82FB-B5FF43DF5500}"/>
    <cellStyle name="Normal 2 5 2 2 3 3 3 3" xfId="2804" xr:uid="{8ABBF2B6-D759-4E55-A431-7113CA94399D}"/>
    <cellStyle name="Normal 2 5 2 2 3 3 4" xfId="928" xr:uid="{466092FF-A140-41B3-A40A-A0E0D0469754}"/>
    <cellStyle name="Normal 2 5 2 2 3 3 4 2" xfId="1864" xr:uid="{89FB8D70-04C1-4EBB-B915-B82AAF0123FD}"/>
    <cellStyle name="Normal 2 5 2 2 3 3 4 3" xfId="2805" xr:uid="{F21190B4-D593-4FAF-B495-818B9073780F}"/>
    <cellStyle name="Normal 2 5 2 2 3 3 5" xfId="529" xr:uid="{18E99A3B-8470-4534-84E3-B6D0C127258B}"/>
    <cellStyle name="Normal 2 5 2 2 3 3 5 2" xfId="1481" xr:uid="{33358D6A-9F76-4756-9F5F-0EA80DAF9C00}"/>
    <cellStyle name="Normal 2 5 2 2 3 3 5 3" xfId="2422" xr:uid="{AAE537B3-2D4B-4B95-9D22-2FF099D5AB11}"/>
    <cellStyle name="Normal 2 5 2 2 3 3 6" xfId="1252" xr:uid="{4F7D431D-EF6A-449E-8ADE-B34FB506E322}"/>
    <cellStyle name="Normal 2 5 2 2 3 3 7" xfId="2193" xr:uid="{323C11F0-519B-4DFD-B7C9-DC548CEF8351}"/>
    <cellStyle name="Normal 2 5 2 2 3 4" xfId="294" xr:uid="{1E4B2673-F432-4D3A-9A34-028A5C2DD815}"/>
    <cellStyle name="Normal 2 5 2 2 3 4 2" xfId="929" xr:uid="{C2AAB101-F325-4826-B71E-F4EDDBA91473}"/>
    <cellStyle name="Normal 2 5 2 2 3 4 2 2" xfId="1865" xr:uid="{F35B759C-33B9-488A-8016-210933EB2A77}"/>
    <cellStyle name="Normal 2 5 2 2 3 4 2 3" xfId="2806" xr:uid="{E187F5E0-B5E4-4EB1-90CE-0FAE8E3F0EC6}"/>
    <cellStyle name="Normal 2 5 2 2 3 4 3" xfId="930" xr:uid="{DED58022-329B-410E-9B33-CEAC472D7277}"/>
    <cellStyle name="Normal 2 5 2 2 3 4 3 2" xfId="1866" xr:uid="{DFBE1AE9-D158-46B6-9105-9F7DFBE4BFCD}"/>
    <cellStyle name="Normal 2 5 2 2 3 4 3 3" xfId="2807" xr:uid="{8CE4E20C-199E-4E54-9AB7-16283C601548}"/>
    <cellStyle name="Normal 2 5 2 2 3 4 4" xfId="531" xr:uid="{7A01C7EF-E02A-4266-AD7B-57E85A5663CC}"/>
    <cellStyle name="Normal 2 5 2 2 3 4 4 2" xfId="1483" xr:uid="{7C0E9E39-B733-4094-A67B-775E97123B5E}"/>
    <cellStyle name="Normal 2 5 2 2 3 4 4 3" xfId="2424" xr:uid="{C845A55D-432A-44B9-94BD-741A75E45CC2}"/>
    <cellStyle name="Normal 2 5 2 2 3 4 5" xfId="1254" xr:uid="{A61E382D-4456-4187-B9A8-777E2158C988}"/>
    <cellStyle name="Normal 2 5 2 2 3 4 6" xfId="2195" xr:uid="{94AF92C2-AE79-4DB8-BA4D-6D4B770E9F21}"/>
    <cellStyle name="Normal 2 5 2 2 3 5" xfId="931" xr:uid="{F05CE665-931F-4638-896A-E96FD9214B8F}"/>
    <cellStyle name="Normal 2 5 2 2 3 5 2" xfId="1867" xr:uid="{5A0CDE47-2924-4EDF-B09F-D424DA805DAB}"/>
    <cellStyle name="Normal 2 5 2 2 3 5 3" xfId="2808" xr:uid="{B4B4538E-C15A-4316-8B2A-6DCFCDC6ED58}"/>
    <cellStyle name="Normal 2 5 2 2 3 6" xfId="932" xr:uid="{A413093D-5100-4242-A888-2E709464D09A}"/>
    <cellStyle name="Normal 2 5 2 2 3 6 2" xfId="1868" xr:uid="{97BFC0C2-ABE0-4C1C-9A7A-9CC11378B138}"/>
    <cellStyle name="Normal 2 5 2 2 3 6 3" xfId="2809" xr:uid="{5A0BF98F-54DC-463D-9169-C6D721446775}"/>
    <cellStyle name="Normal 2 5 2 2 3 7" xfId="386" xr:uid="{67DA84D2-56AF-4A34-B49A-35D3E8A66607}"/>
    <cellStyle name="Normal 2 5 2 2 3 7 2" xfId="1339" xr:uid="{E9746FC6-3565-45AB-84CB-0C027CC98C5B}"/>
    <cellStyle name="Normal 2 5 2 2 3 7 3" xfId="2280" xr:uid="{783C932A-1247-4AF4-A86B-35E85E784296}"/>
    <cellStyle name="Normal 2 5 2 2 3 8" xfId="1108" xr:uid="{78E9F735-B156-4BE5-8821-D3F099785C85}"/>
    <cellStyle name="Normal 2 5 2 2 3 9" xfId="2049" xr:uid="{7641CF7C-0F92-40A1-A264-74DBE0DD5C9C}"/>
    <cellStyle name="Normal 2 5 2 2 4" xfId="295" xr:uid="{006983D4-3D37-4DD5-BD93-ADA5442640A9}"/>
    <cellStyle name="Normal 2 5 2 2 4 2" xfId="296" xr:uid="{0F5A141A-1884-454C-9F84-E10AA3989755}"/>
    <cellStyle name="Normal 2 5 2 2 4 2 2" xfId="933" xr:uid="{6739E6AC-20FF-44F6-B248-0A1005775DF0}"/>
    <cellStyle name="Normal 2 5 2 2 4 2 2 2" xfId="1869" xr:uid="{04BAFA65-88BD-49A8-8E8B-EB17F3842709}"/>
    <cellStyle name="Normal 2 5 2 2 4 2 2 3" xfId="2810" xr:uid="{8C654B34-9087-45A3-B86C-E03017137BEF}"/>
    <cellStyle name="Normal 2 5 2 2 4 2 3" xfId="934" xr:uid="{759A8899-D9C6-44AA-BFF1-1C8D5D2CD072}"/>
    <cellStyle name="Normal 2 5 2 2 4 2 3 2" xfId="1870" xr:uid="{243B8F5D-58F1-4F5A-A62E-CD599433CEA3}"/>
    <cellStyle name="Normal 2 5 2 2 4 2 3 3" xfId="2811" xr:uid="{5630964D-B7F9-4F27-8C82-B876083AC6BB}"/>
    <cellStyle name="Normal 2 5 2 2 4 2 4" xfId="533" xr:uid="{95751EFD-AB9D-44AD-AC5F-E416CC483269}"/>
    <cellStyle name="Normal 2 5 2 2 4 2 4 2" xfId="1485" xr:uid="{05287ACB-E85E-41A9-A7FE-6910BA000C51}"/>
    <cellStyle name="Normal 2 5 2 2 4 2 4 3" xfId="2426" xr:uid="{A14B1648-4FFB-4A45-9D16-1D2327CAAF1C}"/>
    <cellStyle name="Normal 2 5 2 2 4 2 5" xfId="1256" xr:uid="{28756B94-57F2-47C2-8BD3-3D28919528A6}"/>
    <cellStyle name="Normal 2 5 2 2 4 2 6" xfId="2197" xr:uid="{3CD3F75C-AE30-437A-A6D1-3B2F926213F4}"/>
    <cellStyle name="Normal 2 5 2 2 4 3" xfId="935" xr:uid="{6857AC67-7B6A-450B-A7A9-526639B97F16}"/>
    <cellStyle name="Normal 2 5 2 2 4 3 2" xfId="1871" xr:uid="{1B574A13-F46D-41F4-9A88-DE63FB24603C}"/>
    <cellStyle name="Normal 2 5 2 2 4 3 3" xfId="2812" xr:uid="{F4170EDF-34A0-411F-A1CC-AACA0C632710}"/>
    <cellStyle name="Normal 2 5 2 2 4 4" xfId="936" xr:uid="{9DA19691-ADD6-49A1-A885-F1E0CF188546}"/>
    <cellStyle name="Normal 2 5 2 2 4 4 2" xfId="1872" xr:uid="{C304021A-B8A4-452E-8478-4618C0C7D6CB}"/>
    <cellStyle name="Normal 2 5 2 2 4 4 3" xfId="2813" xr:uid="{9DC3F4AE-E441-4531-8752-D6B1552FDF4D}"/>
    <cellStyle name="Normal 2 5 2 2 4 5" xfId="532" xr:uid="{B5B96CB7-E113-4C0C-B377-1F4E7CA467A6}"/>
    <cellStyle name="Normal 2 5 2 2 4 5 2" xfId="1484" xr:uid="{68806F46-06D6-4F2C-A0A8-F267B2BA273F}"/>
    <cellStyle name="Normal 2 5 2 2 4 5 3" xfId="2425" xr:uid="{0CAEA25C-21A8-49DF-AC06-8011F50F1DFC}"/>
    <cellStyle name="Normal 2 5 2 2 4 6" xfId="1255" xr:uid="{B117C106-8A25-45EC-B602-364C9529E9AC}"/>
    <cellStyle name="Normal 2 5 2 2 4 7" xfId="2196" xr:uid="{D64675E2-5F0B-4082-BFAD-23779DC9438C}"/>
    <cellStyle name="Normal 2 5 2 2 5" xfId="297" xr:uid="{F2A45635-9C8D-48B5-98F2-4A357F4AACF4}"/>
    <cellStyle name="Normal 2 5 2 2 5 2" xfId="298" xr:uid="{33B43A6C-5C60-4A1C-844C-726847539BC0}"/>
    <cellStyle name="Normal 2 5 2 2 5 2 2" xfId="937" xr:uid="{0DAFA1D7-4CD7-4D72-8CCE-548CCD79D2FB}"/>
    <cellStyle name="Normal 2 5 2 2 5 2 2 2" xfId="1873" xr:uid="{D94B9638-8864-47C8-939B-CF9D55703290}"/>
    <cellStyle name="Normal 2 5 2 2 5 2 2 3" xfId="2814" xr:uid="{6C11E908-B640-4C58-ACC7-D4FCE3AACA3E}"/>
    <cellStyle name="Normal 2 5 2 2 5 2 3" xfId="938" xr:uid="{FB69DAFD-6BBE-4B80-B731-CECE7AD884D4}"/>
    <cellStyle name="Normal 2 5 2 2 5 2 3 2" xfId="1874" xr:uid="{35A6C70F-1E5F-4DCE-A3CC-387CC86D1173}"/>
    <cellStyle name="Normal 2 5 2 2 5 2 3 3" xfId="2815" xr:uid="{11FD0C7C-4E4C-48E3-BDD0-1E0C50968292}"/>
    <cellStyle name="Normal 2 5 2 2 5 2 4" xfId="535" xr:uid="{E97FE03A-73A9-4112-8DA4-ACBA7231EA2B}"/>
    <cellStyle name="Normal 2 5 2 2 5 2 4 2" xfId="1487" xr:uid="{3B48F488-1E6B-44E9-A47E-603F039C2D5F}"/>
    <cellStyle name="Normal 2 5 2 2 5 2 4 3" xfId="2428" xr:uid="{2E75C366-0B65-414F-BE7E-D8632A40169F}"/>
    <cellStyle name="Normal 2 5 2 2 5 2 5" xfId="1258" xr:uid="{BAF7E555-9755-4769-86D4-9D62DFC40406}"/>
    <cellStyle name="Normal 2 5 2 2 5 2 6" xfId="2199" xr:uid="{A803BB92-DE35-4FD3-B7B0-4CAB2EC66A29}"/>
    <cellStyle name="Normal 2 5 2 2 5 3" xfId="939" xr:uid="{407322F7-A6F4-4C55-ACDA-416B695E46AD}"/>
    <cellStyle name="Normal 2 5 2 2 5 3 2" xfId="1875" xr:uid="{F9DFFD94-830C-48D3-A6D0-423AAAF212F1}"/>
    <cellStyle name="Normal 2 5 2 2 5 3 3" xfId="2816" xr:uid="{C2222151-107E-4623-B552-93F856523730}"/>
    <cellStyle name="Normal 2 5 2 2 5 4" xfId="940" xr:uid="{41DFD2BC-2F2A-4E24-890A-4A59DE76E3A2}"/>
    <cellStyle name="Normal 2 5 2 2 5 4 2" xfId="1876" xr:uid="{AE8F8A77-5D0E-464D-A183-42111FADC208}"/>
    <cellStyle name="Normal 2 5 2 2 5 4 3" xfId="2817" xr:uid="{60D8F127-AE9C-4A60-AEE7-6CD1619CF006}"/>
    <cellStyle name="Normal 2 5 2 2 5 5" xfId="534" xr:uid="{6A26AEC4-3A8A-4522-9235-8FE5EC3BF25C}"/>
    <cellStyle name="Normal 2 5 2 2 5 5 2" xfId="1486" xr:uid="{36D41D00-0248-493E-BE2E-44C078190910}"/>
    <cellStyle name="Normal 2 5 2 2 5 5 3" xfId="2427" xr:uid="{95F3C5B0-BA9B-4888-99E4-10C30F40A2B9}"/>
    <cellStyle name="Normal 2 5 2 2 5 6" xfId="1257" xr:uid="{E501ABEC-EBB9-42CA-AA83-F52E014F66F5}"/>
    <cellStyle name="Normal 2 5 2 2 5 7" xfId="2198" xr:uid="{A1E91885-D5BE-4347-8A6F-9150A79E8E61}"/>
    <cellStyle name="Normal 2 5 2 2 6" xfId="299" xr:uid="{BBAB06B6-348B-4A4B-9FFC-4211DB810784}"/>
    <cellStyle name="Normal 2 5 2 2 6 2" xfId="941" xr:uid="{A4EC9DBE-75B4-44D1-977B-ADEF5F3D3816}"/>
    <cellStyle name="Normal 2 5 2 2 6 2 2" xfId="1877" xr:uid="{2EE8262D-8641-47DE-9ABA-854319DE7A49}"/>
    <cellStyle name="Normal 2 5 2 2 6 2 3" xfId="2818" xr:uid="{839A8267-F682-4B9F-AFEC-93A25ABB4BFD}"/>
    <cellStyle name="Normal 2 5 2 2 6 3" xfId="942" xr:uid="{4ED4E436-BB3A-4D89-ADD2-0F5F464C0C71}"/>
    <cellStyle name="Normal 2 5 2 2 6 3 2" xfId="1878" xr:uid="{3E389E71-360D-48BA-B0EC-F42B462D4216}"/>
    <cellStyle name="Normal 2 5 2 2 6 3 3" xfId="2819" xr:uid="{744B9CC1-5FD8-4D81-8A78-8B03B0CF8C48}"/>
    <cellStyle name="Normal 2 5 2 2 6 4" xfId="536" xr:uid="{BC992841-BB53-4A86-8B12-65AD62C05F83}"/>
    <cellStyle name="Normal 2 5 2 2 6 4 2" xfId="1488" xr:uid="{36BC7ED3-4B65-4785-B0DB-1C11241896A7}"/>
    <cellStyle name="Normal 2 5 2 2 6 4 3" xfId="2429" xr:uid="{5047B134-062E-42FB-83D3-AD784E04B0A0}"/>
    <cellStyle name="Normal 2 5 2 2 6 5" xfId="1259" xr:uid="{36DDA66C-C435-4DF7-95AF-B3A3B2BCC21A}"/>
    <cellStyle name="Normal 2 5 2 2 6 6" xfId="2200" xr:uid="{9A8221F7-89D5-48FD-8FAA-0FC9800979CA}"/>
    <cellStyle name="Normal 2 5 2 2 7" xfId="943" xr:uid="{D597D437-1B62-4733-8583-BCC9151A8994}"/>
    <cellStyle name="Normal 2 5 2 2 7 2" xfId="1879" xr:uid="{BDD5C11B-2267-4F40-B893-9CABC0F84BC1}"/>
    <cellStyle name="Normal 2 5 2 2 7 3" xfId="2820" xr:uid="{7BDEC163-3116-4AF0-9374-D8C8BCEEE54B}"/>
    <cellStyle name="Normal 2 5 2 2 8" xfId="944" xr:uid="{F5C9F3B4-752D-4A04-8B5E-673E83488418}"/>
    <cellStyle name="Normal 2 5 2 2 8 2" xfId="1880" xr:uid="{825E5217-AADF-445D-B610-16A7CCD3CC67}"/>
    <cellStyle name="Normal 2 5 2 2 8 3" xfId="2821" xr:uid="{6F95079A-68DC-4C87-871D-E9B7C461260C}"/>
    <cellStyle name="Normal 2 5 2 2 9" xfId="384" xr:uid="{EC81F1E6-867D-4157-A412-728C6EDAC4CB}"/>
    <cellStyle name="Normal 2 5 2 2 9 2" xfId="1337" xr:uid="{0AF1EBCB-EC77-4A96-9DA6-0C9FD0B8E585}"/>
    <cellStyle name="Normal 2 5 2 2 9 3" xfId="2278" xr:uid="{BE1DBF80-8361-4E90-B9E2-830BF144DFAA}"/>
    <cellStyle name="Normal 2 5 2 3" xfId="69" xr:uid="{02C0FB84-6745-41D7-ACE8-508CB67BC700}"/>
    <cellStyle name="Normal 2 5 2 3 2" xfId="300" xr:uid="{5E79AF57-9C75-4065-BFA0-C60AA2349A73}"/>
    <cellStyle name="Normal 2 5 2 3 2 2" xfId="301" xr:uid="{E792698E-8DF6-4BED-B4AF-3F0FDE6A7A99}"/>
    <cellStyle name="Normal 2 5 2 3 2 2 2" xfId="945" xr:uid="{4B3F2D04-A09D-4C0A-8B64-123B91102B57}"/>
    <cellStyle name="Normal 2 5 2 3 2 2 2 2" xfId="1881" xr:uid="{D793BABB-73EE-444B-8F1B-2FAFC584360B}"/>
    <cellStyle name="Normal 2 5 2 3 2 2 2 3" xfId="2822" xr:uid="{C491CA27-D54D-419A-B4CA-EC90ED702C86}"/>
    <cellStyle name="Normal 2 5 2 3 2 2 3" xfId="946" xr:uid="{81E22B9F-3ECC-4304-83C8-177D5EC2CC10}"/>
    <cellStyle name="Normal 2 5 2 3 2 2 3 2" xfId="1882" xr:uid="{79EEBD39-8BA8-4CD2-89CB-853C1FB460E4}"/>
    <cellStyle name="Normal 2 5 2 3 2 2 3 3" xfId="2823" xr:uid="{9BAC9119-3B24-44AA-91C6-4E9BA9C0B6A2}"/>
    <cellStyle name="Normal 2 5 2 3 2 2 4" xfId="538" xr:uid="{E1678012-0D34-41FF-A4CE-5356B938B793}"/>
    <cellStyle name="Normal 2 5 2 3 2 2 4 2" xfId="1490" xr:uid="{38789CDC-D29C-4731-B861-1956F729282F}"/>
    <cellStyle name="Normal 2 5 2 3 2 2 4 3" xfId="2431" xr:uid="{4E9BAC8C-D5D5-44A6-AC80-F57E917C2F4E}"/>
    <cellStyle name="Normal 2 5 2 3 2 2 5" xfId="1261" xr:uid="{3336034B-6312-479F-9D82-70870D7D6801}"/>
    <cellStyle name="Normal 2 5 2 3 2 2 6" xfId="2202" xr:uid="{D8E749EE-2993-49FA-A5C5-8FADA1C48056}"/>
    <cellStyle name="Normal 2 5 2 3 2 3" xfId="947" xr:uid="{AE6D9092-5394-4A89-933C-1D59D569726A}"/>
    <cellStyle name="Normal 2 5 2 3 2 3 2" xfId="1883" xr:uid="{97D048DA-947C-4F96-A8E1-B45F9B75847A}"/>
    <cellStyle name="Normal 2 5 2 3 2 3 3" xfId="2824" xr:uid="{ACD687E2-7F1B-4E74-B1E4-8B562AB4134D}"/>
    <cellStyle name="Normal 2 5 2 3 2 4" xfId="948" xr:uid="{6FB8AD5B-9B34-4661-A92C-9A1C26D38151}"/>
    <cellStyle name="Normal 2 5 2 3 2 4 2" xfId="1884" xr:uid="{98936A8B-BDFA-45B7-9C0C-20EB12AA50D8}"/>
    <cellStyle name="Normal 2 5 2 3 2 4 3" xfId="2825" xr:uid="{4872DFCA-FA79-4592-85C6-4C816E1329F3}"/>
    <cellStyle name="Normal 2 5 2 3 2 5" xfId="537" xr:uid="{F8FF9AA9-319D-43BF-8007-41A64076A08D}"/>
    <cellStyle name="Normal 2 5 2 3 2 5 2" xfId="1489" xr:uid="{3711C783-0E2A-4DF1-BAB0-8953CE2129FC}"/>
    <cellStyle name="Normal 2 5 2 3 2 5 3" xfId="2430" xr:uid="{D4FBAAA7-1D71-483E-9EF3-90B3C0CCA534}"/>
    <cellStyle name="Normal 2 5 2 3 2 6" xfId="1260" xr:uid="{90C93FB5-1388-4702-A885-6DE697CB5003}"/>
    <cellStyle name="Normal 2 5 2 3 2 7" xfId="2201" xr:uid="{472A3F7A-8C96-4CE3-9196-C541B0713329}"/>
    <cellStyle name="Normal 2 5 2 3 3" xfId="302" xr:uid="{AB75B69D-6937-4AC2-9EC1-DC805808BD99}"/>
    <cellStyle name="Normal 2 5 2 3 3 2" xfId="303" xr:uid="{F411E762-C780-406A-BDE4-BE5B2B39984B}"/>
    <cellStyle name="Normal 2 5 2 3 3 2 2" xfId="949" xr:uid="{D1BB4FF2-D6D4-444C-B8FA-09B6BA6C080E}"/>
    <cellStyle name="Normal 2 5 2 3 3 2 2 2" xfId="1885" xr:uid="{56787A87-449C-4BB0-8871-D425E2F6AC23}"/>
    <cellStyle name="Normal 2 5 2 3 3 2 2 3" xfId="2826" xr:uid="{5EA9E26B-0613-4B5B-BAC5-1CA283E240C0}"/>
    <cellStyle name="Normal 2 5 2 3 3 2 3" xfId="950" xr:uid="{14B3CB80-B648-4C65-952D-AA32037BB683}"/>
    <cellStyle name="Normal 2 5 2 3 3 2 3 2" xfId="1886" xr:uid="{0EAAEC5E-F432-432C-A30D-F7326420103F}"/>
    <cellStyle name="Normal 2 5 2 3 3 2 3 3" xfId="2827" xr:uid="{F7C16A50-A24D-4396-9E87-E802B12AB56B}"/>
    <cellStyle name="Normal 2 5 2 3 3 2 4" xfId="540" xr:uid="{DB624E8E-43F2-473F-8D10-117686C5FDCE}"/>
    <cellStyle name="Normal 2 5 2 3 3 2 4 2" xfId="1492" xr:uid="{92F42A72-2CAE-4247-97C5-BAB66921F41B}"/>
    <cellStyle name="Normal 2 5 2 3 3 2 4 3" xfId="2433" xr:uid="{57EF8DED-1195-488B-811D-01A815E281FD}"/>
    <cellStyle name="Normal 2 5 2 3 3 2 5" xfId="1263" xr:uid="{A07B05AE-9286-4817-AA62-92ACD7F2D6E9}"/>
    <cellStyle name="Normal 2 5 2 3 3 2 6" xfId="2204" xr:uid="{F628C03E-B354-45B9-8FB6-132C31FB6859}"/>
    <cellStyle name="Normal 2 5 2 3 3 3" xfId="951" xr:uid="{B69F946F-0A95-419F-B9FC-086AE1235707}"/>
    <cellStyle name="Normal 2 5 2 3 3 3 2" xfId="1887" xr:uid="{D2A0096D-D930-4890-AEB4-A8C85878F07A}"/>
    <cellStyle name="Normal 2 5 2 3 3 3 3" xfId="2828" xr:uid="{29BB62D7-5ED6-4FD8-ADA1-BED111101FFB}"/>
    <cellStyle name="Normal 2 5 2 3 3 4" xfId="952" xr:uid="{699180AC-DB0C-46C2-AE52-22ECDA49045A}"/>
    <cellStyle name="Normal 2 5 2 3 3 4 2" xfId="1888" xr:uid="{C4128E45-3C6B-44BF-B681-7D1A97D09C3F}"/>
    <cellStyle name="Normal 2 5 2 3 3 4 3" xfId="2829" xr:uid="{7F14F76E-1281-454F-99B8-F5A0724536DD}"/>
    <cellStyle name="Normal 2 5 2 3 3 5" xfId="539" xr:uid="{9AD66A27-028D-4F7E-9808-5AAE81AC82E2}"/>
    <cellStyle name="Normal 2 5 2 3 3 5 2" xfId="1491" xr:uid="{0F5EBED9-DA14-4649-973D-068BBF3AE296}"/>
    <cellStyle name="Normal 2 5 2 3 3 5 3" xfId="2432" xr:uid="{27F278ED-D59A-4B5C-87E9-F072EFBEDD25}"/>
    <cellStyle name="Normal 2 5 2 3 3 6" xfId="1262" xr:uid="{AFC74489-88C3-4668-B3F0-822135E2B335}"/>
    <cellStyle name="Normal 2 5 2 3 3 7" xfId="2203" xr:uid="{298D7F87-68C2-4E5B-A832-3EC488A15328}"/>
    <cellStyle name="Normal 2 5 2 3 4" xfId="304" xr:uid="{1DF76FB4-0998-4DE9-AFB4-22A4E5B6CD25}"/>
    <cellStyle name="Normal 2 5 2 3 4 2" xfId="953" xr:uid="{E15A99F7-948F-443F-B80A-06BE60409BCD}"/>
    <cellStyle name="Normal 2 5 2 3 4 2 2" xfId="1889" xr:uid="{E96579B1-6E46-4849-A40E-C7FBD589DAA7}"/>
    <cellStyle name="Normal 2 5 2 3 4 2 3" xfId="2830" xr:uid="{B6559D78-3977-4F17-98A4-03D4DFC3F474}"/>
    <cellStyle name="Normal 2 5 2 3 4 3" xfId="954" xr:uid="{99C02683-5574-47E7-BCF3-2F4A009F7134}"/>
    <cellStyle name="Normal 2 5 2 3 4 3 2" xfId="1890" xr:uid="{B5C03A7B-9940-4644-B779-29EEAEA13693}"/>
    <cellStyle name="Normal 2 5 2 3 4 3 3" xfId="2831" xr:uid="{41ACC681-5026-4AA3-9F90-FF06EDE6D2A1}"/>
    <cellStyle name="Normal 2 5 2 3 4 4" xfId="541" xr:uid="{2D42A8BB-727B-4E36-84C4-C75E41A98435}"/>
    <cellStyle name="Normal 2 5 2 3 4 4 2" xfId="1493" xr:uid="{32CF6E70-CC9D-4AB5-B7AF-6418AAD8D3F6}"/>
    <cellStyle name="Normal 2 5 2 3 4 4 3" xfId="2434" xr:uid="{EC032E85-6BE1-4550-B4E8-27EA52CD4ABD}"/>
    <cellStyle name="Normal 2 5 2 3 4 5" xfId="1264" xr:uid="{8DC02AE4-222A-448C-9338-2FEF1FC25C3F}"/>
    <cellStyle name="Normal 2 5 2 3 4 6" xfId="2205" xr:uid="{E2FCE1A5-A931-477B-8498-753BB6351FA1}"/>
    <cellStyle name="Normal 2 5 2 3 5" xfId="955" xr:uid="{C56B63C9-2E4B-4179-99A7-889F9ACD1CB1}"/>
    <cellStyle name="Normal 2 5 2 3 5 2" xfId="1891" xr:uid="{25787CE9-32CE-46A1-A4D8-F1CDDB56062E}"/>
    <cellStyle name="Normal 2 5 2 3 5 3" xfId="2832" xr:uid="{5C118C00-F4F6-4F25-8A3C-D6720D21A6C7}"/>
    <cellStyle name="Normal 2 5 2 3 6" xfId="956" xr:uid="{CC1DA1EA-D9B3-484A-967E-73F4A98DB1D2}"/>
    <cellStyle name="Normal 2 5 2 3 6 2" xfId="1892" xr:uid="{07C52AB4-488B-480D-A5FD-8EC5A699ACE4}"/>
    <cellStyle name="Normal 2 5 2 3 6 3" xfId="2833" xr:uid="{6C1084DC-B93F-4779-B087-C596A77B2ADD}"/>
    <cellStyle name="Normal 2 5 2 3 7" xfId="387" xr:uid="{104382E4-4B02-46FD-B30C-61BFA24FA0FC}"/>
    <cellStyle name="Normal 2 5 2 3 7 2" xfId="1340" xr:uid="{8C96C453-6AC0-4772-BDF8-7FD53BC424EC}"/>
    <cellStyle name="Normal 2 5 2 3 7 3" xfId="2281" xr:uid="{8823B3DA-D5A9-4AC7-ADDD-B3F89A140D2B}"/>
    <cellStyle name="Normal 2 5 2 3 8" xfId="1109" xr:uid="{6470343F-FE35-40F1-A4A8-CBA8B807C67C}"/>
    <cellStyle name="Normal 2 5 2 3 9" xfId="2050" xr:uid="{8E52E782-E714-4460-91C5-DA6ADED4C51E}"/>
    <cellStyle name="Normal 2 5 2 4" xfId="70" xr:uid="{5298015A-6C53-4054-BFB9-02C767E6AAAC}"/>
    <cellStyle name="Normal 2 5 2 4 2" xfId="305" xr:uid="{4BC870E9-D804-4361-9F9E-55F2CD811794}"/>
    <cellStyle name="Normal 2 5 2 4 2 2" xfId="306" xr:uid="{84D4AAD2-AF1F-41A4-AE3E-5A8FAE0289BB}"/>
    <cellStyle name="Normal 2 5 2 4 2 2 2" xfId="957" xr:uid="{D3240F14-FA79-445C-89D9-175F962431DE}"/>
    <cellStyle name="Normal 2 5 2 4 2 2 2 2" xfId="1893" xr:uid="{D60F3014-5A2D-47EC-9F0F-F4CC1AE59D16}"/>
    <cellStyle name="Normal 2 5 2 4 2 2 2 3" xfId="2834" xr:uid="{AE265478-BDBA-40B2-8224-85D51A9C9782}"/>
    <cellStyle name="Normal 2 5 2 4 2 2 3" xfId="958" xr:uid="{4BB0BF74-01B3-49DF-A6AE-BA7266AE3FE4}"/>
    <cellStyle name="Normal 2 5 2 4 2 2 3 2" xfId="1894" xr:uid="{4C088D88-8583-413E-A6E5-7F862819846E}"/>
    <cellStyle name="Normal 2 5 2 4 2 2 3 3" xfId="2835" xr:uid="{5BF35C0C-B2F8-4133-A9A5-319FBDE25909}"/>
    <cellStyle name="Normal 2 5 2 4 2 2 4" xfId="543" xr:uid="{7BD12D3E-798F-454E-B684-C414E4771B8A}"/>
    <cellStyle name="Normal 2 5 2 4 2 2 4 2" xfId="1495" xr:uid="{B2977881-0E44-4E14-9D10-98789E9652FD}"/>
    <cellStyle name="Normal 2 5 2 4 2 2 4 3" xfId="2436" xr:uid="{FB2C586F-9058-4ADF-9795-E880CDE9418E}"/>
    <cellStyle name="Normal 2 5 2 4 2 2 5" xfId="1266" xr:uid="{4D7BE501-00F9-4302-BF53-60353CE6BC45}"/>
    <cellStyle name="Normal 2 5 2 4 2 2 6" xfId="2207" xr:uid="{11DA6243-00B4-475D-9AE4-A3D11FA99ADD}"/>
    <cellStyle name="Normal 2 5 2 4 2 3" xfId="959" xr:uid="{FBBF8527-0CD7-4F94-A227-90B77BD688A7}"/>
    <cellStyle name="Normal 2 5 2 4 2 3 2" xfId="1895" xr:uid="{DCEE60B0-B896-4889-9206-73ED4746AA7F}"/>
    <cellStyle name="Normal 2 5 2 4 2 3 3" xfId="2836" xr:uid="{97857601-0F2D-4135-AC73-1E3916CDF7D4}"/>
    <cellStyle name="Normal 2 5 2 4 2 4" xfId="960" xr:uid="{7E64660B-7ED0-4163-87A5-5C3B00B46886}"/>
    <cellStyle name="Normal 2 5 2 4 2 4 2" xfId="1896" xr:uid="{EC8169B6-0009-4070-83DD-AB51EF59C750}"/>
    <cellStyle name="Normal 2 5 2 4 2 4 3" xfId="2837" xr:uid="{1E58782A-30D5-4935-AA60-510272EA434E}"/>
    <cellStyle name="Normal 2 5 2 4 2 5" xfId="542" xr:uid="{1FB9802E-DA83-4060-83A9-FE54A59B3688}"/>
    <cellStyle name="Normal 2 5 2 4 2 5 2" xfId="1494" xr:uid="{1366BEE1-6961-4FC4-A7EB-A8808747410C}"/>
    <cellStyle name="Normal 2 5 2 4 2 5 3" xfId="2435" xr:uid="{0D9D1AED-06D7-4F4B-A287-8547EDEF1DBB}"/>
    <cellStyle name="Normal 2 5 2 4 2 6" xfId="1265" xr:uid="{C531EF75-C9A3-4AEB-8D58-79EFF3D2483A}"/>
    <cellStyle name="Normal 2 5 2 4 2 7" xfId="2206" xr:uid="{629473DB-FA45-4C55-A62A-F9AB38B9D885}"/>
    <cellStyle name="Normal 2 5 2 4 3" xfId="307" xr:uid="{36D9B58B-F3D6-47F0-B24A-DFD334055226}"/>
    <cellStyle name="Normal 2 5 2 4 3 2" xfId="308" xr:uid="{42F744B4-1754-4C10-A44E-B36C73E0726F}"/>
    <cellStyle name="Normal 2 5 2 4 3 2 2" xfId="961" xr:uid="{61B1B658-8D2E-4650-BDDE-1D4714E06BCF}"/>
    <cellStyle name="Normal 2 5 2 4 3 2 2 2" xfId="1897" xr:uid="{E16E5510-6860-47E6-B833-C88D50E101E0}"/>
    <cellStyle name="Normal 2 5 2 4 3 2 2 3" xfId="2838" xr:uid="{F3623A57-CB21-4F79-9E88-168F11B4B75F}"/>
    <cellStyle name="Normal 2 5 2 4 3 2 3" xfId="962" xr:uid="{298F9801-1ABA-434E-8E52-4C37C241338E}"/>
    <cellStyle name="Normal 2 5 2 4 3 2 3 2" xfId="1898" xr:uid="{A4B2B1CB-4944-41E3-88E5-70375776DD7D}"/>
    <cellStyle name="Normal 2 5 2 4 3 2 3 3" xfId="2839" xr:uid="{859911A8-0EF3-44E3-8AC9-E909136AA242}"/>
    <cellStyle name="Normal 2 5 2 4 3 2 4" xfId="545" xr:uid="{61691F4A-4027-4723-8CEA-E87D3F2FA455}"/>
    <cellStyle name="Normal 2 5 2 4 3 2 4 2" xfId="1497" xr:uid="{A48F8B4A-E127-4E1E-84DD-4CE06C383C72}"/>
    <cellStyle name="Normal 2 5 2 4 3 2 4 3" xfId="2438" xr:uid="{F7127791-D9E0-41D5-8913-308FA2F4D418}"/>
    <cellStyle name="Normal 2 5 2 4 3 2 5" xfId="1268" xr:uid="{88612976-568B-4EDB-9765-1079F3652902}"/>
    <cellStyle name="Normal 2 5 2 4 3 2 6" xfId="2209" xr:uid="{2FAD3A1F-6EA2-431E-B495-7057AB7B4AC5}"/>
    <cellStyle name="Normal 2 5 2 4 3 3" xfId="963" xr:uid="{AF7DC3F4-BD3E-4162-BC41-DA0FD109CC0D}"/>
    <cellStyle name="Normal 2 5 2 4 3 3 2" xfId="1899" xr:uid="{18D5B681-DF85-4450-90DE-F0E3C91ACDC1}"/>
    <cellStyle name="Normal 2 5 2 4 3 3 3" xfId="2840" xr:uid="{F0301F9A-B3D0-4D77-A01A-487B364FC47C}"/>
    <cellStyle name="Normal 2 5 2 4 3 4" xfId="964" xr:uid="{F28D602C-9AA0-45AD-A265-EDE5F9204001}"/>
    <cellStyle name="Normal 2 5 2 4 3 4 2" xfId="1900" xr:uid="{975E4675-6768-4FE9-BAE4-3BC9B439FBFB}"/>
    <cellStyle name="Normal 2 5 2 4 3 4 3" xfId="2841" xr:uid="{7DD1F933-32D4-4729-BD6A-26DC7D917FAD}"/>
    <cellStyle name="Normal 2 5 2 4 3 5" xfId="544" xr:uid="{B55B9D7F-7C77-46D7-984A-4E4F19028480}"/>
    <cellStyle name="Normal 2 5 2 4 3 5 2" xfId="1496" xr:uid="{ED4E5F51-D313-46C0-9A53-ECFF137A730B}"/>
    <cellStyle name="Normal 2 5 2 4 3 5 3" xfId="2437" xr:uid="{33AA7324-4830-42FD-B9AA-EB7A8D0AEA07}"/>
    <cellStyle name="Normal 2 5 2 4 3 6" xfId="1267" xr:uid="{BF1FF6C8-7AE5-4E75-9F66-EE6F725FF8D1}"/>
    <cellStyle name="Normal 2 5 2 4 3 7" xfId="2208" xr:uid="{FBD6F906-161E-4543-8606-D9E1A9D71ED1}"/>
    <cellStyle name="Normal 2 5 2 4 4" xfId="309" xr:uid="{32894576-3CDF-4276-8B05-9B805C69F35E}"/>
    <cellStyle name="Normal 2 5 2 4 4 2" xfId="965" xr:uid="{EF140B5D-A0D1-4746-B5EE-B153D8966F95}"/>
    <cellStyle name="Normal 2 5 2 4 4 2 2" xfId="1901" xr:uid="{438ABBFD-458C-4C56-A5AC-94FDE7E95C12}"/>
    <cellStyle name="Normal 2 5 2 4 4 2 3" xfId="2842" xr:uid="{8DB48946-794B-42DE-A0B0-57C630067213}"/>
    <cellStyle name="Normal 2 5 2 4 4 3" xfId="966" xr:uid="{BDEBC390-8939-4BCC-95E0-6D0E4D6863CC}"/>
    <cellStyle name="Normal 2 5 2 4 4 3 2" xfId="1902" xr:uid="{13DE7466-34B6-4231-927E-61C7E32C5166}"/>
    <cellStyle name="Normal 2 5 2 4 4 3 3" xfId="2843" xr:uid="{F23A0827-A762-4C8D-9438-7CB93E8B838C}"/>
    <cellStyle name="Normal 2 5 2 4 4 4" xfId="546" xr:uid="{9C65A791-63A2-4CEC-9D0F-6667D29098A5}"/>
    <cellStyle name="Normal 2 5 2 4 4 4 2" xfId="1498" xr:uid="{3A696F76-F7B2-4225-821A-252EED54DF05}"/>
    <cellStyle name="Normal 2 5 2 4 4 4 3" xfId="2439" xr:uid="{07A9961D-B7FA-4C84-9FF1-459F1640D765}"/>
    <cellStyle name="Normal 2 5 2 4 4 5" xfId="1269" xr:uid="{9824EEDB-6AE5-454E-A60D-596C5875083D}"/>
    <cellStyle name="Normal 2 5 2 4 4 6" xfId="2210" xr:uid="{9F4F883D-0134-4B72-B9BD-3F6D72BABDA8}"/>
    <cellStyle name="Normal 2 5 2 4 5" xfId="967" xr:uid="{072E3964-5DB3-4179-8045-6B5E107EF44B}"/>
    <cellStyle name="Normal 2 5 2 4 5 2" xfId="1903" xr:uid="{7D60026F-7EB3-47C9-AA9C-14BFA77D19BD}"/>
    <cellStyle name="Normal 2 5 2 4 5 3" xfId="2844" xr:uid="{BCC068B5-E804-46FF-8D24-A62237746502}"/>
    <cellStyle name="Normal 2 5 2 4 6" xfId="968" xr:uid="{CDA4FE28-651D-4B88-882D-C5A7699859AC}"/>
    <cellStyle name="Normal 2 5 2 4 6 2" xfId="1904" xr:uid="{4EE18716-0662-47D0-8365-445D66852774}"/>
    <cellStyle name="Normal 2 5 2 4 6 3" xfId="2845" xr:uid="{998294B6-E5AC-468A-B80A-FDA1438490C0}"/>
    <cellStyle name="Normal 2 5 2 4 7" xfId="388" xr:uid="{90CF1FC4-FC3D-4A3C-8ECF-53C610963BCB}"/>
    <cellStyle name="Normal 2 5 2 4 7 2" xfId="1341" xr:uid="{A9DC68DC-88A6-4D87-8488-E9F9FF55C8E6}"/>
    <cellStyle name="Normal 2 5 2 4 7 3" xfId="2282" xr:uid="{36390C5C-B0F7-4CF4-B00A-D50DE7C6D101}"/>
    <cellStyle name="Normal 2 5 2 4 8" xfId="1110" xr:uid="{48249795-094D-4B14-9947-3DEECED3988F}"/>
    <cellStyle name="Normal 2 5 2 4 9" xfId="2051" xr:uid="{8605044A-C8DB-4AA5-9066-32FE11B2169B}"/>
    <cellStyle name="Normal 2 5 2 5" xfId="310" xr:uid="{3F5571DD-F130-4BA4-BDDB-412BD49ADC4C}"/>
    <cellStyle name="Normal 2 5 2 5 2" xfId="311" xr:uid="{DDC25CE2-0D22-4A69-A891-E5F87CEAA720}"/>
    <cellStyle name="Normal 2 5 2 5 2 2" xfId="969" xr:uid="{98D1ABB6-E198-4F45-985E-B82E0F6C0567}"/>
    <cellStyle name="Normal 2 5 2 5 2 2 2" xfId="1905" xr:uid="{905C4ABC-1A6B-4AB2-B452-C22B2055810E}"/>
    <cellStyle name="Normal 2 5 2 5 2 2 3" xfId="2846" xr:uid="{03939F2B-3207-4C92-AD86-0F1BDF061DEE}"/>
    <cellStyle name="Normal 2 5 2 5 2 3" xfId="970" xr:uid="{CE3EF383-34FB-4F98-BAE2-A664FDC3564D}"/>
    <cellStyle name="Normal 2 5 2 5 2 3 2" xfId="1906" xr:uid="{431C970C-F3BF-4FEE-82C3-E89EE1BA4FD1}"/>
    <cellStyle name="Normal 2 5 2 5 2 3 3" xfId="2847" xr:uid="{6F24C6C0-F82B-49AE-B7C0-407CDF2B2466}"/>
    <cellStyle name="Normal 2 5 2 5 2 4" xfId="548" xr:uid="{AC008AF1-EA50-4BFB-A644-54505E9647EB}"/>
    <cellStyle name="Normal 2 5 2 5 2 4 2" xfId="1500" xr:uid="{E6DCF624-70B3-446C-B872-00C75CA0C71E}"/>
    <cellStyle name="Normal 2 5 2 5 2 4 3" xfId="2441" xr:uid="{BFD964A0-C903-4C68-A5FF-80062B9D9BE7}"/>
    <cellStyle name="Normal 2 5 2 5 2 5" xfId="1271" xr:uid="{8CC4DFDB-DD5A-4251-8CBA-090E74C09325}"/>
    <cellStyle name="Normal 2 5 2 5 2 6" xfId="2212" xr:uid="{34E6D66E-3150-4160-AD80-D01A692EF960}"/>
    <cellStyle name="Normal 2 5 2 5 3" xfId="971" xr:uid="{FAF6710F-95E3-4873-90CA-30EF242A7129}"/>
    <cellStyle name="Normal 2 5 2 5 3 2" xfId="1907" xr:uid="{3081CC51-30F4-4BCA-8631-94E9CE24587A}"/>
    <cellStyle name="Normal 2 5 2 5 3 3" xfId="2848" xr:uid="{85FAD3B7-1EC8-471D-B403-7D14374A0343}"/>
    <cellStyle name="Normal 2 5 2 5 4" xfId="972" xr:uid="{D1B1E555-F74B-47CD-98BD-DC6DF6BF3DC9}"/>
    <cellStyle name="Normal 2 5 2 5 4 2" xfId="1908" xr:uid="{B1E2FE11-ACCF-45F8-8CDE-0441BFBBFFBB}"/>
    <cellStyle name="Normal 2 5 2 5 4 3" xfId="2849" xr:uid="{B77C4F97-9E73-4758-8BF5-D3B58C51219A}"/>
    <cellStyle name="Normal 2 5 2 5 5" xfId="547" xr:uid="{16F1B265-CE20-4920-8C93-00C7780934FF}"/>
    <cellStyle name="Normal 2 5 2 5 5 2" xfId="1499" xr:uid="{AF7FB50D-204B-4FC7-B87F-FEAD01001A79}"/>
    <cellStyle name="Normal 2 5 2 5 5 3" xfId="2440" xr:uid="{A3CC05BF-FDEC-4A2B-8CDF-64BBE1C094C1}"/>
    <cellStyle name="Normal 2 5 2 5 6" xfId="1270" xr:uid="{F87298E9-1A76-43F6-A6AC-17B2414FD7C8}"/>
    <cellStyle name="Normal 2 5 2 5 7" xfId="2211" xr:uid="{4923D8FA-F2F5-4ADD-99BB-427E616E7A74}"/>
    <cellStyle name="Normal 2 5 2 6" xfId="312" xr:uid="{730BC96C-1852-40F7-9BB7-DD733901675F}"/>
    <cellStyle name="Normal 2 5 2 6 2" xfId="313" xr:uid="{38097F01-CCAD-4C62-999C-FED6F21C49DE}"/>
    <cellStyle name="Normal 2 5 2 6 2 2" xfId="973" xr:uid="{C5A765AA-240F-4C06-9709-79F9438274C2}"/>
    <cellStyle name="Normal 2 5 2 6 2 2 2" xfId="1909" xr:uid="{76105204-1BF3-451E-A391-85CD6B556F70}"/>
    <cellStyle name="Normal 2 5 2 6 2 2 3" xfId="2850" xr:uid="{72FFFF68-AE81-4881-8E97-87DEAB86E9D7}"/>
    <cellStyle name="Normal 2 5 2 6 2 3" xfId="974" xr:uid="{E9C9FD76-AC35-47FA-94FD-F7B0770B1A3E}"/>
    <cellStyle name="Normal 2 5 2 6 2 3 2" xfId="1910" xr:uid="{91A3B8DD-C30D-48F2-9DE0-F647D863CEF4}"/>
    <cellStyle name="Normal 2 5 2 6 2 3 3" xfId="2851" xr:uid="{D9CBE3C2-CC2B-4497-8865-FF4D114C31A6}"/>
    <cellStyle name="Normal 2 5 2 6 2 4" xfId="550" xr:uid="{36B18313-0DEF-4968-9419-C3EEF53DA6B0}"/>
    <cellStyle name="Normal 2 5 2 6 2 4 2" xfId="1502" xr:uid="{6497FBD1-C9CA-4F81-A234-B88E5DEE6B1F}"/>
    <cellStyle name="Normal 2 5 2 6 2 4 3" xfId="2443" xr:uid="{BE16A283-5D13-4776-A0A4-ACEF3BECF0BD}"/>
    <cellStyle name="Normal 2 5 2 6 2 5" xfId="1273" xr:uid="{E25AFE5B-E1BE-4EF9-9E5E-02FE65E0CEBF}"/>
    <cellStyle name="Normal 2 5 2 6 2 6" xfId="2214" xr:uid="{116C4670-30A8-444B-A8C0-6679A40DFC73}"/>
    <cellStyle name="Normal 2 5 2 6 3" xfId="975" xr:uid="{8C265DD5-14EB-4C02-842D-1027764A7191}"/>
    <cellStyle name="Normal 2 5 2 6 3 2" xfId="1911" xr:uid="{60ABC17A-6D9A-4492-AD27-C12B3C83D4BE}"/>
    <cellStyle name="Normal 2 5 2 6 3 3" xfId="2852" xr:uid="{D1C0EAAC-438A-41BF-B503-F887106CA250}"/>
    <cellStyle name="Normal 2 5 2 6 4" xfId="976" xr:uid="{92C6DBB2-B227-4FD5-BDEE-6E89ADAC4C78}"/>
    <cellStyle name="Normal 2 5 2 6 4 2" xfId="1912" xr:uid="{4526B64A-3419-4E16-A7AA-11D0E31CE76B}"/>
    <cellStyle name="Normal 2 5 2 6 4 3" xfId="2853" xr:uid="{A74EF28A-D10A-4B5C-B27C-964CA10C5494}"/>
    <cellStyle name="Normal 2 5 2 6 5" xfId="549" xr:uid="{E6DD4ABF-1219-4F44-9322-B6CF19BF9215}"/>
    <cellStyle name="Normal 2 5 2 6 5 2" xfId="1501" xr:uid="{5A22D8BC-4277-4340-B4F9-C7FD88ACFC72}"/>
    <cellStyle name="Normal 2 5 2 6 5 3" xfId="2442" xr:uid="{18382AAB-FE60-41AE-B5BF-C2288243CFA1}"/>
    <cellStyle name="Normal 2 5 2 6 6" xfId="1272" xr:uid="{CDF5272F-A806-4A99-803E-DFE5513F14F8}"/>
    <cellStyle name="Normal 2 5 2 6 7" xfId="2213" xr:uid="{1B660A51-5B34-4053-AF76-A85D56B60269}"/>
    <cellStyle name="Normal 2 5 2 7" xfId="314" xr:uid="{080949EF-702C-433A-95B8-B4BBCDF69D87}"/>
    <cellStyle name="Normal 2 5 2 7 2" xfId="977" xr:uid="{21C7FDAB-5A24-42FC-9FC9-7319B8431F7E}"/>
    <cellStyle name="Normal 2 5 2 7 2 2" xfId="1913" xr:uid="{ED9E8F9F-75F5-41ED-B342-38F083F82490}"/>
    <cellStyle name="Normal 2 5 2 7 2 3" xfId="2854" xr:uid="{A43BFB7C-F877-4937-9AF1-18488A19FE26}"/>
    <cellStyle name="Normal 2 5 2 7 3" xfId="978" xr:uid="{6BE87228-E52D-49CB-91B0-8E3A43D7FB38}"/>
    <cellStyle name="Normal 2 5 2 7 3 2" xfId="1914" xr:uid="{445E2170-1439-4EF3-941F-2D1FBF8FA884}"/>
    <cellStyle name="Normal 2 5 2 7 3 3" xfId="2855" xr:uid="{BA1143BF-74B1-46A2-B113-4D1903180347}"/>
    <cellStyle name="Normal 2 5 2 7 4" xfId="551" xr:uid="{CF41B4F1-AAB3-4E76-A8ED-E090BC2CB836}"/>
    <cellStyle name="Normal 2 5 2 7 4 2" xfId="1503" xr:uid="{FB7A5C17-BA13-43EC-88A7-94DB835386BB}"/>
    <cellStyle name="Normal 2 5 2 7 4 3" xfId="2444" xr:uid="{EACD1EC5-16DA-4883-B18D-554F15F1D71C}"/>
    <cellStyle name="Normal 2 5 2 7 5" xfId="1274" xr:uid="{B82B0241-8EF9-4411-895C-AFB0D91D3BC9}"/>
    <cellStyle name="Normal 2 5 2 7 6" xfId="2215" xr:uid="{7648C7DD-7CFC-4FA5-8CEE-82D007FECEF4}"/>
    <cellStyle name="Normal 2 5 2 8" xfId="979" xr:uid="{3FFA728B-95A0-4F99-BD0A-8F0C49C8FF1C}"/>
    <cellStyle name="Normal 2 5 2 8 2" xfId="1915" xr:uid="{1C031769-86D3-47C8-9109-F3456DF01BE7}"/>
    <cellStyle name="Normal 2 5 2 8 3" xfId="2856" xr:uid="{696062CD-9D1F-4088-99A3-AA84E350B705}"/>
    <cellStyle name="Normal 2 5 2 9" xfId="980" xr:uid="{A2AF8A62-4CC7-43CB-A701-D6FB35FE6849}"/>
    <cellStyle name="Normal 2 5 2 9 2" xfId="1916" xr:uid="{8D8D080B-7921-42DE-AFF6-11E4DD0736D7}"/>
    <cellStyle name="Normal 2 5 2 9 3" xfId="2857" xr:uid="{CB30F316-4515-4F14-ACF0-34350CB271E0}"/>
    <cellStyle name="Normal 2 5 3" xfId="71" xr:uid="{E4278077-D860-4904-BF95-1CCF430412D7}"/>
    <cellStyle name="Normal 2 5 3 10" xfId="389" xr:uid="{6D7646AD-0D7D-411B-975B-1872E6A26676}"/>
    <cellStyle name="Normal 2 5 3 10 2" xfId="1342" xr:uid="{0A2CD43B-46ED-4FD4-9AB9-29E614E1A58C}"/>
    <cellStyle name="Normal 2 5 3 10 3" xfId="2283" xr:uid="{7CD5641F-5E63-46B3-B13E-AE9C1CAC08D2}"/>
    <cellStyle name="Normal 2 5 3 11" xfId="1111" xr:uid="{4DCF8A63-0ED5-41A1-BFEE-C66DFF9CF3DF}"/>
    <cellStyle name="Normal 2 5 3 12" xfId="2052" xr:uid="{860574F6-7F72-45EE-AF9D-CE1C9CC7CEEA}"/>
    <cellStyle name="Normal 2 5 3 2" xfId="72" xr:uid="{DAF6F215-2857-40E3-918D-4A50F39CA139}"/>
    <cellStyle name="Normal 2 5 3 2 10" xfId="1112" xr:uid="{670A0874-CC5E-4BA7-AE17-90F8100D5D57}"/>
    <cellStyle name="Normal 2 5 3 2 11" xfId="2053" xr:uid="{A0071611-DEFD-4C8E-9C95-86E67569F00D}"/>
    <cellStyle name="Normal 2 5 3 2 2" xfId="73" xr:uid="{6ECFCCEC-C3E8-48B0-AE96-64E560020DE2}"/>
    <cellStyle name="Normal 2 5 3 2 2 2" xfId="315" xr:uid="{00779146-2028-4D63-ACB0-0F87BA883AC2}"/>
    <cellStyle name="Normal 2 5 3 2 2 2 2" xfId="316" xr:uid="{3E7CA6B7-F1C8-4825-AB3C-0F3F47AAC97B}"/>
    <cellStyle name="Normal 2 5 3 2 2 2 2 2" xfId="981" xr:uid="{411D8D64-7B4D-4E3F-AA75-C53C88DCDD8A}"/>
    <cellStyle name="Normal 2 5 3 2 2 2 2 2 2" xfId="1917" xr:uid="{A7127156-EAE4-48CE-881A-2A53AC37062C}"/>
    <cellStyle name="Normal 2 5 3 2 2 2 2 2 3" xfId="2858" xr:uid="{8F59505C-FD0C-423E-84B9-B8FD4F18CA10}"/>
    <cellStyle name="Normal 2 5 3 2 2 2 2 3" xfId="982" xr:uid="{B60B2FC9-386E-4098-8B64-BE6F483676B7}"/>
    <cellStyle name="Normal 2 5 3 2 2 2 2 3 2" xfId="1918" xr:uid="{791EAB03-2CAB-4747-A75F-C58BB83B2E5D}"/>
    <cellStyle name="Normal 2 5 3 2 2 2 2 3 3" xfId="2859" xr:uid="{775BD16B-A675-4F69-B2AA-6B58A6D345ED}"/>
    <cellStyle name="Normal 2 5 3 2 2 2 2 4" xfId="553" xr:uid="{D0BE650F-A5B3-4B12-90AC-82B86E68C463}"/>
    <cellStyle name="Normal 2 5 3 2 2 2 2 4 2" xfId="1505" xr:uid="{1132AA7C-86C6-47B0-ABC0-CD132FC1CF68}"/>
    <cellStyle name="Normal 2 5 3 2 2 2 2 4 3" xfId="2446" xr:uid="{E2A82914-06E8-4E98-8CF2-674F9AEF1B35}"/>
    <cellStyle name="Normal 2 5 3 2 2 2 2 5" xfId="1276" xr:uid="{21CD04B0-9BDC-4D08-A3FC-8EE41DB2DE09}"/>
    <cellStyle name="Normal 2 5 3 2 2 2 2 6" xfId="2217" xr:uid="{1BB7E2E4-52ED-4B96-89EB-CA4FDD44A4B6}"/>
    <cellStyle name="Normal 2 5 3 2 2 2 3" xfId="983" xr:uid="{7F375EF8-84DD-473F-8D42-6B2369E67B90}"/>
    <cellStyle name="Normal 2 5 3 2 2 2 3 2" xfId="1919" xr:uid="{A27B1D24-5F0E-4CCD-B79B-E42A30E2C963}"/>
    <cellStyle name="Normal 2 5 3 2 2 2 3 3" xfId="2860" xr:uid="{1137EE52-5FBC-40E0-A700-44DBCC07D4C5}"/>
    <cellStyle name="Normal 2 5 3 2 2 2 4" xfId="984" xr:uid="{48F50E58-72CA-4584-86CF-A69B66DFC967}"/>
    <cellStyle name="Normal 2 5 3 2 2 2 4 2" xfId="1920" xr:uid="{B52D6E67-9E37-4771-9904-61B4BA4E73FB}"/>
    <cellStyle name="Normal 2 5 3 2 2 2 4 3" xfId="2861" xr:uid="{8337EBFC-D9FE-413B-B667-7ED75D6C0DB8}"/>
    <cellStyle name="Normal 2 5 3 2 2 2 5" xfId="552" xr:uid="{74CDCC2C-D7E6-4016-9344-ADFE0506BCDB}"/>
    <cellStyle name="Normal 2 5 3 2 2 2 5 2" xfId="1504" xr:uid="{8A26D9AE-7368-432C-A016-61BE9EB8790F}"/>
    <cellStyle name="Normal 2 5 3 2 2 2 5 3" xfId="2445" xr:uid="{339B17EB-3E02-49FF-8549-21BD981A9168}"/>
    <cellStyle name="Normal 2 5 3 2 2 2 6" xfId="1275" xr:uid="{0B4D3FE0-B07B-4672-B85C-4FCBBF3483FD}"/>
    <cellStyle name="Normal 2 5 3 2 2 2 7" xfId="2216" xr:uid="{28CF2D0B-913E-4038-83D2-BEDF767B28D0}"/>
    <cellStyle name="Normal 2 5 3 2 2 3" xfId="317" xr:uid="{B27C23B7-4FFD-48D3-ADB6-18A234A6F419}"/>
    <cellStyle name="Normal 2 5 3 2 2 3 2" xfId="318" xr:uid="{CF052CCB-18AB-4D35-BBE7-5F431B8364D0}"/>
    <cellStyle name="Normal 2 5 3 2 2 3 2 2" xfId="985" xr:uid="{C79BABF8-E702-4E10-9033-14FC2BBE0818}"/>
    <cellStyle name="Normal 2 5 3 2 2 3 2 2 2" xfId="1921" xr:uid="{51E475FA-CD2B-4300-B201-76CAE13199F3}"/>
    <cellStyle name="Normal 2 5 3 2 2 3 2 2 3" xfId="2862" xr:uid="{88D81AE9-B812-4B49-9E70-B54A86575C5F}"/>
    <cellStyle name="Normal 2 5 3 2 2 3 2 3" xfId="986" xr:uid="{B20F0837-37F0-4BEC-B969-D55FCF01B047}"/>
    <cellStyle name="Normal 2 5 3 2 2 3 2 3 2" xfId="1922" xr:uid="{BE61BEE7-ED9B-4B39-897C-33ED2347D16B}"/>
    <cellStyle name="Normal 2 5 3 2 2 3 2 3 3" xfId="2863" xr:uid="{79B20992-EBB9-4652-9022-C6B0F0AD3A27}"/>
    <cellStyle name="Normal 2 5 3 2 2 3 2 4" xfId="555" xr:uid="{C09F456D-A07A-4955-8E77-504DDB508387}"/>
    <cellStyle name="Normal 2 5 3 2 2 3 2 4 2" xfId="1507" xr:uid="{2BE35037-820B-4453-A8F0-1D911C7E65A5}"/>
    <cellStyle name="Normal 2 5 3 2 2 3 2 4 3" xfId="2448" xr:uid="{8E7F024B-2373-4402-97FE-FABBCFD4A5D6}"/>
    <cellStyle name="Normal 2 5 3 2 2 3 2 5" xfId="1278" xr:uid="{DF6D0876-D55F-4503-8BCD-D8E3CD6515D6}"/>
    <cellStyle name="Normal 2 5 3 2 2 3 2 6" xfId="2219" xr:uid="{F494FD20-AF62-4B39-8386-EA96644F0A65}"/>
    <cellStyle name="Normal 2 5 3 2 2 3 3" xfId="987" xr:uid="{E5909BAA-9399-452F-8FA4-BA2019541338}"/>
    <cellStyle name="Normal 2 5 3 2 2 3 3 2" xfId="1923" xr:uid="{D9F0B43A-DDC2-4DB4-A7DC-CE7937447174}"/>
    <cellStyle name="Normal 2 5 3 2 2 3 3 3" xfId="2864" xr:uid="{96731173-6B35-46A5-AED7-E35DBE21499D}"/>
    <cellStyle name="Normal 2 5 3 2 2 3 4" xfId="988" xr:uid="{639528A2-DAD9-4516-904E-73B5FD15B3B7}"/>
    <cellStyle name="Normal 2 5 3 2 2 3 4 2" xfId="1924" xr:uid="{CD47421E-37C5-42AE-82EE-A1140184562D}"/>
    <cellStyle name="Normal 2 5 3 2 2 3 4 3" xfId="2865" xr:uid="{301717AB-1DEF-4F08-BC20-210225CF6A88}"/>
    <cellStyle name="Normal 2 5 3 2 2 3 5" xfId="554" xr:uid="{C6A4DE90-EDB0-4804-8C75-12FE13A2A2E9}"/>
    <cellStyle name="Normal 2 5 3 2 2 3 5 2" xfId="1506" xr:uid="{E9E0E961-1604-4E39-9D52-B93CD5323219}"/>
    <cellStyle name="Normal 2 5 3 2 2 3 5 3" xfId="2447" xr:uid="{9D40CE66-114D-4A8F-AF05-4A0C84ED74C8}"/>
    <cellStyle name="Normal 2 5 3 2 2 3 6" xfId="1277" xr:uid="{C071EBAA-CBDC-4EBA-8F1C-678661E01383}"/>
    <cellStyle name="Normal 2 5 3 2 2 3 7" xfId="2218" xr:uid="{0EE8AAED-6E1B-41E3-935A-97DBDC8D1935}"/>
    <cellStyle name="Normal 2 5 3 2 2 4" xfId="319" xr:uid="{C2BAE39D-C7D4-494F-B029-A515371AA38E}"/>
    <cellStyle name="Normal 2 5 3 2 2 4 2" xfId="989" xr:uid="{283FCF2E-9CF9-4D0C-AA74-3A13A58CE530}"/>
    <cellStyle name="Normal 2 5 3 2 2 4 2 2" xfId="1925" xr:uid="{5E686608-C542-44A4-9437-DDD734C0D2AD}"/>
    <cellStyle name="Normal 2 5 3 2 2 4 2 3" xfId="2866" xr:uid="{D8E3B65E-031C-48C8-A158-328CE07EFC67}"/>
    <cellStyle name="Normal 2 5 3 2 2 4 3" xfId="990" xr:uid="{079DD3E5-A198-473A-9E15-6955F8B044E5}"/>
    <cellStyle name="Normal 2 5 3 2 2 4 3 2" xfId="1926" xr:uid="{517F1FAD-3E0F-47C8-88EE-8B902C73CF20}"/>
    <cellStyle name="Normal 2 5 3 2 2 4 3 3" xfId="2867" xr:uid="{7639B16D-645E-47D4-ADEF-01DE9506E981}"/>
    <cellStyle name="Normal 2 5 3 2 2 4 4" xfId="556" xr:uid="{3914A62F-9007-4C9C-A613-6584F16A2242}"/>
    <cellStyle name="Normal 2 5 3 2 2 4 4 2" xfId="1508" xr:uid="{B8C46031-3869-458C-A0BF-9089502365FE}"/>
    <cellStyle name="Normal 2 5 3 2 2 4 4 3" xfId="2449" xr:uid="{B552C25E-7D9C-416F-8B3E-E16984C54920}"/>
    <cellStyle name="Normal 2 5 3 2 2 4 5" xfId="1279" xr:uid="{0680F0E9-63CB-4646-A226-F5A0B319BE60}"/>
    <cellStyle name="Normal 2 5 3 2 2 4 6" xfId="2220" xr:uid="{B675EF31-1003-494F-B8D3-D624F33B51C1}"/>
    <cellStyle name="Normal 2 5 3 2 2 5" xfId="991" xr:uid="{A32169FA-15CA-4D3A-A94A-D850C01D98A8}"/>
    <cellStyle name="Normal 2 5 3 2 2 5 2" xfId="1927" xr:uid="{D63CBA3C-9114-41C6-BE79-8CAC1BD67C03}"/>
    <cellStyle name="Normal 2 5 3 2 2 5 3" xfId="2868" xr:uid="{F4F0326B-2A74-406F-A6DF-1D1505E629C1}"/>
    <cellStyle name="Normal 2 5 3 2 2 6" xfId="992" xr:uid="{EEACE2AC-345F-423C-820B-A0E40B2DBABC}"/>
    <cellStyle name="Normal 2 5 3 2 2 6 2" xfId="1928" xr:uid="{18782135-85E4-4899-9DF4-8C0B365BB2D1}"/>
    <cellStyle name="Normal 2 5 3 2 2 6 3" xfId="2869" xr:uid="{257E4D14-CBF6-4523-9D8A-BF44ECE85F37}"/>
    <cellStyle name="Normal 2 5 3 2 2 7" xfId="391" xr:uid="{D0A4F6B9-B839-476F-A78F-ED8C75454106}"/>
    <cellStyle name="Normal 2 5 3 2 2 7 2" xfId="1344" xr:uid="{9C0AD456-2C9C-4B86-BFFB-E139AEAEE205}"/>
    <cellStyle name="Normal 2 5 3 2 2 7 3" xfId="2285" xr:uid="{15BE5034-ED9A-457E-AEA4-41020A131F43}"/>
    <cellStyle name="Normal 2 5 3 2 2 8" xfId="1113" xr:uid="{D649537A-F8AF-4C8C-98AD-47382DD192D1}"/>
    <cellStyle name="Normal 2 5 3 2 2 9" xfId="2054" xr:uid="{6105C724-EFD9-4A0C-9A48-6DCB404CEE13}"/>
    <cellStyle name="Normal 2 5 3 2 3" xfId="74" xr:uid="{F0BB66B7-1134-44CA-9E0D-5FB93CC51AB5}"/>
    <cellStyle name="Normal 2 5 3 2 3 2" xfId="320" xr:uid="{A2C92A4C-7AAC-44D7-9ED9-E38A623F09FC}"/>
    <cellStyle name="Normal 2 5 3 2 3 2 2" xfId="321" xr:uid="{2BDA9672-EBE3-482A-A5A0-7DC454218DCC}"/>
    <cellStyle name="Normal 2 5 3 2 3 2 2 2" xfId="993" xr:uid="{9B39E756-1FB4-45B6-B629-3E4BE92AC7DF}"/>
    <cellStyle name="Normal 2 5 3 2 3 2 2 2 2" xfId="1929" xr:uid="{21361A4A-0F3E-4C03-BA4D-5E53F3466F23}"/>
    <cellStyle name="Normal 2 5 3 2 3 2 2 2 3" xfId="2870" xr:uid="{09F02C00-2FDC-4957-85B6-B8733117A62C}"/>
    <cellStyle name="Normal 2 5 3 2 3 2 2 3" xfId="994" xr:uid="{2B475E71-1FB2-4315-B236-9B3BC1ED77EE}"/>
    <cellStyle name="Normal 2 5 3 2 3 2 2 3 2" xfId="1930" xr:uid="{7864E230-F793-422F-8CBB-5B00B1645233}"/>
    <cellStyle name="Normal 2 5 3 2 3 2 2 3 3" xfId="2871" xr:uid="{A92C5AF7-F8B2-4150-8A9D-003B201EEF18}"/>
    <cellStyle name="Normal 2 5 3 2 3 2 2 4" xfId="558" xr:uid="{F006CDD4-7D85-449C-9434-31AF6464D5EB}"/>
    <cellStyle name="Normal 2 5 3 2 3 2 2 4 2" xfId="1510" xr:uid="{18215511-FC22-4AED-8CCB-2C1F1F5E7B2D}"/>
    <cellStyle name="Normal 2 5 3 2 3 2 2 4 3" xfId="2451" xr:uid="{770AC650-F9E0-4BCF-9FE9-E75664CF2FAB}"/>
    <cellStyle name="Normal 2 5 3 2 3 2 2 5" xfId="1281" xr:uid="{24849777-B0B1-4E99-81BB-D2AAEE92D4A1}"/>
    <cellStyle name="Normal 2 5 3 2 3 2 2 6" xfId="2222" xr:uid="{67FC37AB-8F43-4AA8-83C0-5C302099A163}"/>
    <cellStyle name="Normal 2 5 3 2 3 2 3" xfId="995" xr:uid="{AC8999AE-5EB2-48D1-9BF7-907D1184AB54}"/>
    <cellStyle name="Normal 2 5 3 2 3 2 3 2" xfId="1931" xr:uid="{0D53EC54-5DF2-4B8B-9848-7A14991AF436}"/>
    <cellStyle name="Normal 2 5 3 2 3 2 3 3" xfId="2872" xr:uid="{A97DC600-AC86-489C-9E55-F59257231F3C}"/>
    <cellStyle name="Normal 2 5 3 2 3 2 4" xfId="996" xr:uid="{66204073-55AF-451E-8BF4-F186B2A2AF04}"/>
    <cellStyle name="Normal 2 5 3 2 3 2 4 2" xfId="1932" xr:uid="{712DA264-D4B4-4C0D-80BC-C918995ED5AA}"/>
    <cellStyle name="Normal 2 5 3 2 3 2 4 3" xfId="2873" xr:uid="{9146C90A-1608-465C-83F6-3ACA19B53802}"/>
    <cellStyle name="Normal 2 5 3 2 3 2 5" xfId="557" xr:uid="{D14AA9BE-68C2-48F6-BA2E-59CADF325A75}"/>
    <cellStyle name="Normal 2 5 3 2 3 2 5 2" xfId="1509" xr:uid="{F744339B-7DF3-4BF9-A8A7-93802F6B6EC5}"/>
    <cellStyle name="Normal 2 5 3 2 3 2 5 3" xfId="2450" xr:uid="{CE6B0FA0-CD66-44A9-B9F6-6B3914FA7599}"/>
    <cellStyle name="Normal 2 5 3 2 3 2 6" xfId="1280" xr:uid="{806B01B1-1DB3-47EA-A9EA-9915B2841FBC}"/>
    <cellStyle name="Normal 2 5 3 2 3 2 7" xfId="2221" xr:uid="{A22F4824-E6DF-43DD-A557-EBCF3FD281C1}"/>
    <cellStyle name="Normal 2 5 3 2 3 3" xfId="322" xr:uid="{5432E1E2-0B06-4DCB-81B7-8B148D9D4974}"/>
    <cellStyle name="Normal 2 5 3 2 3 3 2" xfId="323" xr:uid="{AA93FFA4-2824-41D6-A4DC-758F1A3B297F}"/>
    <cellStyle name="Normal 2 5 3 2 3 3 2 2" xfId="997" xr:uid="{522EFBB3-529F-4911-9CCB-19913F884C1C}"/>
    <cellStyle name="Normal 2 5 3 2 3 3 2 2 2" xfId="1933" xr:uid="{A30EDDE6-BCD1-4FA8-9C6B-E84DFF05BED3}"/>
    <cellStyle name="Normal 2 5 3 2 3 3 2 2 3" xfId="2874" xr:uid="{A4F35121-2821-4D2D-A39A-8F0E74DD6DA8}"/>
    <cellStyle name="Normal 2 5 3 2 3 3 2 3" xfId="998" xr:uid="{11A43636-C5C9-4CED-BAB1-9F99258242F8}"/>
    <cellStyle name="Normal 2 5 3 2 3 3 2 3 2" xfId="1934" xr:uid="{BE81D7FD-39BD-4A16-8FC0-AB9EFFC224B1}"/>
    <cellStyle name="Normal 2 5 3 2 3 3 2 3 3" xfId="2875" xr:uid="{C33182A0-5487-4CF1-809D-F1B8DDC6AFA7}"/>
    <cellStyle name="Normal 2 5 3 2 3 3 2 4" xfId="560" xr:uid="{2F312353-2695-4B33-85AA-D5583CEB89BD}"/>
    <cellStyle name="Normal 2 5 3 2 3 3 2 4 2" xfId="1512" xr:uid="{C5F9A6DD-47E4-4FE0-8D42-35F3054CD09C}"/>
    <cellStyle name="Normal 2 5 3 2 3 3 2 4 3" xfId="2453" xr:uid="{8C48D997-F249-4CC2-9BFA-B3D086E63662}"/>
    <cellStyle name="Normal 2 5 3 2 3 3 2 5" xfId="1283" xr:uid="{6681028B-1A9B-4F0A-B4BC-332CE59C4885}"/>
    <cellStyle name="Normal 2 5 3 2 3 3 2 6" xfId="2224" xr:uid="{278FE85D-1C40-43D0-82E1-9C61DFFC3780}"/>
    <cellStyle name="Normal 2 5 3 2 3 3 3" xfId="999" xr:uid="{769FF1CE-E673-40AC-AD61-28F3DAA74BA7}"/>
    <cellStyle name="Normal 2 5 3 2 3 3 3 2" xfId="1935" xr:uid="{1095AB42-C369-4798-9932-6AAC534E3741}"/>
    <cellStyle name="Normal 2 5 3 2 3 3 3 3" xfId="2876" xr:uid="{AF66D393-EAFB-4794-9D98-6DEA0B6FCBB1}"/>
    <cellStyle name="Normal 2 5 3 2 3 3 4" xfId="1000" xr:uid="{B6F92CE3-A425-468B-9F01-FFD8307FBEA2}"/>
    <cellStyle name="Normal 2 5 3 2 3 3 4 2" xfId="1936" xr:uid="{659E6A36-31D7-4E1D-BF7B-7723455452E5}"/>
    <cellStyle name="Normal 2 5 3 2 3 3 4 3" xfId="2877" xr:uid="{3B51B4B5-03C1-4C36-B3F0-879B8BB6F2AF}"/>
    <cellStyle name="Normal 2 5 3 2 3 3 5" xfId="559" xr:uid="{A366CB2A-2F8A-4405-8892-34556DA16A59}"/>
    <cellStyle name="Normal 2 5 3 2 3 3 5 2" xfId="1511" xr:uid="{A8886055-AD58-4D2C-A315-588278143255}"/>
    <cellStyle name="Normal 2 5 3 2 3 3 5 3" xfId="2452" xr:uid="{EB5F7F98-6EF9-4169-AEA1-B493982F8F1D}"/>
    <cellStyle name="Normal 2 5 3 2 3 3 6" xfId="1282" xr:uid="{9C97FC31-0D40-4749-94A9-28CD62761DB6}"/>
    <cellStyle name="Normal 2 5 3 2 3 3 7" xfId="2223" xr:uid="{061FD5BE-FB8B-47D0-88F1-21C1283BE71B}"/>
    <cellStyle name="Normal 2 5 3 2 3 4" xfId="324" xr:uid="{07C7C9D1-6D80-4ED1-8459-1B62F80A01F0}"/>
    <cellStyle name="Normal 2 5 3 2 3 4 2" xfId="1001" xr:uid="{4B4D343B-56FE-487B-9153-4394E27B105F}"/>
    <cellStyle name="Normal 2 5 3 2 3 4 2 2" xfId="1937" xr:uid="{846686C7-5FCF-46AF-B2D4-559940D1F280}"/>
    <cellStyle name="Normal 2 5 3 2 3 4 2 3" xfId="2878" xr:uid="{37F6AB8C-720E-42F3-92A6-8E2C730C1D80}"/>
    <cellStyle name="Normal 2 5 3 2 3 4 3" xfId="1002" xr:uid="{6C1B0882-A51E-45D2-AF2D-E21CB8F05016}"/>
    <cellStyle name="Normal 2 5 3 2 3 4 3 2" xfId="1938" xr:uid="{E0076115-8831-47D4-9A3C-85C66ACF0795}"/>
    <cellStyle name="Normal 2 5 3 2 3 4 3 3" xfId="2879" xr:uid="{CFAC4871-E414-4AE2-B4E3-CEB4AAC20997}"/>
    <cellStyle name="Normal 2 5 3 2 3 4 4" xfId="561" xr:uid="{750CFE52-81AF-4AFB-8CAC-DD1F8E67860D}"/>
    <cellStyle name="Normal 2 5 3 2 3 4 4 2" xfId="1513" xr:uid="{7C5937A0-D5CC-4CE0-BF20-5818C3ECC5C7}"/>
    <cellStyle name="Normal 2 5 3 2 3 4 4 3" xfId="2454" xr:uid="{2D2454D2-D886-40F7-BE28-3FEE9B7144F0}"/>
    <cellStyle name="Normal 2 5 3 2 3 4 5" xfId="1284" xr:uid="{CB4BC0D1-7EE9-4A1B-A9CE-8671CEBB25A6}"/>
    <cellStyle name="Normal 2 5 3 2 3 4 6" xfId="2225" xr:uid="{C114B4F3-0C1D-4789-B13C-9559A2493086}"/>
    <cellStyle name="Normal 2 5 3 2 3 5" xfId="1003" xr:uid="{CE097687-0D67-482C-9722-8DA598349970}"/>
    <cellStyle name="Normal 2 5 3 2 3 5 2" xfId="1939" xr:uid="{702F1387-0AB3-4642-9B34-238B3965F8A3}"/>
    <cellStyle name="Normal 2 5 3 2 3 5 3" xfId="2880" xr:uid="{8BFDB6F7-629A-45D9-93DB-614C51C399BB}"/>
    <cellStyle name="Normal 2 5 3 2 3 6" xfId="1004" xr:uid="{DFC2B1DE-9613-4732-AFD0-EE27F377E2BD}"/>
    <cellStyle name="Normal 2 5 3 2 3 6 2" xfId="1940" xr:uid="{79A1A2CD-55AA-415B-848F-DCE6DA330898}"/>
    <cellStyle name="Normal 2 5 3 2 3 6 3" xfId="2881" xr:uid="{96DAB506-28AC-41C9-8DAB-1769E6ECB02F}"/>
    <cellStyle name="Normal 2 5 3 2 3 7" xfId="392" xr:uid="{E902E265-049E-487F-8416-45EED014FEE2}"/>
    <cellStyle name="Normal 2 5 3 2 3 7 2" xfId="1345" xr:uid="{66961E53-8C01-465C-88A8-275011A4AF1D}"/>
    <cellStyle name="Normal 2 5 3 2 3 7 3" xfId="2286" xr:uid="{7DBF5D9D-074E-4AD7-8859-374D7DA240EA}"/>
    <cellStyle name="Normal 2 5 3 2 3 8" xfId="1114" xr:uid="{1A52459F-EFEB-4754-BA1C-589BF39B723C}"/>
    <cellStyle name="Normal 2 5 3 2 3 9" xfId="2055" xr:uid="{8776EE9B-2A53-49BB-A55D-AAF8D81CD0A6}"/>
    <cellStyle name="Normal 2 5 3 2 4" xfId="325" xr:uid="{1EE84C81-D945-448F-A663-E1589DE7685F}"/>
    <cellStyle name="Normal 2 5 3 2 4 2" xfId="326" xr:uid="{3294B740-535E-43E5-90FF-C8FFD80C7C52}"/>
    <cellStyle name="Normal 2 5 3 2 4 2 2" xfId="1005" xr:uid="{EDE9D418-7230-4ACF-B1C5-5A6969FC47C7}"/>
    <cellStyle name="Normal 2 5 3 2 4 2 2 2" xfId="1941" xr:uid="{E1AF697C-447F-46FC-ACC8-68185858158F}"/>
    <cellStyle name="Normal 2 5 3 2 4 2 2 3" xfId="2882" xr:uid="{1E8B76F9-C4AF-40C5-9857-6C4924EA4A41}"/>
    <cellStyle name="Normal 2 5 3 2 4 2 3" xfId="1006" xr:uid="{398FC07B-B4FA-418D-B0D8-D70A824A1E0A}"/>
    <cellStyle name="Normal 2 5 3 2 4 2 3 2" xfId="1942" xr:uid="{151E1B0E-B932-4153-8EBD-8117AD1EAA9A}"/>
    <cellStyle name="Normal 2 5 3 2 4 2 3 3" xfId="2883" xr:uid="{70CDEAE6-C578-4F3C-9692-2702E5709218}"/>
    <cellStyle name="Normal 2 5 3 2 4 2 4" xfId="563" xr:uid="{F23AA028-2E28-4C45-81EF-FB782971A653}"/>
    <cellStyle name="Normal 2 5 3 2 4 2 4 2" xfId="1515" xr:uid="{23C125B6-ED84-412C-ACED-6A6EA8A00AD2}"/>
    <cellStyle name="Normal 2 5 3 2 4 2 4 3" xfId="2456" xr:uid="{3E709AAF-0EBD-4C7A-87B6-966D6A6BC0DF}"/>
    <cellStyle name="Normal 2 5 3 2 4 2 5" xfId="1286" xr:uid="{8BB7992B-13CA-43DC-B77B-350C8BF8A981}"/>
    <cellStyle name="Normal 2 5 3 2 4 2 6" xfId="2227" xr:uid="{36FC2F49-122F-4990-8F6F-954AEC89B8A1}"/>
    <cellStyle name="Normal 2 5 3 2 4 3" xfId="1007" xr:uid="{B888AA27-F0B7-4441-BB49-E7E8632BEB67}"/>
    <cellStyle name="Normal 2 5 3 2 4 3 2" xfId="1943" xr:uid="{138AE795-2F73-4CD0-96D9-25D0865AA249}"/>
    <cellStyle name="Normal 2 5 3 2 4 3 3" xfId="2884" xr:uid="{6167EFF0-A505-4AD2-B8CC-CEB8B7B2A213}"/>
    <cellStyle name="Normal 2 5 3 2 4 4" xfId="1008" xr:uid="{3113BA14-5B7B-4C11-A2A8-6AA81151F309}"/>
    <cellStyle name="Normal 2 5 3 2 4 4 2" xfId="1944" xr:uid="{29F9D474-C27F-43B9-AAC3-2923E5B95E1F}"/>
    <cellStyle name="Normal 2 5 3 2 4 4 3" xfId="2885" xr:uid="{30BA9818-AFCD-45A6-8AA1-D76C5B11256B}"/>
    <cellStyle name="Normal 2 5 3 2 4 5" xfId="562" xr:uid="{F414F177-5E3B-4187-99B4-02040E246AF3}"/>
    <cellStyle name="Normal 2 5 3 2 4 5 2" xfId="1514" xr:uid="{A35CA07B-65DE-4E99-8986-FB75B3A1D9C0}"/>
    <cellStyle name="Normal 2 5 3 2 4 5 3" xfId="2455" xr:uid="{EA8D9443-E4AF-4A33-8523-E67CB898ED56}"/>
    <cellStyle name="Normal 2 5 3 2 4 6" xfId="1285" xr:uid="{64AEF405-ED2C-4929-BB73-3E25B6C92972}"/>
    <cellStyle name="Normal 2 5 3 2 4 7" xfId="2226" xr:uid="{6ADED901-B4AD-45C5-851A-148A7AAB20DB}"/>
    <cellStyle name="Normal 2 5 3 2 5" xfId="327" xr:uid="{2541D31D-4A36-423F-ACF6-722F9D640C0C}"/>
    <cellStyle name="Normal 2 5 3 2 5 2" xfId="328" xr:uid="{8663D2E3-7B7D-43B6-8C04-A5721D4E10AC}"/>
    <cellStyle name="Normal 2 5 3 2 5 2 2" xfId="1009" xr:uid="{F82AAD98-7E7D-4BB1-82C4-6F604E4D256B}"/>
    <cellStyle name="Normal 2 5 3 2 5 2 2 2" xfId="1945" xr:uid="{4C6756FA-8FD6-445C-9283-04AA68C92FEA}"/>
    <cellStyle name="Normal 2 5 3 2 5 2 2 3" xfId="2886" xr:uid="{CF44078E-3CA7-49E3-B19E-EE3C7460C4CB}"/>
    <cellStyle name="Normal 2 5 3 2 5 2 3" xfId="1010" xr:uid="{5E731176-3AF5-4F0C-B07A-F6DD1644BCC0}"/>
    <cellStyle name="Normal 2 5 3 2 5 2 3 2" xfId="1946" xr:uid="{2146D0E0-E0D8-46AC-AC37-75D8975FF86E}"/>
    <cellStyle name="Normal 2 5 3 2 5 2 3 3" xfId="2887" xr:uid="{75E6BD9E-7EB1-4945-8E34-26299D8E2ECF}"/>
    <cellStyle name="Normal 2 5 3 2 5 2 4" xfId="565" xr:uid="{56299864-D0B2-4C63-9D2C-B62177EE3006}"/>
    <cellStyle name="Normal 2 5 3 2 5 2 4 2" xfId="1517" xr:uid="{C215D541-2674-494E-8C66-852C9BB0E736}"/>
    <cellStyle name="Normal 2 5 3 2 5 2 4 3" xfId="2458" xr:uid="{24B5F9BA-2FD3-4476-982B-780F9AB562CB}"/>
    <cellStyle name="Normal 2 5 3 2 5 2 5" xfId="1288" xr:uid="{BF7651FB-21D0-4411-8FFB-9D3957314FCF}"/>
    <cellStyle name="Normal 2 5 3 2 5 2 6" xfId="2229" xr:uid="{ED597EFC-17C8-40B4-A184-B637FC15BEEE}"/>
    <cellStyle name="Normal 2 5 3 2 5 3" xfId="1011" xr:uid="{F16706F9-68C0-43F6-928B-5A281CDA7E85}"/>
    <cellStyle name="Normal 2 5 3 2 5 3 2" xfId="1947" xr:uid="{BDE63FEE-BB6F-47DC-B43D-04582B56C1F8}"/>
    <cellStyle name="Normal 2 5 3 2 5 3 3" xfId="2888" xr:uid="{55C40824-222C-4F2B-9E9B-C1F0A72BAAAD}"/>
    <cellStyle name="Normal 2 5 3 2 5 4" xfId="1012" xr:uid="{6BCAB354-4D58-4AD9-AE32-2157F3EC37ED}"/>
    <cellStyle name="Normal 2 5 3 2 5 4 2" xfId="1948" xr:uid="{4AFF6349-AC00-4EA9-AC3A-0247D0120753}"/>
    <cellStyle name="Normal 2 5 3 2 5 4 3" xfId="2889" xr:uid="{6F75D867-8E40-4662-BBCA-B9833B8D6792}"/>
    <cellStyle name="Normal 2 5 3 2 5 5" xfId="564" xr:uid="{BA895E1A-C48E-4017-A3FD-9265901AD085}"/>
    <cellStyle name="Normal 2 5 3 2 5 5 2" xfId="1516" xr:uid="{04094615-DF3C-46F0-AA17-B428E7F53198}"/>
    <cellStyle name="Normal 2 5 3 2 5 5 3" xfId="2457" xr:uid="{830F0CE2-60CF-432F-857A-5535C5571869}"/>
    <cellStyle name="Normal 2 5 3 2 5 6" xfId="1287" xr:uid="{E42F3F01-9F8A-4318-939B-298440562A43}"/>
    <cellStyle name="Normal 2 5 3 2 5 7" xfId="2228" xr:uid="{17DAAEB2-F219-492C-A26E-48B0C01A70F6}"/>
    <cellStyle name="Normal 2 5 3 2 6" xfId="329" xr:uid="{FF40600D-7779-4A05-A004-927D4EDFDE57}"/>
    <cellStyle name="Normal 2 5 3 2 6 2" xfId="1013" xr:uid="{7586297A-0D19-456B-B45C-5B7542E15DA0}"/>
    <cellStyle name="Normal 2 5 3 2 6 2 2" xfId="1949" xr:uid="{F0786DE8-A322-4F00-ABD7-591D5B7AEA0A}"/>
    <cellStyle name="Normal 2 5 3 2 6 2 3" xfId="2890" xr:uid="{AB8800F0-42A5-477F-938F-467FC575CF99}"/>
    <cellStyle name="Normal 2 5 3 2 6 3" xfId="1014" xr:uid="{FA02EE52-6378-4141-82BF-FB2DE2D958F6}"/>
    <cellStyle name="Normal 2 5 3 2 6 3 2" xfId="1950" xr:uid="{C3E2C496-7A36-4453-B358-E1D00EA7929F}"/>
    <cellStyle name="Normal 2 5 3 2 6 3 3" xfId="2891" xr:uid="{94CD652B-07E3-48C5-86C1-36C0BED438BA}"/>
    <cellStyle name="Normal 2 5 3 2 6 4" xfId="566" xr:uid="{3AE44893-24FA-4CE0-8354-79A874FF0605}"/>
    <cellStyle name="Normal 2 5 3 2 6 4 2" xfId="1518" xr:uid="{3BA18245-40B3-4624-A1BD-1B62BBEE3C0D}"/>
    <cellStyle name="Normal 2 5 3 2 6 4 3" xfId="2459" xr:uid="{91B3C7B4-A203-4F21-A0FA-E09E0B3AF782}"/>
    <cellStyle name="Normal 2 5 3 2 6 5" xfId="1289" xr:uid="{8643EB42-D520-411A-BBA6-CB7A29519816}"/>
    <cellStyle name="Normal 2 5 3 2 6 6" xfId="2230" xr:uid="{D2C936DB-CBE9-4D04-B984-A34E7AE3BA80}"/>
    <cellStyle name="Normal 2 5 3 2 7" xfId="1015" xr:uid="{D15E55E7-5401-46A6-B57B-593ED58F81EC}"/>
    <cellStyle name="Normal 2 5 3 2 7 2" xfId="1951" xr:uid="{6DFA567E-3C84-4F7F-948B-B2915387800B}"/>
    <cellStyle name="Normal 2 5 3 2 7 3" xfId="2892" xr:uid="{6087E167-93BF-4A41-9467-C84B7913A6C8}"/>
    <cellStyle name="Normal 2 5 3 2 8" xfId="1016" xr:uid="{38799358-A794-4A5E-B929-0A78C3582220}"/>
    <cellStyle name="Normal 2 5 3 2 8 2" xfId="1952" xr:uid="{F659C083-A9D1-4D32-816E-A6E280FEC770}"/>
    <cellStyle name="Normal 2 5 3 2 8 3" xfId="2893" xr:uid="{FA617EBA-0EDD-40EA-AC24-0FC662952B9C}"/>
    <cellStyle name="Normal 2 5 3 2 9" xfId="390" xr:uid="{7459A521-DE1D-427C-856F-9B16B55F9856}"/>
    <cellStyle name="Normal 2 5 3 2 9 2" xfId="1343" xr:uid="{74B797F3-DF1D-4E3E-9CE3-35FE6A69CC0D}"/>
    <cellStyle name="Normal 2 5 3 2 9 3" xfId="2284" xr:uid="{12AFBFA3-1590-446D-9890-44E225BDB58D}"/>
    <cellStyle name="Normal 2 5 3 3" xfId="75" xr:uid="{47B8EDD4-76F1-4760-AB59-C1845E0B9552}"/>
    <cellStyle name="Normal 2 5 3 3 2" xfId="330" xr:uid="{07FD4AEC-28DD-41FC-9ED4-2F7D9094BFAC}"/>
    <cellStyle name="Normal 2 5 3 3 2 2" xfId="331" xr:uid="{721ABFB4-1DE8-4342-9DE4-A0E28B74B68A}"/>
    <cellStyle name="Normal 2 5 3 3 2 2 2" xfId="1017" xr:uid="{D3D1A10E-33EA-4615-8518-F28C91EE405C}"/>
    <cellStyle name="Normal 2 5 3 3 2 2 2 2" xfId="1953" xr:uid="{0C5B848C-7312-47CB-9954-15F2A051EA2F}"/>
    <cellStyle name="Normal 2 5 3 3 2 2 2 3" xfId="2894" xr:uid="{FD1BA93D-A681-451D-9276-B2D41ECB4F13}"/>
    <cellStyle name="Normal 2 5 3 3 2 2 3" xfId="1018" xr:uid="{54F2A280-C178-4810-98E7-14AD99CCC4C3}"/>
    <cellStyle name="Normal 2 5 3 3 2 2 3 2" xfId="1954" xr:uid="{D55A1246-9D2A-4D5A-BC95-5F8DDB536E74}"/>
    <cellStyle name="Normal 2 5 3 3 2 2 3 3" xfId="2895" xr:uid="{E1912D09-EDA2-4815-A9C0-31DCFADEC551}"/>
    <cellStyle name="Normal 2 5 3 3 2 2 4" xfId="568" xr:uid="{A6748B81-C441-4BBD-9F1A-C400198D4556}"/>
    <cellStyle name="Normal 2 5 3 3 2 2 4 2" xfId="1520" xr:uid="{DE8B9DED-3C60-4D3C-AA44-39FC16F3FEB9}"/>
    <cellStyle name="Normal 2 5 3 3 2 2 4 3" xfId="2461" xr:uid="{EEBB20EE-DC13-427F-913F-1581EB96B7A5}"/>
    <cellStyle name="Normal 2 5 3 3 2 2 5" xfId="1291" xr:uid="{3A31722A-A7D6-40EC-8D0B-94D6F763DF99}"/>
    <cellStyle name="Normal 2 5 3 3 2 2 6" xfId="2232" xr:uid="{73C1CE96-E6B3-4594-8CC8-ACC199D71929}"/>
    <cellStyle name="Normal 2 5 3 3 2 3" xfId="1019" xr:uid="{0B8BAD4F-B5E8-4486-B4E2-5A480687F677}"/>
    <cellStyle name="Normal 2 5 3 3 2 3 2" xfId="1955" xr:uid="{76B6AE81-4E7A-4F44-A886-BDA1DFD13DE3}"/>
    <cellStyle name="Normal 2 5 3 3 2 3 3" xfId="2896" xr:uid="{EBC3128A-9DFB-42DB-AE2B-A9CA0906E9AD}"/>
    <cellStyle name="Normal 2 5 3 3 2 4" xfId="1020" xr:uid="{A76FA335-17DE-42EB-A77F-499387E9FB44}"/>
    <cellStyle name="Normal 2 5 3 3 2 4 2" xfId="1956" xr:uid="{86E44AEA-834D-48EA-883D-9092CA012347}"/>
    <cellStyle name="Normal 2 5 3 3 2 4 3" xfId="2897" xr:uid="{BDC30821-92B0-4416-B3C8-1193EB25E0A0}"/>
    <cellStyle name="Normal 2 5 3 3 2 5" xfId="567" xr:uid="{FD6819F6-447B-4DA7-98E8-5FEDBBF28A6B}"/>
    <cellStyle name="Normal 2 5 3 3 2 5 2" xfId="1519" xr:uid="{B5C29AA9-819A-4315-8A35-5AA7127385B1}"/>
    <cellStyle name="Normal 2 5 3 3 2 5 3" xfId="2460" xr:uid="{BCACF589-0614-49E0-9155-330E16D5CCFC}"/>
    <cellStyle name="Normal 2 5 3 3 2 6" xfId="1290" xr:uid="{9B961491-5D59-4044-8E95-3F82C29B4D94}"/>
    <cellStyle name="Normal 2 5 3 3 2 7" xfId="2231" xr:uid="{C82BC4BA-C199-47EE-9FC6-B6A9C27499DE}"/>
    <cellStyle name="Normal 2 5 3 3 3" xfId="332" xr:uid="{1E2F965D-4314-42C0-91B4-8DB01E8CB4EE}"/>
    <cellStyle name="Normal 2 5 3 3 3 2" xfId="333" xr:uid="{E914AE78-E02B-45C5-974E-2CCCA4D2F008}"/>
    <cellStyle name="Normal 2 5 3 3 3 2 2" xfId="1021" xr:uid="{FD33AB37-A4DD-4389-80FD-B3CAE7EFBDF9}"/>
    <cellStyle name="Normal 2 5 3 3 3 2 2 2" xfId="1957" xr:uid="{D154413B-9151-4A48-920D-A3BF02430A9F}"/>
    <cellStyle name="Normal 2 5 3 3 3 2 2 3" xfId="2898" xr:uid="{1C7A6C8A-60EC-446B-9A95-F2D6EC21AF3B}"/>
    <cellStyle name="Normal 2 5 3 3 3 2 3" xfId="1022" xr:uid="{98D7B330-0789-411C-BE48-0686C3963D2D}"/>
    <cellStyle name="Normal 2 5 3 3 3 2 3 2" xfId="1958" xr:uid="{72E13611-9ABA-40C0-BE59-CD364A69D970}"/>
    <cellStyle name="Normal 2 5 3 3 3 2 3 3" xfId="2899" xr:uid="{245DCA5E-3CA6-41B9-9E57-48C7E3BA2AA0}"/>
    <cellStyle name="Normal 2 5 3 3 3 2 4" xfId="570" xr:uid="{A919A5E0-F91F-4B2F-B69B-99B606B5F133}"/>
    <cellStyle name="Normal 2 5 3 3 3 2 4 2" xfId="1522" xr:uid="{4D8E0B44-40BE-49C9-839A-3DAF84B5EE86}"/>
    <cellStyle name="Normal 2 5 3 3 3 2 4 3" xfId="2463" xr:uid="{692C7E4F-61EB-4E39-9973-3E704DA9F27D}"/>
    <cellStyle name="Normal 2 5 3 3 3 2 5" xfId="1293" xr:uid="{2CA8FA7D-4A26-46EC-B16C-BD46B009A020}"/>
    <cellStyle name="Normal 2 5 3 3 3 2 6" xfId="2234" xr:uid="{7F40C077-74E1-4AAA-BC6E-8A37D4815B34}"/>
    <cellStyle name="Normal 2 5 3 3 3 3" xfId="1023" xr:uid="{661399C0-D937-4F19-A6F1-7204AFABB4C8}"/>
    <cellStyle name="Normal 2 5 3 3 3 3 2" xfId="1959" xr:uid="{1311FAB1-7EFC-4A04-931C-2CB284874248}"/>
    <cellStyle name="Normal 2 5 3 3 3 3 3" xfId="2900" xr:uid="{263914D1-D1BF-42E4-84D6-39BAAB1C8C02}"/>
    <cellStyle name="Normal 2 5 3 3 3 4" xfId="1024" xr:uid="{EE37B10F-63AB-42FD-8F81-924DF00634C2}"/>
    <cellStyle name="Normal 2 5 3 3 3 4 2" xfId="1960" xr:uid="{A65B597B-532D-4424-9FCD-CC54C26A8F9C}"/>
    <cellStyle name="Normal 2 5 3 3 3 4 3" xfId="2901" xr:uid="{DB9E2CD4-F5C8-4E66-A785-2895F1DC7FE8}"/>
    <cellStyle name="Normal 2 5 3 3 3 5" xfId="569" xr:uid="{C30EEAE9-41FF-4D39-AE7B-0C8548CA1366}"/>
    <cellStyle name="Normal 2 5 3 3 3 5 2" xfId="1521" xr:uid="{5ADCED9B-B081-42BB-8C5F-719A09FABF10}"/>
    <cellStyle name="Normal 2 5 3 3 3 5 3" xfId="2462" xr:uid="{C55251BA-102C-497A-BBE4-E5751BC465BA}"/>
    <cellStyle name="Normal 2 5 3 3 3 6" xfId="1292" xr:uid="{9C30E968-A80C-48BA-9907-E359ADFC2A94}"/>
    <cellStyle name="Normal 2 5 3 3 3 7" xfId="2233" xr:uid="{456B1193-3162-4BDE-9367-51B0FF0700D9}"/>
    <cellStyle name="Normal 2 5 3 3 4" xfId="334" xr:uid="{298E60C5-317D-49E5-9DDB-C66BC04FA444}"/>
    <cellStyle name="Normal 2 5 3 3 4 2" xfId="1025" xr:uid="{F97D38DA-C69D-4A22-BD03-E16BFBFD8603}"/>
    <cellStyle name="Normal 2 5 3 3 4 2 2" xfId="1961" xr:uid="{687CFCE5-DB2C-41DC-BCA9-10358E5449AF}"/>
    <cellStyle name="Normal 2 5 3 3 4 2 3" xfId="2902" xr:uid="{1D4D44E7-4F86-4B30-9900-04052F532AA7}"/>
    <cellStyle name="Normal 2 5 3 3 4 3" xfId="1026" xr:uid="{1D44B4E4-E5B8-47A9-90C4-4EA4EF6C6E70}"/>
    <cellStyle name="Normal 2 5 3 3 4 3 2" xfId="1962" xr:uid="{ED1BAE9A-50A2-4F7B-A677-61A33ED8C916}"/>
    <cellStyle name="Normal 2 5 3 3 4 3 3" xfId="2903" xr:uid="{353FE345-4EC7-46BE-90E9-60A63B3FA335}"/>
    <cellStyle name="Normal 2 5 3 3 4 4" xfId="571" xr:uid="{A27B0236-CB80-4059-83AB-511AF77B2E81}"/>
    <cellStyle name="Normal 2 5 3 3 4 4 2" xfId="1523" xr:uid="{76E46EDC-A363-402E-BA71-DEFEF28CF947}"/>
    <cellStyle name="Normal 2 5 3 3 4 4 3" xfId="2464" xr:uid="{68848B47-5103-42CD-8889-33534F35E5D7}"/>
    <cellStyle name="Normal 2 5 3 3 4 5" xfId="1294" xr:uid="{8C13F5E4-B84A-4E92-8E6D-B77B6CB37F09}"/>
    <cellStyle name="Normal 2 5 3 3 4 6" xfId="2235" xr:uid="{E19A10A5-DEF7-444D-85BB-5BE738FBD59B}"/>
    <cellStyle name="Normal 2 5 3 3 5" xfId="1027" xr:uid="{1CBAD2F4-288D-466C-B2AD-36B9E44AD9F5}"/>
    <cellStyle name="Normal 2 5 3 3 5 2" xfId="1963" xr:uid="{33F98D6C-86D3-4315-B0C5-6AEEFE920558}"/>
    <cellStyle name="Normal 2 5 3 3 5 3" xfId="2904" xr:uid="{C8D2E2FD-68F9-47C7-A4B2-0AD78420CD90}"/>
    <cellStyle name="Normal 2 5 3 3 6" xfId="1028" xr:uid="{2B1DA8D8-F907-4F9D-B235-4E5ECEBCBECA}"/>
    <cellStyle name="Normal 2 5 3 3 6 2" xfId="1964" xr:uid="{4DFB5291-50E4-4ACE-886D-41127C06923B}"/>
    <cellStyle name="Normal 2 5 3 3 6 3" xfId="2905" xr:uid="{00A9EBF8-E2EA-4B65-970C-6B7859D8DE7E}"/>
    <cellStyle name="Normal 2 5 3 3 7" xfId="393" xr:uid="{A749DAD2-7D9B-48E0-9DBA-E33D7169AD6C}"/>
    <cellStyle name="Normal 2 5 3 3 7 2" xfId="1346" xr:uid="{63E3A746-F181-4757-BF71-8E14859E05F8}"/>
    <cellStyle name="Normal 2 5 3 3 7 3" xfId="2287" xr:uid="{F49C723D-DED1-40B9-B8BA-F0EFDB4A5A7F}"/>
    <cellStyle name="Normal 2 5 3 3 8" xfId="1115" xr:uid="{66477AE4-F323-4122-8789-35F9CAEBF049}"/>
    <cellStyle name="Normal 2 5 3 3 9" xfId="2056" xr:uid="{CAF5D072-9FAB-4F13-9A34-F3B776D6419B}"/>
    <cellStyle name="Normal 2 5 3 4" xfId="76" xr:uid="{7D3EE86F-9AD2-4B2B-9080-256099937766}"/>
    <cellStyle name="Normal 2 5 3 4 2" xfId="335" xr:uid="{066558FC-1660-4D89-AABB-6E093ED8C5A7}"/>
    <cellStyle name="Normal 2 5 3 4 2 2" xfId="336" xr:uid="{B0000941-4078-4C2F-8F19-01A0D7C442A8}"/>
    <cellStyle name="Normal 2 5 3 4 2 2 2" xfId="1029" xr:uid="{0CF9762F-9F3D-48B2-BC42-E227F9585D5A}"/>
    <cellStyle name="Normal 2 5 3 4 2 2 2 2" xfId="1965" xr:uid="{557501C4-B6DA-4DF3-A42C-24E2E2FC9B9C}"/>
    <cellStyle name="Normal 2 5 3 4 2 2 2 3" xfId="2906" xr:uid="{06E022F4-B29A-4904-B112-F9A1EF0F7223}"/>
    <cellStyle name="Normal 2 5 3 4 2 2 3" xfId="1030" xr:uid="{F6E607E6-F757-4E77-8AFB-4B5DAAE9B16C}"/>
    <cellStyle name="Normal 2 5 3 4 2 2 3 2" xfId="1966" xr:uid="{8BF580A0-85CB-43BD-A94B-0DE4C6651CF5}"/>
    <cellStyle name="Normal 2 5 3 4 2 2 3 3" xfId="2907" xr:uid="{D68F82E7-E3A9-4543-9597-2F40D19F4462}"/>
    <cellStyle name="Normal 2 5 3 4 2 2 4" xfId="573" xr:uid="{80BA091C-8A97-4E78-9206-21A2831553D4}"/>
    <cellStyle name="Normal 2 5 3 4 2 2 4 2" xfId="1525" xr:uid="{260E0F73-2630-4BF8-8AE5-3C680D2CB376}"/>
    <cellStyle name="Normal 2 5 3 4 2 2 4 3" xfId="2466" xr:uid="{EF14DA6F-160F-4B9F-892B-3D5ED1949D63}"/>
    <cellStyle name="Normal 2 5 3 4 2 2 5" xfId="1296" xr:uid="{B146A2F0-6B0D-42AC-942A-2798DBDF880E}"/>
    <cellStyle name="Normal 2 5 3 4 2 2 6" xfId="2237" xr:uid="{4F8C6874-02D2-493E-B5FB-25EA35CB762E}"/>
    <cellStyle name="Normal 2 5 3 4 2 3" xfId="1031" xr:uid="{D4B38DF3-E242-4A17-B0C7-2D8E95486FD5}"/>
    <cellStyle name="Normal 2 5 3 4 2 3 2" xfId="1967" xr:uid="{00E6E16E-3342-465B-9908-C725989BE18D}"/>
    <cellStyle name="Normal 2 5 3 4 2 3 3" xfId="2908" xr:uid="{2430CA22-0C93-4006-8309-5212450DCCBB}"/>
    <cellStyle name="Normal 2 5 3 4 2 4" xfId="1032" xr:uid="{89C5E343-65CE-4D67-A085-E8943ECBD10B}"/>
    <cellStyle name="Normal 2 5 3 4 2 4 2" xfId="1968" xr:uid="{8F92084D-5633-45D7-83F4-809035ABEDDC}"/>
    <cellStyle name="Normal 2 5 3 4 2 4 3" xfId="2909" xr:uid="{A842E043-2CF0-4DC7-A180-275D6B5C25DA}"/>
    <cellStyle name="Normal 2 5 3 4 2 5" xfId="572" xr:uid="{25BED2FA-34BA-4F03-8A5B-10585D43C724}"/>
    <cellStyle name="Normal 2 5 3 4 2 5 2" xfId="1524" xr:uid="{0C12395B-44B1-4633-BD3E-82DA9AA832AD}"/>
    <cellStyle name="Normal 2 5 3 4 2 5 3" xfId="2465" xr:uid="{0B97D5E8-108C-45F1-A2EB-F5EB8116A122}"/>
    <cellStyle name="Normal 2 5 3 4 2 6" xfId="1295" xr:uid="{D6E0758C-328C-4D1F-8A1F-87ACCF627214}"/>
    <cellStyle name="Normal 2 5 3 4 2 7" xfId="2236" xr:uid="{A1D73CFA-BF06-44FC-A8F5-669BE9FEE020}"/>
    <cellStyle name="Normal 2 5 3 4 3" xfId="337" xr:uid="{21C1284B-B7A3-4924-A3E8-86A0BB30771D}"/>
    <cellStyle name="Normal 2 5 3 4 3 2" xfId="338" xr:uid="{1A7565F6-2266-49A8-8877-04FF7FA87719}"/>
    <cellStyle name="Normal 2 5 3 4 3 2 2" xfId="1033" xr:uid="{CF974D52-EA2B-43D9-BBB2-13200721DC02}"/>
    <cellStyle name="Normal 2 5 3 4 3 2 2 2" xfId="1969" xr:uid="{63BDE72B-9139-430D-8C89-DA9E5CCBEC2A}"/>
    <cellStyle name="Normal 2 5 3 4 3 2 2 3" xfId="2910" xr:uid="{60DCB029-0E52-46F0-B42C-C17970221183}"/>
    <cellStyle name="Normal 2 5 3 4 3 2 3" xfId="1034" xr:uid="{8AD1E498-4AB0-4D1E-A949-FB0F788518AF}"/>
    <cellStyle name="Normal 2 5 3 4 3 2 3 2" xfId="1970" xr:uid="{93E4A5CC-FFC8-4BF5-B5DE-6932D4B1981F}"/>
    <cellStyle name="Normal 2 5 3 4 3 2 3 3" xfId="2911" xr:uid="{7D7F5046-582C-411B-BBA4-C23B071AFF4A}"/>
    <cellStyle name="Normal 2 5 3 4 3 2 4" xfId="575" xr:uid="{AA23883A-B52E-48AF-9B01-444C8B880990}"/>
    <cellStyle name="Normal 2 5 3 4 3 2 4 2" xfId="1527" xr:uid="{C0A871F1-F5BE-4A0F-B1D1-7FD486813B3B}"/>
    <cellStyle name="Normal 2 5 3 4 3 2 4 3" xfId="2468" xr:uid="{D1C59764-096C-47DE-B748-D53888985B0F}"/>
    <cellStyle name="Normal 2 5 3 4 3 2 5" xfId="1298" xr:uid="{EA67279D-86A7-4F8F-BA4F-346386D64A66}"/>
    <cellStyle name="Normal 2 5 3 4 3 2 6" xfId="2239" xr:uid="{0B66DE16-401E-4B7C-AB43-D3354E7C2A44}"/>
    <cellStyle name="Normal 2 5 3 4 3 3" xfId="1035" xr:uid="{631A530D-5727-4604-88AE-F560FF17930B}"/>
    <cellStyle name="Normal 2 5 3 4 3 3 2" xfId="1971" xr:uid="{E2694F44-E8B4-48AA-937A-AD3E882DE771}"/>
    <cellStyle name="Normal 2 5 3 4 3 3 3" xfId="2912" xr:uid="{321ADF8A-2F45-48F2-A229-C902292D95DD}"/>
    <cellStyle name="Normal 2 5 3 4 3 4" xfId="1036" xr:uid="{372448B3-B1C5-4239-9070-014020B13366}"/>
    <cellStyle name="Normal 2 5 3 4 3 4 2" xfId="1972" xr:uid="{495AD16C-E1CD-4955-8690-19FA4D61811C}"/>
    <cellStyle name="Normal 2 5 3 4 3 4 3" xfId="2913" xr:uid="{CA39ECB0-2AA4-4A21-A51B-9F9851B3D312}"/>
    <cellStyle name="Normal 2 5 3 4 3 5" xfId="574" xr:uid="{E652045E-4DFD-4F64-9AC1-B88C0E21B35B}"/>
    <cellStyle name="Normal 2 5 3 4 3 5 2" xfId="1526" xr:uid="{57C95D94-FDDD-47FB-8485-68C71335124D}"/>
    <cellStyle name="Normal 2 5 3 4 3 5 3" xfId="2467" xr:uid="{53026B98-3F7E-4EFA-AC52-EDA8AF1CD57C}"/>
    <cellStyle name="Normal 2 5 3 4 3 6" xfId="1297" xr:uid="{2ABE4010-1987-4475-8D61-CDBA8A67568A}"/>
    <cellStyle name="Normal 2 5 3 4 3 7" xfId="2238" xr:uid="{D48513FA-8EC7-40FD-82F2-C05A6F0912A9}"/>
    <cellStyle name="Normal 2 5 3 4 4" xfId="339" xr:uid="{D9C21140-0141-42FE-82F1-6E249CFC42B9}"/>
    <cellStyle name="Normal 2 5 3 4 4 2" xfId="1037" xr:uid="{7A40CA0F-C886-418A-A612-B4DBECCE903D}"/>
    <cellStyle name="Normal 2 5 3 4 4 2 2" xfId="1973" xr:uid="{F52858FD-1B1D-4E9A-AF57-940CBA9F55DB}"/>
    <cellStyle name="Normal 2 5 3 4 4 2 3" xfId="2914" xr:uid="{D240864C-E3AC-48A1-8ADB-6B842B1300D4}"/>
    <cellStyle name="Normal 2 5 3 4 4 3" xfId="1038" xr:uid="{23112334-86CC-4A63-B96B-94A7F0A96798}"/>
    <cellStyle name="Normal 2 5 3 4 4 3 2" xfId="1974" xr:uid="{CB44D26D-3130-4D5D-AB51-6BAC2485057F}"/>
    <cellStyle name="Normal 2 5 3 4 4 3 3" xfId="2915" xr:uid="{162BFDE9-1F5B-4B5E-BD88-314AEB5470A1}"/>
    <cellStyle name="Normal 2 5 3 4 4 4" xfId="576" xr:uid="{2EEDA518-1DFF-408A-8979-6AEF7525241D}"/>
    <cellStyle name="Normal 2 5 3 4 4 4 2" xfId="1528" xr:uid="{B6165687-D1EA-43FC-803B-C2917148A345}"/>
    <cellStyle name="Normal 2 5 3 4 4 4 3" xfId="2469" xr:uid="{8F174079-DCDC-46FA-8FD7-D86A2906810B}"/>
    <cellStyle name="Normal 2 5 3 4 4 5" xfId="1299" xr:uid="{9AC006C0-C680-4271-8DAB-D35E15FE054D}"/>
    <cellStyle name="Normal 2 5 3 4 4 6" xfId="2240" xr:uid="{5B81455D-D40D-4038-B976-7B8406EF93DA}"/>
    <cellStyle name="Normal 2 5 3 4 5" xfId="1039" xr:uid="{C1739EBF-C499-4261-86BC-C2EA1A7CCE50}"/>
    <cellStyle name="Normal 2 5 3 4 5 2" xfId="1975" xr:uid="{2D1BF0FC-92A3-4CFB-BF1E-225D26EDB67E}"/>
    <cellStyle name="Normal 2 5 3 4 5 3" xfId="2916" xr:uid="{D14A99AD-17E8-429C-8B0E-A084B6E2D133}"/>
    <cellStyle name="Normal 2 5 3 4 6" xfId="1040" xr:uid="{C715A04A-1E00-4DA7-A98E-708D9B55FD31}"/>
    <cellStyle name="Normal 2 5 3 4 6 2" xfId="1976" xr:uid="{4E4DFD84-379A-49DC-9677-A85B93E7B178}"/>
    <cellStyle name="Normal 2 5 3 4 6 3" xfId="2917" xr:uid="{4AB5EAE4-19FB-4B25-A7AC-FD6111879E02}"/>
    <cellStyle name="Normal 2 5 3 4 7" xfId="394" xr:uid="{F0483D72-1AB8-4AAE-81FD-22E2C67FAEB0}"/>
    <cellStyle name="Normal 2 5 3 4 7 2" xfId="1347" xr:uid="{52F3B7D3-BFE3-414F-A318-18F1B47BE010}"/>
    <cellStyle name="Normal 2 5 3 4 7 3" xfId="2288" xr:uid="{4AF00465-8F89-4B02-BA2B-F7854B11459B}"/>
    <cellStyle name="Normal 2 5 3 4 8" xfId="1116" xr:uid="{BF0917F7-1E52-46B2-B630-A5C61608F518}"/>
    <cellStyle name="Normal 2 5 3 4 9" xfId="2057" xr:uid="{ADBAA93D-EC85-43AC-AA0D-4A1D5EDC3FCD}"/>
    <cellStyle name="Normal 2 5 3 5" xfId="340" xr:uid="{60CC3EDB-3A01-4DDD-BBD4-FB9FF5570A51}"/>
    <cellStyle name="Normal 2 5 3 5 2" xfId="341" xr:uid="{7A05D3E1-1643-4FA6-8EB1-CDC30AAA9216}"/>
    <cellStyle name="Normal 2 5 3 5 2 2" xfId="1041" xr:uid="{384ACBA7-B580-4C4A-8236-1568B75CBB5C}"/>
    <cellStyle name="Normal 2 5 3 5 2 2 2" xfId="1977" xr:uid="{BA29DCE5-5E59-4DCC-80DF-DCFAFE759E46}"/>
    <cellStyle name="Normal 2 5 3 5 2 2 3" xfId="2918" xr:uid="{4837BC16-15B2-4B3C-B120-930AECEC1CD5}"/>
    <cellStyle name="Normal 2 5 3 5 2 3" xfId="1042" xr:uid="{1B847FA6-4630-4019-B94E-6D7C76BE85AF}"/>
    <cellStyle name="Normal 2 5 3 5 2 3 2" xfId="1978" xr:uid="{E7F00034-B391-4DE2-BB18-9FC887658BE6}"/>
    <cellStyle name="Normal 2 5 3 5 2 3 3" xfId="2919" xr:uid="{44507F48-9EBC-4B3F-BA7B-A0FA74ABFFBA}"/>
    <cellStyle name="Normal 2 5 3 5 2 4" xfId="578" xr:uid="{0687D77A-8124-4350-9BC3-B9D5202F6327}"/>
    <cellStyle name="Normal 2 5 3 5 2 4 2" xfId="1530" xr:uid="{E1C3CCB8-90D1-44E1-BE6B-98704368B8F2}"/>
    <cellStyle name="Normal 2 5 3 5 2 4 3" xfId="2471" xr:uid="{6A856C3B-83E6-4278-B7B1-84D4F9476D8D}"/>
    <cellStyle name="Normal 2 5 3 5 2 5" xfId="1301" xr:uid="{54C0EB60-E443-4599-AB99-D60346FF6540}"/>
    <cellStyle name="Normal 2 5 3 5 2 6" xfId="2242" xr:uid="{3BC64EA1-90E9-45B4-81F3-B3C5D12A430E}"/>
    <cellStyle name="Normal 2 5 3 5 3" xfId="1043" xr:uid="{27E01BCB-1B8C-4FFD-A585-2606F1FFC754}"/>
    <cellStyle name="Normal 2 5 3 5 3 2" xfId="1979" xr:uid="{6E4D4F8E-0696-4D25-B386-4EA7C3EDB7A5}"/>
    <cellStyle name="Normal 2 5 3 5 3 3" xfId="2920" xr:uid="{6123E1D9-6DCF-444A-9CF7-F10AB9C88194}"/>
    <cellStyle name="Normal 2 5 3 5 4" xfId="1044" xr:uid="{BF3F2066-59CA-48D6-A479-C1E8C424A331}"/>
    <cellStyle name="Normal 2 5 3 5 4 2" xfId="1980" xr:uid="{B1B5F120-F308-4EC2-A08F-D7750ECD15AA}"/>
    <cellStyle name="Normal 2 5 3 5 4 3" xfId="2921" xr:uid="{ED374D20-BB3A-4638-A0E2-55823794383D}"/>
    <cellStyle name="Normal 2 5 3 5 5" xfId="577" xr:uid="{22D9E3B5-B8CB-426B-96F0-5451D7E99A54}"/>
    <cellStyle name="Normal 2 5 3 5 5 2" xfId="1529" xr:uid="{A405AB98-C1B2-4468-826C-8CADD22DC0E7}"/>
    <cellStyle name="Normal 2 5 3 5 5 3" xfId="2470" xr:uid="{FB3AD96F-BAE4-4C37-B178-89F6E41332BF}"/>
    <cellStyle name="Normal 2 5 3 5 6" xfId="1300" xr:uid="{81B078E2-924A-467F-B7E0-865C10BD8AE5}"/>
    <cellStyle name="Normal 2 5 3 5 7" xfId="2241" xr:uid="{CB1177F2-6CB0-4C32-856F-BD373AB9E3E0}"/>
    <cellStyle name="Normal 2 5 3 6" xfId="342" xr:uid="{5003A43F-AF9B-48BD-B145-74F0155073F8}"/>
    <cellStyle name="Normal 2 5 3 6 2" xfId="343" xr:uid="{3574186C-B328-4053-BF5C-F3E708A84DAD}"/>
    <cellStyle name="Normal 2 5 3 6 2 2" xfId="1045" xr:uid="{80AF305A-FAF5-41A1-B124-B7C4DF9BFE0E}"/>
    <cellStyle name="Normal 2 5 3 6 2 2 2" xfId="1981" xr:uid="{A1756245-E906-4865-BB08-1C0A0169CE1D}"/>
    <cellStyle name="Normal 2 5 3 6 2 2 3" xfId="2922" xr:uid="{FDE77518-18F2-4FDB-B6BD-133B1E5016FD}"/>
    <cellStyle name="Normal 2 5 3 6 2 3" xfId="1046" xr:uid="{313BCCC4-C0D7-49EF-8170-1DAA8D3CDE90}"/>
    <cellStyle name="Normal 2 5 3 6 2 3 2" xfId="1982" xr:uid="{4D79D6DA-2A44-4C5A-8D9D-49EBCC7CB8BF}"/>
    <cellStyle name="Normal 2 5 3 6 2 3 3" xfId="2923" xr:uid="{06548338-223F-4F22-B677-03AE429F3478}"/>
    <cellStyle name="Normal 2 5 3 6 2 4" xfId="580" xr:uid="{163190A8-B044-46B3-930C-2F93401BE7EC}"/>
    <cellStyle name="Normal 2 5 3 6 2 4 2" xfId="1532" xr:uid="{21582F3B-1ADB-4566-B860-DB6C31479866}"/>
    <cellStyle name="Normal 2 5 3 6 2 4 3" xfId="2473" xr:uid="{BC48ACE4-71E0-4571-8051-3FF41175B90F}"/>
    <cellStyle name="Normal 2 5 3 6 2 5" xfId="1303" xr:uid="{1FBC7878-0773-4416-9A17-C41F533D5790}"/>
    <cellStyle name="Normal 2 5 3 6 2 6" xfId="2244" xr:uid="{67B4D92C-DFED-4D3A-8FC5-95BD01754B78}"/>
    <cellStyle name="Normal 2 5 3 6 3" xfId="1047" xr:uid="{F3FE76D7-A846-4D19-90E8-412E3E27FB52}"/>
    <cellStyle name="Normal 2 5 3 6 3 2" xfId="1983" xr:uid="{421FD242-CB83-4621-83A3-3869D0EB884F}"/>
    <cellStyle name="Normal 2 5 3 6 3 3" xfId="2924" xr:uid="{2CAAFEBE-4ED2-402E-84F3-E1C9A20C94C8}"/>
    <cellStyle name="Normal 2 5 3 6 4" xfId="1048" xr:uid="{32068BDF-5C5E-4F94-BA57-08CCF98D2CFA}"/>
    <cellStyle name="Normal 2 5 3 6 4 2" xfId="1984" xr:uid="{4A797401-9895-431F-B46F-C914C0E2A5B6}"/>
    <cellStyle name="Normal 2 5 3 6 4 3" xfId="2925" xr:uid="{6EFE5110-B012-4DE1-A087-57A30651076B}"/>
    <cellStyle name="Normal 2 5 3 6 5" xfId="579" xr:uid="{FB29E9F9-CE60-4547-8168-2CA49487930A}"/>
    <cellStyle name="Normal 2 5 3 6 5 2" xfId="1531" xr:uid="{9C72A02A-64AB-43F3-8A93-3FD0AA3B8E4C}"/>
    <cellStyle name="Normal 2 5 3 6 5 3" xfId="2472" xr:uid="{8D52D9FF-CD4A-41FB-99D5-0631B0271AEC}"/>
    <cellStyle name="Normal 2 5 3 6 6" xfId="1302" xr:uid="{99399499-0812-4F89-8FD2-642FCDF8C57D}"/>
    <cellStyle name="Normal 2 5 3 6 7" xfId="2243" xr:uid="{5DF5486A-EC91-456B-821E-F25E42DDA4BE}"/>
    <cellStyle name="Normal 2 5 3 7" xfId="344" xr:uid="{02FF0F6B-E70A-4835-B174-5BE5F9D139DA}"/>
    <cellStyle name="Normal 2 5 3 7 2" xfId="1049" xr:uid="{A0BA6C2A-7237-42A8-A63D-3DDB3639AEEF}"/>
    <cellStyle name="Normal 2 5 3 7 2 2" xfId="1985" xr:uid="{B3CB5AF7-180D-4C50-8F0D-9A644B4C5FF5}"/>
    <cellStyle name="Normal 2 5 3 7 2 3" xfId="2926" xr:uid="{842C5A44-D96B-45B9-B696-846A68C43200}"/>
    <cellStyle name="Normal 2 5 3 7 3" xfId="1050" xr:uid="{D046024D-F89A-4B02-B079-A193E0D0E3AD}"/>
    <cellStyle name="Normal 2 5 3 7 3 2" xfId="1986" xr:uid="{79741778-E6A3-4FAB-AB0A-464857BC9759}"/>
    <cellStyle name="Normal 2 5 3 7 3 3" xfId="2927" xr:uid="{DA2286B8-1C43-470C-97C2-DFAF6F2B308D}"/>
    <cellStyle name="Normal 2 5 3 7 4" xfId="581" xr:uid="{C75511C1-DAD9-4108-8A4D-BB0A3163C71D}"/>
    <cellStyle name="Normal 2 5 3 7 4 2" xfId="1533" xr:uid="{BD89D6F5-7401-491C-8F09-84EE6878EE1C}"/>
    <cellStyle name="Normal 2 5 3 7 4 3" xfId="2474" xr:uid="{40E5D7FF-9FF1-4102-8CA3-540559F5030A}"/>
    <cellStyle name="Normal 2 5 3 7 5" xfId="1304" xr:uid="{FF944332-269D-44D8-B8B0-2F0FBA70CAE3}"/>
    <cellStyle name="Normal 2 5 3 7 6" xfId="2245" xr:uid="{ECF22AD4-3A07-42FE-8818-6F34E422F2B8}"/>
    <cellStyle name="Normal 2 5 3 8" xfId="1051" xr:uid="{BBD1C7D9-4A66-437D-B23B-041A9D8A0205}"/>
    <cellStyle name="Normal 2 5 3 8 2" xfId="1987" xr:uid="{B37B088A-75D4-4C15-A0F8-9D3ED385BDF5}"/>
    <cellStyle name="Normal 2 5 3 8 3" xfId="2928" xr:uid="{C5C456F6-5871-403A-B808-D47B86B058C2}"/>
    <cellStyle name="Normal 2 5 3 9" xfId="1052" xr:uid="{3931AAD3-DF9B-4D16-962B-63C2AA30C765}"/>
    <cellStyle name="Normal 2 5 3 9 2" xfId="1988" xr:uid="{C6A16937-57D3-4443-818F-4F1412FE3000}"/>
    <cellStyle name="Normal 2 5 3 9 3" xfId="2929" xr:uid="{861EEBF5-28F1-411D-9714-D0C717EF4710}"/>
    <cellStyle name="Normal 2 6" xfId="77" xr:uid="{3A93790D-A0C0-4505-A286-E024B06523CA}"/>
    <cellStyle name="Normal 2 7" xfId="78" xr:uid="{F2B62C5E-CDE0-43A4-97FD-D6DD99F4E121}"/>
    <cellStyle name="Normal 2 8" xfId="79" xr:uid="{665AE552-0AD6-453C-B7D6-ADBEA2C175CA}"/>
    <cellStyle name="Normal 2 9" xfId="80" xr:uid="{82C81BB1-9ADD-4900-B017-BA4EE3A39762}"/>
    <cellStyle name="Normal 2_Section MA-200kl MPdS" xfId="345" xr:uid="{52560B04-689B-4571-87AD-663C25D40DF1}"/>
    <cellStyle name="Normal 20" xfId="1074" xr:uid="{50949F9E-12E0-4068-BD8F-DA06DD7EE8BF}"/>
    <cellStyle name="Normal 21" xfId="8" xr:uid="{8C9834BD-3250-45F9-B5B9-12D8944D5CDD}"/>
    <cellStyle name="Normal 22" xfId="2942" xr:uid="{830A0ECD-4A2A-4AE0-B60A-0F60CD044A0A}"/>
    <cellStyle name="Normal 23" xfId="2949" xr:uid="{5026670E-EE76-4991-A280-F1A780F47393}"/>
    <cellStyle name="Normal 24" xfId="2951" xr:uid="{A3555572-FCE4-4024-978C-6CF2320F141A}"/>
    <cellStyle name="Normal 25" xfId="2946" xr:uid="{10866677-40E6-4988-96FD-BF40199FCF88}"/>
    <cellStyle name="Normal 26" xfId="2952" xr:uid="{F2A625DB-4179-410B-AA8D-8019D474E6B1}"/>
    <cellStyle name="Normal 3" xfId="3" xr:uid="{21279DCB-4D22-49F9-94DB-523428E41A69}"/>
    <cellStyle name="Normal 3 2" xfId="82" xr:uid="{FBF40483-23C3-4C80-AC23-33FACF948A03}"/>
    <cellStyle name="Normal 3 3" xfId="596" xr:uid="{D18A6044-6B38-43BD-8D27-36AF4BCBF02B}"/>
    <cellStyle name="Normal 3 4" xfId="395" xr:uid="{6A8F2621-6676-42AD-BE19-77A3C380BF27}"/>
    <cellStyle name="Normal 3 5" xfId="357" xr:uid="{B8933393-56B9-4141-B4D6-38563423C2E5}"/>
    <cellStyle name="Normal 3 6" xfId="81" xr:uid="{EE5E5ABF-21AC-4FFF-91DB-6B7193B2ED44}"/>
    <cellStyle name="Normal 3 7" xfId="2005" xr:uid="{B159209B-0D3C-4D51-9C4A-58C8ABADE74C}"/>
    <cellStyle name="Normal 3 8" xfId="2947" xr:uid="{8E45767E-ECDD-4766-8C7E-AE1B79AAED1F}"/>
    <cellStyle name="Normal 3 9" xfId="2956" xr:uid="{C0592604-CDED-4612-9CB3-9004A992B72D}"/>
    <cellStyle name="Normal 4" xfId="83" xr:uid="{8394C9DA-309D-4046-A22D-E827CC3627A5}"/>
    <cellStyle name="Normal 4 2" xfId="346" xr:uid="{CE177B17-E540-4DE2-8C19-CAF9860DF98F}"/>
    <cellStyle name="Normal 5" xfId="84" xr:uid="{4A095C77-4DF8-46D9-8C7B-A0845B3DFD4C}"/>
    <cellStyle name="Normal 5 2" xfId="85" xr:uid="{4AE8A237-CDBC-4947-A5D0-2445A39C9EE9}"/>
    <cellStyle name="Normal 5 3" xfId="597" xr:uid="{7E3B08B2-886E-42BD-80A2-EDE2DA829BEB}"/>
    <cellStyle name="Normal 6" xfId="86" xr:uid="{BCA211D9-4772-4343-AEF2-8DFD869FB937}"/>
    <cellStyle name="Normal 7" xfId="87" xr:uid="{0E16BD9D-58C7-43CA-8F4B-FEF06991843F}"/>
    <cellStyle name="Normal 74" xfId="1069" xr:uid="{A06250C9-EA8B-4A78-ADFA-989A4EEBB667}"/>
    <cellStyle name="Normal 75" xfId="1071" xr:uid="{5A824DC0-C992-4DCC-9AA5-F8D3F27D1489}"/>
    <cellStyle name="Normal 76" xfId="1070" xr:uid="{694C5DAD-5987-495D-9CE2-3AE74EBF8049}"/>
    <cellStyle name="Normal 77" xfId="1072" xr:uid="{F895CAB1-769C-4992-8C8A-7C5972CCA5D1}"/>
    <cellStyle name="Normal 78" xfId="1073" xr:uid="{DC97068B-37F7-4D5E-ADF9-D01C61EE48E5}"/>
    <cellStyle name="Normal 8" xfId="88" xr:uid="{B617142F-4AC4-444A-9FED-ED625CC04C7C}"/>
    <cellStyle name="Normal 8 2" xfId="89" xr:uid="{B2489E67-23DA-46BB-B4D9-9ED4930745E7}"/>
    <cellStyle name="Normal 9" xfId="90" xr:uid="{2EB453CE-69B7-4B64-9FC8-E316A5C21EA4}"/>
    <cellStyle name="Normal 9 2" xfId="598" xr:uid="{0337EE20-F571-4AB6-AD49-DA57C305021E}"/>
    <cellStyle name="Note 2" xfId="2004" xr:uid="{ACFAFBE8-C0DA-4BE8-9C87-5CCE10247F59}"/>
    <cellStyle name="Note 2 2" xfId="2948" xr:uid="{B88432D9-8AC0-4884-8F85-0661EF80ED8E}"/>
    <cellStyle name="Note 2 3" xfId="2957" xr:uid="{9E822AC9-C5C4-4D23-AEDA-749881ABE413}"/>
    <cellStyle name="OPSKRIF" xfId="91" xr:uid="{B58D6F76-E5D4-4BC4-A320-9DCCB7C6EDD0}"/>
    <cellStyle name="OPSKRIF 2" xfId="92" xr:uid="{FEE5C0ED-FDFD-48EC-9451-985D3E36156A}"/>
    <cellStyle name="OPSKRIF 3" xfId="347" xr:uid="{13FFFD81-E7FA-4CD0-A8D3-E849942BD26E}"/>
    <cellStyle name="OPSKRIFTE" xfId="93" xr:uid="{C37B5982-CF53-47EE-A511-7E9B4D22466E}"/>
    <cellStyle name="OPSKRIFTE 2" xfId="94" xr:uid="{35A0C335-0CD2-43D8-AA3C-94417768FF5E}"/>
    <cellStyle name="or" xfId="348" xr:uid="{CF9963D7-0817-4458-87F2-34A0ADDE4042}"/>
    <cellStyle name="or 2" xfId="2002" xr:uid="{F80C6783-77BF-4DB0-B3FB-9262F3915A43}"/>
    <cellStyle name="Percent 2" xfId="95" xr:uid="{62941B8B-0EA4-42C2-AD7C-02C3D4E2A0DC}"/>
    <cellStyle name="Percent 2 2" xfId="96" xr:uid="{0CE96233-4C9B-4925-8421-1DD3674ABD68}"/>
    <cellStyle name="Percent 2 2 2" xfId="2017" xr:uid="{3AA7B64F-CD9E-4904-82B3-7A50A12D78FC}"/>
    <cellStyle name="Percent 2 3" xfId="97" xr:uid="{931EB37B-8FF7-4B2A-942E-B0B3DC7C594F}"/>
    <cellStyle name="Percent 2 3 2" xfId="2001" xr:uid="{0A0912DD-4243-4A8E-866F-7516B1556E94}"/>
    <cellStyle name="Percent 2 4" xfId="98" xr:uid="{154B3B98-7106-4A07-AEAF-E7DD1B5465D5}"/>
    <cellStyle name="Percent 3" xfId="99" xr:uid="{5CFD08F5-8036-46A3-83AD-5606F1BA3649}"/>
    <cellStyle name="Percent 4" xfId="100" xr:uid="{6409EA7B-7315-440C-8F24-B6DEB732E114}"/>
    <cellStyle name="Percent 4 2" xfId="101" xr:uid="{A32CFA05-0467-444A-858E-906FF2199F00}"/>
    <cellStyle name="Percent 4 3" xfId="2950" xr:uid="{AA9C001A-3F96-414A-A849-3EDEC1757207}"/>
    <cellStyle name="Percent 4 4" xfId="2958" xr:uid="{AF247C4C-415A-422B-A126-80525891D43C}"/>
    <cellStyle name="Percent 5" xfId="102" xr:uid="{57B599AA-8E8C-46DF-8449-4F279AA0859B}"/>
    <cellStyle name="Percent 6" xfId="103" xr:uid="{2E75A575-A083-401B-A83D-88DB58F9F193}"/>
    <cellStyle name="Percent 6 2" xfId="349" xr:uid="{1036C093-BDE3-4DA7-A1D6-3FB60FEEED9B}"/>
    <cellStyle name="Percent 6 2 2" xfId="350" xr:uid="{F297C5B9-24C7-4DA7-B796-0546F5442440}"/>
    <cellStyle name="Percent 6 2 2 2" xfId="1053" xr:uid="{3C6C6675-30E3-48C9-84B5-366E8E7024EC}"/>
    <cellStyle name="Percent 6 2 2 2 2" xfId="1989" xr:uid="{8963F9EC-2247-49D1-BBF6-7D1C74FBE018}"/>
    <cellStyle name="Percent 6 2 2 2 3" xfId="2930" xr:uid="{DD186FDE-D0FB-410D-97CC-465C23C12263}"/>
    <cellStyle name="Percent 6 2 2 3" xfId="1054" xr:uid="{8D51377F-F3BA-4737-BBB8-5F77B31D5721}"/>
    <cellStyle name="Percent 6 2 2 3 2" xfId="1990" xr:uid="{16A9EF67-6195-4316-8CB0-681AA58681CD}"/>
    <cellStyle name="Percent 6 2 2 3 3" xfId="2931" xr:uid="{C4DF613A-1740-40F6-8FC7-D364D44C8F83}"/>
    <cellStyle name="Percent 6 2 2 4" xfId="583" xr:uid="{09919925-293D-4E03-9553-024C38BE3ABF}"/>
    <cellStyle name="Percent 6 2 2 4 2" xfId="1535" xr:uid="{95663FB5-43D2-4D03-8BD6-AA7CB379A3E6}"/>
    <cellStyle name="Percent 6 2 2 4 3" xfId="2476" xr:uid="{3C4817BA-17BB-4927-991D-C7267B1053D1}"/>
    <cellStyle name="Percent 6 2 2 5" xfId="1306" xr:uid="{1D424137-2052-4646-8615-DF795F81F08C}"/>
    <cellStyle name="Percent 6 2 2 6" xfId="2247" xr:uid="{D7D0D09C-A940-47AF-95D7-A9A9E70901F9}"/>
    <cellStyle name="Percent 6 2 3" xfId="1055" xr:uid="{F53AA46E-E933-48B1-AFE5-CAAC5459C1B5}"/>
    <cellStyle name="Percent 6 2 3 2" xfId="1991" xr:uid="{8AFB59FB-DFE4-47CB-9000-E864D185309F}"/>
    <cellStyle name="Percent 6 2 3 3" xfId="2932" xr:uid="{34F10527-CABD-499F-B189-3BEA7E52282B}"/>
    <cellStyle name="Percent 6 2 4" xfId="1056" xr:uid="{54D01D55-917A-4919-AAB5-4CBB4DBAC2BD}"/>
    <cellStyle name="Percent 6 2 4 2" xfId="1992" xr:uid="{F85E451F-E250-4D33-9EF6-4CA80BDD0DA8}"/>
    <cellStyle name="Percent 6 2 4 3" xfId="2933" xr:uid="{C0C0653C-06E5-4C5C-9789-346B903B633E}"/>
    <cellStyle name="Percent 6 2 5" xfId="582" xr:uid="{4891715A-96B5-41A8-979E-4BFE3404EDF1}"/>
    <cellStyle name="Percent 6 2 5 2" xfId="1534" xr:uid="{0A3AFCA7-8D1B-425D-8670-DF4188CAF99F}"/>
    <cellStyle name="Percent 6 2 5 3" xfId="2475" xr:uid="{D92E4567-3455-45E9-AFCA-DAD04E01D312}"/>
    <cellStyle name="Percent 6 2 6" xfId="1305" xr:uid="{23F355A3-D5FC-4320-B97C-AB3EE9508968}"/>
    <cellStyle name="Percent 6 2 7" xfId="2246" xr:uid="{F655BBD8-F2B6-467C-B197-FBC0832B08D9}"/>
    <cellStyle name="Percent 6 3" xfId="351" xr:uid="{EFF8D262-DF17-4B90-BD47-FC6361B83C45}"/>
    <cellStyle name="Percent 6 3 2" xfId="352" xr:uid="{9148A76E-C9F5-4CE1-8184-125DD3BCB335}"/>
    <cellStyle name="Percent 6 3 2 2" xfId="1057" xr:uid="{7AE22400-AB23-495D-A1AC-AA90F8E8D758}"/>
    <cellStyle name="Percent 6 3 2 2 2" xfId="1993" xr:uid="{43534973-8F9D-45AB-826E-3A974F0F5E90}"/>
    <cellStyle name="Percent 6 3 2 2 3" xfId="2934" xr:uid="{EA0F5772-4B71-4DF0-9C05-538F89A347EE}"/>
    <cellStyle name="Percent 6 3 2 3" xfId="1058" xr:uid="{D6CC1F4D-3C46-4261-90BE-B2488FA0DD60}"/>
    <cellStyle name="Percent 6 3 2 3 2" xfId="1994" xr:uid="{A7673A6F-8BD0-418B-9943-50120995FB72}"/>
    <cellStyle name="Percent 6 3 2 3 3" xfId="2935" xr:uid="{C1ED7AB0-65EB-4611-ADE7-168B922484AE}"/>
    <cellStyle name="Percent 6 3 2 4" xfId="585" xr:uid="{0DCA1541-B679-470F-8895-D0082A7526B8}"/>
    <cellStyle name="Percent 6 3 2 4 2" xfId="1537" xr:uid="{E775C5C8-CBC5-49F8-B5AD-C387A2CA0DC2}"/>
    <cellStyle name="Percent 6 3 2 4 3" xfId="2478" xr:uid="{62E64D0A-7AB0-45CB-91A2-DCF1DCB842E9}"/>
    <cellStyle name="Percent 6 3 2 5" xfId="1308" xr:uid="{7DAAD8C4-3DB0-43D6-88B3-5F6EEF166EB5}"/>
    <cellStyle name="Percent 6 3 2 6" xfId="2249" xr:uid="{8D6A2FDE-F381-4585-AC0D-F188688596C8}"/>
    <cellStyle name="Percent 6 3 3" xfId="1059" xr:uid="{94BB335D-31EE-4FD7-A2E0-DD0A96C0903E}"/>
    <cellStyle name="Percent 6 3 3 2" xfId="1995" xr:uid="{BB0CA9CA-A9B4-419D-8DF1-809F852A9849}"/>
    <cellStyle name="Percent 6 3 3 3" xfId="2936" xr:uid="{41D8195F-0238-4FDB-A857-07186C5D4BD1}"/>
    <cellStyle name="Percent 6 3 4" xfId="1060" xr:uid="{8FAA77C8-8A51-415D-B7E1-4C93E16C29C0}"/>
    <cellStyle name="Percent 6 3 4 2" xfId="1996" xr:uid="{39FC0771-0B40-4DA9-A1D9-A5F15F30F74B}"/>
    <cellStyle name="Percent 6 3 4 3" xfId="2937" xr:uid="{769E63A5-C171-436A-93CC-A2F454E210EF}"/>
    <cellStyle name="Percent 6 3 5" xfId="584" xr:uid="{CF1E9DE3-3089-496A-819A-04C058FDDB57}"/>
    <cellStyle name="Percent 6 3 5 2" xfId="1536" xr:uid="{8A4EC067-D1B7-498B-8117-30893DBC6BCF}"/>
    <cellStyle name="Percent 6 3 5 3" xfId="2477" xr:uid="{85A06F7D-D0F7-47F4-8585-F2FA209FB177}"/>
    <cellStyle name="Percent 6 3 6" xfId="1307" xr:uid="{4D609F4B-6CF6-4973-A29E-D969449CEE9D}"/>
    <cellStyle name="Percent 6 3 7" xfId="2248" xr:uid="{265BD49C-D116-425D-84AA-4F617827EC64}"/>
    <cellStyle name="Percent 6 4" xfId="353" xr:uid="{096C4EBA-3EB3-4EE5-B05F-B9BF458B65B5}"/>
    <cellStyle name="Percent 6 4 2" xfId="1061" xr:uid="{05E954D2-BA40-421C-8A65-2EEB68057474}"/>
    <cellStyle name="Percent 6 4 2 2" xfId="1997" xr:uid="{3B4C6987-AA87-4C43-90AB-F795C2B96A0E}"/>
    <cellStyle name="Percent 6 4 2 3" xfId="2938" xr:uid="{1ABA051D-B645-454C-A702-CC94E004DC4C}"/>
    <cellStyle name="Percent 6 4 3" xfId="1062" xr:uid="{BF248AA0-D017-4A18-AD78-E25C93AE684B}"/>
    <cellStyle name="Percent 6 4 3 2" xfId="1998" xr:uid="{25485AEF-1DB8-498C-91B1-FDEBE76D7877}"/>
    <cellStyle name="Percent 6 4 3 3" xfId="2939" xr:uid="{4E8E8E42-95A5-4E9E-A0DD-06C92B24BFC2}"/>
    <cellStyle name="Percent 6 4 4" xfId="586" xr:uid="{98EC3A9D-1BE1-4338-BE62-CE616D3BF507}"/>
    <cellStyle name="Percent 6 4 4 2" xfId="1538" xr:uid="{772F8CCE-4BCE-4365-A492-41A421CA6BF1}"/>
    <cellStyle name="Percent 6 4 4 3" xfId="2479" xr:uid="{8E034EAD-BBD5-43DE-8FF6-29D724313214}"/>
    <cellStyle name="Percent 6 4 5" xfId="1309" xr:uid="{F16091AE-1F7C-4BFF-BC6D-21D6656275A2}"/>
    <cellStyle name="Percent 6 4 6" xfId="2250" xr:uid="{37B41A23-EE59-449E-A658-46CE7262E8D5}"/>
    <cellStyle name="Percent 6 5" xfId="1063" xr:uid="{CE7265DF-77AF-4F3D-BE17-4AF513A6FE18}"/>
    <cellStyle name="Percent 6 5 2" xfId="1999" xr:uid="{28B90EFF-BF7E-4333-B394-00DAAB28BF7B}"/>
    <cellStyle name="Percent 6 5 3" xfId="2940" xr:uid="{3B9B9A68-7B74-4463-8519-4E704F37CA39}"/>
    <cellStyle name="Percent 6 6" xfId="1064" xr:uid="{F0E069CE-052C-48D2-87E4-94DAE5F2D3BE}"/>
    <cellStyle name="Percent 6 6 2" xfId="2000" xr:uid="{D03ABEDE-BDCB-4D11-8DE1-8883A56FEC60}"/>
    <cellStyle name="Percent 6 6 3" xfId="2941" xr:uid="{7DDB73C0-4382-4F00-A5C7-E5379EAE7E4B}"/>
    <cellStyle name="Percent 6 7" xfId="396" xr:uid="{CF4D56F5-125A-48B3-A078-43286D88C4DB}"/>
    <cellStyle name="Percent 6 7 2" xfId="1348" xr:uid="{08E91E2C-F918-44FE-85D5-A2B27970A50B}"/>
    <cellStyle name="Percent 6 7 3" xfId="2289" xr:uid="{7D1496EE-8ABE-4956-AB21-B2AE85A79627}"/>
    <cellStyle name="Percent 6 8" xfId="1117" xr:uid="{FA51A18C-890C-4908-BD22-07168CEC9673}"/>
    <cellStyle name="Percent 6 9" xfId="2058" xr:uid="{B74A055D-073F-442C-B929-342A2DA7149A}"/>
    <cellStyle name="Percent 7" xfId="600" xr:uid="{D09A1687-C6AB-4632-9DEF-D50E37A5D700}"/>
    <cellStyle name="Percent 8" xfId="1076" xr:uid="{640EE27D-8EE2-4F05-8C93-AB51EE8ABCDC}"/>
    <cellStyle name="Title 2" xfId="599" xr:uid="{0D4DC06B-3EF1-4A3F-89B1-3CFB28B80BAF}"/>
  </cellStyles>
  <dxfs count="0"/>
  <tableStyles count="0" defaultTableStyle="TableStyleMedium9" defaultPivotStyle="PivotStyleLight16"/>
  <colors>
    <mruColors>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931545</xdr:rowOff>
    </xdr:to>
    <xdr:pic>
      <xdr:nvPicPr>
        <xdr:cNvPr id="3" name="Picture 2">
          <a:extLst>
            <a:ext uri="{FF2B5EF4-FFF2-40B4-BE49-F238E27FC236}">
              <a16:creationId xmlns:a16="http://schemas.microsoft.com/office/drawing/2014/main" id="{A979AC33-6964-695E-4B22-742FCDD2F8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62865"/>
          <a:ext cx="1100815" cy="8801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935355</xdr:rowOff>
    </xdr:to>
    <xdr:pic>
      <xdr:nvPicPr>
        <xdr:cNvPr id="4" name="Picture 3">
          <a:extLst>
            <a:ext uri="{FF2B5EF4-FFF2-40B4-BE49-F238E27FC236}">
              <a16:creationId xmlns:a16="http://schemas.microsoft.com/office/drawing/2014/main" id="{F18C47E3-E7E6-4FE4-9BAA-DA5510AA0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62865"/>
          <a:ext cx="1102720" cy="876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935355</xdr:rowOff>
    </xdr:to>
    <xdr:pic>
      <xdr:nvPicPr>
        <xdr:cNvPr id="4" name="Picture 3">
          <a:extLst>
            <a:ext uri="{FF2B5EF4-FFF2-40B4-BE49-F238E27FC236}">
              <a16:creationId xmlns:a16="http://schemas.microsoft.com/office/drawing/2014/main" id="{44B64AAC-2764-4622-8950-1C5411CAD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62865"/>
          <a:ext cx="1102720" cy="8763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935355</xdr:rowOff>
    </xdr:to>
    <xdr:pic>
      <xdr:nvPicPr>
        <xdr:cNvPr id="2" name="Picture 1">
          <a:extLst>
            <a:ext uri="{FF2B5EF4-FFF2-40B4-BE49-F238E27FC236}">
              <a16:creationId xmlns:a16="http://schemas.microsoft.com/office/drawing/2014/main" id="{FAE52893-9EFC-4BD7-9CA5-3EB7089CC6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053" y="59055"/>
          <a:ext cx="1102720" cy="87249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64207</xdr:colOff>
      <xdr:row>0</xdr:row>
      <xdr:rowOff>89759</xdr:rowOff>
    </xdr:from>
    <xdr:to>
      <xdr:col>1</xdr:col>
      <xdr:colOff>531384</xdr:colOff>
      <xdr:row>1</xdr:row>
      <xdr:rowOff>2709</xdr:rowOff>
    </xdr:to>
    <xdr:pic>
      <xdr:nvPicPr>
        <xdr:cNvPr id="2" name="Picture 1">
          <a:extLst>
            <a:ext uri="{FF2B5EF4-FFF2-40B4-BE49-F238E27FC236}">
              <a16:creationId xmlns:a16="http://schemas.microsoft.com/office/drawing/2014/main" id="{0EF0DA15-B965-4F98-97F8-5DCE96962B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207" y="89759"/>
          <a:ext cx="1106516" cy="87249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931545</xdr:rowOff>
    </xdr:to>
    <xdr:pic>
      <xdr:nvPicPr>
        <xdr:cNvPr id="2" name="Picture 1">
          <a:extLst>
            <a:ext uri="{FF2B5EF4-FFF2-40B4-BE49-F238E27FC236}">
              <a16:creationId xmlns:a16="http://schemas.microsoft.com/office/drawing/2014/main" id="{4AF04222-94C2-4CC7-B359-EC4B9FC723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053" y="59055"/>
          <a:ext cx="1102720" cy="8763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931545</xdr:rowOff>
    </xdr:to>
    <xdr:pic>
      <xdr:nvPicPr>
        <xdr:cNvPr id="2" name="Picture 1">
          <a:extLst>
            <a:ext uri="{FF2B5EF4-FFF2-40B4-BE49-F238E27FC236}">
              <a16:creationId xmlns:a16="http://schemas.microsoft.com/office/drawing/2014/main" id="{43628937-DB4E-41C5-ABB5-90761D64C5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053" y="59055"/>
          <a:ext cx="1102720" cy="87249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931545</xdr:rowOff>
    </xdr:to>
    <xdr:pic>
      <xdr:nvPicPr>
        <xdr:cNvPr id="2" name="Picture 1">
          <a:extLst>
            <a:ext uri="{FF2B5EF4-FFF2-40B4-BE49-F238E27FC236}">
              <a16:creationId xmlns:a16="http://schemas.microsoft.com/office/drawing/2014/main" id="{0AA7CD91-5A6D-420E-9FF9-CFEE5FB998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62865"/>
          <a:ext cx="1102720" cy="868680"/>
        </a:xfrm>
        <a:prstGeom prst="rect">
          <a:avLst/>
        </a:prstGeom>
      </xdr:spPr>
    </xdr:pic>
    <xdr:clientData/>
  </xdr:twoCellAnchor>
  <xdr:twoCellAnchor editAs="oneCell">
    <xdr:from>
      <xdr:col>0</xdr:col>
      <xdr:colOff>55243</xdr:colOff>
      <xdr:row>0</xdr:row>
      <xdr:rowOff>62865</xdr:rowOff>
    </xdr:from>
    <xdr:to>
      <xdr:col>1</xdr:col>
      <xdr:colOff>533123</xdr:colOff>
      <xdr:row>0</xdr:row>
      <xdr:rowOff>935355</xdr:rowOff>
    </xdr:to>
    <xdr:pic>
      <xdr:nvPicPr>
        <xdr:cNvPr id="3" name="Picture 2">
          <a:extLst>
            <a:ext uri="{FF2B5EF4-FFF2-40B4-BE49-F238E27FC236}">
              <a16:creationId xmlns:a16="http://schemas.microsoft.com/office/drawing/2014/main" id="{C09250B9-7358-47DA-9F08-C9BEB8C137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053" y="59055"/>
          <a:ext cx="1102720" cy="87249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935355</xdr:rowOff>
    </xdr:to>
    <xdr:pic>
      <xdr:nvPicPr>
        <xdr:cNvPr id="2" name="Picture 1">
          <a:extLst>
            <a:ext uri="{FF2B5EF4-FFF2-40B4-BE49-F238E27FC236}">
              <a16:creationId xmlns:a16="http://schemas.microsoft.com/office/drawing/2014/main" id="{65FD3038-57FF-406C-B496-D4B1514909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62865"/>
          <a:ext cx="1102720" cy="872490"/>
        </a:xfrm>
        <a:prstGeom prst="rect">
          <a:avLst/>
        </a:prstGeom>
      </xdr:spPr>
    </xdr:pic>
    <xdr:clientData/>
  </xdr:twoCellAnchor>
  <xdr:oneCellAnchor>
    <xdr:from>
      <xdr:col>0</xdr:col>
      <xdr:colOff>55243</xdr:colOff>
      <xdr:row>0</xdr:row>
      <xdr:rowOff>62865</xdr:rowOff>
    </xdr:from>
    <xdr:ext cx="1102720" cy="876300"/>
    <xdr:pic>
      <xdr:nvPicPr>
        <xdr:cNvPr id="3" name="Picture 2">
          <a:extLst>
            <a:ext uri="{FF2B5EF4-FFF2-40B4-BE49-F238E27FC236}">
              <a16:creationId xmlns:a16="http://schemas.microsoft.com/office/drawing/2014/main" id="{EF4A8C7A-D1BA-4387-8C6A-AB93498F5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053" y="59055"/>
          <a:ext cx="1102720" cy="876300"/>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59053</xdr:colOff>
      <xdr:row>0</xdr:row>
      <xdr:rowOff>59055</xdr:rowOff>
    </xdr:from>
    <xdr:ext cx="1106530" cy="876300"/>
    <xdr:pic>
      <xdr:nvPicPr>
        <xdr:cNvPr id="2" name="Picture 1">
          <a:extLst>
            <a:ext uri="{FF2B5EF4-FFF2-40B4-BE49-F238E27FC236}">
              <a16:creationId xmlns:a16="http://schemas.microsoft.com/office/drawing/2014/main" id="{DBA9FA9E-8150-453E-833D-FD0C70397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55245"/>
          <a:ext cx="1106530" cy="876300"/>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editAs="oneCell">
    <xdr:from>
      <xdr:col>0</xdr:col>
      <xdr:colOff>55243</xdr:colOff>
      <xdr:row>0</xdr:row>
      <xdr:rowOff>62865</xdr:rowOff>
    </xdr:from>
    <xdr:to>
      <xdr:col>1</xdr:col>
      <xdr:colOff>533123</xdr:colOff>
      <xdr:row>0</xdr:row>
      <xdr:rowOff>931545</xdr:rowOff>
    </xdr:to>
    <xdr:pic>
      <xdr:nvPicPr>
        <xdr:cNvPr id="4" name="Picture 3">
          <a:extLst>
            <a:ext uri="{FF2B5EF4-FFF2-40B4-BE49-F238E27FC236}">
              <a16:creationId xmlns:a16="http://schemas.microsoft.com/office/drawing/2014/main" id="{65344509-6B87-4C44-86CF-C6190FDC13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243" y="62865"/>
          <a:ext cx="1102720" cy="8763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147"/>
  <sheetViews>
    <sheetView tabSelected="1" view="pageBreakPreview" topLeftCell="A134" zoomScaleNormal="100" zoomScaleSheetLayoutView="100" workbookViewId="0">
      <selection activeCell="G42" sqref="G42:G48"/>
    </sheetView>
  </sheetViews>
  <sheetFormatPr defaultColWidth="8.77734375" defaultRowHeight="13.2"/>
  <cols>
    <col min="1" max="1" width="9.109375" style="87" customWidth="1"/>
    <col min="2" max="2" width="10.44140625" style="87" customWidth="1"/>
    <col min="3" max="3" width="39.109375" style="1" customWidth="1"/>
    <col min="4" max="4" width="7.21875" style="1" customWidth="1"/>
    <col min="5" max="5" width="9.109375" style="134" customWidth="1"/>
    <col min="6" max="6" width="16.77734375" style="1" customWidth="1"/>
    <col min="7" max="7" width="19.109375" style="1" customWidth="1"/>
    <col min="8" max="16384" width="8.77734375" style="1"/>
  </cols>
  <sheetData>
    <row r="1" spans="1:11" ht="76.2" customHeight="1">
      <c r="A1" s="736" t="s">
        <v>597</v>
      </c>
      <c r="B1" s="737"/>
      <c r="C1" s="737"/>
      <c r="D1" s="737"/>
      <c r="E1" s="737"/>
      <c r="F1" s="737"/>
      <c r="G1" s="738"/>
    </row>
    <row r="2" spans="1:11" ht="30" customHeight="1">
      <c r="A2" s="48" t="s">
        <v>1</v>
      </c>
      <c r="B2" s="48" t="s">
        <v>2</v>
      </c>
      <c r="C2" s="2" t="s">
        <v>3</v>
      </c>
      <c r="D2" s="2" t="s">
        <v>4</v>
      </c>
      <c r="E2" s="2" t="s">
        <v>5</v>
      </c>
      <c r="F2" s="2" t="s">
        <v>6</v>
      </c>
      <c r="G2" s="2" t="s">
        <v>7</v>
      </c>
    </row>
    <row r="3" spans="1:11" ht="29.25" customHeight="1">
      <c r="A3" s="118" t="s">
        <v>145</v>
      </c>
      <c r="B3" s="118" t="s">
        <v>10</v>
      </c>
      <c r="C3" s="9" t="s">
        <v>11</v>
      </c>
      <c r="D3" s="9"/>
      <c r="E3" s="85"/>
      <c r="F3" s="273"/>
      <c r="G3" s="273"/>
    </row>
    <row r="4" spans="1:11" s="11" customFormat="1">
      <c r="A4" s="114"/>
      <c r="B4" s="114"/>
      <c r="C4" s="12"/>
      <c r="D4" s="12"/>
      <c r="E4" s="37"/>
      <c r="F4" s="272"/>
      <c r="G4" s="345"/>
      <c r="H4" s="10"/>
      <c r="I4" s="10"/>
      <c r="J4" s="10"/>
      <c r="K4" s="10"/>
    </row>
    <row r="5" spans="1:11" s="15" customFormat="1" ht="15" customHeight="1">
      <c r="A5" s="119" t="s">
        <v>0</v>
      </c>
      <c r="B5" s="120" t="s">
        <v>70</v>
      </c>
      <c r="C5" s="155" t="s">
        <v>13</v>
      </c>
      <c r="D5" s="155"/>
      <c r="E5" s="38"/>
      <c r="F5" s="233"/>
      <c r="G5" s="234"/>
      <c r="H5" s="14"/>
      <c r="I5" s="14"/>
      <c r="J5" s="14"/>
      <c r="K5" s="14"/>
    </row>
    <row r="6" spans="1:11" s="11" customFormat="1">
      <c r="A6" s="114"/>
      <c r="B6" s="114"/>
      <c r="C6" s="54"/>
      <c r="D6" s="54"/>
      <c r="E6" s="37"/>
      <c r="F6" s="231"/>
      <c r="G6" s="232"/>
      <c r="H6" s="10"/>
      <c r="I6" s="10"/>
      <c r="J6" s="10"/>
      <c r="K6" s="10"/>
    </row>
    <row r="7" spans="1:11" s="11" customFormat="1" ht="25.2" customHeight="1">
      <c r="A7" s="115" t="s">
        <v>12</v>
      </c>
      <c r="B7" s="57" t="s">
        <v>71</v>
      </c>
      <c r="C7" s="56" t="s">
        <v>14</v>
      </c>
      <c r="D7" s="57" t="s">
        <v>579</v>
      </c>
      <c r="E7" s="132">
        <v>1</v>
      </c>
      <c r="F7" s="253"/>
      <c r="G7" s="232"/>
      <c r="H7" s="10"/>
      <c r="I7" s="10"/>
      <c r="J7" s="10"/>
      <c r="K7" s="10"/>
    </row>
    <row r="8" spans="1:11" s="11" customFormat="1">
      <c r="A8" s="114"/>
      <c r="B8" s="114"/>
      <c r="C8" s="54"/>
      <c r="D8" s="37"/>
      <c r="E8" s="132"/>
      <c r="F8" s="253"/>
      <c r="G8" s="232"/>
      <c r="H8" s="10"/>
      <c r="I8" s="10"/>
      <c r="J8" s="10"/>
      <c r="K8" s="10"/>
    </row>
    <row r="9" spans="1:11" s="15" customFormat="1" ht="16.5" customHeight="1">
      <c r="A9" s="119" t="s">
        <v>27</v>
      </c>
      <c r="B9" s="62" t="s">
        <v>72</v>
      </c>
      <c r="C9" s="155" t="s">
        <v>16</v>
      </c>
      <c r="D9" s="62"/>
      <c r="E9" s="131"/>
      <c r="F9" s="255"/>
      <c r="G9" s="234"/>
      <c r="H9" s="14"/>
      <c r="I9" s="14"/>
      <c r="J9" s="14"/>
      <c r="K9" s="14"/>
    </row>
    <row r="10" spans="1:11" s="15" customFormat="1" ht="26.4">
      <c r="A10" s="119" t="s">
        <v>15</v>
      </c>
      <c r="B10" s="120" t="s">
        <v>73</v>
      </c>
      <c r="C10" s="155" t="s">
        <v>74</v>
      </c>
      <c r="D10" s="62"/>
      <c r="E10" s="131"/>
      <c r="F10" s="255"/>
      <c r="G10" s="234"/>
      <c r="H10" s="14"/>
      <c r="I10" s="14"/>
      <c r="J10" s="14"/>
      <c r="K10" s="14"/>
    </row>
    <row r="11" spans="1:11" s="11" customFormat="1">
      <c r="A11" s="115" t="s">
        <v>76</v>
      </c>
      <c r="B11" s="77"/>
      <c r="C11" s="56" t="s">
        <v>17</v>
      </c>
      <c r="D11" s="57" t="s">
        <v>579</v>
      </c>
      <c r="E11" s="132">
        <v>1</v>
      </c>
      <c r="F11" s="253"/>
      <c r="G11" s="232"/>
      <c r="H11" s="10"/>
      <c r="I11" s="10"/>
      <c r="J11" s="10"/>
      <c r="K11" s="10"/>
    </row>
    <row r="12" spans="1:11" s="11" customFormat="1">
      <c r="A12" s="114"/>
      <c r="B12" s="114"/>
      <c r="C12" s="54"/>
      <c r="D12" s="37"/>
      <c r="E12" s="132"/>
      <c r="F12" s="253"/>
      <c r="G12" s="232"/>
      <c r="H12" s="10"/>
      <c r="I12" s="10"/>
      <c r="J12" s="10"/>
      <c r="K12" s="10"/>
    </row>
    <row r="13" spans="1:11" s="11" customFormat="1">
      <c r="A13" s="115" t="s">
        <v>77</v>
      </c>
      <c r="B13" s="77"/>
      <c r="C13" s="56" t="s">
        <v>173</v>
      </c>
      <c r="D13" s="57" t="s">
        <v>579</v>
      </c>
      <c r="E13" s="132">
        <v>1</v>
      </c>
      <c r="F13" s="253"/>
      <c r="G13" s="232"/>
      <c r="H13" s="10"/>
      <c r="I13" s="10"/>
      <c r="J13" s="10"/>
      <c r="K13" s="10"/>
    </row>
    <row r="14" spans="1:11" s="11" customFormat="1">
      <c r="A14" s="114"/>
      <c r="B14" s="114"/>
      <c r="C14" s="54"/>
      <c r="D14" s="37"/>
      <c r="E14" s="132"/>
      <c r="F14" s="253"/>
      <c r="G14" s="232"/>
      <c r="H14" s="10"/>
      <c r="I14" s="10"/>
      <c r="J14" s="10"/>
      <c r="K14" s="10"/>
    </row>
    <row r="15" spans="1:11" s="11" customFormat="1">
      <c r="A15" s="115" t="s">
        <v>78</v>
      </c>
      <c r="B15" s="77"/>
      <c r="C15" s="56" t="s">
        <v>174</v>
      </c>
      <c r="D15" s="57" t="s">
        <v>579</v>
      </c>
      <c r="E15" s="132">
        <v>1</v>
      </c>
      <c r="F15" s="253"/>
      <c r="G15" s="232"/>
      <c r="H15" s="10"/>
      <c r="I15" s="10"/>
      <c r="J15" s="10"/>
      <c r="K15" s="10"/>
    </row>
    <row r="16" spans="1:11" s="11" customFormat="1">
      <c r="A16" s="114"/>
      <c r="B16" s="114"/>
      <c r="C16" s="54"/>
      <c r="D16" s="37"/>
      <c r="E16" s="132"/>
      <c r="F16" s="253"/>
      <c r="G16" s="232"/>
      <c r="H16" s="10"/>
      <c r="I16" s="10"/>
      <c r="J16" s="10"/>
      <c r="K16" s="10"/>
    </row>
    <row r="17" spans="1:11" s="15" customFormat="1" ht="27" customHeight="1">
      <c r="A17" s="119" t="s">
        <v>29</v>
      </c>
      <c r="B17" s="120" t="s">
        <v>75</v>
      </c>
      <c r="C17" s="155" t="s">
        <v>18</v>
      </c>
      <c r="D17" s="62"/>
      <c r="E17" s="131"/>
      <c r="F17" s="255"/>
      <c r="G17" s="234"/>
      <c r="H17" s="14"/>
      <c r="I17" s="14"/>
      <c r="J17" s="14"/>
      <c r="K17" s="14"/>
    </row>
    <row r="18" spans="1:11" s="11" customFormat="1">
      <c r="A18" s="114"/>
      <c r="B18" s="114"/>
      <c r="C18" s="54"/>
      <c r="D18" s="37"/>
      <c r="E18" s="132"/>
      <c r="F18" s="253"/>
      <c r="G18" s="232"/>
      <c r="H18" s="10"/>
      <c r="I18" s="10"/>
      <c r="J18" s="10"/>
      <c r="K18" s="10"/>
    </row>
    <row r="19" spans="1:11" s="11" customFormat="1">
      <c r="A19" s="115" t="s">
        <v>88</v>
      </c>
      <c r="B19" s="77" t="s">
        <v>15</v>
      </c>
      <c r="C19" s="56" t="s">
        <v>19</v>
      </c>
      <c r="D19" s="57" t="s">
        <v>579</v>
      </c>
      <c r="E19" s="132">
        <v>1</v>
      </c>
      <c r="F19" s="253"/>
      <c r="G19" s="232"/>
      <c r="H19" s="10"/>
      <c r="I19" s="10"/>
      <c r="J19" s="10"/>
      <c r="K19" s="10"/>
    </row>
    <row r="20" spans="1:11" s="11" customFormat="1">
      <c r="A20" s="114"/>
      <c r="B20" s="77"/>
      <c r="C20" s="56"/>
      <c r="D20" s="57"/>
      <c r="E20" s="132"/>
      <c r="F20" s="253"/>
      <c r="G20" s="232"/>
      <c r="H20" s="10"/>
      <c r="I20" s="10"/>
      <c r="J20" s="10"/>
      <c r="K20" s="10"/>
    </row>
    <row r="21" spans="1:11" s="11" customFormat="1">
      <c r="A21" s="115" t="s">
        <v>89</v>
      </c>
      <c r="B21" s="77"/>
      <c r="C21" s="56" t="s">
        <v>20</v>
      </c>
      <c r="D21" s="57" t="s">
        <v>579</v>
      </c>
      <c r="E21" s="132">
        <v>1</v>
      </c>
      <c r="F21" s="253"/>
      <c r="G21" s="232"/>
      <c r="H21" s="10"/>
      <c r="I21" s="10"/>
      <c r="J21" s="10"/>
      <c r="K21" s="10"/>
    </row>
    <row r="22" spans="1:11" s="11" customFormat="1">
      <c r="A22" s="114"/>
      <c r="B22" s="77"/>
      <c r="C22" s="56"/>
      <c r="D22" s="57"/>
      <c r="E22" s="132"/>
      <c r="F22" s="253"/>
      <c r="G22" s="232"/>
      <c r="H22" s="10"/>
      <c r="I22" s="10"/>
      <c r="J22" s="10"/>
      <c r="K22" s="10"/>
    </row>
    <row r="23" spans="1:11" s="11" customFormat="1">
      <c r="A23" s="115" t="s">
        <v>162</v>
      </c>
      <c r="B23" s="77" t="s">
        <v>15</v>
      </c>
      <c r="C23" s="56" t="s">
        <v>21</v>
      </c>
      <c r="D23" s="57" t="s">
        <v>579</v>
      </c>
      <c r="E23" s="132">
        <v>1</v>
      </c>
      <c r="F23" s="253"/>
      <c r="G23" s="232"/>
      <c r="H23" s="10"/>
      <c r="I23" s="10"/>
      <c r="J23" s="10"/>
      <c r="K23" s="10"/>
    </row>
    <row r="24" spans="1:11" s="11" customFormat="1">
      <c r="A24" s="114"/>
      <c r="B24" s="77"/>
      <c r="C24" s="56"/>
      <c r="D24" s="57"/>
      <c r="E24" s="132"/>
      <c r="F24" s="253"/>
      <c r="G24" s="232"/>
      <c r="H24" s="10"/>
      <c r="I24" s="10"/>
      <c r="J24" s="10"/>
      <c r="K24" s="10"/>
    </row>
    <row r="25" spans="1:11" s="11" customFormat="1">
      <c r="A25" s="115" t="s">
        <v>163</v>
      </c>
      <c r="B25" s="77" t="s">
        <v>15</v>
      </c>
      <c r="C25" s="56" t="s">
        <v>22</v>
      </c>
      <c r="D25" s="57" t="s">
        <v>579</v>
      </c>
      <c r="E25" s="132">
        <v>1</v>
      </c>
      <c r="F25" s="253"/>
      <c r="G25" s="232"/>
      <c r="H25" s="10"/>
      <c r="I25" s="10"/>
      <c r="J25" s="10"/>
      <c r="K25" s="10"/>
    </row>
    <row r="26" spans="1:11" s="11" customFormat="1">
      <c r="A26" s="114"/>
      <c r="B26" s="114"/>
      <c r="C26" s="54"/>
      <c r="D26" s="37"/>
      <c r="E26" s="132"/>
      <c r="F26" s="253"/>
      <c r="G26" s="232"/>
      <c r="H26" s="10"/>
      <c r="I26" s="10"/>
      <c r="J26" s="10"/>
      <c r="K26" s="10"/>
    </row>
    <row r="27" spans="1:11" s="11" customFormat="1" ht="26.4">
      <c r="A27" s="115" t="s">
        <v>164</v>
      </c>
      <c r="B27" s="77" t="s">
        <v>15</v>
      </c>
      <c r="C27" s="56" t="s">
        <v>23</v>
      </c>
      <c r="D27" s="57" t="s">
        <v>579</v>
      </c>
      <c r="E27" s="132">
        <v>1</v>
      </c>
      <c r="F27" s="253"/>
      <c r="G27" s="232"/>
      <c r="H27" s="10"/>
      <c r="I27" s="10"/>
      <c r="J27" s="10"/>
      <c r="K27" s="10"/>
    </row>
    <row r="28" spans="1:11" s="11" customFormat="1">
      <c r="A28" s="114"/>
      <c r="B28" s="77"/>
      <c r="C28" s="56"/>
      <c r="D28" s="57"/>
      <c r="E28" s="132"/>
      <c r="F28" s="253"/>
      <c r="G28" s="232"/>
      <c r="H28" s="10"/>
      <c r="I28" s="10"/>
      <c r="J28" s="10"/>
      <c r="K28" s="10"/>
    </row>
    <row r="29" spans="1:11" s="11" customFormat="1" ht="17.25" customHeight="1">
      <c r="A29" s="115" t="s">
        <v>165</v>
      </c>
      <c r="B29" s="77" t="s">
        <v>15</v>
      </c>
      <c r="C29" s="56" t="s">
        <v>24</v>
      </c>
      <c r="D29" s="57" t="s">
        <v>579</v>
      </c>
      <c r="E29" s="132">
        <v>1</v>
      </c>
      <c r="F29" s="253"/>
      <c r="G29" s="232"/>
      <c r="H29" s="10"/>
      <c r="I29" s="10"/>
      <c r="J29" s="10"/>
      <c r="K29" s="10"/>
    </row>
    <row r="30" spans="1:11" s="11" customFormat="1">
      <c r="A30" s="114"/>
      <c r="B30" s="114"/>
      <c r="C30" s="54"/>
      <c r="D30" s="37"/>
      <c r="E30" s="132"/>
      <c r="F30" s="253"/>
      <c r="G30" s="232"/>
      <c r="H30" s="10"/>
      <c r="I30" s="10"/>
      <c r="J30" s="10"/>
      <c r="K30" s="10"/>
    </row>
    <row r="31" spans="1:11" s="11" customFormat="1">
      <c r="A31" s="115" t="s">
        <v>166</v>
      </c>
      <c r="B31" s="77" t="s">
        <v>15</v>
      </c>
      <c r="C31" s="56" t="s">
        <v>25</v>
      </c>
      <c r="D31" s="57" t="s">
        <v>579</v>
      </c>
      <c r="E31" s="132">
        <v>1</v>
      </c>
      <c r="F31" s="253"/>
      <c r="G31" s="232"/>
      <c r="H31" s="10"/>
      <c r="I31" s="10"/>
      <c r="J31" s="10"/>
      <c r="K31" s="10"/>
    </row>
    <row r="32" spans="1:11" s="11" customFormat="1">
      <c r="A32" s="114"/>
      <c r="B32" s="114"/>
      <c r="C32" s="54"/>
      <c r="D32" s="37"/>
      <c r="E32" s="132"/>
      <c r="F32" s="253"/>
      <c r="G32" s="232"/>
      <c r="H32" s="10"/>
      <c r="I32" s="10"/>
      <c r="J32" s="10"/>
      <c r="K32" s="10"/>
    </row>
    <row r="33" spans="1:11" s="11" customFormat="1">
      <c r="A33" s="115" t="s">
        <v>167</v>
      </c>
      <c r="B33" s="77" t="s">
        <v>15</v>
      </c>
      <c r="C33" s="56" t="s">
        <v>26</v>
      </c>
      <c r="D33" s="57" t="s">
        <v>579</v>
      </c>
      <c r="E33" s="132">
        <v>1</v>
      </c>
      <c r="F33" s="253"/>
      <c r="G33" s="232"/>
      <c r="H33" s="10"/>
      <c r="I33" s="10"/>
      <c r="J33" s="10"/>
      <c r="K33" s="10"/>
    </row>
    <row r="34" spans="1:11">
      <c r="A34" s="114"/>
      <c r="B34" s="8"/>
      <c r="C34" s="3"/>
      <c r="D34" s="7"/>
      <c r="E34" s="33"/>
      <c r="F34" s="268"/>
      <c r="G34" s="274"/>
    </row>
    <row r="35" spans="1:11" s="11" customFormat="1">
      <c r="A35" s="115" t="s">
        <v>168</v>
      </c>
      <c r="B35" s="77" t="s">
        <v>79</v>
      </c>
      <c r="C35" s="56" t="s">
        <v>80</v>
      </c>
      <c r="D35" s="57" t="s">
        <v>579</v>
      </c>
      <c r="E35" s="132">
        <v>1</v>
      </c>
      <c r="F35" s="253"/>
      <c r="G35" s="232"/>
      <c r="H35" s="10"/>
      <c r="I35" s="10"/>
      <c r="J35" s="10"/>
      <c r="K35" s="10"/>
    </row>
    <row r="36" spans="1:11" s="11" customFormat="1">
      <c r="A36" s="114"/>
      <c r="B36" s="77"/>
      <c r="C36" s="56"/>
      <c r="D36" s="57"/>
      <c r="E36" s="132"/>
      <c r="F36" s="253"/>
      <c r="G36" s="232"/>
      <c r="H36" s="10"/>
      <c r="I36" s="10"/>
      <c r="J36" s="10"/>
      <c r="K36" s="10"/>
    </row>
    <row r="37" spans="1:11" s="11" customFormat="1" ht="16.5" customHeight="1">
      <c r="A37" s="115" t="s">
        <v>169</v>
      </c>
      <c r="B37" s="77" t="s">
        <v>81</v>
      </c>
      <c r="C37" s="56" t="s">
        <v>82</v>
      </c>
      <c r="D37" s="57" t="s">
        <v>579</v>
      </c>
      <c r="E37" s="132">
        <v>1</v>
      </c>
      <c r="F37" s="253"/>
      <c r="G37" s="232"/>
      <c r="H37" s="10"/>
      <c r="I37" s="10"/>
      <c r="J37" s="10"/>
      <c r="K37" s="10"/>
    </row>
    <row r="38" spans="1:11" s="11" customFormat="1">
      <c r="A38" s="114"/>
      <c r="B38" s="114"/>
      <c r="C38" s="54"/>
      <c r="D38" s="37"/>
      <c r="E38" s="132"/>
      <c r="F38" s="231"/>
      <c r="G38" s="232"/>
      <c r="H38" s="10"/>
      <c r="I38" s="10"/>
      <c r="J38" s="10"/>
      <c r="K38" s="10"/>
    </row>
    <row r="39" spans="1:11" s="11" customFormat="1" ht="26.4">
      <c r="A39" s="119" t="s">
        <v>170</v>
      </c>
      <c r="B39" s="120" t="s">
        <v>83</v>
      </c>
      <c r="C39" s="166" t="s">
        <v>84</v>
      </c>
      <c r="D39" s="57"/>
      <c r="E39" s="132"/>
      <c r="F39" s="253"/>
      <c r="G39" s="232"/>
      <c r="H39" s="10"/>
      <c r="I39" s="10"/>
      <c r="J39" s="10"/>
      <c r="K39" s="10"/>
    </row>
    <row r="40" spans="1:11" s="11" customFormat="1">
      <c r="A40" s="114"/>
      <c r="B40" s="114"/>
      <c r="C40" s="54"/>
      <c r="D40" s="37"/>
      <c r="E40" s="132"/>
      <c r="F40" s="253"/>
      <c r="G40" s="232"/>
      <c r="H40" s="10"/>
      <c r="I40" s="10"/>
      <c r="J40" s="10"/>
      <c r="K40" s="10"/>
    </row>
    <row r="41" spans="1:11" s="11" customFormat="1" ht="39.6">
      <c r="A41" s="115" t="s">
        <v>171</v>
      </c>
      <c r="B41" s="77" t="s">
        <v>85</v>
      </c>
      <c r="C41" s="56" t="s">
        <v>86</v>
      </c>
      <c r="D41" s="57" t="s">
        <v>580</v>
      </c>
      <c r="E41" s="132">
        <v>1</v>
      </c>
      <c r="F41" s="253">
        <v>99000</v>
      </c>
      <c r="G41" s="232">
        <f>E41*F41</f>
        <v>99000</v>
      </c>
      <c r="H41" s="10"/>
      <c r="I41" s="10"/>
      <c r="J41" s="10"/>
      <c r="K41" s="10"/>
    </row>
    <row r="42" spans="1:11" s="11" customFormat="1">
      <c r="A42" s="114"/>
      <c r="B42" s="7"/>
      <c r="C42" s="18"/>
      <c r="D42" s="8"/>
      <c r="E42" s="127"/>
      <c r="F42" s="253"/>
      <c r="G42" s="232"/>
      <c r="H42" s="10"/>
      <c r="I42" s="10"/>
      <c r="J42" s="10"/>
      <c r="K42" s="10"/>
    </row>
    <row r="43" spans="1:11" s="11" customFormat="1" ht="26.4">
      <c r="A43" s="115" t="s">
        <v>172</v>
      </c>
      <c r="B43" s="77" t="s">
        <v>87</v>
      </c>
      <c r="C43" s="779" t="s">
        <v>606</v>
      </c>
      <c r="D43" s="51" t="s">
        <v>581</v>
      </c>
      <c r="E43" s="169"/>
      <c r="F43" s="253"/>
      <c r="G43" s="232"/>
      <c r="H43" s="10"/>
      <c r="I43" s="10"/>
      <c r="J43" s="10"/>
      <c r="K43" s="10"/>
    </row>
    <row r="44" spans="1:11" s="11" customFormat="1">
      <c r="A44" s="115"/>
      <c r="B44" s="77"/>
      <c r="C44" s="165"/>
      <c r="D44" s="51"/>
      <c r="E44" s="169"/>
      <c r="F44" s="253"/>
      <c r="G44" s="232"/>
      <c r="H44" s="10"/>
      <c r="I44" s="10"/>
      <c r="J44" s="10"/>
      <c r="K44" s="10"/>
    </row>
    <row r="45" spans="1:11" s="11" customFormat="1">
      <c r="A45" s="115"/>
      <c r="B45" s="77"/>
      <c r="C45" s="165"/>
      <c r="D45" s="51"/>
      <c r="E45" s="169"/>
      <c r="F45" s="253"/>
      <c r="G45" s="232"/>
      <c r="H45" s="10"/>
      <c r="I45" s="10"/>
      <c r="J45" s="10"/>
      <c r="K45" s="10"/>
    </row>
    <row r="46" spans="1:11" s="11" customFormat="1">
      <c r="A46" s="115"/>
      <c r="B46" s="77"/>
      <c r="C46" s="165"/>
      <c r="D46" s="51"/>
      <c r="E46" s="169"/>
      <c r="F46" s="253"/>
      <c r="G46" s="232"/>
      <c r="H46" s="10"/>
      <c r="I46" s="10"/>
      <c r="J46" s="10"/>
      <c r="K46" s="10"/>
    </row>
    <row r="47" spans="1:11" s="11" customFormat="1">
      <c r="A47" s="115"/>
      <c r="B47" s="77"/>
      <c r="C47" s="165"/>
      <c r="D47" s="37"/>
      <c r="E47" s="169"/>
      <c r="F47" s="253"/>
      <c r="G47" s="232"/>
      <c r="H47" s="10"/>
      <c r="I47" s="10"/>
      <c r="J47" s="10"/>
      <c r="K47" s="10"/>
    </row>
    <row r="48" spans="1:11" s="11" customFormat="1">
      <c r="A48" s="115"/>
      <c r="B48" s="77"/>
      <c r="C48" s="12"/>
      <c r="D48" s="12"/>
      <c r="E48" s="132"/>
      <c r="F48" s="237"/>
      <c r="G48" s="238"/>
      <c r="H48" s="10"/>
      <c r="I48" s="10"/>
      <c r="J48" s="10"/>
      <c r="K48" s="10"/>
    </row>
    <row r="49" spans="1:11" s="39" customFormat="1" ht="24.75" customHeight="1">
      <c r="A49" s="267" t="s">
        <v>8</v>
      </c>
      <c r="B49" s="52"/>
      <c r="C49" s="52"/>
      <c r="D49" s="52"/>
      <c r="E49" s="52"/>
      <c r="F49" s="264"/>
      <c r="G49" s="269"/>
    </row>
    <row r="50" spans="1:11" ht="18.600000000000001" customHeight="1">
      <c r="A50" s="109"/>
      <c r="B50" s="110"/>
      <c r="C50" s="17" t="s">
        <v>9</v>
      </c>
      <c r="D50" s="17"/>
      <c r="E50" s="130"/>
      <c r="F50" s="265"/>
      <c r="G50" s="266"/>
    </row>
    <row r="51" spans="1:11">
      <c r="A51" s="8"/>
      <c r="B51" s="4"/>
      <c r="C51" s="5"/>
      <c r="D51" s="5"/>
      <c r="E51" s="8"/>
      <c r="F51" s="270"/>
      <c r="G51" s="270"/>
    </row>
    <row r="52" spans="1:11" s="15" customFormat="1">
      <c r="A52" s="119" t="s">
        <v>30</v>
      </c>
      <c r="B52" s="120" t="s">
        <v>90</v>
      </c>
      <c r="C52" s="155" t="s">
        <v>91</v>
      </c>
      <c r="D52" s="155"/>
      <c r="E52" s="38"/>
      <c r="F52" s="233"/>
      <c r="G52" s="234"/>
      <c r="H52" s="14"/>
      <c r="I52" s="14"/>
      <c r="J52" s="14"/>
      <c r="K52" s="14"/>
    </row>
    <row r="53" spans="1:11" s="11" customFormat="1">
      <c r="A53" s="114"/>
      <c r="B53" s="114"/>
      <c r="C53" s="54"/>
      <c r="D53" s="54"/>
      <c r="E53" s="37"/>
      <c r="F53" s="231"/>
      <c r="G53" s="232"/>
      <c r="H53" s="10"/>
      <c r="I53" s="10"/>
      <c r="J53" s="10"/>
      <c r="K53" s="10"/>
    </row>
    <row r="54" spans="1:11" s="148" customFormat="1" ht="26.4">
      <c r="A54" s="38" t="s">
        <v>31</v>
      </c>
      <c r="B54" s="62" t="s">
        <v>132</v>
      </c>
      <c r="C54" s="154" t="s">
        <v>153</v>
      </c>
      <c r="D54" s="154"/>
      <c r="E54" s="37"/>
      <c r="F54" s="231"/>
      <c r="G54" s="232"/>
      <c r="H54" s="133"/>
      <c r="I54" s="156"/>
      <c r="J54" s="156"/>
      <c r="K54" s="157"/>
    </row>
    <row r="55" spans="1:11" s="148" customFormat="1">
      <c r="A55" s="37"/>
      <c r="B55" s="155"/>
      <c r="C55" s="54"/>
      <c r="D55" s="54"/>
      <c r="E55" s="37"/>
      <c r="F55" s="231"/>
      <c r="G55" s="232"/>
      <c r="H55" s="133"/>
      <c r="I55" s="156"/>
      <c r="J55" s="156"/>
      <c r="K55" s="157"/>
    </row>
    <row r="56" spans="1:11" s="148" customFormat="1" ht="26.4">
      <c r="A56" s="137" t="s">
        <v>92</v>
      </c>
      <c r="B56" s="57" t="s">
        <v>133</v>
      </c>
      <c r="C56" s="54" t="s">
        <v>134</v>
      </c>
      <c r="D56" s="57" t="s">
        <v>582</v>
      </c>
      <c r="E56" s="37">
        <v>1</v>
      </c>
      <c r="F56" s="253"/>
      <c r="G56" s="232"/>
      <c r="H56" s="133"/>
      <c r="I56" s="156"/>
      <c r="J56" s="156"/>
      <c r="K56" s="157"/>
    </row>
    <row r="57" spans="1:11" s="148" customFormat="1">
      <c r="A57" s="137"/>
      <c r="B57" s="62"/>
      <c r="C57" s="54"/>
      <c r="D57" s="37"/>
      <c r="E57" s="37"/>
      <c r="F57" s="253"/>
      <c r="G57" s="232"/>
      <c r="H57" s="133"/>
      <c r="I57" s="156"/>
      <c r="J57" s="156"/>
      <c r="K57" s="157"/>
    </row>
    <row r="58" spans="1:11" s="148" customFormat="1" ht="34.200000000000003" customHeight="1">
      <c r="A58" s="137" t="s">
        <v>93</v>
      </c>
      <c r="B58" s="57" t="s">
        <v>135</v>
      </c>
      <c r="C58" s="54" t="s">
        <v>136</v>
      </c>
      <c r="D58" s="57" t="s">
        <v>582</v>
      </c>
      <c r="E58" s="37">
        <v>1</v>
      </c>
      <c r="F58" s="253"/>
      <c r="G58" s="232"/>
      <c r="H58" s="133"/>
      <c r="I58" s="156"/>
      <c r="J58" s="156"/>
      <c r="K58" s="157"/>
    </row>
    <row r="59" spans="1:11" s="148" customFormat="1">
      <c r="A59" s="37"/>
      <c r="B59" s="62"/>
      <c r="C59" s="54"/>
      <c r="D59" s="37"/>
      <c r="E59" s="37"/>
      <c r="F59" s="253"/>
      <c r="G59" s="232"/>
      <c r="H59" s="133"/>
      <c r="I59" s="156"/>
      <c r="J59" s="156"/>
      <c r="K59" s="157"/>
    </row>
    <row r="60" spans="1:11" s="148" customFormat="1" ht="34.200000000000003" customHeight="1">
      <c r="A60" s="137" t="s">
        <v>154</v>
      </c>
      <c r="B60" s="57" t="s">
        <v>137</v>
      </c>
      <c r="C60" s="54" t="s">
        <v>138</v>
      </c>
      <c r="D60" s="57" t="s">
        <v>582</v>
      </c>
      <c r="E60" s="37">
        <v>1</v>
      </c>
      <c r="F60" s="253"/>
      <c r="G60" s="232"/>
      <c r="H60" s="133"/>
      <c r="I60" s="156"/>
      <c r="J60" s="156"/>
      <c r="K60" s="157"/>
    </row>
    <row r="61" spans="1:11" s="11" customFormat="1">
      <c r="A61" s="115"/>
      <c r="B61" s="77"/>
      <c r="C61" s="56"/>
      <c r="D61" s="57"/>
      <c r="E61" s="132"/>
      <c r="F61" s="253"/>
      <c r="G61" s="232"/>
      <c r="H61" s="10"/>
      <c r="I61" s="10"/>
      <c r="J61" s="10"/>
      <c r="K61" s="10"/>
    </row>
    <row r="62" spans="1:11" s="11" customFormat="1" ht="26.4">
      <c r="A62" s="119" t="s">
        <v>32</v>
      </c>
      <c r="B62" s="120" t="s">
        <v>94</v>
      </c>
      <c r="C62" s="163" t="s">
        <v>18</v>
      </c>
      <c r="D62" s="57"/>
      <c r="E62" s="132"/>
      <c r="F62" s="253"/>
      <c r="G62" s="232"/>
      <c r="H62" s="10"/>
      <c r="I62" s="10"/>
      <c r="J62" s="10"/>
      <c r="K62" s="10"/>
    </row>
    <row r="63" spans="1:11" s="11" customFormat="1">
      <c r="A63" s="119"/>
      <c r="B63" s="120"/>
      <c r="C63" s="163"/>
      <c r="D63" s="57"/>
      <c r="E63" s="132"/>
      <c r="F63" s="253"/>
      <c r="G63" s="232"/>
      <c r="H63" s="10"/>
      <c r="I63" s="10"/>
      <c r="J63" s="10"/>
      <c r="K63" s="10"/>
    </row>
    <row r="64" spans="1:11" s="11" customFormat="1">
      <c r="A64" s="115" t="s">
        <v>95</v>
      </c>
      <c r="B64" s="114"/>
      <c r="C64" s="56" t="s">
        <v>19</v>
      </c>
      <c r="D64" s="57" t="s">
        <v>583</v>
      </c>
      <c r="E64" s="132">
        <v>12</v>
      </c>
      <c r="F64" s="253"/>
      <c r="G64" s="232"/>
      <c r="H64" s="10"/>
      <c r="I64" s="10"/>
      <c r="J64" s="10"/>
      <c r="K64" s="10"/>
    </row>
    <row r="65" spans="1:11" s="11" customFormat="1">
      <c r="A65" s="115"/>
      <c r="B65" s="77"/>
      <c r="C65" s="56"/>
      <c r="D65" s="57"/>
      <c r="E65" s="132"/>
      <c r="F65" s="253"/>
      <c r="G65" s="232"/>
      <c r="H65" s="10"/>
      <c r="I65" s="10"/>
      <c r="J65" s="10"/>
      <c r="K65" s="10"/>
    </row>
    <row r="66" spans="1:11" s="11" customFormat="1">
      <c r="A66" s="115" t="s">
        <v>96</v>
      </c>
      <c r="B66" s="77"/>
      <c r="C66" s="56" t="s">
        <v>20</v>
      </c>
      <c r="D66" s="57" t="s">
        <v>583</v>
      </c>
      <c r="E66" s="132">
        <v>12</v>
      </c>
      <c r="F66" s="253"/>
      <c r="G66" s="232"/>
      <c r="H66" s="10"/>
      <c r="I66" s="10"/>
      <c r="J66" s="10"/>
      <c r="K66" s="10"/>
    </row>
    <row r="67" spans="1:11" s="11" customFormat="1">
      <c r="A67" s="115"/>
      <c r="B67" s="77"/>
      <c r="C67" s="56"/>
      <c r="D67" s="57"/>
      <c r="E67" s="132"/>
      <c r="F67" s="253"/>
      <c r="G67" s="232"/>
      <c r="H67" s="10"/>
      <c r="I67" s="10"/>
      <c r="J67" s="10"/>
      <c r="K67" s="10"/>
    </row>
    <row r="68" spans="1:11" s="11" customFormat="1">
      <c r="A68" s="115" t="s">
        <v>97</v>
      </c>
      <c r="B68" s="114"/>
      <c r="C68" s="56" t="s">
        <v>21</v>
      </c>
      <c r="D68" s="57" t="s">
        <v>583</v>
      </c>
      <c r="E68" s="132">
        <v>12</v>
      </c>
      <c r="F68" s="253"/>
      <c r="G68" s="232"/>
      <c r="H68" s="10"/>
      <c r="I68" s="10"/>
      <c r="J68" s="10"/>
      <c r="K68" s="10"/>
    </row>
    <row r="69" spans="1:11" s="11" customFormat="1">
      <c r="A69" s="115"/>
      <c r="B69" s="77"/>
      <c r="C69" s="56"/>
      <c r="D69" s="57"/>
      <c r="E69" s="132"/>
      <c r="F69" s="253"/>
      <c r="G69" s="232"/>
      <c r="H69" s="10"/>
      <c r="I69" s="10"/>
      <c r="J69" s="10"/>
      <c r="K69" s="10"/>
    </row>
    <row r="70" spans="1:11" s="11" customFormat="1">
      <c r="A70" s="115" t="s">
        <v>98</v>
      </c>
      <c r="B70" s="114"/>
      <c r="C70" s="56" t="s">
        <v>22</v>
      </c>
      <c r="D70" s="57" t="s">
        <v>583</v>
      </c>
      <c r="E70" s="132">
        <v>12</v>
      </c>
      <c r="F70" s="253"/>
      <c r="G70" s="232"/>
      <c r="H70" s="10"/>
      <c r="I70" s="10"/>
      <c r="J70" s="10"/>
      <c r="K70" s="10"/>
    </row>
    <row r="71" spans="1:11" s="11" customFormat="1">
      <c r="A71" s="115"/>
      <c r="B71" s="77"/>
      <c r="C71" s="54"/>
      <c r="D71" s="37"/>
      <c r="E71" s="132"/>
      <c r="F71" s="253"/>
      <c r="G71" s="232"/>
      <c r="H71" s="10"/>
      <c r="I71" s="10"/>
      <c r="J71" s="10"/>
      <c r="K71" s="10"/>
    </row>
    <row r="72" spans="1:11" ht="26.4">
      <c r="A72" s="115" t="s">
        <v>99</v>
      </c>
      <c r="B72" s="8"/>
      <c r="C72" s="56" t="s">
        <v>23</v>
      </c>
      <c r="D72" s="57" t="s">
        <v>583</v>
      </c>
      <c r="E72" s="132">
        <v>12</v>
      </c>
      <c r="F72" s="253"/>
      <c r="G72" s="232"/>
    </row>
    <row r="73" spans="1:11" s="11" customFormat="1">
      <c r="A73" s="115"/>
      <c r="B73" s="77"/>
      <c r="C73" s="56"/>
      <c r="D73" s="57"/>
      <c r="E73" s="132"/>
      <c r="F73" s="253"/>
      <c r="G73" s="232"/>
      <c r="H73" s="10"/>
      <c r="I73" s="10"/>
      <c r="J73" s="10"/>
      <c r="K73" s="10"/>
    </row>
    <row r="74" spans="1:11" s="11" customFormat="1">
      <c r="A74" s="115" t="s">
        <v>100</v>
      </c>
      <c r="B74" s="114"/>
      <c r="C74" s="56" t="s">
        <v>24</v>
      </c>
      <c r="D74" s="57" t="s">
        <v>583</v>
      </c>
      <c r="E74" s="132">
        <v>12</v>
      </c>
      <c r="F74" s="253"/>
      <c r="G74" s="232"/>
      <c r="H74" s="10"/>
      <c r="I74" s="10"/>
      <c r="J74" s="10"/>
      <c r="K74" s="10"/>
    </row>
    <row r="75" spans="1:11" s="11" customFormat="1">
      <c r="A75" s="115"/>
      <c r="B75" s="77"/>
      <c r="C75" s="54"/>
      <c r="D75" s="37"/>
      <c r="E75" s="132"/>
      <c r="F75" s="253"/>
      <c r="G75" s="232"/>
      <c r="H75" s="10"/>
      <c r="I75" s="10"/>
      <c r="J75" s="10"/>
      <c r="K75" s="10"/>
    </row>
    <row r="76" spans="1:11" s="11" customFormat="1">
      <c r="A76" s="115" t="s">
        <v>101</v>
      </c>
      <c r="B76" s="77"/>
      <c r="C76" s="56" t="s">
        <v>25</v>
      </c>
      <c r="D76" s="57" t="s">
        <v>583</v>
      </c>
      <c r="E76" s="132">
        <v>12</v>
      </c>
      <c r="F76" s="253"/>
      <c r="G76" s="232"/>
      <c r="H76" s="10"/>
      <c r="I76" s="10"/>
      <c r="J76" s="10"/>
      <c r="K76" s="10"/>
    </row>
    <row r="77" spans="1:11" s="11" customFormat="1">
      <c r="A77" s="115"/>
      <c r="B77" s="114"/>
      <c r="C77" s="54"/>
      <c r="D77" s="37"/>
      <c r="E77" s="132"/>
      <c r="F77" s="253"/>
      <c r="G77" s="232"/>
      <c r="H77" s="10"/>
      <c r="I77" s="10"/>
      <c r="J77" s="10"/>
      <c r="K77" s="10"/>
    </row>
    <row r="78" spans="1:11" s="11" customFormat="1">
      <c r="A78" s="115" t="s">
        <v>102</v>
      </c>
      <c r="B78" s="77"/>
      <c r="C78" s="56" t="s">
        <v>26</v>
      </c>
      <c r="D78" s="57" t="s">
        <v>583</v>
      </c>
      <c r="E78" s="132">
        <v>12</v>
      </c>
      <c r="F78" s="253"/>
      <c r="G78" s="232"/>
      <c r="H78" s="10"/>
      <c r="I78" s="10"/>
      <c r="J78" s="10"/>
      <c r="K78" s="10"/>
    </row>
    <row r="79" spans="1:11" s="11" customFormat="1">
      <c r="A79" s="114"/>
      <c r="B79" s="114"/>
      <c r="C79" s="54"/>
      <c r="D79" s="37"/>
      <c r="E79" s="132"/>
      <c r="F79" s="253"/>
      <c r="G79" s="232"/>
      <c r="H79" s="10"/>
      <c r="I79" s="10"/>
      <c r="J79" s="10"/>
      <c r="K79" s="10"/>
    </row>
    <row r="80" spans="1:11" s="11" customFormat="1" ht="27" customHeight="1">
      <c r="A80" s="115" t="s">
        <v>107</v>
      </c>
      <c r="B80" s="128" t="s">
        <v>103</v>
      </c>
      <c r="C80" s="56" t="s">
        <v>104</v>
      </c>
      <c r="D80" s="57" t="s">
        <v>583</v>
      </c>
      <c r="E80" s="132">
        <v>12</v>
      </c>
      <c r="F80" s="253"/>
      <c r="G80" s="232"/>
      <c r="H80" s="10"/>
      <c r="I80" s="10"/>
      <c r="J80" s="10"/>
      <c r="K80" s="10"/>
    </row>
    <row r="81" spans="1:11" s="11" customFormat="1">
      <c r="A81" s="114"/>
      <c r="B81" s="114"/>
      <c r="C81" s="54"/>
      <c r="D81" s="37"/>
      <c r="E81" s="132"/>
      <c r="F81" s="253"/>
      <c r="G81" s="232"/>
      <c r="H81" s="10"/>
      <c r="I81" s="10"/>
      <c r="J81" s="10"/>
      <c r="K81" s="10"/>
    </row>
    <row r="82" spans="1:11" s="11" customFormat="1" ht="27" customHeight="1">
      <c r="A82" s="115" t="s">
        <v>108</v>
      </c>
      <c r="B82" s="57" t="s">
        <v>105</v>
      </c>
      <c r="C82" s="56" t="s">
        <v>106</v>
      </c>
      <c r="D82" s="57" t="s">
        <v>583</v>
      </c>
      <c r="E82" s="132">
        <v>12</v>
      </c>
      <c r="F82" s="253"/>
      <c r="G82" s="232"/>
      <c r="H82" s="10"/>
      <c r="I82" s="10"/>
      <c r="J82" s="10"/>
      <c r="K82" s="10"/>
    </row>
    <row r="83" spans="1:11" s="11" customFormat="1">
      <c r="A83" s="114"/>
      <c r="B83" s="120"/>
      <c r="C83" s="84"/>
      <c r="D83" s="37"/>
      <c r="E83" s="132"/>
      <c r="F83" s="237"/>
      <c r="G83" s="232"/>
      <c r="H83" s="10"/>
      <c r="I83" s="10"/>
      <c r="J83" s="10"/>
      <c r="K83" s="10"/>
    </row>
    <row r="84" spans="1:11" s="11" customFormat="1">
      <c r="A84" s="114"/>
      <c r="B84" s="120"/>
      <c r="C84" s="12"/>
      <c r="D84" s="37"/>
      <c r="E84" s="132"/>
      <c r="F84" s="237"/>
      <c r="G84" s="238"/>
      <c r="H84" s="10"/>
      <c r="I84" s="10"/>
      <c r="J84" s="10"/>
      <c r="K84" s="10"/>
    </row>
    <row r="85" spans="1:11" s="11" customFormat="1">
      <c r="A85" s="114"/>
      <c r="B85" s="77"/>
      <c r="C85" s="78"/>
      <c r="D85" s="37"/>
      <c r="E85" s="132"/>
      <c r="F85" s="237"/>
      <c r="G85" s="238"/>
      <c r="H85" s="10"/>
      <c r="I85" s="10"/>
      <c r="J85" s="10"/>
      <c r="K85" s="10"/>
    </row>
    <row r="86" spans="1:11" s="11" customFormat="1">
      <c r="A86" s="114"/>
      <c r="B86" s="77"/>
      <c r="C86" s="78"/>
      <c r="D86" s="57"/>
      <c r="E86" s="132"/>
      <c r="F86" s="237"/>
      <c r="G86" s="238"/>
      <c r="H86" s="10"/>
      <c r="I86" s="10"/>
      <c r="J86" s="10"/>
      <c r="K86" s="10"/>
    </row>
    <row r="87" spans="1:11" s="11" customFormat="1">
      <c r="A87" s="114"/>
      <c r="B87" s="77"/>
      <c r="C87" s="78"/>
      <c r="D87" s="37"/>
      <c r="E87" s="132"/>
      <c r="F87" s="237"/>
      <c r="G87" s="238"/>
      <c r="H87" s="10"/>
      <c r="I87" s="10"/>
      <c r="J87" s="10"/>
      <c r="K87" s="10"/>
    </row>
    <row r="88" spans="1:11" s="11" customFormat="1">
      <c r="A88" s="114"/>
      <c r="B88" s="77"/>
      <c r="C88" s="78"/>
      <c r="D88" s="37"/>
      <c r="E88" s="132"/>
      <c r="F88" s="237"/>
      <c r="G88" s="238"/>
      <c r="H88" s="10"/>
      <c r="I88" s="10"/>
      <c r="J88" s="10"/>
      <c r="K88" s="10"/>
    </row>
    <row r="89" spans="1:11" s="11" customFormat="1">
      <c r="A89" s="114"/>
      <c r="B89" s="77"/>
      <c r="C89" s="78"/>
      <c r="D89" s="37"/>
      <c r="E89" s="132"/>
      <c r="F89" s="237"/>
      <c r="G89" s="238"/>
      <c r="H89" s="10"/>
      <c r="I89" s="10"/>
      <c r="J89" s="10"/>
      <c r="K89" s="10"/>
    </row>
    <row r="90" spans="1:11" s="11" customFormat="1">
      <c r="A90" s="114"/>
      <c r="B90" s="77"/>
      <c r="C90" s="78"/>
      <c r="D90" s="37"/>
      <c r="E90" s="132"/>
      <c r="F90" s="237"/>
      <c r="G90" s="238"/>
      <c r="H90" s="10"/>
      <c r="I90" s="10"/>
      <c r="J90" s="10"/>
      <c r="K90" s="10"/>
    </row>
    <row r="91" spans="1:11" s="11" customFormat="1">
      <c r="A91" s="114"/>
      <c r="B91" s="77"/>
      <c r="C91" s="78"/>
      <c r="D91" s="37"/>
      <c r="E91" s="132"/>
      <c r="F91" s="237"/>
      <c r="G91" s="238"/>
      <c r="H91" s="10"/>
      <c r="I91" s="10"/>
      <c r="J91" s="10"/>
      <c r="K91" s="10"/>
    </row>
    <row r="92" spans="1:11" s="11" customFormat="1">
      <c r="A92" s="114"/>
      <c r="B92" s="77"/>
      <c r="C92" s="78"/>
      <c r="D92" s="37"/>
      <c r="E92" s="132"/>
      <c r="F92" s="237"/>
      <c r="G92" s="238"/>
      <c r="H92" s="10"/>
      <c r="I92" s="10"/>
      <c r="J92" s="10"/>
      <c r="K92" s="10"/>
    </row>
    <row r="93" spans="1:11" s="11" customFormat="1">
      <c r="A93" s="114"/>
      <c r="B93" s="77"/>
      <c r="C93" s="78"/>
      <c r="D93" s="37"/>
      <c r="E93" s="132"/>
      <c r="F93" s="237"/>
      <c r="G93" s="238"/>
      <c r="H93" s="10"/>
      <c r="I93" s="10"/>
      <c r="J93" s="10"/>
      <c r="K93" s="10"/>
    </row>
    <row r="94" spans="1:11" s="11" customFormat="1">
      <c r="A94" s="114"/>
      <c r="B94" s="120"/>
      <c r="C94" s="12"/>
      <c r="D94" s="37"/>
      <c r="E94" s="132"/>
      <c r="F94" s="237"/>
      <c r="G94" s="238"/>
      <c r="H94" s="10"/>
      <c r="I94" s="10"/>
      <c r="J94" s="10"/>
      <c r="K94" s="10"/>
    </row>
    <row r="95" spans="1:11" s="11" customFormat="1">
      <c r="A95" s="114"/>
      <c r="B95" s="120"/>
      <c r="C95" s="12"/>
      <c r="D95" s="37"/>
      <c r="E95" s="132"/>
      <c r="F95" s="237"/>
      <c r="G95" s="238"/>
      <c r="H95" s="10"/>
      <c r="I95" s="10"/>
      <c r="J95" s="10"/>
      <c r="K95" s="10"/>
    </row>
    <row r="96" spans="1:11" s="11" customFormat="1">
      <c r="A96" s="114"/>
      <c r="B96" s="77"/>
      <c r="C96" s="78"/>
      <c r="D96" s="57"/>
      <c r="E96" s="132"/>
      <c r="F96" s="237"/>
      <c r="G96" s="238"/>
      <c r="H96" s="10"/>
      <c r="I96" s="10"/>
      <c r="J96" s="10"/>
      <c r="K96" s="10"/>
    </row>
    <row r="97" spans="1:11" s="39" customFormat="1" ht="25.2" customHeight="1">
      <c r="A97" s="267" t="s">
        <v>8</v>
      </c>
      <c r="B97" s="52"/>
      <c r="C97" s="52"/>
      <c r="D97" s="52"/>
      <c r="E97" s="52"/>
      <c r="F97" s="264"/>
      <c r="G97" s="269"/>
    </row>
    <row r="98" spans="1:11" ht="16.95" customHeight="1">
      <c r="A98" s="109"/>
      <c r="B98" s="110"/>
      <c r="C98" s="17" t="s">
        <v>9</v>
      </c>
      <c r="D98" s="130"/>
      <c r="E98" s="130"/>
      <c r="F98" s="265"/>
      <c r="G98" s="266"/>
    </row>
    <row r="99" spans="1:11" s="11" customFormat="1">
      <c r="A99" s="114"/>
      <c r="B99" s="114"/>
      <c r="C99" s="12"/>
      <c r="D99" s="37"/>
      <c r="E99" s="37"/>
      <c r="F99" s="237"/>
      <c r="G99" s="238"/>
      <c r="H99" s="10"/>
      <c r="I99" s="10"/>
      <c r="J99" s="10"/>
      <c r="K99" s="10"/>
    </row>
    <row r="100" spans="1:11" s="15" customFormat="1" ht="26.4">
      <c r="A100" s="119" t="s">
        <v>33</v>
      </c>
      <c r="B100" s="62" t="s">
        <v>109</v>
      </c>
      <c r="C100" s="155" t="s">
        <v>28</v>
      </c>
      <c r="D100" s="62"/>
      <c r="E100" s="131"/>
      <c r="F100" s="233"/>
      <c r="G100" s="234"/>
      <c r="H100" s="14"/>
      <c r="I100" s="14"/>
      <c r="J100" s="14"/>
      <c r="K100" s="14"/>
    </row>
    <row r="101" spans="1:11" s="11" customFormat="1">
      <c r="A101" s="114"/>
      <c r="B101" s="114"/>
      <c r="C101" s="54"/>
      <c r="D101" s="37"/>
      <c r="E101" s="132"/>
      <c r="F101" s="231"/>
      <c r="G101" s="232"/>
      <c r="H101" s="10"/>
      <c r="I101" s="10"/>
      <c r="J101" s="10"/>
      <c r="K101" s="10"/>
    </row>
    <row r="102" spans="1:11" s="11" customFormat="1">
      <c r="A102" s="115" t="s">
        <v>34</v>
      </c>
      <c r="B102" s="77"/>
      <c r="C102" s="56" t="s">
        <v>601</v>
      </c>
      <c r="D102" s="57" t="s">
        <v>584</v>
      </c>
      <c r="E102" s="132">
        <v>1</v>
      </c>
      <c r="F102" s="231">
        <v>96000</v>
      </c>
      <c r="G102" s="232">
        <f>E102*F102</f>
        <v>96000</v>
      </c>
      <c r="H102" s="10"/>
      <c r="I102" s="10"/>
      <c r="J102" s="10"/>
      <c r="K102" s="10"/>
    </row>
    <row r="103" spans="1:11" s="11" customFormat="1">
      <c r="A103" s="114"/>
      <c r="B103" s="114"/>
      <c r="C103" s="54"/>
      <c r="D103" s="37"/>
      <c r="E103" s="132"/>
      <c r="F103" s="231"/>
      <c r="G103" s="232"/>
      <c r="H103" s="10"/>
      <c r="I103" s="10"/>
      <c r="J103" s="10"/>
      <c r="K103" s="10"/>
    </row>
    <row r="104" spans="1:11" s="11" customFormat="1">
      <c r="A104" s="115" t="s">
        <v>35</v>
      </c>
      <c r="B104" s="77"/>
      <c r="C104" s="56" t="s">
        <v>599</v>
      </c>
      <c r="D104" s="57" t="s">
        <v>584</v>
      </c>
      <c r="E104" s="132">
        <v>1</v>
      </c>
      <c r="F104" s="231">
        <v>36000</v>
      </c>
      <c r="G104" s="232">
        <f>E104*F104</f>
        <v>36000</v>
      </c>
      <c r="H104" s="10"/>
      <c r="I104" s="10"/>
      <c r="J104" s="10"/>
      <c r="K104" s="10"/>
    </row>
    <row r="105" spans="1:11" s="11" customFormat="1">
      <c r="A105" s="114"/>
      <c r="B105" s="114"/>
      <c r="C105" s="54"/>
      <c r="D105" s="37"/>
      <c r="E105" s="132"/>
      <c r="F105" s="231"/>
      <c r="G105" s="232"/>
      <c r="H105" s="10"/>
      <c r="I105" s="10"/>
      <c r="J105" s="10"/>
      <c r="K105" s="10"/>
    </row>
    <row r="106" spans="1:11" s="11" customFormat="1" ht="26.4">
      <c r="A106" s="115" t="s">
        <v>110</v>
      </c>
      <c r="B106" s="77"/>
      <c r="C106" s="56" t="s">
        <v>602</v>
      </c>
      <c r="D106" s="57" t="s">
        <v>581</v>
      </c>
      <c r="E106" s="169"/>
      <c r="F106" s="231"/>
      <c r="G106" s="232"/>
      <c r="H106" s="10"/>
      <c r="I106" s="10"/>
      <c r="J106" s="10"/>
      <c r="K106" s="10"/>
    </row>
    <row r="107" spans="1:11" s="11" customFormat="1">
      <c r="A107" s="114"/>
      <c r="B107" s="114"/>
      <c r="C107" s="54"/>
      <c r="D107" s="37"/>
      <c r="E107" s="132"/>
      <c r="F107" s="231"/>
      <c r="G107" s="232"/>
      <c r="H107" s="10"/>
      <c r="I107" s="10"/>
      <c r="J107" s="10"/>
      <c r="K107" s="10"/>
    </row>
    <row r="108" spans="1:11" s="15" customFormat="1">
      <c r="A108" s="115" t="s">
        <v>111</v>
      </c>
      <c r="B108" s="120"/>
      <c r="C108" s="56" t="s">
        <v>600</v>
      </c>
      <c r="D108" s="57" t="s">
        <v>584</v>
      </c>
      <c r="E108" s="132">
        <v>1</v>
      </c>
      <c r="F108" s="231">
        <v>100000</v>
      </c>
      <c r="G108" s="232">
        <f>E108*F108</f>
        <v>100000</v>
      </c>
      <c r="H108" s="14"/>
      <c r="I108" s="14"/>
      <c r="J108" s="14"/>
      <c r="K108" s="14"/>
    </row>
    <row r="109" spans="1:11" s="11" customFormat="1">
      <c r="A109" s="114"/>
      <c r="B109" s="114"/>
      <c r="C109" s="54"/>
      <c r="D109" s="37"/>
      <c r="E109" s="132"/>
      <c r="F109" s="231"/>
      <c r="G109" s="232"/>
      <c r="H109" s="10"/>
      <c r="I109" s="10"/>
      <c r="J109" s="10"/>
      <c r="K109" s="10"/>
    </row>
    <row r="110" spans="1:11" s="15" customFormat="1" ht="26.4">
      <c r="A110" s="115" t="s">
        <v>112</v>
      </c>
      <c r="B110" s="120"/>
      <c r="C110" s="56" t="s">
        <v>603</v>
      </c>
      <c r="D110" s="57" t="s">
        <v>581</v>
      </c>
      <c r="E110" s="169"/>
      <c r="F110" s="231"/>
      <c r="G110" s="232"/>
      <c r="H110" s="14"/>
      <c r="I110" s="14"/>
      <c r="J110" s="14"/>
      <c r="K110" s="14"/>
    </row>
    <row r="111" spans="1:11" s="11" customFormat="1">
      <c r="A111" s="114"/>
      <c r="B111" s="114"/>
      <c r="C111" s="54"/>
      <c r="D111" s="37"/>
      <c r="E111" s="132"/>
      <c r="F111" s="231"/>
      <c r="G111" s="232"/>
      <c r="H111" s="10"/>
      <c r="I111" s="10"/>
      <c r="J111" s="10"/>
      <c r="K111" s="10"/>
    </row>
    <row r="112" spans="1:11" s="11" customFormat="1" ht="20.399999999999999" customHeight="1">
      <c r="A112" s="115" t="s">
        <v>113</v>
      </c>
      <c r="B112" s="77"/>
      <c r="C112" s="97" t="s">
        <v>604</v>
      </c>
      <c r="D112" s="57" t="s">
        <v>584</v>
      </c>
      <c r="E112" s="132">
        <v>1</v>
      </c>
      <c r="F112" s="231">
        <v>50000</v>
      </c>
      <c r="G112" s="232">
        <f>E112*F112</f>
        <v>50000</v>
      </c>
      <c r="H112" s="10"/>
      <c r="I112" s="10"/>
      <c r="J112" s="10"/>
      <c r="K112" s="10"/>
    </row>
    <row r="113" spans="1:11" s="11" customFormat="1">
      <c r="A113" s="114"/>
      <c r="B113" s="114"/>
      <c r="C113" s="54"/>
      <c r="D113" s="37"/>
      <c r="E113" s="132"/>
      <c r="F113" s="231"/>
      <c r="G113" s="232"/>
      <c r="H113" s="10"/>
      <c r="I113" s="10"/>
      <c r="J113" s="10"/>
      <c r="K113" s="10"/>
    </row>
    <row r="114" spans="1:11" s="11" customFormat="1">
      <c r="A114" s="115" t="s">
        <v>114</v>
      </c>
      <c r="B114" s="77"/>
      <c r="C114" s="779" t="s">
        <v>605</v>
      </c>
      <c r="D114" s="57" t="s">
        <v>581</v>
      </c>
      <c r="E114" s="169"/>
      <c r="F114" s="231"/>
      <c r="G114" s="232"/>
      <c r="H114" s="10"/>
      <c r="I114" s="10"/>
      <c r="J114" s="10"/>
      <c r="K114" s="10"/>
    </row>
    <row r="115" spans="1:11" s="11" customFormat="1">
      <c r="A115" s="115"/>
      <c r="B115" s="77"/>
      <c r="C115" s="56"/>
      <c r="D115" s="57"/>
      <c r="E115" s="131"/>
      <c r="F115" s="231"/>
      <c r="G115" s="232"/>
      <c r="H115" s="10"/>
      <c r="I115" s="10"/>
      <c r="J115" s="10"/>
      <c r="K115" s="10"/>
    </row>
    <row r="116" spans="1:11" s="11" customFormat="1">
      <c r="A116" s="115"/>
      <c r="B116" s="77"/>
      <c r="C116" s="155" t="s">
        <v>115</v>
      </c>
      <c r="D116" s="57"/>
      <c r="E116" s="131"/>
      <c r="F116" s="253"/>
      <c r="G116" s="232"/>
      <c r="H116" s="10"/>
      <c r="I116" s="10"/>
      <c r="J116" s="10"/>
      <c r="K116" s="10"/>
    </row>
    <row r="117" spans="1:11" s="11" customFormat="1">
      <c r="A117" s="115"/>
      <c r="B117" s="77"/>
      <c r="C117" s="56"/>
      <c r="D117" s="57"/>
      <c r="E117" s="131"/>
      <c r="F117" s="253"/>
      <c r="G117" s="232"/>
      <c r="H117" s="10"/>
      <c r="I117" s="10"/>
      <c r="J117" s="10"/>
      <c r="K117" s="10"/>
    </row>
    <row r="118" spans="1:11" s="11" customFormat="1" ht="47.4" customHeight="1">
      <c r="A118" s="115" t="s">
        <v>481</v>
      </c>
      <c r="B118" s="77"/>
      <c r="C118" s="56" t="s">
        <v>483</v>
      </c>
      <c r="D118" s="57" t="s">
        <v>584</v>
      </c>
      <c r="E118" s="132">
        <v>1</v>
      </c>
      <c r="F118" s="253">
        <v>50000</v>
      </c>
      <c r="G118" s="232">
        <f>E118*F118</f>
        <v>50000</v>
      </c>
      <c r="H118" s="10"/>
      <c r="I118" s="10"/>
      <c r="J118" s="10"/>
      <c r="K118" s="10"/>
    </row>
    <row r="119" spans="1:11" s="11" customFormat="1">
      <c r="A119" s="115"/>
      <c r="B119" s="77"/>
      <c r="C119" s="56"/>
      <c r="D119" s="57"/>
      <c r="E119" s="131"/>
      <c r="F119" s="253"/>
      <c r="G119" s="232"/>
      <c r="H119" s="10"/>
      <c r="I119" s="10"/>
      <c r="J119" s="10"/>
      <c r="K119" s="10"/>
    </row>
    <row r="120" spans="1:11" s="11" customFormat="1" ht="22.8" customHeight="1">
      <c r="A120" s="115" t="s">
        <v>482</v>
      </c>
      <c r="B120" s="77"/>
      <c r="C120" s="779" t="s">
        <v>606</v>
      </c>
      <c r="D120" s="57" t="s">
        <v>581</v>
      </c>
      <c r="E120" s="169"/>
      <c r="F120" s="253"/>
      <c r="G120" s="232"/>
      <c r="H120" s="10"/>
      <c r="I120" s="10"/>
      <c r="J120" s="10"/>
      <c r="K120" s="10"/>
    </row>
    <row r="121" spans="1:11" s="11" customFormat="1">
      <c r="A121" s="115"/>
      <c r="B121" s="77"/>
      <c r="C121" s="16"/>
      <c r="D121" s="57"/>
      <c r="E121" s="138"/>
      <c r="F121" s="231"/>
      <c r="G121" s="232"/>
      <c r="H121" s="10"/>
      <c r="I121" s="10"/>
      <c r="J121" s="10"/>
      <c r="K121" s="10"/>
    </row>
    <row r="122" spans="1:11" s="11" customFormat="1">
      <c r="A122" s="115"/>
      <c r="B122" s="114"/>
      <c r="C122" s="12"/>
      <c r="D122" s="57"/>
      <c r="E122" s="132"/>
      <c r="F122" s="236"/>
      <c r="G122" s="236"/>
      <c r="H122" s="10"/>
      <c r="I122" s="10"/>
      <c r="J122" s="10"/>
      <c r="K122" s="10"/>
    </row>
    <row r="123" spans="1:11" s="11" customFormat="1">
      <c r="A123" s="115"/>
      <c r="B123" s="77"/>
      <c r="C123" s="16"/>
      <c r="D123" s="57"/>
      <c r="E123" s="131"/>
      <c r="F123" s="236"/>
      <c r="G123" s="236"/>
      <c r="H123" s="10"/>
      <c r="I123" s="10"/>
      <c r="J123" s="10"/>
      <c r="K123" s="10"/>
    </row>
    <row r="124" spans="1:11" s="11" customFormat="1">
      <c r="A124" s="115"/>
      <c r="B124" s="77"/>
      <c r="C124" s="56"/>
      <c r="D124" s="57"/>
      <c r="E124" s="169"/>
      <c r="F124" s="236"/>
      <c r="G124" s="236"/>
      <c r="H124" s="10"/>
      <c r="I124" s="10"/>
      <c r="J124" s="10"/>
      <c r="K124" s="10"/>
    </row>
    <row r="125" spans="1:11" s="11" customFormat="1">
      <c r="A125" s="115"/>
      <c r="B125" s="77"/>
      <c r="C125" s="16"/>
      <c r="D125" s="57"/>
      <c r="E125" s="138"/>
      <c r="F125" s="231"/>
      <c r="G125" s="232"/>
      <c r="H125" s="10"/>
      <c r="I125" s="10"/>
      <c r="J125" s="10"/>
      <c r="K125" s="10"/>
    </row>
    <row r="126" spans="1:11" s="11" customFormat="1">
      <c r="A126" s="115"/>
      <c r="B126" s="77"/>
      <c r="C126" s="16"/>
      <c r="D126" s="57"/>
      <c r="E126" s="138"/>
      <c r="F126" s="231"/>
      <c r="G126" s="232"/>
      <c r="H126" s="10"/>
      <c r="I126" s="10"/>
      <c r="J126" s="10"/>
      <c r="K126" s="10"/>
    </row>
    <row r="127" spans="1:11" s="11" customFormat="1">
      <c r="A127" s="115"/>
      <c r="B127" s="77"/>
      <c r="C127" s="16"/>
      <c r="D127" s="57"/>
      <c r="E127" s="138"/>
      <c r="F127" s="231"/>
      <c r="G127" s="232"/>
      <c r="H127" s="10"/>
      <c r="I127" s="10"/>
      <c r="J127" s="10"/>
      <c r="K127" s="10"/>
    </row>
    <row r="128" spans="1:11" s="11" customFormat="1">
      <c r="A128" s="115"/>
      <c r="B128" s="77"/>
      <c r="C128" s="16"/>
      <c r="D128" s="57"/>
      <c r="E128" s="138"/>
      <c r="F128" s="231"/>
      <c r="G128" s="232"/>
      <c r="H128" s="10"/>
      <c r="I128" s="10"/>
      <c r="J128" s="10"/>
      <c r="K128" s="10"/>
    </row>
    <row r="129" spans="1:11" s="11" customFormat="1">
      <c r="A129" s="115"/>
      <c r="B129" s="116"/>
      <c r="C129" s="56"/>
      <c r="D129" s="56"/>
      <c r="E129" s="37"/>
      <c r="F129" s="231"/>
      <c r="G129" s="232"/>
      <c r="H129" s="10"/>
      <c r="I129" s="10"/>
      <c r="J129" s="10"/>
      <c r="K129" s="10"/>
    </row>
    <row r="130" spans="1:11" s="11" customFormat="1">
      <c r="A130" s="115"/>
      <c r="B130" s="116"/>
      <c r="C130" s="56"/>
      <c r="D130" s="56"/>
      <c r="E130" s="37"/>
      <c r="F130" s="231"/>
      <c r="G130" s="232"/>
      <c r="H130" s="10"/>
      <c r="I130" s="10"/>
      <c r="J130" s="10"/>
      <c r="K130" s="10"/>
    </row>
    <row r="131" spans="1:11" s="11" customFormat="1">
      <c r="A131" s="115"/>
      <c r="B131" s="116"/>
      <c r="C131" s="56"/>
      <c r="D131" s="56"/>
      <c r="E131" s="37"/>
      <c r="F131" s="231"/>
      <c r="G131" s="232"/>
      <c r="H131" s="10"/>
      <c r="I131" s="10"/>
      <c r="J131" s="10"/>
      <c r="K131" s="10"/>
    </row>
    <row r="132" spans="1:11" s="11" customFormat="1">
      <c r="A132" s="115"/>
      <c r="B132" s="116"/>
      <c r="C132" s="56"/>
      <c r="D132" s="56"/>
      <c r="E132" s="37"/>
      <c r="F132" s="231"/>
      <c r="G132" s="232"/>
      <c r="H132" s="10"/>
      <c r="I132" s="10"/>
      <c r="J132" s="10"/>
      <c r="K132" s="10"/>
    </row>
    <row r="133" spans="1:11" s="11" customFormat="1">
      <c r="A133" s="115"/>
      <c r="B133" s="116"/>
      <c r="C133" s="56"/>
      <c r="D133" s="56"/>
      <c r="E133" s="37"/>
      <c r="F133" s="231"/>
      <c r="G133" s="232"/>
      <c r="H133" s="10"/>
      <c r="I133" s="10"/>
      <c r="J133" s="10"/>
      <c r="K133" s="10"/>
    </row>
    <row r="134" spans="1:11" s="11" customFormat="1">
      <c r="A134" s="115"/>
      <c r="B134" s="116"/>
      <c r="C134" s="56"/>
      <c r="D134" s="56"/>
      <c r="E134" s="37"/>
      <c r="F134" s="231"/>
      <c r="G134" s="232"/>
      <c r="H134" s="10"/>
      <c r="I134" s="10"/>
      <c r="J134" s="10"/>
      <c r="K134" s="10"/>
    </row>
    <row r="135" spans="1:11" s="11" customFormat="1">
      <c r="A135" s="115"/>
      <c r="B135" s="116"/>
      <c r="C135" s="56"/>
      <c r="D135" s="56"/>
      <c r="E135" s="37"/>
      <c r="F135" s="231"/>
      <c r="G135" s="232"/>
      <c r="H135" s="10"/>
      <c r="I135" s="10"/>
      <c r="J135" s="10"/>
      <c r="K135" s="10"/>
    </row>
    <row r="136" spans="1:11" s="11" customFormat="1">
      <c r="A136" s="115"/>
      <c r="B136" s="116"/>
      <c r="C136" s="56"/>
      <c r="D136" s="56"/>
      <c r="E136" s="37"/>
      <c r="F136" s="231"/>
      <c r="G136" s="232"/>
      <c r="H136" s="10"/>
      <c r="I136" s="10"/>
      <c r="J136" s="10"/>
      <c r="K136" s="10"/>
    </row>
    <row r="137" spans="1:11" s="11" customFormat="1">
      <c r="A137" s="115"/>
      <c r="B137" s="116"/>
      <c r="C137" s="56"/>
      <c r="D137" s="56"/>
      <c r="E137" s="37"/>
      <c r="F137" s="231"/>
      <c r="G137" s="232"/>
      <c r="H137" s="10"/>
      <c r="I137" s="10"/>
      <c r="J137" s="10"/>
      <c r="K137" s="10"/>
    </row>
    <row r="138" spans="1:11" s="11" customFormat="1">
      <c r="A138" s="115"/>
      <c r="B138" s="116"/>
      <c r="C138" s="56"/>
      <c r="D138" s="56"/>
      <c r="E138" s="37"/>
      <c r="F138" s="231"/>
      <c r="G138" s="232"/>
      <c r="H138" s="10"/>
      <c r="I138" s="10"/>
      <c r="J138" s="10"/>
      <c r="K138" s="10"/>
    </row>
    <row r="139" spans="1:11" s="11" customFormat="1">
      <c r="A139" s="115"/>
      <c r="B139" s="116"/>
      <c r="C139" s="56"/>
      <c r="D139" s="56"/>
      <c r="E139" s="37"/>
      <c r="F139" s="231"/>
      <c r="G139" s="232"/>
      <c r="H139" s="10"/>
      <c r="I139" s="10"/>
      <c r="J139" s="10"/>
      <c r="K139" s="10"/>
    </row>
    <row r="140" spans="1:11" s="11" customFormat="1">
      <c r="A140" s="115"/>
      <c r="B140" s="116"/>
      <c r="C140" s="56"/>
      <c r="D140" s="56"/>
      <c r="E140" s="37"/>
      <c r="F140" s="231"/>
      <c r="G140" s="232"/>
      <c r="H140" s="10"/>
      <c r="I140" s="10"/>
      <c r="J140" s="10"/>
      <c r="K140" s="10"/>
    </row>
    <row r="141" spans="1:11" s="11" customFormat="1">
      <c r="A141" s="115"/>
      <c r="B141" s="116"/>
      <c r="C141" s="56"/>
      <c r="D141" s="56"/>
      <c r="E141" s="37"/>
      <c r="F141" s="231"/>
      <c r="G141" s="232"/>
      <c r="H141" s="10"/>
      <c r="I141" s="10"/>
      <c r="J141" s="10"/>
      <c r="K141" s="10"/>
    </row>
    <row r="142" spans="1:11" s="11" customFormat="1">
      <c r="A142" s="115"/>
      <c r="B142" s="116"/>
      <c r="C142" s="56"/>
      <c r="D142" s="56"/>
      <c r="E142" s="37"/>
      <c r="F142" s="231"/>
      <c r="G142" s="232"/>
      <c r="H142" s="10"/>
      <c r="I142" s="10"/>
      <c r="J142" s="10"/>
      <c r="K142" s="10"/>
    </row>
    <row r="143" spans="1:11" s="11" customFormat="1">
      <c r="A143" s="115"/>
      <c r="B143" s="116"/>
      <c r="C143" s="56"/>
      <c r="D143" s="56"/>
      <c r="E143" s="37"/>
      <c r="F143" s="231"/>
      <c r="G143" s="232"/>
      <c r="H143" s="10"/>
      <c r="I143" s="10"/>
      <c r="J143" s="10"/>
      <c r="K143" s="10"/>
    </row>
    <row r="144" spans="1:11" s="11" customFormat="1">
      <c r="A144" s="115"/>
      <c r="B144" s="116"/>
      <c r="C144" s="56"/>
      <c r="D144" s="56"/>
      <c r="E144" s="37"/>
      <c r="F144" s="231"/>
      <c r="G144" s="232"/>
      <c r="H144" s="10"/>
      <c r="I144" s="10"/>
      <c r="J144" s="10"/>
      <c r="K144" s="10"/>
    </row>
    <row r="145" spans="1:11" s="11" customFormat="1">
      <c r="A145" s="115"/>
      <c r="B145" s="116"/>
      <c r="C145" s="56"/>
      <c r="D145" s="56"/>
      <c r="E145" s="37"/>
      <c r="F145" s="231"/>
      <c r="G145" s="232"/>
      <c r="H145" s="10"/>
      <c r="I145" s="10"/>
      <c r="J145" s="10"/>
      <c r="K145" s="10"/>
    </row>
    <row r="146" spans="1:11" s="11" customFormat="1">
      <c r="A146" s="115"/>
      <c r="B146" s="117"/>
      <c r="C146" s="275"/>
      <c r="D146" s="275"/>
      <c r="E146" s="37"/>
      <c r="F146" s="276"/>
      <c r="G146" s="232"/>
      <c r="H146" s="10"/>
      <c r="I146" s="10"/>
      <c r="J146" s="10"/>
      <c r="K146" s="10"/>
    </row>
    <row r="147" spans="1:11" s="39" customFormat="1" ht="25.2" customHeight="1">
      <c r="A147" s="53" t="s">
        <v>36</v>
      </c>
      <c r="B147" s="198"/>
      <c r="C147" s="198"/>
      <c r="D147" s="198"/>
      <c r="E147" s="198"/>
      <c r="F147" s="252"/>
      <c r="G147" s="240"/>
    </row>
  </sheetData>
  <mergeCells count="1">
    <mergeCell ref="A1:G1"/>
  </mergeCells>
  <phoneticPr fontId="8" type="noConversion"/>
  <pageMargins left="0.9055118110236221" right="0.11811023622047245" top="0.74803149606299213" bottom="0.74803149606299213" header="0.31496062992125984" footer="0.31496062992125984"/>
  <pageSetup paperSize="9" scale="86" orientation="portrait" r:id="rId1"/>
  <rowBreaks count="1" manualBreakCount="1">
    <brk id="49"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6F89-7C94-4F75-A5F7-32A6835FAE71}">
  <sheetPr codeName="Sheet2"/>
  <dimension ref="A1:K189"/>
  <sheetViews>
    <sheetView tabSelected="1" view="pageBreakPreview" topLeftCell="A59" zoomScaleNormal="100" zoomScaleSheetLayoutView="100" workbookViewId="0">
      <selection activeCell="G42" sqref="G42:G48"/>
    </sheetView>
  </sheetViews>
  <sheetFormatPr defaultColWidth="8.77734375" defaultRowHeight="13.2"/>
  <cols>
    <col min="1" max="1" width="9.109375" style="87" customWidth="1"/>
    <col min="2" max="2" width="10.44140625" style="87" customWidth="1"/>
    <col min="3" max="3" width="39.109375" style="1" customWidth="1"/>
    <col min="4" max="4" width="7.6640625" style="1" customWidth="1"/>
    <col min="5" max="5" width="9.109375" style="1" customWidth="1"/>
    <col min="6" max="6" width="16.77734375" style="68" customWidth="1"/>
    <col min="7" max="7" width="19.109375" style="68" customWidth="1"/>
    <col min="8" max="8" width="16.5546875" style="1" customWidth="1"/>
    <col min="9" max="9" width="15" style="1" customWidth="1"/>
    <col min="10" max="10" width="12.5546875" style="1" customWidth="1"/>
    <col min="11" max="16384" width="8.77734375" style="1"/>
  </cols>
  <sheetData>
    <row r="1" spans="1:11" ht="76.2" customHeight="1">
      <c r="A1" s="739" t="s">
        <v>776</v>
      </c>
      <c r="B1" s="740"/>
      <c r="C1" s="740"/>
      <c r="D1" s="740"/>
      <c r="E1" s="740"/>
      <c r="F1" s="740"/>
      <c r="G1" s="741"/>
    </row>
    <row r="2" spans="1:11" ht="30" customHeight="1">
      <c r="A2" s="88" t="s">
        <v>1</v>
      </c>
      <c r="B2" s="89" t="s">
        <v>2</v>
      </c>
      <c r="C2" s="90" t="s">
        <v>3</v>
      </c>
      <c r="D2" s="90" t="s">
        <v>4</v>
      </c>
      <c r="E2" s="90" t="s">
        <v>5</v>
      </c>
      <c r="F2" s="104" t="s">
        <v>6</v>
      </c>
      <c r="G2" s="105" t="s">
        <v>7</v>
      </c>
    </row>
    <row r="3" spans="1:11">
      <c r="A3" s="286" t="s">
        <v>146</v>
      </c>
      <c r="B3" s="25"/>
      <c r="C3" s="9" t="s">
        <v>45</v>
      </c>
      <c r="D3" s="85"/>
      <c r="E3" s="124"/>
      <c r="F3" s="125"/>
      <c r="G3" s="126"/>
    </row>
    <row r="4" spans="1:11" s="11" customFormat="1">
      <c r="A4" s="115"/>
      <c r="B4" s="114"/>
      <c r="C4" s="54"/>
      <c r="D4" s="37"/>
      <c r="E4" s="132"/>
      <c r="F4" s="253"/>
      <c r="G4" s="232"/>
      <c r="H4" s="10"/>
      <c r="I4" s="10"/>
      <c r="J4" s="10"/>
      <c r="K4" s="10"/>
    </row>
    <row r="5" spans="1:11" s="15" customFormat="1" ht="26.4">
      <c r="A5" s="35" t="s">
        <v>41</v>
      </c>
      <c r="B5" s="25" t="s">
        <v>67</v>
      </c>
      <c r="C5" s="3" t="s">
        <v>37</v>
      </c>
      <c r="D5" s="8"/>
      <c r="E5" s="127"/>
      <c r="F5" s="255"/>
      <c r="G5" s="256"/>
      <c r="H5" s="14"/>
      <c r="I5" s="14"/>
    </row>
    <row r="6" spans="1:11" s="11" customFormat="1">
      <c r="A6" s="34"/>
      <c r="B6" s="8"/>
      <c r="C6" s="3"/>
      <c r="D6" s="8"/>
      <c r="E6" s="127"/>
      <c r="F6" s="253"/>
      <c r="G6" s="254"/>
      <c r="H6" s="10"/>
      <c r="I6" s="10"/>
      <c r="J6" s="49"/>
    </row>
    <row r="7" spans="1:11" s="11" customFormat="1" ht="26.4">
      <c r="A7" s="35" t="s">
        <v>42</v>
      </c>
      <c r="B7" s="103" t="s">
        <v>43</v>
      </c>
      <c r="C7" s="23" t="s">
        <v>175</v>
      </c>
      <c r="D7" s="8"/>
      <c r="E7" s="127"/>
      <c r="F7" s="253"/>
      <c r="G7" s="254"/>
      <c r="H7" s="10"/>
      <c r="I7" s="10"/>
      <c r="J7" s="49"/>
    </row>
    <row r="8" spans="1:11" s="11" customFormat="1">
      <c r="A8" s="34"/>
      <c r="B8" s="7"/>
      <c r="C8" s="23"/>
      <c r="D8" s="8"/>
      <c r="E8" s="127"/>
      <c r="F8" s="253"/>
      <c r="G8" s="254"/>
      <c r="H8" s="10"/>
      <c r="I8" s="10"/>
      <c r="J8" s="49"/>
    </row>
    <row r="9" spans="1:11" s="11" customFormat="1">
      <c r="A9" s="92" t="s">
        <v>116</v>
      </c>
      <c r="B9" s="7"/>
      <c r="C9" s="19" t="s">
        <v>351</v>
      </c>
      <c r="D9" s="7" t="s">
        <v>65</v>
      </c>
      <c r="E9" s="27">
        <v>700</v>
      </c>
      <c r="F9" s="231"/>
      <c r="G9" s="232"/>
      <c r="H9" s="10"/>
      <c r="I9" s="10"/>
    </row>
    <row r="10" spans="1:11" s="11" customFormat="1">
      <c r="A10" s="92"/>
      <c r="B10" s="7"/>
      <c r="C10" s="3"/>
      <c r="D10" s="7"/>
      <c r="E10" s="27"/>
      <c r="F10" s="231"/>
      <c r="G10" s="254"/>
      <c r="H10" s="10"/>
      <c r="I10" s="10"/>
      <c r="J10" s="49"/>
    </row>
    <row r="11" spans="1:11" s="11" customFormat="1" ht="15.6">
      <c r="A11" s="92" t="s">
        <v>117</v>
      </c>
      <c r="B11" s="7"/>
      <c r="C11" s="19" t="s">
        <v>179</v>
      </c>
      <c r="D11" s="7" t="s">
        <v>56</v>
      </c>
      <c r="E11" s="27">
        <v>5000</v>
      </c>
      <c r="F11" s="231"/>
      <c r="G11" s="232"/>
      <c r="H11" s="10"/>
      <c r="I11" s="10"/>
    </row>
    <row r="12" spans="1:11" s="11" customFormat="1">
      <c r="A12" s="92"/>
      <c r="B12" s="7"/>
      <c r="C12" s="3"/>
      <c r="D12" s="7"/>
      <c r="E12" s="27"/>
      <c r="F12" s="231"/>
      <c r="G12" s="254"/>
      <c r="H12" s="10"/>
      <c r="I12" s="10"/>
      <c r="J12" s="49"/>
    </row>
    <row r="13" spans="1:11" s="11" customFormat="1" ht="28.95" customHeight="1">
      <c r="A13" s="111" t="s">
        <v>48</v>
      </c>
      <c r="B13" s="103" t="s">
        <v>118</v>
      </c>
      <c r="C13" s="23" t="s">
        <v>120</v>
      </c>
      <c r="D13" s="7"/>
      <c r="E13" s="27"/>
      <c r="F13" s="253"/>
      <c r="G13" s="254"/>
      <c r="H13" s="10"/>
      <c r="I13" s="10"/>
      <c r="J13" s="49"/>
    </row>
    <row r="14" spans="1:11" s="11" customFormat="1">
      <c r="A14" s="92"/>
      <c r="B14" s="7"/>
      <c r="C14" s="3"/>
      <c r="D14" s="7"/>
      <c r="E14" s="27"/>
      <c r="F14" s="253"/>
      <c r="G14" s="254"/>
      <c r="H14" s="10"/>
      <c r="I14" s="10"/>
      <c r="J14" s="49"/>
    </row>
    <row r="15" spans="1:11" s="11" customFormat="1">
      <c r="A15" s="92" t="s">
        <v>49</v>
      </c>
      <c r="B15" s="7"/>
      <c r="C15" s="3" t="s">
        <v>119</v>
      </c>
      <c r="D15" s="7" t="s">
        <v>585</v>
      </c>
      <c r="E15" s="27"/>
      <c r="F15" s="231"/>
      <c r="G15" s="236"/>
      <c r="H15" s="10"/>
      <c r="I15" s="10"/>
      <c r="J15" s="49"/>
    </row>
    <row r="16" spans="1:11" s="11" customFormat="1">
      <c r="A16" s="92"/>
      <c r="B16" s="7"/>
      <c r="C16" s="3"/>
      <c r="D16" s="7"/>
      <c r="E16" s="27"/>
      <c r="F16" s="231"/>
      <c r="G16" s="254"/>
      <c r="H16" s="10"/>
      <c r="I16" s="10"/>
      <c r="J16" s="49"/>
    </row>
    <row r="17" spans="1:11" s="11" customFormat="1">
      <c r="A17" s="92"/>
      <c r="B17" s="7"/>
      <c r="C17" s="3"/>
      <c r="D17" s="7"/>
      <c r="E17" s="27"/>
      <c r="F17" s="231"/>
      <c r="G17" s="254"/>
      <c r="H17" s="10"/>
      <c r="I17" s="10"/>
      <c r="J17" s="49"/>
    </row>
    <row r="18" spans="1:11" ht="39.6">
      <c r="A18" s="111" t="s">
        <v>50</v>
      </c>
      <c r="B18" s="103"/>
      <c r="C18" s="18" t="s">
        <v>122</v>
      </c>
      <c r="D18" s="8"/>
      <c r="E18" s="28"/>
      <c r="F18" s="257"/>
      <c r="G18" s="258"/>
    </row>
    <row r="19" spans="1:11">
      <c r="A19" s="92"/>
      <c r="B19" s="103"/>
      <c r="C19" s="18"/>
      <c r="D19" s="8"/>
      <c r="E19" s="28"/>
      <c r="F19" s="259"/>
      <c r="G19" s="258"/>
    </row>
    <row r="20" spans="1:11" s="11" customFormat="1" ht="31.2" customHeight="1">
      <c r="A20" s="92" t="s">
        <v>123</v>
      </c>
      <c r="B20" s="7" t="s">
        <v>121</v>
      </c>
      <c r="C20" s="19" t="s">
        <v>47</v>
      </c>
      <c r="D20" s="7" t="s">
        <v>65</v>
      </c>
      <c r="E20" s="27"/>
      <c r="F20" s="260"/>
      <c r="G20" s="236" t="s">
        <v>461</v>
      </c>
      <c r="H20" s="10"/>
      <c r="I20" s="10"/>
    </row>
    <row r="21" spans="1:11" s="11" customFormat="1">
      <c r="A21" s="92"/>
      <c r="B21" s="7"/>
      <c r="C21" s="3"/>
      <c r="D21" s="7"/>
      <c r="E21" s="27"/>
      <c r="F21" s="261"/>
      <c r="G21" s="254"/>
      <c r="H21" s="10"/>
      <c r="I21" s="10"/>
    </row>
    <row r="22" spans="1:11" s="11" customFormat="1">
      <c r="A22" s="111" t="s">
        <v>176</v>
      </c>
      <c r="B22" s="106"/>
      <c r="C22" s="18" t="s">
        <v>216</v>
      </c>
      <c r="D22" s="23"/>
      <c r="E22" s="24"/>
      <c r="F22" s="260"/>
      <c r="G22" s="236" t="str">
        <f>IF(F22="","",E22*F22)</f>
        <v/>
      </c>
      <c r="H22" s="10"/>
      <c r="I22" s="10"/>
      <c r="J22" s="10"/>
      <c r="K22" s="10"/>
    </row>
    <row r="23" spans="1:11" s="11" customFormat="1">
      <c r="A23" s="36"/>
      <c r="B23" s="7"/>
      <c r="C23" s="18"/>
      <c r="D23" s="8"/>
      <c r="E23" s="22"/>
      <c r="F23" s="260"/>
      <c r="G23" s="236" t="str">
        <f>IF(F23="","",E23*F23)</f>
        <v/>
      </c>
      <c r="H23" s="10"/>
      <c r="I23" s="10"/>
      <c r="J23" s="10"/>
      <c r="K23" s="10"/>
    </row>
    <row r="24" spans="1:11" s="11" customFormat="1" ht="26.4">
      <c r="A24" s="122"/>
      <c r="B24" s="7" t="s">
        <v>51</v>
      </c>
      <c r="C24" s="19" t="s">
        <v>55</v>
      </c>
      <c r="D24" s="3"/>
      <c r="E24" s="22"/>
      <c r="F24" s="260"/>
      <c r="G24" s="236"/>
      <c r="H24" s="10"/>
      <c r="I24" s="10"/>
      <c r="J24" s="10"/>
      <c r="K24" s="10"/>
    </row>
    <row r="25" spans="1:11" s="11" customFormat="1">
      <c r="A25" s="114"/>
      <c r="B25" s="114"/>
      <c r="C25" s="12"/>
      <c r="D25" s="37"/>
      <c r="E25" s="37"/>
      <c r="F25" s="272"/>
      <c r="G25" s="345"/>
      <c r="H25" s="10"/>
      <c r="I25" s="10"/>
      <c r="J25" s="10"/>
      <c r="K25" s="10"/>
    </row>
    <row r="26" spans="1:11" s="11" customFormat="1" ht="13.95" customHeight="1">
      <c r="A26" s="92" t="s">
        <v>177</v>
      </c>
      <c r="B26" s="8"/>
      <c r="C26" s="19" t="s">
        <v>352</v>
      </c>
      <c r="D26" s="7" t="s">
        <v>56</v>
      </c>
      <c r="E26" s="43">
        <v>6804</v>
      </c>
      <c r="F26" s="260"/>
      <c r="G26" s="236"/>
      <c r="H26" s="10"/>
      <c r="I26" s="10"/>
      <c r="J26" s="10"/>
      <c r="K26" s="10"/>
    </row>
    <row r="27" spans="1:11" s="11" customFormat="1">
      <c r="A27" s="195"/>
      <c r="B27" s="8"/>
      <c r="C27" s="3"/>
      <c r="D27" s="20"/>
      <c r="E27" s="43"/>
      <c r="F27" s="260"/>
      <c r="G27" s="236"/>
      <c r="H27" s="10"/>
      <c r="I27" s="10"/>
      <c r="J27" s="10"/>
      <c r="K27" s="10"/>
    </row>
    <row r="28" spans="1:11" s="11" customFormat="1" ht="15.6">
      <c r="A28" s="92" t="s">
        <v>178</v>
      </c>
      <c r="B28" s="8"/>
      <c r="C28" s="3" t="s">
        <v>220</v>
      </c>
      <c r="D28" s="7" t="s">
        <v>56</v>
      </c>
      <c r="E28" s="27">
        <v>5000</v>
      </c>
      <c r="F28" s="260"/>
      <c r="G28" s="236"/>
      <c r="H28" s="10"/>
      <c r="I28" s="10"/>
      <c r="J28" s="10"/>
      <c r="K28" s="10"/>
    </row>
    <row r="29" spans="1:11" s="11" customFormat="1">
      <c r="A29" s="195"/>
      <c r="B29" s="8"/>
      <c r="C29" s="3"/>
      <c r="D29" s="20"/>
      <c r="E29" s="196"/>
      <c r="F29" s="260"/>
      <c r="G29" s="236"/>
      <c r="H29" s="10"/>
      <c r="I29" s="10"/>
      <c r="J29" s="10"/>
      <c r="K29" s="10"/>
    </row>
    <row r="30" spans="1:11" s="11" customFormat="1" ht="15.6">
      <c r="A30" s="111" t="s">
        <v>217</v>
      </c>
      <c r="B30" s="197"/>
      <c r="C30" s="18" t="s">
        <v>221</v>
      </c>
      <c r="D30" s="442"/>
      <c r="E30" s="43"/>
      <c r="F30" s="262"/>
      <c r="G30" s="236"/>
      <c r="H30" s="10"/>
      <c r="I30" s="10"/>
    </row>
    <row r="31" spans="1:11" s="11" customFormat="1" ht="15.6">
      <c r="A31" s="92"/>
      <c r="B31" s="197"/>
      <c r="C31" s="18"/>
      <c r="D31" s="442"/>
      <c r="E31" s="43"/>
      <c r="F31" s="262"/>
      <c r="G31" s="236"/>
      <c r="H31" s="10"/>
      <c r="I31" s="10"/>
    </row>
    <row r="32" spans="1:11" s="11" customFormat="1" ht="15.6">
      <c r="A32" s="92" t="s">
        <v>218</v>
      </c>
      <c r="B32" s="71" t="s">
        <v>222</v>
      </c>
      <c r="C32" s="19" t="s">
        <v>223</v>
      </c>
      <c r="D32" s="7" t="s">
        <v>66</v>
      </c>
      <c r="E32" s="43">
        <v>1632.96</v>
      </c>
      <c r="F32" s="260"/>
      <c r="G32" s="236"/>
      <c r="H32" s="10"/>
      <c r="I32" s="10"/>
    </row>
    <row r="33" spans="1:9" s="11" customFormat="1">
      <c r="A33" s="92"/>
      <c r="B33" s="71"/>
      <c r="C33" s="19"/>
      <c r="D33" s="7"/>
      <c r="E33" s="43"/>
      <c r="F33" s="260"/>
      <c r="G33" s="236"/>
      <c r="H33" s="10"/>
      <c r="I33" s="10"/>
    </row>
    <row r="34" spans="1:9" s="11" customFormat="1" ht="26.4">
      <c r="A34" s="92" t="s">
        <v>219</v>
      </c>
      <c r="B34" s="71"/>
      <c r="C34" s="19" t="s">
        <v>235</v>
      </c>
      <c r="D34" s="443" t="s">
        <v>586</v>
      </c>
      <c r="E34" s="43">
        <v>3061</v>
      </c>
      <c r="F34" s="260"/>
      <c r="G34" s="236"/>
      <c r="H34" s="10"/>
      <c r="I34" s="10"/>
    </row>
    <row r="35" spans="1:9" s="11" customFormat="1">
      <c r="A35" s="92"/>
      <c r="B35" s="71"/>
      <c r="C35" s="19"/>
      <c r="D35" s="7"/>
      <c r="E35" s="43"/>
      <c r="F35" s="260"/>
      <c r="G35" s="236"/>
      <c r="H35" s="10"/>
      <c r="I35" s="10"/>
    </row>
    <row r="36" spans="1:9" s="11" customFormat="1">
      <c r="A36" s="111" t="s">
        <v>236</v>
      </c>
      <c r="B36" s="175"/>
      <c r="C36" s="18" t="s">
        <v>180</v>
      </c>
      <c r="E36" s="43"/>
      <c r="F36" s="251"/>
      <c r="G36" s="263"/>
      <c r="H36" s="10"/>
      <c r="I36" s="10"/>
    </row>
    <row r="37" spans="1:9" s="11" customFormat="1">
      <c r="A37" s="176"/>
      <c r="B37" s="177"/>
      <c r="C37" s="178"/>
      <c r="E37" s="43"/>
      <c r="F37" s="231"/>
      <c r="G37" s="263"/>
      <c r="H37" s="10"/>
      <c r="I37" s="10"/>
    </row>
    <row r="38" spans="1:9" s="11" customFormat="1">
      <c r="A38" s="92" t="s">
        <v>237</v>
      </c>
      <c r="B38" s="277" t="s">
        <v>240</v>
      </c>
      <c r="C38" s="178" t="s">
        <v>181</v>
      </c>
      <c r="D38" s="483" t="s">
        <v>65</v>
      </c>
      <c r="E38" s="43">
        <v>250</v>
      </c>
      <c r="F38" s="231"/>
      <c r="G38" s="236"/>
      <c r="H38" s="10"/>
      <c r="I38" s="10"/>
    </row>
    <row r="39" spans="1:9" s="11" customFormat="1" ht="15.6">
      <c r="A39" s="176"/>
      <c r="B39" s="71"/>
      <c r="C39" s="178"/>
      <c r="D39" s="484"/>
      <c r="E39" s="43"/>
      <c r="F39" s="231"/>
      <c r="G39" s="236"/>
      <c r="H39" s="10"/>
      <c r="I39" s="10"/>
    </row>
    <row r="40" spans="1:9" s="11" customFormat="1" ht="52.8">
      <c r="A40" s="179"/>
      <c r="B40" s="7" t="s">
        <v>241</v>
      </c>
      <c r="C40" s="485" t="s">
        <v>780</v>
      </c>
      <c r="D40" s="486"/>
      <c r="E40" s="417"/>
      <c r="F40" s="231"/>
      <c r="G40" s="236"/>
      <c r="H40" s="10"/>
      <c r="I40" s="10"/>
    </row>
    <row r="41" spans="1:9" s="11" customFormat="1">
      <c r="A41" s="179"/>
      <c r="B41" s="7"/>
      <c r="C41" s="485"/>
      <c r="D41" s="486"/>
      <c r="E41" s="417"/>
      <c r="F41" s="231"/>
      <c r="G41" s="236"/>
      <c r="H41" s="10"/>
      <c r="I41" s="10"/>
    </row>
    <row r="42" spans="1:9" s="11" customFormat="1" ht="26.4">
      <c r="A42" s="92" t="s">
        <v>238</v>
      </c>
      <c r="B42" s="7" t="s">
        <v>242</v>
      </c>
      <c r="C42" s="487" t="s">
        <v>783</v>
      </c>
      <c r="D42" s="309" t="s">
        <v>64</v>
      </c>
      <c r="E42" s="417">
        <v>84</v>
      </c>
      <c r="F42" s="231"/>
      <c r="G42" s="236"/>
      <c r="H42" s="10"/>
      <c r="I42" s="10"/>
    </row>
    <row r="43" spans="1:9" s="11" customFormat="1">
      <c r="A43" s="180"/>
      <c r="B43" s="19"/>
      <c r="C43" s="96"/>
      <c r="D43" s="309"/>
      <c r="E43" s="417"/>
      <c r="F43" s="231"/>
      <c r="G43" s="236"/>
      <c r="H43" s="10"/>
      <c r="I43" s="10"/>
    </row>
    <row r="44" spans="1:9" s="11" customFormat="1" ht="26.4">
      <c r="A44" s="92" t="s">
        <v>239</v>
      </c>
      <c r="B44" s="7" t="s">
        <v>243</v>
      </c>
      <c r="C44" s="488" t="s">
        <v>608</v>
      </c>
      <c r="D44" s="309" t="s">
        <v>64</v>
      </c>
      <c r="E44" s="417">
        <v>1</v>
      </c>
      <c r="F44" s="231"/>
      <c r="G44" s="236"/>
      <c r="H44" s="10"/>
      <c r="I44" s="10"/>
    </row>
    <row r="45" spans="1:9" s="39" customFormat="1" ht="24.75" customHeight="1">
      <c r="A45" s="742" t="s">
        <v>8</v>
      </c>
      <c r="B45" s="743"/>
      <c r="C45" s="743"/>
      <c r="D45" s="743"/>
      <c r="E45" s="743"/>
      <c r="F45" s="746"/>
      <c r="G45" s="269"/>
    </row>
    <row r="46" spans="1:9" ht="18.600000000000001" customHeight="1">
      <c r="A46" s="109"/>
      <c r="B46" s="110"/>
      <c r="C46" s="17" t="s">
        <v>9</v>
      </c>
      <c r="D46" s="444"/>
      <c r="E46" s="130"/>
      <c r="F46" s="265"/>
      <c r="G46" s="266"/>
    </row>
    <row r="47" spans="1:9" s="148" customFormat="1">
      <c r="A47" s="111" t="s">
        <v>607</v>
      </c>
      <c r="B47" s="19"/>
      <c r="C47" s="468" t="s">
        <v>598</v>
      </c>
      <c r="D47" s="309"/>
      <c r="E47" s="417"/>
      <c r="F47" s="151"/>
      <c r="G47" s="152"/>
      <c r="H47" s="100"/>
      <c r="I47" s="133"/>
    </row>
    <row r="48" spans="1:9" s="148" customFormat="1">
      <c r="A48" s="181"/>
      <c r="B48" s="19"/>
      <c r="C48" s="468"/>
      <c r="D48" s="309"/>
      <c r="E48" s="417"/>
      <c r="F48" s="172"/>
      <c r="G48" s="152"/>
      <c r="H48" s="133"/>
      <c r="I48" s="133"/>
    </row>
    <row r="49" spans="1:9" s="11" customFormat="1" ht="26.4">
      <c r="A49" s="558"/>
      <c r="B49" s="594"/>
      <c r="C49" s="468" t="s">
        <v>830</v>
      </c>
      <c r="D49" s="309"/>
      <c r="E49" s="417"/>
      <c r="F49" s="172"/>
      <c r="G49" s="152"/>
      <c r="H49" s="10"/>
      <c r="I49" s="10"/>
    </row>
    <row r="50" spans="1:9" s="11" customFormat="1">
      <c r="A50" s="595"/>
      <c r="B50" s="594"/>
      <c r="C50" s="468"/>
      <c r="D50" s="309"/>
      <c r="E50" s="417"/>
      <c r="F50" s="172"/>
      <c r="G50" s="152"/>
      <c r="H50" s="10"/>
      <c r="I50" s="10"/>
    </row>
    <row r="51" spans="1:9" s="11" customFormat="1" ht="127.8" customHeight="1">
      <c r="A51" s="596" t="s">
        <v>609</v>
      </c>
      <c r="B51" s="594"/>
      <c r="C51" s="488" t="s">
        <v>828</v>
      </c>
      <c r="D51" s="41" t="s">
        <v>582</v>
      </c>
      <c r="E51" s="417">
        <v>1</v>
      </c>
      <c r="F51" s="231"/>
      <c r="G51" s="236"/>
      <c r="H51" s="10"/>
      <c r="I51" s="10"/>
    </row>
    <row r="52" spans="1:9" s="11" customFormat="1">
      <c r="A52" s="595"/>
      <c r="B52" s="597"/>
      <c r="C52" s="594"/>
      <c r="D52" s="41"/>
      <c r="E52" s="417"/>
      <c r="F52" s="598"/>
      <c r="G52" s="599"/>
      <c r="H52" s="10"/>
      <c r="I52" s="10"/>
    </row>
    <row r="53" spans="1:9" s="11" customFormat="1">
      <c r="A53" s="600"/>
      <c r="B53" s="601"/>
      <c r="C53" s="455" t="s">
        <v>829</v>
      </c>
      <c r="D53" s="113"/>
      <c r="E53" s="603"/>
      <c r="F53" s="604"/>
      <c r="G53" s="599"/>
      <c r="H53" s="10"/>
      <c r="I53" s="10"/>
    </row>
    <row r="54" spans="1:9" s="11" customFormat="1" ht="7.8" customHeight="1">
      <c r="A54" s="600"/>
      <c r="B54" s="601"/>
      <c r="C54" s="602"/>
      <c r="D54" s="113"/>
      <c r="E54" s="603"/>
      <c r="F54" s="604"/>
      <c r="G54" s="599"/>
      <c r="H54" s="10"/>
      <c r="I54" s="10"/>
    </row>
    <row r="55" spans="1:9" s="11" customFormat="1" ht="228" customHeight="1">
      <c r="A55" s="596" t="s">
        <v>610</v>
      </c>
      <c r="B55" s="594"/>
      <c r="C55" s="709" t="s">
        <v>827</v>
      </c>
      <c r="D55" s="41" t="s">
        <v>582</v>
      </c>
      <c r="E55" s="417">
        <v>1</v>
      </c>
      <c r="F55" s="231"/>
      <c r="G55" s="236"/>
      <c r="H55" s="10"/>
      <c r="I55" s="10"/>
    </row>
    <row r="56" spans="1:9" s="11" customFormat="1">
      <c r="A56" s="596"/>
      <c r="B56" s="594"/>
      <c r="C56" s="709"/>
      <c r="D56" s="41"/>
      <c r="E56" s="417"/>
      <c r="F56" s="231"/>
      <c r="G56" s="236"/>
      <c r="H56" s="10"/>
      <c r="I56" s="10"/>
    </row>
    <row r="57" spans="1:9" s="11" customFormat="1">
      <c r="A57" s="596"/>
      <c r="B57" s="594"/>
      <c r="C57" s="163" t="s">
        <v>949</v>
      </c>
      <c r="D57" s="41"/>
      <c r="E57" s="417"/>
      <c r="F57" s="231"/>
      <c r="G57" s="236"/>
      <c r="H57" s="10"/>
      <c r="I57" s="10"/>
    </row>
    <row r="58" spans="1:9" s="11" customFormat="1">
      <c r="A58" s="595"/>
      <c r="B58" s="597"/>
      <c r="C58" s="473"/>
      <c r="D58" s="41"/>
      <c r="E58" s="417"/>
      <c r="F58" s="598"/>
      <c r="G58" s="599"/>
      <c r="H58" s="10"/>
      <c r="I58" s="10"/>
    </row>
    <row r="59" spans="1:9" s="11" customFormat="1" ht="109.8" customHeight="1">
      <c r="A59" s="596" t="s">
        <v>611</v>
      </c>
      <c r="B59" s="605"/>
      <c r="C59" s="16" t="s">
        <v>940</v>
      </c>
      <c r="D59" s="113" t="s">
        <v>64</v>
      </c>
      <c r="E59" s="229">
        <v>1</v>
      </c>
      <c r="F59" s="172"/>
      <c r="G59" s="236"/>
      <c r="H59" s="10"/>
      <c r="I59" s="10"/>
    </row>
    <row r="60" spans="1:9" s="11" customFormat="1">
      <c r="A60" s="595"/>
      <c r="B60" s="368"/>
      <c r="C60" s="214"/>
      <c r="D60" s="51"/>
      <c r="E60" s="132"/>
      <c r="F60" s="236"/>
      <c r="G60" s="236"/>
      <c r="H60" s="10"/>
      <c r="I60" s="10"/>
    </row>
    <row r="61" spans="1:9" s="11" customFormat="1">
      <c r="A61" s="596" t="s">
        <v>831</v>
      </c>
      <c r="B61" s="606"/>
      <c r="C61" s="214" t="s">
        <v>784</v>
      </c>
      <c r="D61" s="51" t="s">
        <v>582</v>
      </c>
      <c r="E61" s="132">
        <v>1</v>
      </c>
      <c r="F61" s="236"/>
      <c r="G61" s="236"/>
      <c r="H61" s="10"/>
      <c r="I61" s="10"/>
    </row>
    <row r="62" spans="1:9" s="11" customFormat="1">
      <c r="A62" s="596"/>
      <c r="B62" s="606"/>
      <c r="C62" s="214"/>
      <c r="D62" s="51"/>
      <c r="E62" s="132"/>
      <c r="F62" s="236"/>
      <c r="G62" s="236"/>
      <c r="H62" s="10"/>
      <c r="I62" s="10"/>
    </row>
    <row r="63" spans="1:9" s="11" customFormat="1">
      <c r="A63" s="596"/>
      <c r="B63" s="606"/>
      <c r="C63" s="214"/>
      <c r="D63" s="51"/>
      <c r="E63" s="132"/>
      <c r="F63" s="236"/>
      <c r="G63" s="236"/>
      <c r="H63" s="10"/>
      <c r="I63" s="10"/>
    </row>
    <row r="64" spans="1:9" s="11" customFormat="1">
      <c r="A64" s="596"/>
      <c r="B64" s="606"/>
      <c r="C64" s="214"/>
      <c r="D64" s="51"/>
      <c r="E64" s="132"/>
      <c r="F64" s="236"/>
      <c r="G64" s="236"/>
      <c r="H64" s="10"/>
      <c r="I64" s="10"/>
    </row>
    <row r="65" spans="1:9" s="11" customFormat="1">
      <c r="A65" s="596"/>
      <c r="B65" s="606"/>
      <c r="C65" s="214"/>
      <c r="D65" s="51"/>
      <c r="E65" s="132"/>
      <c r="F65" s="236"/>
      <c r="G65" s="236"/>
      <c r="H65" s="10"/>
      <c r="I65" s="10"/>
    </row>
    <row r="66" spans="1:9" s="11" customFormat="1">
      <c r="A66" s="596"/>
      <c r="B66" s="606"/>
      <c r="C66" s="214"/>
      <c r="D66" s="51"/>
      <c r="E66" s="132"/>
      <c r="F66" s="236"/>
      <c r="G66" s="236"/>
      <c r="H66" s="10"/>
      <c r="I66" s="10"/>
    </row>
    <row r="67" spans="1:9" s="11" customFormat="1">
      <c r="A67" s="596"/>
      <c r="B67" s="606"/>
      <c r="C67" s="214"/>
      <c r="D67" s="51"/>
      <c r="E67" s="132"/>
      <c r="F67" s="236"/>
      <c r="G67" s="236"/>
      <c r="H67" s="10"/>
      <c r="I67" s="10"/>
    </row>
    <row r="68" spans="1:9" s="11" customFormat="1">
      <c r="A68" s="596"/>
      <c r="B68" s="702"/>
      <c r="C68" s="703"/>
      <c r="D68" s="704"/>
      <c r="E68" s="409"/>
      <c r="F68" s="705"/>
      <c r="G68" s="236"/>
      <c r="H68" s="10"/>
      <c r="I68" s="10"/>
    </row>
    <row r="69" spans="1:9" ht="24.75" customHeight="1">
      <c r="A69" s="744" t="s">
        <v>36</v>
      </c>
      <c r="B69" s="745"/>
      <c r="C69" s="745"/>
      <c r="D69" s="436"/>
      <c r="E69" s="198"/>
      <c r="F69" s="252"/>
      <c r="G69" s="240"/>
    </row>
    <row r="70" spans="1:9" ht="16.95" customHeight="1">
      <c r="A70" s="98"/>
      <c r="B70" s="98"/>
      <c r="C70" s="97"/>
      <c r="D70" s="97"/>
      <c r="E70" s="97"/>
      <c r="F70" s="102"/>
      <c r="G70" s="142"/>
    </row>
    <row r="71" spans="1:9" ht="16.95" customHeight="1">
      <c r="A71" s="143"/>
      <c r="B71" s="93"/>
      <c r="C71" s="144"/>
      <c r="D71" s="144"/>
      <c r="E71" s="145"/>
      <c r="F71" s="70"/>
      <c r="G71" s="99"/>
    </row>
    <row r="72" spans="1:9">
      <c r="A72" s="143"/>
      <c r="B72" s="93"/>
      <c r="C72" s="144"/>
      <c r="D72" s="144"/>
      <c r="E72" s="145"/>
      <c r="F72" s="70"/>
      <c r="G72" s="99"/>
    </row>
    <row r="73" spans="1:9">
      <c r="A73" s="143"/>
      <c r="B73" s="93"/>
      <c r="C73" s="144"/>
      <c r="D73" s="144"/>
      <c r="E73" s="145"/>
      <c r="F73" s="70"/>
      <c r="G73" s="99"/>
    </row>
    <row r="74" spans="1:9">
      <c r="A74" s="143"/>
      <c r="B74" s="93"/>
      <c r="C74" s="144"/>
      <c r="D74" s="144"/>
      <c r="E74" s="145"/>
      <c r="F74" s="70"/>
      <c r="G74" s="99"/>
    </row>
    <row r="75" spans="1:9" s="11" customFormat="1">
      <c r="A75" s="143"/>
      <c r="B75" s="93"/>
      <c r="C75" s="144"/>
      <c r="D75" s="144"/>
      <c r="E75" s="145"/>
      <c r="F75" s="70"/>
      <c r="G75" s="99"/>
      <c r="H75" s="10"/>
      <c r="I75" s="10"/>
    </row>
    <row r="76" spans="1:9">
      <c r="A76" s="143"/>
      <c r="B76" s="93"/>
      <c r="C76" s="144"/>
      <c r="D76" s="144"/>
      <c r="E76" s="145"/>
      <c r="F76" s="70"/>
      <c r="G76" s="99"/>
    </row>
    <row r="77" spans="1:9">
      <c r="A77" s="143"/>
      <c r="B77" s="93"/>
      <c r="C77" s="144"/>
      <c r="D77" s="144"/>
      <c r="E77" s="145"/>
      <c r="F77" s="70"/>
      <c r="G77" s="99"/>
    </row>
    <row r="78" spans="1:9">
      <c r="A78" s="143"/>
      <c r="B78" s="93"/>
      <c r="C78" s="144"/>
      <c r="D78" s="144"/>
      <c r="E78" s="145"/>
      <c r="F78" s="70"/>
      <c r="G78" s="99"/>
    </row>
    <row r="79" spans="1:9">
      <c r="A79" s="143"/>
      <c r="B79" s="93"/>
      <c r="C79" s="144"/>
      <c r="D79" s="144"/>
      <c r="E79" s="145"/>
      <c r="F79" s="70"/>
      <c r="G79" s="99"/>
    </row>
    <row r="80" spans="1:9">
      <c r="A80" s="143"/>
      <c r="B80" s="93"/>
      <c r="C80" s="144"/>
      <c r="D80" s="144"/>
      <c r="E80" s="145"/>
      <c r="F80" s="70"/>
      <c r="G80" s="99"/>
    </row>
    <row r="81" spans="1:7">
      <c r="A81" s="143"/>
      <c r="B81" s="93"/>
      <c r="C81" s="144"/>
      <c r="D81" s="144"/>
      <c r="E81" s="145"/>
      <c r="F81" s="70"/>
      <c r="G81" s="99"/>
    </row>
    <row r="82" spans="1:7">
      <c r="A82" s="143"/>
      <c r="B82" s="93"/>
      <c r="C82" s="144"/>
      <c r="D82" s="144"/>
      <c r="E82" s="145"/>
      <c r="F82" s="70"/>
      <c r="G82" s="99"/>
    </row>
    <row r="83" spans="1:7">
      <c r="A83" s="143"/>
      <c r="B83" s="93"/>
      <c r="C83" s="144"/>
      <c r="D83" s="144"/>
      <c r="E83" s="145"/>
      <c r="F83" s="70"/>
      <c r="G83" s="99"/>
    </row>
    <row r="84" spans="1:7">
      <c r="A84" s="143"/>
      <c r="B84" s="93"/>
      <c r="C84" s="144"/>
      <c r="D84" s="144"/>
      <c r="E84" s="145"/>
      <c r="F84" s="70"/>
      <c r="G84" s="99"/>
    </row>
    <row r="85" spans="1:7">
      <c r="A85" s="143"/>
      <c r="B85" s="93"/>
      <c r="C85" s="144"/>
      <c r="D85" s="144"/>
      <c r="E85" s="145"/>
      <c r="F85" s="70"/>
      <c r="G85" s="99"/>
    </row>
    <row r="86" spans="1:7">
      <c r="A86" s="143"/>
      <c r="B86" s="93"/>
      <c r="C86" s="144"/>
      <c r="D86" s="144"/>
      <c r="E86" s="145"/>
      <c r="F86" s="70"/>
      <c r="G86" s="99"/>
    </row>
    <row r="87" spans="1:7">
      <c r="A87" s="143"/>
      <c r="B87" s="93"/>
      <c r="C87" s="144"/>
      <c r="D87" s="144"/>
      <c r="E87" s="145"/>
      <c r="F87" s="70"/>
      <c r="G87" s="99"/>
    </row>
    <row r="88" spans="1:7">
      <c r="A88" s="143"/>
      <c r="B88" s="93"/>
      <c r="C88" s="144"/>
      <c r="D88" s="144"/>
      <c r="E88" s="145"/>
      <c r="F88" s="70"/>
      <c r="G88" s="99"/>
    </row>
    <row r="89" spans="1:7">
      <c r="A89" s="143"/>
      <c r="B89" s="93"/>
      <c r="C89" s="144"/>
      <c r="D89" s="144"/>
      <c r="E89" s="145"/>
      <c r="F89" s="70"/>
      <c r="G89" s="99"/>
    </row>
    <row r="90" spans="1:7">
      <c r="A90" s="143"/>
      <c r="B90" s="93"/>
      <c r="C90" s="144"/>
      <c r="D90" s="144"/>
      <c r="E90" s="145"/>
      <c r="F90" s="70"/>
      <c r="G90" s="99"/>
    </row>
    <row r="91" spans="1:7">
      <c r="A91" s="143"/>
      <c r="B91" s="93"/>
      <c r="C91" s="144"/>
      <c r="D91" s="144"/>
      <c r="E91" s="145"/>
      <c r="F91" s="70"/>
      <c r="G91" s="99"/>
    </row>
    <row r="92" spans="1:7">
      <c r="A92" s="143"/>
      <c r="B92" s="93"/>
      <c r="C92" s="144"/>
      <c r="D92" s="144"/>
      <c r="E92" s="145"/>
      <c r="F92" s="70"/>
      <c r="G92" s="99"/>
    </row>
    <row r="93" spans="1:7">
      <c r="A93" s="143"/>
      <c r="B93" s="93"/>
      <c r="C93" s="144"/>
      <c r="D93" s="144"/>
      <c r="E93" s="145"/>
      <c r="F93" s="70"/>
      <c r="G93" s="99"/>
    </row>
    <row r="94" spans="1:7">
      <c r="A94" s="143"/>
      <c r="B94" s="93"/>
      <c r="C94" s="144"/>
      <c r="D94" s="144"/>
      <c r="E94" s="145"/>
      <c r="F94" s="70"/>
      <c r="G94" s="99"/>
    </row>
    <row r="95" spans="1:7">
      <c r="A95" s="143"/>
      <c r="B95" s="93"/>
      <c r="C95" s="144"/>
      <c r="D95" s="144"/>
      <c r="E95" s="145"/>
      <c r="F95" s="70"/>
      <c r="G95" s="99"/>
    </row>
    <row r="96" spans="1:7">
      <c r="A96" s="143"/>
      <c r="B96" s="93"/>
      <c r="C96" s="144"/>
      <c r="D96" s="144"/>
      <c r="E96" s="145"/>
      <c r="F96" s="70"/>
      <c r="G96" s="99"/>
    </row>
    <row r="97" spans="1:7">
      <c r="A97" s="143"/>
      <c r="B97" s="93"/>
      <c r="C97" s="144"/>
      <c r="D97" s="144"/>
      <c r="E97" s="145"/>
      <c r="F97" s="70"/>
      <c r="G97" s="99"/>
    </row>
    <row r="98" spans="1:7">
      <c r="A98" s="143"/>
      <c r="B98" s="93"/>
      <c r="C98" s="144"/>
      <c r="D98" s="144"/>
      <c r="E98" s="145"/>
      <c r="F98" s="70"/>
      <c r="G98" s="99"/>
    </row>
    <row r="99" spans="1:7">
      <c r="A99" s="143"/>
      <c r="B99" s="93"/>
      <c r="C99" s="144"/>
      <c r="D99" s="144"/>
      <c r="E99" s="145"/>
      <c r="F99" s="70"/>
      <c r="G99" s="99"/>
    </row>
    <row r="100" spans="1:7">
      <c r="A100" s="143"/>
      <c r="B100" s="93"/>
      <c r="C100" s="144"/>
      <c r="D100" s="144"/>
      <c r="E100" s="145"/>
      <c r="F100" s="70"/>
      <c r="G100" s="99"/>
    </row>
    <row r="101" spans="1:7">
      <c r="A101" s="143"/>
      <c r="B101" s="93"/>
      <c r="C101" s="144"/>
      <c r="D101" s="144"/>
      <c r="E101" s="145"/>
      <c r="F101" s="70"/>
      <c r="G101" s="99"/>
    </row>
    <row r="102" spans="1:7">
      <c r="A102" s="143"/>
      <c r="B102" s="93"/>
      <c r="C102" s="144"/>
      <c r="D102" s="144"/>
      <c r="E102" s="145"/>
      <c r="F102" s="70"/>
      <c r="G102" s="99"/>
    </row>
    <row r="103" spans="1:7">
      <c r="A103" s="143"/>
      <c r="B103" s="93"/>
      <c r="C103" s="144"/>
      <c r="D103" s="144"/>
      <c r="E103" s="145"/>
      <c r="F103" s="70"/>
      <c r="G103" s="99"/>
    </row>
    <row r="104" spans="1:7">
      <c r="A104" s="143"/>
      <c r="B104" s="93"/>
      <c r="C104" s="144"/>
      <c r="D104" s="144"/>
      <c r="E104" s="145"/>
      <c r="F104" s="70"/>
      <c r="G104" s="99"/>
    </row>
    <row r="105" spans="1:7">
      <c r="A105" s="143"/>
      <c r="B105" s="93"/>
      <c r="C105" s="144"/>
      <c r="D105" s="144"/>
      <c r="E105" s="145"/>
      <c r="F105" s="70"/>
      <c r="G105" s="99"/>
    </row>
    <row r="106" spans="1:7">
      <c r="A106" s="143"/>
      <c r="B106" s="93"/>
      <c r="C106" s="144"/>
      <c r="D106" s="144"/>
      <c r="E106" s="145"/>
      <c r="F106" s="70"/>
      <c r="G106" s="99"/>
    </row>
    <row r="107" spans="1:7">
      <c r="A107" s="146"/>
      <c r="B107" s="146"/>
      <c r="C107" s="147"/>
      <c r="D107" s="147"/>
      <c r="E107" s="101"/>
      <c r="F107" s="50"/>
      <c r="G107" s="149"/>
    </row>
    <row r="108" spans="1:7">
      <c r="A108" s="143"/>
      <c r="B108" s="93"/>
      <c r="C108" s="144"/>
      <c r="D108" s="144"/>
      <c r="E108" s="145"/>
      <c r="F108" s="70"/>
      <c r="G108" s="99"/>
    </row>
    <row r="109" spans="1:7">
      <c r="A109" s="143"/>
      <c r="B109" s="93"/>
      <c r="C109" s="144"/>
      <c r="D109" s="144"/>
      <c r="E109" s="145"/>
      <c r="F109" s="70"/>
      <c r="G109" s="99"/>
    </row>
    <row r="110" spans="1:7">
      <c r="A110" s="143"/>
      <c r="B110" s="93"/>
      <c r="C110" s="144"/>
      <c r="D110" s="144"/>
      <c r="E110" s="145"/>
      <c r="F110" s="70"/>
      <c r="G110" s="99"/>
    </row>
    <row r="111" spans="1:7">
      <c r="A111" s="143"/>
      <c r="B111" s="93"/>
      <c r="C111" s="144"/>
      <c r="D111" s="144"/>
      <c r="E111" s="145"/>
      <c r="F111" s="70"/>
      <c r="G111" s="99"/>
    </row>
    <row r="112" spans="1:7">
      <c r="A112" s="143"/>
      <c r="B112" s="93"/>
      <c r="C112" s="144"/>
      <c r="D112" s="144"/>
      <c r="E112" s="145"/>
      <c r="F112" s="70"/>
      <c r="G112" s="99"/>
    </row>
    <row r="113" spans="1:7">
      <c r="A113" s="143"/>
      <c r="B113" s="93"/>
      <c r="C113" s="144"/>
      <c r="D113" s="144"/>
      <c r="E113" s="145"/>
      <c r="F113" s="70"/>
      <c r="G113" s="99"/>
    </row>
    <row r="114" spans="1:7">
      <c r="A114" s="143"/>
      <c r="B114" s="93"/>
      <c r="C114" s="144"/>
      <c r="D114" s="144"/>
      <c r="E114" s="145"/>
      <c r="F114" s="70"/>
      <c r="G114" s="99"/>
    </row>
    <row r="115" spans="1:7">
      <c r="A115" s="143"/>
      <c r="B115" s="93"/>
      <c r="C115" s="144"/>
      <c r="D115" s="144"/>
      <c r="E115" s="145"/>
      <c r="F115" s="70"/>
      <c r="G115" s="99"/>
    </row>
    <row r="116" spans="1:7">
      <c r="A116" s="143"/>
      <c r="B116" s="93"/>
      <c r="C116" s="144"/>
      <c r="D116" s="144"/>
      <c r="E116" s="145"/>
      <c r="F116" s="70"/>
      <c r="G116" s="99"/>
    </row>
    <row r="117" spans="1:7">
      <c r="A117" s="143"/>
      <c r="B117" s="93"/>
      <c r="C117" s="144"/>
      <c r="D117" s="144"/>
      <c r="E117" s="145"/>
      <c r="F117" s="70"/>
      <c r="G117" s="99"/>
    </row>
    <row r="118" spans="1:7">
      <c r="A118" s="143"/>
      <c r="B118" s="93"/>
      <c r="C118" s="144"/>
      <c r="D118" s="144"/>
      <c r="E118" s="145"/>
      <c r="F118" s="70"/>
      <c r="G118" s="99"/>
    </row>
    <row r="119" spans="1:7">
      <c r="A119" s="143"/>
      <c r="B119" s="93"/>
      <c r="C119" s="144"/>
      <c r="D119" s="144"/>
      <c r="E119" s="145"/>
      <c r="F119" s="70"/>
      <c r="G119" s="99"/>
    </row>
    <row r="120" spans="1:7">
      <c r="A120" s="143"/>
      <c r="B120" s="93"/>
      <c r="C120" s="144"/>
      <c r="D120" s="144"/>
      <c r="E120" s="145"/>
      <c r="F120" s="70"/>
      <c r="G120" s="99"/>
    </row>
    <row r="121" spans="1:7">
      <c r="F121" s="162"/>
    </row>
    <row r="122" spans="1:7">
      <c r="F122" s="162"/>
    </row>
    <row r="123" spans="1:7">
      <c r="F123" s="162"/>
    </row>
    <row r="124" spans="1:7">
      <c r="F124" s="162"/>
    </row>
    <row r="125" spans="1:7">
      <c r="F125" s="162"/>
    </row>
    <row r="126" spans="1:7">
      <c r="F126" s="162"/>
    </row>
    <row r="127" spans="1:7">
      <c r="F127" s="162"/>
    </row>
    <row r="128" spans="1:7">
      <c r="F128" s="162"/>
    </row>
    <row r="129" spans="6:6">
      <c r="F129" s="162"/>
    </row>
    <row r="130" spans="6:6">
      <c r="F130" s="162"/>
    </row>
    <row r="131" spans="6:6">
      <c r="F131" s="162"/>
    </row>
    <row r="132" spans="6:6">
      <c r="F132" s="162"/>
    </row>
    <row r="133" spans="6:6">
      <c r="F133" s="162"/>
    </row>
    <row r="134" spans="6:6">
      <c r="F134" s="162"/>
    </row>
    <row r="135" spans="6:6">
      <c r="F135" s="162"/>
    </row>
    <row r="136" spans="6:6">
      <c r="F136" s="162"/>
    </row>
    <row r="137" spans="6:6">
      <c r="F137" s="162"/>
    </row>
    <row r="138" spans="6:6">
      <c r="F138" s="162"/>
    </row>
    <row r="139" spans="6:6">
      <c r="F139" s="162"/>
    </row>
    <row r="140" spans="6:6">
      <c r="F140" s="162"/>
    </row>
    <row r="141" spans="6:6">
      <c r="F141" s="162"/>
    </row>
    <row r="142" spans="6:6">
      <c r="F142" s="162"/>
    </row>
    <row r="143" spans="6:6">
      <c r="F143" s="162"/>
    </row>
    <row r="144" spans="6:6">
      <c r="F144" s="162"/>
    </row>
    <row r="145" spans="6:6">
      <c r="F145" s="162"/>
    </row>
    <row r="146" spans="6:6">
      <c r="F146" s="162"/>
    </row>
    <row r="147" spans="6:6">
      <c r="F147" s="162"/>
    </row>
    <row r="155" spans="6:6">
      <c r="F155" s="162"/>
    </row>
    <row r="156" spans="6:6">
      <c r="F156" s="162"/>
    </row>
    <row r="157" spans="6:6">
      <c r="F157" s="162"/>
    </row>
    <row r="158" spans="6:6">
      <c r="F158" s="162"/>
    </row>
    <row r="159" spans="6:6">
      <c r="F159" s="162"/>
    </row>
    <row r="160" spans="6:6">
      <c r="F160" s="162"/>
    </row>
    <row r="161" spans="6:6">
      <c r="F161" s="162"/>
    </row>
    <row r="162" spans="6:6">
      <c r="F162" s="162"/>
    </row>
    <row r="163" spans="6:6">
      <c r="F163" s="162"/>
    </row>
    <row r="164" spans="6:6">
      <c r="F164" s="162"/>
    </row>
    <row r="165" spans="6:6">
      <c r="F165" s="162"/>
    </row>
    <row r="166" spans="6:6">
      <c r="F166" s="162"/>
    </row>
    <row r="167" spans="6:6">
      <c r="F167" s="162"/>
    </row>
    <row r="168" spans="6:6">
      <c r="F168" s="162"/>
    </row>
    <row r="169" spans="6:6">
      <c r="F169" s="162"/>
    </row>
    <row r="170" spans="6:6">
      <c r="F170" s="162"/>
    </row>
    <row r="171" spans="6:6">
      <c r="F171" s="162"/>
    </row>
    <row r="172" spans="6:6">
      <c r="F172" s="162"/>
    </row>
    <row r="173" spans="6:6">
      <c r="F173" s="162"/>
    </row>
    <row r="174" spans="6:6">
      <c r="F174" s="162"/>
    </row>
    <row r="175" spans="6:6">
      <c r="F175" s="162"/>
    </row>
    <row r="176" spans="6:6">
      <c r="F176" s="162"/>
    </row>
    <row r="177" spans="6:6">
      <c r="F177" s="162"/>
    </row>
    <row r="178" spans="6:6">
      <c r="F178" s="162"/>
    </row>
    <row r="179" spans="6:6">
      <c r="F179" s="162"/>
    </row>
    <row r="180" spans="6:6">
      <c r="F180" s="162"/>
    </row>
    <row r="181" spans="6:6">
      <c r="F181" s="162"/>
    </row>
    <row r="182" spans="6:6">
      <c r="F182" s="162"/>
    </row>
    <row r="183" spans="6:6">
      <c r="F183" s="162"/>
    </row>
    <row r="184" spans="6:6">
      <c r="F184" s="162"/>
    </row>
    <row r="185" spans="6:6">
      <c r="F185" s="162"/>
    </row>
    <row r="186" spans="6:6">
      <c r="F186" s="162"/>
    </row>
    <row r="187" spans="6:6">
      <c r="F187" s="162"/>
    </row>
    <row r="188" spans="6:6">
      <c r="F188" s="162"/>
    </row>
    <row r="189" spans="6:6">
      <c r="F189" s="162"/>
    </row>
  </sheetData>
  <mergeCells count="4">
    <mergeCell ref="A1:G1"/>
    <mergeCell ref="A45:C45"/>
    <mergeCell ref="A69:C69"/>
    <mergeCell ref="D45:F45"/>
  </mergeCells>
  <phoneticPr fontId="8" type="noConversion"/>
  <pageMargins left="0.9055118110236221" right="0.11811023622047245" top="0.74803149606299213" bottom="0.74803149606299213" header="0.31496062992125984" footer="0.31496062992125984"/>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7EF0E-266A-4AB5-8723-7A19B15B6A83}">
  <sheetPr codeName="Sheet3"/>
  <dimension ref="A1:K118"/>
  <sheetViews>
    <sheetView tabSelected="1" view="pageBreakPreview" zoomScaleNormal="100" zoomScaleSheetLayoutView="100" workbookViewId="0">
      <selection activeCell="G42" sqref="G42:G48"/>
    </sheetView>
  </sheetViews>
  <sheetFormatPr defaultColWidth="8.77734375" defaultRowHeight="13.2"/>
  <cols>
    <col min="1" max="1" width="9.109375" style="87" customWidth="1"/>
    <col min="2" max="2" width="10.44140625" style="87" customWidth="1"/>
    <col min="3" max="3" width="39.109375" style="1" customWidth="1"/>
    <col min="4" max="4" width="6" style="1" customWidth="1"/>
    <col min="5" max="5" width="9.109375" style="1" customWidth="1"/>
    <col min="6" max="6" width="16.77734375" style="68" customWidth="1"/>
    <col min="7" max="7" width="19.109375" style="68" customWidth="1"/>
    <col min="8" max="16384" width="8.77734375" style="1"/>
  </cols>
  <sheetData>
    <row r="1" spans="1:11" ht="76.2" customHeight="1">
      <c r="A1" s="747" t="s">
        <v>777</v>
      </c>
      <c r="B1" s="748"/>
      <c r="C1" s="748"/>
      <c r="D1" s="748"/>
      <c r="E1" s="748"/>
      <c r="F1" s="748"/>
      <c r="G1" s="749"/>
    </row>
    <row r="2" spans="1:11" ht="30" customHeight="1">
      <c r="A2" s="347" t="s">
        <v>1</v>
      </c>
      <c r="B2" s="48" t="s">
        <v>2</v>
      </c>
      <c r="C2" s="2" t="s">
        <v>3</v>
      </c>
      <c r="D2" s="2" t="s">
        <v>4</v>
      </c>
      <c r="E2" s="2" t="s">
        <v>5</v>
      </c>
      <c r="F2" s="86" t="s">
        <v>6</v>
      </c>
      <c r="G2" s="348" t="s">
        <v>7</v>
      </c>
    </row>
    <row r="3" spans="1:11" ht="16.95" customHeight="1">
      <c r="A3" s="286" t="s">
        <v>151</v>
      </c>
      <c r="B3" s="79"/>
      <c r="C3" s="94" t="s">
        <v>182</v>
      </c>
      <c r="D3" s="94"/>
      <c r="E3" s="21"/>
      <c r="F3" s="182"/>
      <c r="G3" s="183"/>
    </row>
    <row r="4" spans="1:11" ht="10.8" customHeight="1">
      <c r="A4" s="92"/>
      <c r="B4" s="106"/>
      <c r="C4" s="139"/>
      <c r="D4" s="139"/>
      <c r="E4" s="22"/>
      <c r="F4" s="241"/>
      <c r="G4" s="242"/>
    </row>
    <row r="5" spans="1:11" s="11" customFormat="1" ht="26.4">
      <c r="A5" s="35" t="s">
        <v>54</v>
      </c>
      <c r="B5" s="106" t="s">
        <v>183</v>
      </c>
      <c r="C5" s="139" t="s">
        <v>184</v>
      </c>
      <c r="D5" s="139"/>
      <c r="E5" s="22"/>
      <c r="F5" s="241"/>
      <c r="G5" s="242"/>
      <c r="H5" s="10"/>
      <c r="I5" s="10"/>
      <c r="J5" s="10"/>
      <c r="K5" s="10"/>
    </row>
    <row r="6" spans="1:11" s="11" customFormat="1" ht="11.4" customHeight="1">
      <c r="A6" s="92"/>
      <c r="B6" s="106"/>
      <c r="C6" s="139"/>
      <c r="D6" s="139"/>
      <c r="E6" s="22"/>
      <c r="F6" s="242"/>
      <c r="G6" s="242"/>
      <c r="H6" s="10"/>
      <c r="I6" s="10"/>
      <c r="J6" s="10"/>
      <c r="K6" s="10"/>
    </row>
    <row r="7" spans="1:11" s="11" customFormat="1">
      <c r="A7" s="121" t="s">
        <v>355</v>
      </c>
      <c r="B7" s="8"/>
      <c r="C7" s="18" t="s">
        <v>185</v>
      </c>
      <c r="D7" s="18"/>
      <c r="E7" s="28"/>
      <c r="F7" s="231"/>
      <c r="G7" s="232"/>
      <c r="H7" s="10"/>
      <c r="I7" s="10"/>
      <c r="J7" s="10"/>
      <c r="K7" s="10"/>
    </row>
    <row r="8" spans="1:11" s="11" customFormat="1">
      <c r="A8" s="92"/>
      <c r="B8" s="8"/>
      <c r="C8" s="18"/>
      <c r="D8" s="18"/>
      <c r="E8" s="28"/>
      <c r="F8" s="231"/>
      <c r="G8" s="232"/>
      <c r="H8" s="10"/>
      <c r="I8" s="10"/>
      <c r="J8" s="10"/>
      <c r="K8" s="10"/>
    </row>
    <row r="9" spans="1:11" s="11" customFormat="1" ht="13.95" customHeight="1">
      <c r="A9" s="36"/>
      <c r="B9" s="7" t="s">
        <v>186</v>
      </c>
      <c r="C9" s="6" t="s">
        <v>187</v>
      </c>
      <c r="D9" s="6"/>
      <c r="E9" s="43"/>
      <c r="F9" s="231"/>
      <c r="G9" s="232"/>
      <c r="H9" s="10"/>
      <c r="I9" s="10"/>
      <c r="J9" s="10"/>
      <c r="K9" s="10"/>
    </row>
    <row r="10" spans="1:11" s="11" customFormat="1">
      <c r="A10" s="92"/>
      <c r="B10" s="4"/>
      <c r="C10" s="6"/>
      <c r="D10" s="6"/>
      <c r="E10" s="60"/>
      <c r="F10" s="231"/>
      <c r="G10" s="232"/>
      <c r="H10" s="10"/>
      <c r="I10" s="10"/>
      <c r="J10" s="10"/>
      <c r="K10" s="10"/>
    </row>
    <row r="11" spans="1:11" s="11" customFormat="1" ht="39.6">
      <c r="A11" s="36" t="s">
        <v>356</v>
      </c>
      <c r="B11" s="7"/>
      <c r="C11" s="5" t="s">
        <v>594</v>
      </c>
      <c r="D11" s="7" t="s">
        <v>66</v>
      </c>
      <c r="E11" s="59">
        <v>2000</v>
      </c>
      <c r="F11" s="231"/>
      <c r="G11" s="232"/>
      <c r="H11" s="10"/>
      <c r="I11" s="10" t="s">
        <v>592</v>
      </c>
      <c r="J11" s="10"/>
      <c r="K11" s="10"/>
    </row>
    <row r="12" spans="1:11" s="11" customFormat="1">
      <c r="A12" s="92"/>
      <c r="B12" s="4"/>
      <c r="C12" s="6" t="s">
        <v>189</v>
      </c>
      <c r="D12" s="3"/>
      <c r="E12" s="60"/>
      <c r="F12" s="231"/>
      <c r="G12" s="232"/>
      <c r="H12" s="10"/>
      <c r="I12" s="10"/>
      <c r="J12" s="10"/>
      <c r="K12" s="10"/>
    </row>
    <row r="13" spans="1:11" s="11" customFormat="1">
      <c r="A13" s="36"/>
      <c r="B13" s="7" t="s">
        <v>190</v>
      </c>
      <c r="C13" s="6" t="s">
        <v>191</v>
      </c>
      <c r="D13" s="3"/>
      <c r="E13" s="60"/>
      <c r="F13" s="231"/>
      <c r="G13" s="232"/>
      <c r="H13" s="150"/>
      <c r="I13" s="10"/>
      <c r="J13" s="10"/>
      <c r="K13" s="10"/>
    </row>
    <row r="14" spans="1:11" s="11" customFormat="1">
      <c r="A14" s="92"/>
      <c r="B14" s="7"/>
      <c r="C14" s="6"/>
      <c r="D14" s="3"/>
      <c r="E14" s="60"/>
      <c r="F14" s="231"/>
      <c r="G14" s="232"/>
      <c r="H14" s="150"/>
      <c r="I14" s="10"/>
      <c r="J14" s="10"/>
      <c r="K14" s="10"/>
    </row>
    <row r="15" spans="1:11" s="11" customFormat="1" ht="15.6">
      <c r="A15" s="36" t="s">
        <v>357</v>
      </c>
      <c r="B15" s="7"/>
      <c r="C15" s="6" t="s">
        <v>193</v>
      </c>
      <c r="D15" s="7" t="s">
        <v>66</v>
      </c>
      <c r="E15" s="59">
        <v>1000</v>
      </c>
      <c r="F15" s="231"/>
      <c r="G15" s="232"/>
      <c r="H15" s="150"/>
      <c r="I15" s="10"/>
      <c r="J15" s="10"/>
      <c r="K15" s="10"/>
    </row>
    <row r="16" spans="1:11" s="11" customFormat="1">
      <c r="A16" s="92"/>
      <c r="B16" s="7"/>
      <c r="C16" s="6"/>
      <c r="D16" s="3"/>
      <c r="E16" s="60"/>
      <c r="F16" s="231"/>
      <c r="G16" s="232"/>
      <c r="H16" s="10"/>
      <c r="I16" s="10"/>
      <c r="J16" s="10"/>
      <c r="K16" s="10"/>
    </row>
    <row r="17" spans="1:11" s="11" customFormat="1" ht="15.6">
      <c r="A17" s="36" t="s">
        <v>358</v>
      </c>
      <c r="B17" s="7"/>
      <c r="C17" s="6" t="s">
        <v>195</v>
      </c>
      <c r="D17" s="7" t="s">
        <v>66</v>
      </c>
      <c r="E17" s="59">
        <v>1500</v>
      </c>
      <c r="F17" s="231"/>
      <c r="G17" s="232"/>
      <c r="H17" s="10"/>
      <c r="I17" s="10" t="s">
        <v>593</v>
      </c>
      <c r="J17" s="10"/>
      <c r="K17" s="10"/>
    </row>
    <row r="18" spans="1:11" s="11" customFormat="1">
      <c r="A18" s="92"/>
      <c r="B18" s="7"/>
      <c r="C18" s="6"/>
      <c r="D18" s="3"/>
      <c r="E18" s="60"/>
      <c r="F18" s="231"/>
      <c r="G18" s="232"/>
      <c r="H18" s="10"/>
      <c r="I18" s="10"/>
      <c r="J18" s="10"/>
      <c r="K18" s="10"/>
    </row>
    <row r="19" spans="1:11" s="11" customFormat="1" ht="15.6">
      <c r="A19" s="36" t="s">
        <v>359</v>
      </c>
      <c r="B19" s="4"/>
      <c r="C19" s="6" t="s">
        <v>196</v>
      </c>
      <c r="D19" s="7" t="s">
        <v>66</v>
      </c>
      <c r="E19" s="59">
        <v>0</v>
      </c>
      <c r="F19" s="231"/>
      <c r="G19" s="236" t="s">
        <v>768</v>
      </c>
      <c r="H19" s="10"/>
      <c r="I19" s="10"/>
      <c r="J19" s="10"/>
      <c r="K19" s="10"/>
    </row>
    <row r="20" spans="1:11" s="11" customFormat="1">
      <c r="A20" s="92"/>
      <c r="B20" s="4"/>
      <c r="C20" s="6"/>
      <c r="D20" s="7"/>
      <c r="E20" s="59"/>
      <c r="F20" s="231"/>
      <c r="G20" s="236"/>
      <c r="H20" s="10"/>
      <c r="I20" s="10"/>
      <c r="J20" s="10"/>
      <c r="K20" s="10"/>
    </row>
    <row r="21" spans="1:11" s="11" customFormat="1" ht="15.6">
      <c r="A21" s="36" t="s">
        <v>360</v>
      </c>
      <c r="B21" s="4"/>
      <c r="C21" s="6" t="s">
        <v>197</v>
      </c>
      <c r="D21" s="7" t="s">
        <v>66</v>
      </c>
      <c r="E21" s="59">
        <v>0</v>
      </c>
      <c r="F21" s="231"/>
      <c r="G21" s="236" t="s">
        <v>768</v>
      </c>
      <c r="H21" s="10"/>
      <c r="I21" s="10"/>
      <c r="J21" s="10"/>
      <c r="K21" s="10"/>
    </row>
    <row r="22" spans="1:11" s="15" customFormat="1">
      <c r="A22" s="92"/>
      <c r="B22" s="4"/>
      <c r="C22" s="6"/>
      <c r="D22" s="7"/>
      <c r="E22" s="59"/>
      <c r="F22" s="231"/>
      <c r="G22" s="236"/>
      <c r="H22" s="14"/>
      <c r="I22" s="14"/>
      <c r="J22" s="14"/>
      <c r="K22" s="14"/>
    </row>
    <row r="23" spans="1:11" s="15" customFormat="1">
      <c r="A23" s="92"/>
      <c r="B23" s="4" t="s">
        <v>40</v>
      </c>
      <c r="C23" s="6" t="s">
        <v>198</v>
      </c>
      <c r="D23" s="7"/>
      <c r="E23" s="59"/>
      <c r="F23" s="231"/>
      <c r="G23" s="232"/>
      <c r="H23" s="14"/>
      <c r="I23" s="14"/>
      <c r="J23" s="14"/>
      <c r="K23" s="14"/>
    </row>
    <row r="24" spans="1:11" s="11" customFormat="1">
      <c r="A24" s="92"/>
      <c r="B24" s="4"/>
      <c r="C24" s="6"/>
      <c r="D24" s="7"/>
      <c r="E24" s="59"/>
      <c r="F24" s="231"/>
      <c r="G24" s="232"/>
      <c r="H24" s="10"/>
      <c r="I24" s="10"/>
      <c r="J24" s="10"/>
      <c r="K24" s="10"/>
    </row>
    <row r="25" spans="1:11" s="11" customFormat="1" ht="15.6">
      <c r="A25" s="36" t="s">
        <v>361</v>
      </c>
      <c r="B25" s="107"/>
      <c r="C25" s="6" t="s">
        <v>195</v>
      </c>
      <c r="D25" s="7" t="s">
        <v>66</v>
      </c>
      <c r="E25" s="59">
        <v>1000</v>
      </c>
      <c r="F25" s="231"/>
      <c r="G25" s="232"/>
      <c r="H25" s="10"/>
      <c r="I25" s="10"/>
      <c r="J25" s="10"/>
      <c r="K25" s="10"/>
    </row>
    <row r="26" spans="1:11" s="11" customFormat="1">
      <c r="A26" s="92"/>
      <c r="B26" s="4"/>
      <c r="C26" s="6"/>
      <c r="D26" s="3"/>
      <c r="E26" s="60"/>
      <c r="F26" s="231"/>
      <c r="G26" s="232"/>
      <c r="H26" s="10"/>
      <c r="I26" s="10"/>
      <c r="J26" s="10"/>
      <c r="K26" s="10"/>
    </row>
    <row r="27" spans="1:11" s="11" customFormat="1" ht="15.6">
      <c r="A27" s="36" t="s">
        <v>362</v>
      </c>
      <c r="B27" s="4"/>
      <c r="C27" s="6" t="s">
        <v>196</v>
      </c>
      <c r="D27" s="7" t="s">
        <v>66</v>
      </c>
      <c r="E27" s="59">
        <v>0</v>
      </c>
      <c r="F27" s="231"/>
      <c r="G27" s="236" t="s">
        <v>768</v>
      </c>
      <c r="H27" s="10"/>
      <c r="I27" s="10"/>
      <c r="J27" s="10"/>
      <c r="K27" s="10"/>
    </row>
    <row r="28" spans="1:11" s="11" customFormat="1">
      <c r="A28" s="114"/>
      <c r="B28" s="114"/>
      <c r="C28" s="12"/>
      <c r="D28" s="37"/>
      <c r="E28" s="37"/>
      <c r="F28" s="272"/>
      <c r="G28" s="607" t="str">
        <f>IF(F28="","",E28*F28)</f>
        <v/>
      </c>
      <c r="H28" s="10"/>
      <c r="I28" s="10"/>
      <c r="J28" s="10"/>
      <c r="K28" s="10"/>
    </row>
    <row r="29" spans="1:11" s="11" customFormat="1" ht="15.6">
      <c r="A29" s="36" t="s">
        <v>363</v>
      </c>
      <c r="B29" s="4"/>
      <c r="C29" s="6" t="s">
        <v>197</v>
      </c>
      <c r="D29" s="7" t="s">
        <v>66</v>
      </c>
      <c r="E29" s="59">
        <v>0</v>
      </c>
      <c r="F29" s="231"/>
      <c r="G29" s="236" t="s">
        <v>768</v>
      </c>
      <c r="H29" s="10"/>
      <c r="I29" s="10"/>
      <c r="J29" s="10"/>
      <c r="K29" s="10"/>
    </row>
    <row r="30" spans="1:11" s="11" customFormat="1">
      <c r="A30" s="92"/>
      <c r="B30" s="4"/>
      <c r="C30" s="6"/>
      <c r="D30" s="7"/>
      <c r="E30" s="59"/>
      <c r="F30" s="231"/>
      <c r="G30" s="236"/>
      <c r="H30" s="10"/>
      <c r="I30" s="10"/>
      <c r="J30" s="10"/>
      <c r="K30" s="10"/>
    </row>
    <row r="31" spans="1:11" s="11" customFormat="1" ht="26.4">
      <c r="A31" s="121" t="s">
        <v>68</v>
      </c>
      <c r="B31" s="349" t="s">
        <v>127</v>
      </c>
      <c r="C31" s="167" t="s">
        <v>128</v>
      </c>
      <c r="D31" s="7"/>
      <c r="E31" s="59"/>
      <c r="F31" s="231"/>
      <c r="G31" s="232"/>
      <c r="H31" s="10"/>
      <c r="I31" s="10"/>
      <c r="J31" s="10"/>
      <c r="K31" s="10"/>
    </row>
    <row r="32" spans="1:11" s="11" customFormat="1">
      <c r="A32" s="92"/>
      <c r="B32" s="4"/>
      <c r="C32" s="6"/>
      <c r="D32" s="7"/>
      <c r="E32" s="59"/>
      <c r="F32" s="231"/>
      <c r="G32" s="232"/>
      <c r="H32" s="10"/>
      <c r="I32" s="10"/>
      <c r="J32" s="10"/>
      <c r="K32" s="10"/>
    </row>
    <row r="33" spans="1:11" s="11" customFormat="1" ht="26.4">
      <c r="A33" s="36" t="s">
        <v>188</v>
      </c>
      <c r="B33" s="349" t="s">
        <v>126</v>
      </c>
      <c r="C33" s="168" t="s">
        <v>125</v>
      </c>
      <c r="D33" s="7"/>
      <c r="E33" s="59"/>
      <c r="F33" s="231"/>
      <c r="G33" s="232"/>
      <c r="H33" s="10"/>
      <c r="I33" s="10"/>
      <c r="J33" s="10"/>
      <c r="K33" s="10"/>
    </row>
    <row r="34" spans="1:11" s="11" customFormat="1" ht="10.199999999999999" customHeight="1">
      <c r="A34" s="92"/>
      <c r="B34" s="4"/>
      <c r="C34" s="6"/>
      <c r="D34" s="7"/>
      <c r="E34" s="59"/>
      <c r="F34" s="231"/>
      <c r="G34" s="232"/>
      <c r="H34" s="10"/>
      <c r="I34" s="10"/>
      <c r="J34" s="10"/>
      <c r="K34" s="10"/>
    </row>
    <row r="35" spans="1:11" s="11" customFormat="1" ht="19.8" customHeight="1">
      <c r="A35" s="36" t="s">
        <v>192</v>
      </c>
      <c r="B35" s="4"/>
      <c r="C35" s="19" t="s">
        <v>129</v>
      </c>
      <c r="D35" s="8" t="s">
        <v>46</v>
      </c>
      <c r="E35" s="27">
        <v>500</v>
      </c>
      <c r="F35" s="231"/>
      <c r="G35" s="232"/>
      <c r="H35" s="10"/>
      <c r="I35" s="10"/>
      <c r="J35" s="10"/>
      <c r="K35" s="10"/>
    </row>
    <row r="36" spans="1:11" s="11" customFormat="1">
      <c r="A36" s="92"/>
      <c r="B36" s="4"/>
      <c r="C36" s="19"/>
      <c r="D36" s="8"/>
      <c r="E36" s="42"/>
      <c r="F36" s="231"/>
      <c r="G36" s="232"/>
      <c r="H36" s="10"/>
      <c r="I36" s="10"/>
      <c r="J36" s="10"/>
      <c r="K36" s="10"/>
    </row>
    <row r="37" spans="1:11" s="11" customFormat="1" ht="26.4">
      <c r="A37" s="36" t="s">
        <v>194</v>
      </c>
      <c r="B37" s="4"/>
      <c r="C37" s="350" t="s">
        <v>130</v>
      </c>
      <c r="D37" s="8" t="s">
        <v>46</v>
      </c>
      <c r="E37" s="27">
        <v>1000</v>
      </c>
      <c r="F37" s="231"/>
      <c r="G37" s="232"/>
      <c r="H37" s="10"/>
      <c r="I37" s="10"/>
      <c r="J37" s="10"/>
      <c r="K37" s="10"/>
    </row>
    <row r="38" spans="1:11" s="11" customFormat="1">
      <c r="A38" s="36"/>
      <c r="B38" s="4"/>
      <c r="C38" s="350"/>
      <c r="D38" s="8"/>
      <c r="E38" s="27"/>
      <c r="F38" s="231"/>
      <c r="G38" s="232"/>
      <c r="H38" s="10"/>
      <c r="I38" s="10"/>
      <c r="J38" s="10"/>
      <c r="K38" s="10"/>
    </row>
    <row r="39" spans="1:11" s="11" customFormat="1" ht="26.4">
      <c r="A39" s="111" t="s">
        <v>124</v>
      </c>
      <c r="B39" s="25" t="s">
        <v>200</v>
      </c>
      <c r="C39" s="430" t="s">
        <v>201</v>
      </c>
      <c r="D39" s="36"/>
      <c r="E39" s="59"/>
      <c r="F39" s="231"/>
      <c r="G39" s="244"/>
      <c r="H39" s="10"/>
      <c r="I39" s="10"/>
      <c r="J39" s="10"/>
      <c r="K39" s="10"/>
    </row>
    <row r="40" spans="1:11" s="11" customFormat="1">
      <c r="A40" s="92"/>
      <c r="B40" s="4"/>
      <c r="C40" s="285"/>
      <c r="D40" s="36"/>
      <c r="E40" s="59"/>
      <c r="F40" s="231"/>
      <c r="G40" s="244"/>
      <c r="H40" s="10"/>
      <c r="I40" s="10"/>
      <c r="J40" s="10"/>
      <c r="K40" s="10"/>
    </row>
    <row r="41" spans="1:11" s="11" customFormat="1" ht="26.4">
      <c r="A41" s="36" t="s">
        <v>199</v>
      </c>
      <c r="B41" s="25" t="s">
        <v>152</v>
      </c>
      <c r="C41" s="445" t="s">
        <v>202</v>
      </c>
      <c r="D41" s="447"/>
      <c r="E41" s="22"/>
      <c r="F41" s="243"/>
      <c r="G41" s="244"/>
      <c r="H41" s="10"/>
      <c r="I41" s="10"/>
      <c r="J41" s="10"/>
      <c r="K41" s="10"/>
    </row>
    <row r="42" spans="1:11" s="11" customFormat="1" ht="10.8" customHeight="1">
      <c r="A42" s="92"/>
      <c r="B42" s="8"/>
      <c r="C42" s="280"/>
      <c r="D42" s="36"/>
      <c r="E42" s="171"/>
      <c r="F42" s="243"/>
      <c r="G42" s="244"/>
      <c r="H42" s="189"/>
      <c r="I42" s="135"/>
      <c r="J42" s="10"/>
      <c r="K42" s="10"/>
    </row>
    <row r="43" spans="1:11" s="11" customFormat="1" ht="26.4">
      <c r="A43" s="36" t="s">
        <v>353</v>
      </c>
      <c r="B43" s="8"/>
      <c r="C43" s="280" t="s">
        <v>244</v>
      </c>
      <c r="D43" s="36" t="s">
        <v>66</v>
      </c>
      <c r="E43" s="43">
        <v>750</v>
      </c>
      <c r="F43" s="243"/>
      <c r="G43" s="232"/>
      <c r="H43" s="346">
        <f>E43*F43</f>
        <v>0</v>
      </c>
      <c r="I43" s="159">
        <f>40000*0.15</f>
        <v>6000</v>
      </c>
      <c r="J43" s="10"/>
      <c r="K43" s="10"/>
    </row>
    <row r="44" spans="1:11" s="11" customFormat="1">
      <c r="A44" s="92"/>
      <c r="B44" s="8"/>
      <c r="C44" s="280"/>
      <c r="D44" s="36"/>
      <c r="E44" s="43"/>
      <c r="F44" s="243"/>
      <c r="G44" s="244"/>
      <c r="H44" s="189"/>
      <c r="I44" s="135"/>
      <c r="J44" s="10"/>
      <c r="K44" s="10"/>
    </row>
    <row r="45" spans="1:11" s="11" customFormat="1">
      <c r="A45" s="92"/>
      <c r="B45" s="8"/>
      <c r="C45" s="280"/>
      <c r="D45" s="36"/>
      <c r="E45" s="43"/>
      <c r="F45" s="243"/>
      <c r="G45" s="244"/>
      <c r="H45" s="189"/>
      <c r="I45" s="135"/>
      <c r="J45" s="10"/>
      <c r="K45" s="10"/>
    </row>
    <row r="46" spans="1:11" s="11" customFormat="1">
      <c r="A46" s="92"/>
      <c r="B46" s="8"/>
      <c r="C46" s="280"/>
      <c r="D46" s="36"/>
      <c r="E46" s="43"/>
      <c r="F46" s="243"/>
      <c r="G46" s="244"/>
      <c r="H46" s="189"/>
      <c r="I46" s="135"/>
      <c r="J46" s="10"/>
      <c r="K46" s="10"/>
    </row>
    <row r="47" spans="1:11" s="11" customFormat="1">
      <c r="A47" s="92"/>
      <c r="B47" s="8"/>
      <c r="C47" s="280"/>
      <c r="D47" s="36"/>
      <c r="E47" s="43"/>
      <c r="F47" s="243"/>
      <c r="G47" s="244"/>
      <c r="H47" s="189"/>
      <c r="I47" s="135"/>
      <c r="J47" s="10"/>
      <c r="K47" s="10"/>
    </row>
    <row r="48" spans="1:11" s="11" customFormat="1">
      <c r="A48" s="36"/>
      <c r="B48" s="8"/>
      <c r="C48" s="6"/>
      <c r="D48" s="6"/>
      <c r="E48" s="43"/>
      <c r="F48" s="243"/>
      <c r="G48" s="248"/>
      <c r="H48" s="10"/>
      <c r="I48" s="10"/>
      <c r="J48" s="10"/>
      <c r="K48" s="10"/>
    </row>
    <row r="49" spans="1:11" s="39" customFormat="1" ht="22.95" customHeight="1">
      <c r="A49" s="271" t="s">
        <v>8</v>
      </c>
      <c r="B49" s="123"/>
      <c r="C49" s="123"/>
      <c r="D49" s="123"/>
      <c r="E49" s="123"/>
      <c r="F49" s="245"/>
      <c r="G49" s="289"/>
    </row>
    <row r="50" spans="1:11" ht="18.600000000000001" customHeight="1">
      <c r="A50" s="109"/>
      <c r="B50" s="110"/>
      <c r="C50" s="17" t="s">
        <v>9</v>
      </c>
      <c r="D50" s="17"/>
      <c r="E50" s="55"/>
      <c r="F50" s="246"/>
      <c r="G50" s="288"/>
    </row>
    <row r="51" spans="1:11" ht="18.600000000000001" customHeight="1">
      <c r="A51" s="403"/>
      <c r="B51" s="371"/>
      <c r="C51" s="404"/>
      <c r="D51" s="372"/>
      <c r="E51" s="400"/>
      <c r="F51" s="401"/>
      <c r="G51" s="402"/>
    </row>
    <row r="52" spans="1:11" ht="26.4">
      <c r="A52" s="36" t="s">
        <v>354</v>
      </c>
      <c r="B52" s="8"/>
      <c r="C52" s="6" t="s">
        <v>203</v>
      </c>
      <c r="D52" s="6"/>
      <c r="E52" s="43"/>
      <c r="F52" s="243"/>
      <c r="G52" s="248"/>
    </row>
    <row r="53" spans="1:11" ht="18.600000000000001" customHeight="1">
      <c r="A53" s="36"/>
      <c r="B53" s="8"/>
      <c r="C53" s="6"/>
      <c r="D53" s="6"/>
      <c r="E53" s="43"/>
      <c r="F53" s="243"/>
      <c r="G53" s="248"/>
    </row>
    <row r="54" spans="1:11" ht="18.600000000000001" customHeight="1">
      <c r="A54" s="36"/>
      <c r="B54" s="8"/>
      <c r="C54" s="6" t="s">
        <v>204</v>
      </c>
      <c r="D54" s="174" t="s">
        <v>66</v>
      </c>
      <c r="E54" s="43">
        <v>750</v>
      </c>
      <c r="F54" s="243"/>
      <c r="G54" s="248"/>
    </row>
    <row r="55" spans="1:11" s="11" customFormat="1">
      <c r="A55" s="92"/>
      <c r="B55" s="8"/>
      <c r="C55" s="6"/>
      <c r="D55" s="6"/>
      <c r="E55" s="22"/>
      <c r="F55" s="247"/>
      <c r="G55" s="248"/>
      <c r="H55" s="10"/>
      <c r="I55" s="10"/>
      <c r="J55" s="10"/>
      <c r="K55" s="10"/>
    </row>
    <row r="56" spans="1:11" s="11" customFormat="1">
      <c r="A56" s="111" t="s">
        <v>533</v>
      </c>
      <c r="B56" s="80"/>
      <c r="C56" s="446" t="s">
        <v>786</v>
      </c>
      <c r="D56" s="446"/>
      <c r="E56" s="22"/>
      <c r="F56" s="243"/>
      <c r="G56" s="248"/>
      <c r="H56" s="10"/>
      <c r="I56" s="10"/>
      <c r="J56" s="10"/>
      <c r="K56" s="10"/>
    </row>
    <row r="57" spans="1:11" s="11" customFormat="1" ht="9.6" customHeight="1">
      <c r="A57" s="92"/>
      <c r="B57" s="80"/>
      <c r="C57" s="192"/>
      <c r="D57" s="435"/>
      <c r="E57" s="22"/>
      <c r="F57" s="243"/>
      <c r="G57" s="248"/>
      <c r="H57" s="10"/>
      <c r="I57" s="10"/>
      <c r="J57" s="10"/>
      <c r="K57" s="10"/>
    </row>
    <row r="58" spans="1:11" s="11" customFormat="1" ht="26.4">
      <c r="A58" s="36" t="s">
        <v>534</v>
      </c>
      <c r="B58" s="25" t="s">
        <v>152</v>
      </c>
      <c r="C58" s="445" t="s">
        <v>205</v>
      </c>
      <c r="D58" s="448"/>
      <c r="E58" s="22"/>
      <c r="F58" s="243"/>
      <c r="G58" s="244"/>
      <c r="H58" s="346"/>
      <c r="I58" s="10"/>
      <c r="J58" s="10"/>
      <c r="K58" s="10"/>
    </row>
    <row r="59" spans="1:11" s="11" customFormat="1" ht="9.6" customHeight="1">
      <c r="A59" s="92"/>
      <c r="B59" s="8"/>
      <c r="C59" s="280"/>
      <c r="D59" s="449"/>
      <c r="E59" s="22"/>
      <c r="F59" s="243"/>
      <c r="G59" s="244"/>
      <c r="H59" s="346"/>
      <c r="I59" s="10"/>
      <c r="J59" s="10"/>
      <c r="K59" s="10"/>
    </row>
    <row r="60" spans="1:11" s="11" customFormat="1" ht="26.4">
      <c r="A60" s="36" t="s">
        <v>535</v>
      </c>
      <c r="B60" s="8"/>
      <c r="C60" s="280" t="s">
        <v>244</v>
      </c>
      <c r="D60" s="36" t="s">
        <v>66</v>
      </c>
      <c r="E60" s="43">
        <v>500</v>
      </c>
      <c r="F60" s="243"/>
      <c r="G60" s="232"/>
      <c r="H60" s="346">
        <f>E60*F60</f>
        <v>0</v>
      </c>
      <c r="I60" s="159">
        <f>40000*0.15</f>
        <v>6000</v>
      </c>
      <c r="J60" s="10"/>
      <c r="K60" s="10"/>
    </row>
    <row r="61" spans="1:11" s="11" customFormat="1" ht="9.6" customHeight="1">
      <c r="A61" s="92"/>
      <c r="B61" s="80"/>
      <c r="C61" s="280"/>
      <c r="D61" s="36"/>
      <c r="E61" s="171"/>
      <c r="F61" s="243"/>
      <c r="G61" s="244"/>
      <c r="H61" s="189"/>
      <c r="I61" s="135"/>
      <c r="J61" s="10"/>
      <c r="K61" s="10"/>
    </row>
    <row r="62" spans="1:11" s="11" customFormat="1" ht="26.4">
      <c r="A62" s="121" t="s">
        <v>536</v>
      </c>
      <c r="B62" s="141" t="s">
        <v>206</v>
      </c>
      <c r="C62" s="434" t="s">
        <v>345</v>
      </c>
      <c r="D62" s="36"/>
      <c r="E62" s="43"/>
      <c r="F62" s="243"/>
      <c r="G62" s="248"/>
      <c r="H62" s="10"/>
      <c r="I62" s="10"/>
      <c r="J62" s="10"/>
      <c r="K62" s="10" t="s">
        <v>207</v>
      </c>
    </row>
    <row r="63" spans="1:11" s="11" customFormat="1">
      <c r="A63" s="36"/>
      <c r="B63" s="108"/>
      <c r="C63" s="435"/>
      <c r="D63" s="36"/>
      <c r="E63" s="28"/>
      <c r="F63" s="243"/>
      <c r="G63" s="248"/>
      <c r="H63" s="10"/>
      <c r="I63" s="10"/>
      <c r="J63" s="10"/>
      <c r="K63" s="10"/>
    </row>
    <row r="64" spans="1:11" s="11" customFormat="1" ht="26.4">
      <c r="A64" s="36" t="s">
        <v>537</v>
      </c>
      <c r="B64" s="108" t="s">
        <v>152</v>
      </c>
      <c r="C64" s="435" t="s">
        <v>224</v>
      </c>
      <c r="D64" s="36"/>
      <c r="E64" s="28"/>
      <c r="F64" s="243"/>
      <c r="G64" s="248"/>
      <c r="H64" s="10"/>
      <c r="I64" s="10"/>
      <c r="J64" s="10"/>
      <c r="K64" s="10"/>
    </row>
    <row r="65" spans="1:11" s="11" customFormat="1">
      <c r="A65" s="36"/>
      <c r="B65" s="8"/>
      <c r="C65" s="435"/>
      <c r="D65" s="36"/>
      <c r="E65" s="28"/>
      <c r="F65" s="243"/>
      <c r="G65" s="248"/>
      <c r="H65" s="10"/>
      <c r="I65" s="10"/>
      <c r="J65" s="10"/>
      <c r="K65" s="10"/>
    </row>
    <row r="66" spans="1:11" s="11" customFormat="1" ht="40.950000000000003" customHeight="1">
      <c r="A66" s="36"/>
      <c r="B66" s="7"/>
      <c r="C66" s="435" t="s">
        <v>484</v>
      </c>
      <c r="D66" s="36" t="s">
        <v>66</v>
      </c>
      <c r="E66" s="43">
        <v>100</v>
      </c>
      <c r="F66" s="243"/>
      <c r="G66" s="248"/>
      <c r="H66" s="10"/>
      <c r="I66" s="10"/>
      <c r="J66" s="10"/>
      <c r="K66" s="10"/>
    </row>
    <row r="67" spans="1:11" s="11" customFormat="1">
      <c r="A67" s="36"/>
      <c r="B67" s="8"/>
      <c r="C67" s="280"/>
      <c r="D67" s="36"/>
      <c r="E67" s="171"/>
      <c r="F67" s="171"/>
      <c r="G67" s="188"/>
      <c r="H67" s="189"/>
      <c r="I67" s="135"/>
      <c r="J67" s="10"/>
      <c r="K67" s="10"/>
    </row>
    <row r="68" spans="1:11" s="15" customFormat="1">
      <c r="A68" s="36" t="s">
        <v>538</v>
      </c>
      <c r="B68" s="108" t="s">
        <v>208</v>
      </c>
      <c r="C68" s="284" t="s">
        <v>209</v>
      </c>
      <c r="D68" s="92"/>
      <c r="E68" s="45"/>
      <c r="F68" s="231"/>
      <c r="G68" s="236"/>
      <c r="H68" s="14"/>
      <c r="I68" s="14"/>
      <c r="J68" s="14"/>
      <c r="K68" s="14"/>
    </row>
    <row r="69" spans="1:11" s="11" customFormat="1" ht="11.4" customHeight="1">
      <c r="A69" s="36"/>
      <c r="B69" s="108"/>
      <c r="C69" s="284"/>
      <c r="D69" s="92"/>
      <c r="E69" s="46"/>
      <c r="F69" s="231"/>
      <c r="G69" s="236"/>
      <c r="H69" s="10"/>
      <c r="I69" s="10"/>
      <c r="J69" s="10"/>
      <c r="K69" s="10"/>
    </row>
    <row r="70" spans="1:11" s="11" customFormat="1" ht="17.25" customHeight="1">
      <c r="A70" s="36"/>
      <c r="B70" s="108"/>
      <c r="C70" s="284" t="s">
        <v>364</v>
      </c>
      <c r="D70" s="92" t="s">
        <v>587</v>
      </c>
      <c r="E70" s="47">
        <f>E66*0.03*1.44</f>
        <v>4.32</v>
      </c>
      <c r="F70" s="231"/>
      <c r="G70" s="248"/>
      <c r="H70" s="10"/>
      <c r="I70" s="10"/>
      <c r="J70" s="10"/>
      <c r="K70" s="10"/>
    </row>
    <row r="71" spans="1:11" s="11" customFormat="1" ht="9.6" customHeight="1">
      <c r="A71" s="113"/>
      <c r="B71" s="98"/>
      <c r="C71" s="29"/>
      <c r="D71" s="41"/>
      <c r="E71" s="46"/>
      <c r="F71" s="231"/>
      <c r="G71" s="236"/>
      <c r="H71" s="10"/>
      <c r="I71" s="10"/>
      <c r="J71" s="10"/>
      <c r="K71" s="10"/>
    </row>
    <row r="72" spans="1:11" s="11" customFormat="1" ht="26.4">
      <c r="A72" s="121" t="s">
        <v>539</v>
      </c>
      <c r="B72" s="141" t="s">
        <v>210</v>
      </c>
      <c r="C72" s="434" t="s">
        <v>211</v>
      </c>
      <c r="D72" s="36"/>
      <c r="E72" s="22"/>
      <c r="F72" s="243"/>
      <c r="G72" s="248"/>
      <c r="H72" s="10"/>
      <c r="I72" s="10"/>
      <c r="J72" s="10"/>
      <c r="K72" s="10"/>
    </row>
    <row r="73" spans="1:11" s="11" customFormat="1" ht="10.95" customHeight="1">
      <c r="A73" s="92"/>
      <c r="B73" s="8"/>
      <c r="C73" s="435"/>
      <c r="D73" s="36"/>
      <c r="E73" s="44"/>
      <c r="F73" s="243"/>
      <c r="G73" s="248"/>
      <c r="H73" s="10"/>
      <c r="I73" s="10"/>
      <c r="J73" s="10"/>
      <c r="K73" s="10"/>
    </row>
    <row r="74" spans="1:11" s="11" customFormat="1" ht="39.6">
      <c r="A74" s="36"/>
      <c r="B74" s="8" t="s">
        <v>152</v>
      </c>
      <c r="C74" s="164" t="s">
        <v>212</v>
      </c>
      <c r="D74" s="8"/>
      <c r="E74" s="43"/>
      <c r="F74" s="243"/>
      <c r="G74" s="248"/>
      <c r="H74" s="10"/>
      <c r="I74" s="10"/>
      <c r="J74" s="10"/>
      <c r="K74" s="10"/>
    </row>
    <row r="75" spans="1:11" s="11" customFormat="1">
      <c r="A75" s="92"/>
      <c r="B75" s="8"/>
      <c r="C75" s="6"/>
      <c r="D75" s="7"/>
      <c r="E75" s="43"/>
      <c r="F75" s="243"/>
      <c r="G75" s="248"/>
      <c r="H75" s="10"/>
      <c r="I75" s="10"/>
      <c r="J75" s="10"/>
      <c r="K75" s="10"/>
    </row>
    <row r="76" spans="1:11" s="11" customFormat="1" ht="39.6">
      <c r="A76" s="36" t="s">
        <v>540</v>
      </c>
      <c r="B76" s="8"/>
      <c r="C76" s="5" t="s">
        <v>485</v>
      </c>
      <c r="D76" s="7" t="s">
        <v>66</v>
      </c>
      <c r="E76" s="43">
        <v>500</v>
      </c>
      <c r="F76" s="243"/>
      <c r="G76" s="248"/>
      <c r="H76" s="10"/>
      <c r="I76" s="10"/>
      <c r="J76" s="10"/>
      <c r="K76" s="10"/>
    </row>
    <row r="77" spans="1:11" s="11" customFormat="1">
      <c r="A77" s="122"/>
      <c r="B77" s="7"/>
      <c r="C77" s="6"/>
      <c r="D77" s="8"/>
      <c r="E77" s="43"/>
      <c r="F77" s="231"/>
      <c r="G77" s="232"/>
      <c r="H77" s="10"/>
      <c r="I77" s="10"/>
      <c r="J77" s="10"/>
      <c r="K77" s="10"/>
    </row>
    <row r="78" spans="1:11" s="11" customFormat="1" ht="26.4">
      <c r="A78" s="35" t="s">
        <v>541</v>
      </c>
      <c r="B78" s="79" t="s">
        <v>213</v>
      </c>
      <c r="C78" s="23" t="s">
        <v>778</v>
      </c>
      <c r="D78" s="8"/>
      <c r="E78" s="61"/>
      <c r="F78" s="241"/>
      <c r="G78" s="250"/>
      <c r="H78" s="10"/>
      <c r="I78" s="10"/>
      <c r="J78" s="10"/>
      <c r="K78" s="10"/>
    </row>
    <row r="79" spans="1:11" s="11" customFormat="1">
      <c r="A79" s="36"/>
      <c r="B79" s="4"/>
      <c r="C79" s="5"/>
      <c r="D79" s="8"/>
      <c r="E79" s="61"/>
      <c r="F79" s="241"/>
      <c r="G79" s="250"/>
      <c r="H79" s="10"/>
      <c r="I79" s="10"/>
      <c r="J79" s="10"/>
      <c r="K79" s="10"/>
    </row>
    <row r="80" spans="1:11" s="11" customFormat="1" ht="26.4">
      <c r="A80" s="36" t="s">
        <v>542</v>
      </c>
      <c r="B80" s="7" t="s">
        <v>38</v>
      </c>
      <c r="C80" s="5" t="s">
        <v>365</v>
      </c>
      <c r="D80" s="8" t="s">
        <v>65</v>
      </c>
      <c r="E80" s="61">
        <v>110</v>
      </c>
      <c r="F80" s="241"/>
      <c r="G80" s="250"/>
      <c r="H80" s="10"/>
      <c r="I80" s="10"/>
      <c r="J80" s="10"/>
      <c r="K80" s="10"/>
    </row>
    <row r="81" spans="1:11" s="11" customFormat="1">
      <c r="A81" s="36"/>
      <c r="B81" s="7"/>
      <c r="C81" s="5"/>
      <c r="D81" s="8"/>
      <c r="E81" s="61"/>
      <c r="F81" s="241"/>
      <c r="G81" s="250"/>
      <c r="H81" s="10"/>
      <c r="I81" s="10"/>
      <c r="J81" s="10"/>
      <c r="K81" s="10"/>
    </row>
    <row r="82" spans="1:11" s="11" customFormat="1" ht="26.4">
      <c r="A82" s="36" t="s">
        <v>543</v>
      </c>
      <c r="B82" s="7" t="s">
        <v>143</v>
      </c>
      <c r="C82" s="194" t="s">
        <v>785</v>
      </c>
      <c r="D82" s="8" t="s">
        <v>588</v>
      </c>
      <c r="E82" s="61">
        <v>500</v>
      </c>
      <c r="F82" s="241"/>
      <c r="G82" s="250"/>
      <c r="H82" s="10"/>
      <c r="I82" s="10"/>
      <c r="J82" s="10"/>
      <c r="K82" s="10"/>
    </row>
    <row r="83" spans="1:11" s="11" customFormat="1">
      <c r="A83" s="36"/>
      <c r="B83" s="7"/>
      <c r="C83" s="5"/>
      <c r="D83" s="8"/>
      <c r="E83" s="61"/>
      <c r="F83" s="241"/>
      <c r="G83" s="250"/>
      <c r="H83" s="10"/>
      <c r="I83" s="10"/>
      <c r="J83" s="10"/>
      <c r="K83" s="10"/>
    </row>
    <row r="84" spans="1:11" s="11" customFormat="1">
      <c r="A84" s="36" t="s">
        <v>544</v>
      </c>
      <c r="B84" s="7" t="s">
        <v>39</v>
      </c>
      <c r="C84" s="5" t="s">
        <v>214</v>
      </c>
      <c r="D84" s="8" t="s">
        <v>65</v>
      </c>
      <c r="E84" s="61">
        <v>150</v>
      </c>
      <c r="F84" s="241"/>
      <c r="G84" s="250"/>
      <c r="H84" s="10"/>
      <c r="I84" s="10"/>
      <c r="J84" s="10"/>
      <c r="K84" s="10"/>
    </row>
    <row r="85" spans="1:11" s="11" customFormat="1">
      <c r="A85" s="36"/>
      <c r="B85" s="4"/>
      <c r="C85" s="6"/>
      <c r="D85" s="8"/>
      <c r="E85" s="61"/>
      <c r="F85" s="241"/>
      <c r="G85" s="250"/>
      <c r="H85" s="10"/>
      <c r="I85" s="10"/>
      <c r="J85" s="10"/>
      <c r="K85" s="10"/>
    </row>
    <row r="86" spans="1:11" s="11" customFormat="1" ht="26.4">
      <c r="A86" s="36" t="s">
        <v>545</v>
      </c>
      <c r="B86" s="4"/>
      <c r="C86" s="5" t="s">
        <v>215</v>
      </c>
      <c r="D86" s="8" t="s">
        <v>46</v>
      </c>
      <c r="E86" s="61">
        <v>35</v>
      </c>
      <c r="F86" s="241"/>
      <c r="G86" s="250"/>
      <c r="H86" s="10"/>
      <c r="I86" s="10"/>
      <c r="J86" s="10"/>
      <c r="K86" s="10"/>
    </row>
    <row r="87" spans="1:11" s="11" customFormat="1">
      <c r="A87" s="36"/>
      <c r="B87" s="4"/>
      <c r="C87" s="5"/>
      <c r="D87" s="8"/>
      <c r="E87" s="61"/>
      <c r="F87" s="241"/>
      <c r="G87" s="250"/>
      <c r="H87" s="10"/>
      <c r="I87" s="10"/>
      <c r="J87" s="10"/>
      <c r="K87" s="10"/>
    </row>
    <row r="88" spans="1:11" s="11" customFormat="1">
      <c r="A88" s="36"/>
      <c r="B88" s="8"/>
      <c r="C88" s="5"/>
      <c r="D88" s="7"/>
      <c r="E88" s="43"/>
      <c r="F88" s="45"/>
      <c r="G88" s="250"/>
      <c r="H88" s="10"/>
      <c r="I88" s="10"/>
      <c r="J88" s="10"/>
      <c r="K88" s="10"/>
    </row>
    <row r="89" spans="1:11" s="11" customFormat="1">
      <c r="A89" s="36"/>
      <c r="B89" s="8"/>
      <c r="C89" s="5"/>
      <c r="D89" s="7"/>
      <c r="E89" s="43"/>
      <c r="F89" s="45"/>
      <c r="G89" s="735"/>
      <c r="H89" s="10"/>
      <c r="I89" s="10"/>
      <c r="J89" s="10"/>
      <c r="K89" s="10"/>
    </row>
    <row r="90" spans="1:11" s="39" customFormat="1" ht="25.2" customHeight="1">
      <c r="A90" s="53" t="s">
        <v>36</v>
      </c>
      <c r="B90" s="198"/>
      <c r="C90" s="198"/>
      <c r="D90" s="198"/>
      <c r="E90" s="198"/>
      <c r="F90" s="252"/>
      <c r="G90" s="240"/>
    </row>
    <row r="91" spans="1:11">
      <c r="A91" s="36"/>
      <c r="B91" s="8"/>
      <c r="C91" s="187"/>
      <c r="D91" s="7"/>
      <c r="E91" s="171"/>
      <c r="F91" s="171"/>
      <c r="G91" s="188"/>
    </row>
    <row r="92" spans="1:11">
      <c r="F92" s="162"/>
    </row>
    <row r="93" spans="1:11">
      <c r="F93" s="162"/>
    </row>
    <row r="94" spans="1:11">
      <c r="F94" s="162"/>
    </row>
    <row r="95" spans="1:11">
      <c r="F95" s="162"/>
    </row>
    <row r="96" spans="1:11">
      <c r="F96" s="162"/>
    </row>
    <row r="97" spans="6:6">
      <c r="F97" s="162"/>
    </row>
    <row r="98" spans="6:6">
      <c r="F98" s="162"/>
    </row>
    <row r="99" spans="6:6">
      <c r="F99" s="162"/>
    </row>
    <row r="100" spans="6:6">
      <c r="F100" s="162"/>
    </row>
    <row r="101" spans="6:6">
      <c r="F101" s="162"/>
    </row>
    <row r="102" spans="6:6">
      <c r="F102" s="162"/>
    </row>
    <row r="103" spans="6:6">
      <c r="F103" s="162"/>
    </row>
    <row r="104" spans="6:6">
      <c r="F104" s="162"/>
    </row>
    <row r="105" spans="6:6">
      <c r="F105" s="162"/>
    </row>
    <row r="106" spans="6:6">
      <c r="F106" s="162"/>
    </row>
    <row r="107" spans="6:6">
      <c r="F107" s="162"/>
    </row>
    <row r="108" spans="6:6">
      <c r="F108" s="162"/>
    </row>
    <row r="109" spans="6:6">
      <c r="F109" s="162"/>
    </row>
    <row r="110" spans="6:6">
      <c r="F110" s="162"/>
    </row>
    <row r="111" spans="6:6">
      <c r="F111" s="162"/>
    </row>
    <row r="112" spans="6:6">
      <c r="F112" s="162"/>
    </row>
    <row r="113" spans="5:6">
      <c r="F113" s="162"/>
    </row>
    <row r="114" spans="5:6">
      <c r="F114" s="162"/>
    </row>
    <row r="115" spans="5:6">
      <c r="E115" s="1">
        <v>1.1000000000000001</v>
      </c>
      <c r="F115" s="162" t="e">
        <f>#REF!*E115</f>
        <v>#REF!</v>
      </c>
    </row>
    <row r="116" spans="5:6">
      <c r="F116" s="162"/>
    </row>
    <row r="117" spans="5:6">
      <c r="F117" s="162"/>
    </row>
    <row r="118" spans="5:6">
      <c r="F118" s="162"/>
    </row>
  </sheetData>
  <mergeCells count="1">
    <mergeCell ref="A1:G1"/>
  </mergeCells>
  <phoneticPr fontId="8" type="noConversion"/>
  <pageMargins left="0.9055118110236221" right="0.11811023622047245" top="0.74803149606299213" bottom="0.74803149606299213" header="0.31496062992125984" footer="0.31496062992125984"/>
  <pageSetup paperSize="9" scale="86" orientation="portrait" r:id="rId1"/>
  <rowBreaks count="1" manualBreakCount="1">
    <brk id="49" max="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8B37E-264B-4384-8658-A1E27E6C5509}">
  <sheetPr codeName="Sheet5"/>
  <dimension ref="A1:K175"/>
  <sheetViews>
    <sheetView tabSelected="1" view="pageBreakPreview" topLeftCell="A21" zoomScaleNormal="100" zoomScaleSheetLayoutView="100" workbookViewId="0">
      <selection activeCell="G42" sqref="G42:G48"/>
    </sheetView>
  </sheetViews>
  <sheetFormatPr defaultColWidth="8.77734375" defaultRowHeight="13.2"/>
  <cols>
    <col min="1" max="1" width="9.109375" style="1" customWidth="1"/>
    <col min="2" max="2" width="10.44140625" style="1" customWidth="1"/>
    <col min="3" max="3" width="39.109375" style="1" customWidth="1"/>
    <col min="4" max="4" width="7.21875" style="1" customWidth="1"/>
    <col min="5" max="5" width="9.109375" style="1" customWidth="1"/>
    <col min="6" max="6" width="16.77734375" style="68" customWidth="1"/>
    <col min="7" max="7" width="19.109375" style="74" customWidth="1"/>
    <col min="8" max="8" width="26.88671875" style="1" customWidth="1"/>
    <col min="9" max="9" width="15.33203125" style="1" bestFit="1" customWidth="1"/>
    <col min="10" max="16384" width="8.77734375" style="1"/>
  </cols>
  <sheetData>
    <row r="1" spans="1:11" ht="76.2" customHeight="1">
      <c r="A1" s="736" t="s">
        <v>634</v>
      </c>
      <c r="B1" s="737"/>
      <c r="C1" s="737"/>
      <c r="D1" s="737"/>
      <c r="E1" s="737"/>
      <c r="F1" s="737"/>
      <c r="G1" s="750"/>
    </row>
    <row r="2" spans="1:11" ht="30" customHeight="1">
      <c r="A2" s="48" t="s">
        <v>1</v>
      </c>
      <c r="B2" s="48" t="s">
        <v>2</v>
      </c>
      <c r="C2" s="2" t="s">
        <v>3</v>
      </c>
      <c r="D2" s="2" t="s">
        <v>4</v>
      </c>
      <c r="E2" s="2" t="s">
        <v>5</v>
      </c>
      <c r="F2" s="63" t="s">
        <v>6</v>
      </c>
      <c r="G2" s="364" t="s">
        <v>7</v>
      </c>
    </row>
    <row r="3" spans="1:11" ht="29.25" customHeight="1">
      <c r="A3" s="25" t="s">
        <v>147</v>
      </c>
      <c r="B3" s="25"/>
      <c r="C3" s="139" t="s">
        <v>633</v>
      </c>
      <c r="D3" s="139"/>
      <c r="E3" s="22"/>
      <c r="F3" s="190"/>
      <c r="G3" s="201"/>
    </row>
    <row r="4" spans="1:11" ht="13.2" customHeight="1">
      <c r="A4" s="8"/>
      <c r="B4" s="25"/>
      <c r="C4" s="18"/>
      <c r="D4" s="18"/>
      <c r="E4" s="22"/>
      <c r="F4" s="190"/>
      <c r="G4" s="201"/>
    </row>
    <row r="5" spans="1:11" s="11" customFormat="1" ht="70.2" customHeight="1">
      <c r="A5" s="33" t="s">
        <v>432</v>
      </c>
      <c r="B5" s="8"/>
      <c r="C5" s="19" t="s">
        <v>943</v>
      </c>
      <c r="D5" s="41" t="s">
        <v>589</v>
      </c>
      <c r="E5" s="626">
        <v>1</v>
      </c>
      <c r="F5" s="249">
        <v>3750000</v>
      </c>
      <c r="G5" s="248">
        <f>F5*E5</f>
        <v>3750000</v>
      </c>
      <c r="H5" s="10"/>
      <c r="I5" s="10"/>
      <c r="J5" s="10"/>
      <c r="K5" s="10"/>
    </row>
    <row r="6" spans="1:11" s="11" customFormat="1">
      <c r="A6" s="33"/>
      <c r="B6" s="8"/>
      <c r="C6" s="19"/>
      <c r="D6" s="93"/>
      <c r="E6" s="626"/>
      <c r="F6" s="249"/>
      <c r="G6" s="248"/>
      <c r="H6" s="10"/>
      <c r="I6" s="10"/>
      <c r="J6" s="10"/>
      <c r="K6" s="10"/>
    </row>
    <row r="7" spans="1:11" s="11" customFormat="1" ht="26.4">
      <c r="A7" s="33" t="s">
        <v>807</v>
      </c>
      <c r="B7" s="8"/>
      <c r="C7" s="3" t="s">
        <v>811</v>
      </c>
      <c r="D7" s="7" t="s">
        <v>581</v>
      </c>
      <c r="E7" s="43"/>
      <c r="F7" s="706"/>
      <c r="G7" s="729"/>
      <c r="H7" s="10"/>
      <c r="I7" s="10"/>
      <c r="J7" s="10"/>
      <c r="K7" s="10"/>
    </row>
    <row r="8" spans="1:11" s="11" customFormat="1">
      <c r="A8" s="8"/>
      <c r="B8" s="7"/>
      <c r="C8" s="18"/>
      <c r="D8" s="80"/>
      <c r="E8" s="625"/>
      <c r="F8" s="249"/>
      <c r="G8" s="248"/>
      <c r="H8" s="10"/>
      <c r="I8" s="10"/>
      <c r="J8" s="10"/>
      <c r="K8" s="10"/>
    </row>
    <row r="9" spans="1:11" ht="31.8" customHeight="1">
      <c r="A9" s="33" t="s">
        <v>808</v>
      </c>
      <c r="B9" s="7"/>
      <c r="C9" s="6" t="s">
        <v>487</v>
      </c>
      <c r="D9" s="441" t="s">
        <v>64</v>
      </c>
      <c r="E9" s="626"/>
      <c r="F9" s="249"/>
      <c r="G9" s="248"/>
      <c r="I9" s="479"/>
    </row>
    <row r="10" spans="1:11" ht="13.2" customHeight="1">
      <c r="A10" s="7"/>
      <c r="B10" s="7"/>
      <c r="C10" s="6"/>
      <c r="D10" s="3"/>
      <c r="E10" s="22"/>
      <c r="F10" s="249"/>
      <c r="G10" s="248"/>
      <c r="I10" s="479"/>
    </row>
    <row r="11" spans="1:11" s="11" customFormat="1" ht="26.4">
      <c r="A11" s="33" t="s">
        <v>809</v>
      </c>
      <c r="B11" s="8"/>
      <c r="C11" s="3" t="s">
        <v>551</v>
      </c>
      <c r="D11" s="113" t="s">
        <v>589</v>
      </c>
      <c r="E11" s="28">
        <v>1</v>
      </c>
      <c r="F11" s="249">
        <v>300000</v>
      </c>
      <c r="G11" s="248">
        <f>F11*E11</f>
        <v>300000</v>
      </c>
      <c r="H11" s="10"/>
      <c r="I11" s="10"/>
      <c r="J11" s="10"/>
      <c r="K11" s="10"/>
    </row>
    <row r="12" spans="1:11" s="11" customFormat="1">
      <c r="A12" s="8"/>
      <c r="B12" s="7"/>
      <c r="C12" s="19"/>
      <c r="D12" s="8"/>
      <c r="E12" s="26"/>
      <c r="F12" s="249"/>
      <c r="G12" s="248"/>
      <c r="H12" s="10"/>
      <c r="I12" s="10"/>
      <c r="J12" s="10"/>
      <c r="K12" s="10"/>
    </row>
    <row r="13" spans="1:11" s="11" customFormat="1" ht="26.4">
      <c r="A13" s="33" t="s">
        <v>810</v>
      </c>
      <c r="B13" s="8"/>
      <c r="C13" s="5" t="s">
        <v>552</v>
      </c>
      <c r="D13" s="113" t="s">
        <v>589</v>
      </c>
      <c r="E13" s="43">
        <v>1</v>
      </c>
      <c r="F13" s="249">
        <v>300000</v>
      </c>
      <c r="G13" s="248">
        <f>F13*E13</f>
        <v>300000</v>
      </c>
      <c r="H13" s="10"/>
      <c r="I13" s="10"/>
      <c r="J13" s="10"/>
      <c r="K13" s="10"/>
    </row>
    <row r="14" spans="1:11" s="11" customFormat="1">
      <c r="A14" s="7"/>
      <c r="B14" s="8"/>
      <c r="C14" s="3"/>
      <c r="D14" s="7"/>
      <c r="E14" s="43"/>
      <c r="F14" s="171"/>
      <c r="G14" s="191"/>
      <c r="H14" s="10"/>
      <c r="I14" s="10"/>
      <c r="J14" s="10"/>
      <c r="K14" s="10"/>
    </row>
    <row r="15" spans="1:11" s="11" customFormat="1" ht="26.4">
      <c r="A15" s="33" t="s">
        <v>942</v>
      </c>
      <c r="B15" s="8"/>
      <c r="C15" s="3" t="s">
        <v>811</v>
      </c>
      <c r="D15" s="7" t="s">
        <v>581</v>
      </c>
      <c r="E15" s="43"/>
      <c r="F15" s="610"/>
      <c r="G15" s="730"/>
      <c r="H15" s="10"/>
      <c r="I15" s="10"/>
      <c r="J15" s="10"/>
      <c r="K15" s="10"/>
    </row>
    <row r="16" spans="1:11" s="11" customFormat="1">
      <c r="A16" s="92"/>
      <c r="B16" s="108"/>
      <c r="C16" s="1"/>
      <c r="D16" s="7"/>
      <c r="E16" s="731"/>
      <c r="F16" s="610"/>
      <c r="G16" s="730"/>
      <c r="H16" s="10"/>
      <c r="I16" s="10"/>
      <c r="J16" s="10"/>
      <c r="K16" s="10"/>
    </row>
    <row r="17" spans="1:11" s="11" customFormat="1" ht="27.6">
      <c r="A17" s="103"/>
      <c r="B17" s="608" t="s">
        <v>789</v>
      </c>
      <c r="C17" s="609" t="s">
        <v>790</v>
      </c>
      <c r="D17" s="441"/>
      <c r="E17" s="619"/>
      <c r="F17" s="610"/>
      <c r="G17" s="730"/>
      <c r="H17" s="10"/>
      <c r="I17" s="10"/>
      <c r="J17" s="10"/>
      <c r="K17" s="10"/>
    </row>
    <row r="18" spans="1:11" s="11" customFormat="1">
      <c r="A18" s="92"/>
      <c r="B18" s="108"/>
      <c r="C18" s="1"/>
      <c r="D18" s="441"/>
      <c r="E18" s="619"/>
      <c r="F18" s="610"/>
      <c r="G18" s="730"/>
      <c r="H18" s="10"/>
      <c r="I18" s="10"/>
      <c r="J18" s="10"/>
      <c r="K18" s="10"/>
    </row>
    <row r="19" spans="1:11" s="11" customFormat="1">
      <c r="A19" s="111" t="s">
        <v>788</v>
      </c>
      <c r="B19" s="108"/>
      <c r="C19" s="18" t="s">
        <v>792</v>
      </c>
      <c r="D19" s="441"/>
      <c r="E19" s="619"/>
      <c r="F19" s="610"/>
      <c r="G19" s="730"/>
      <c r="H19" s="10"/>
      <c r="I19" s="10"/>
      <c r="J19" s="10"/>
      <c r="K19" s="10"/>
    </row>
    <row r="20" spans="1:11" s="11" customFormat="1">
      <c r="A20" s="92"/>
      <c r="B20" s="108"/>
      <c r="C20" s="1"/>
      <c r="D20" s="441"/>
      <c r="E20" s="619"/>
      <c r="F20" s="612"/>
      <c r="G20" s="613"/>
      <c r="H20" s="10"/>
      <c r="I20" s="10"/>
      <c r="J20" s="10"/>
      <c r="K20" s="10"/>
    </row>
    <row r="21" spans="1:11" s="11" customFormat="1">
      <c r="A21" s="92"/>
      <c r="B21" s="108"/>
      <c r="C21" s="1" t="s">
        <v>793</v>
      </c>
      <c r="D21" s="441"/>
      <c r="E21" s="619" t="s">
        <v>794</v>
      </c>
      <c r="F21" s="612"/>
      <c r="G21" s="730"/>
      <c r="H21" s="10"/>
      <c r="I21" s="10"/>
      <c r="J21" s="10"/>
      <c r="K21" s="10"/>
    </row>
    <row r="22" spans="1:11" s="11" customFormat="1">
      <c r="A22" s="92"/>
      <c r="B22" s="108"/>
      <c r="C22" s="1"/>
      <c r="D22" s="441"/>
      <c r="E22" s="619"/>
      <c r="F22" s="612"/>
      <c r="G22" s="613"/>
      <c r="H22" s="10"/>
      <c r="I22" s="10"/>
      <c r="J22" s="10"/>
      <c r="K22" s="10"/>
    </row>
    <row r="23" spans="1:11" s="11" customFormat="1">
      <c r="A23" s="92" t="s">
        <v>812</v>
      </c>
      <c r="B23" s="108"/>
      <c r="C23" s="396" t="s">
        <v>839</v>
      </c>
      <c r="D23" s="451" t="s">
        <v>586</v>
      </c>
      <c r="E23" s="132">
        <v>20</v>
      </c>
      <c r="F23" s="612"/>
      <c r="G23" s="730"/>
      <c r="H23" s="728" t="s">
        <v>824</v>
      </c>
      <c r="I23" s="10" t="s">
        <v>825</v>
      </c>
      <c r="J23" s="10" t="s">
        <v>819</v>
      </c>
      <c r="K23" s="10"/>
    </row>
    <row r="24" spans="1:11" s="11" customFormat="1" ht="13.8">
      <c r="A24" s="92"/>
      <c r="B24" s="108"/>
      <c r="C24" s="396"/>
      <c r="D24" s="732"/>
      <c r="E24" s="620"/>
      <c r="F24" s="612"/>
      <c r="G24" s="733"/>
      <c r="H24" s="157"/>
      <c r="I24" s="10"/>
      <c r="J24" s="10"/>
      <c r="K24" s="10"/>
    </row>
    <row r="25" spans="1:11" s="11" customFormat="1">
      <c r="A25" s="92"/>
      <c r="B25" s="108"/>
      <c r="C25" s="200" t="s">
        <v>938</v>
      </c>
      <c r="D25" s="451" t="s">
        <v>586</v>
      </c>
      <c r="E25" s="619">
        <v>330</v>
      </c>
      <c r="F25" s="612"/>
      <c r="G25" s="730"/>
      <c r="H25" s="10" t="s">
        <v>826</v>
      </c>
      <c r="I25" s="10"/>
      <c r="J25" s="10"/>
      <c r="K25" s="10"/>
    </row>
    <row r="26" spans="1:11" s="11" customFormat="1">
      <c r="A26" s="92"/>
      <c r="B26" s="108"/>
      <c r="C26" s="450"/>
      <c r="D26" s="441"/>
      <c r="E26" s="619"/>
      <c r="F26" s="612"/>
      <c r="G26" s="613"/>
      <c r="H26" s="10"/>
      <c r="I26" s="10"/>
      <c r="J26" s="10"/>
      <c r="K26" s="10"/>
    </row>
    <row r="27" spans="1:11" s="11" customFormat="1">
      <c r="A27" s="111" t="s">
        <v>813</v>
      </c>
      <c r="B27" s="108"/>
      <c r="C27" s="18" t="s">
        <v>798</v>
      </c>
      <c r="D27" s="441"/>
      <c r="E27" s="619"/>
      <c r="F27" s="612"/>
      <c r="G27" s="613"/>
      <c r="H27" s="10"/>
      <c r="I27" s="10"/>
      <c r="J27" s="10"/>
      <c r="K27" s="10"/>
    </row>
    <row r="28" spans="1:11" s="11" customFormat="1">
      <c r="A28" s="92"/>
      <c r="B28" s="108"/>
      <c r="C28" s="1"/>
      <c r="D28" s="7"/>
      <c r="E28" s="731"/>
      <c r="F28" s="612"/>
      <c r="G28" s="613"/>
      <c r="H28" s="10"/>
      <c r="I28" s="10"/>
      <c r="J28" s="10"/>
      <c r="K28" s="10"/>
    </row>
    <row r="29" spans="1:11" s="11" customFormat="1" ht="13.8">
      <c r="A29" s="92" t="s">
        <v>814</v>
      </c>
      <c r="B29" s="108"/>
      <c r="C29" s="614" t="s">
        <v>800</v>
      </c>
      <c r="D29" s="7"/>
      <c r="E29" s="731"/>
      <c r="F29" s="612"/>
      <c r="G29" s="613"/>
      <c r="H29" s="10"/>
      <c r="I29" s="10"/>
      <c r="J29" s="10"/>
      <c r="K29" s="10"/>
    </row>
    <row r="30" spans="1:11" s="11" customFormat="1">
      <c r="A30" s="92"/>
      <c r="B30" s="108"/>
      <c r="C30" s="1"/>
      <c r="D30" s="7"/>
      <c r="E30" s="731"/>
      <c r="F30" s="615"/>
      <c r="G30" s="616"/>
      <c r="H30" s="10"/>
      <c r="I30" s="10" t="s">
        <v>837</v>
      </c>
      <c r="J30" s="10"/>
      <c r="K30" s="10"/>
    </row>
    <row r="31" spans="1:11" s="11" customFormat="1">
      <c r="A31" s="92"/>
      <c r="B31" s="108" t="s">
        <v>383</v>
      </c>
      <c r="C31" s="3" t="s">
        <v>840</v>
      </c>
      <c r="D31" s="451" t="s">
        <v>587</v>
      </c>
      <c r="E31" s="731">
        <v>1.5</v>
      </c>
      <c r="F31" s="615"/>
      <c r="G31" s="734"/>
      <c r="H31" s="10" t="s">
        <v>833</v>
      </c>
      <c r="I31" s="10" t="s">
        <v>836</v>
      </c>
      <c r="J31" s="10"/>
      <c r="K31" s="10"/>
    </row>
    <row r="32" spans="1:11" s="11" customFormat="1">
      <c r="A32" s="92"/>
      <c r="B32" s="108"/>
      <c r="C32" s="1"/>
      <c r="D32" s="7"/>
      <c r="E32" s="731"/>
      <c r="F32" s="615"/>
      <c r="G32" s="616"/>
      <c r="H32" s="10"/>
      <c r="I32" s="10" t="s">
        <v>838</v>
      </c>
      <c r="J32" s="10"/>
      <c r="K32" s="10"/>
    </row>
    <row r="33" spans="1:11" s="11" customFormat="1">
      <c r="A33" s="111" t="s">
        <v>815</v>
      </c>
      <c r="B33" s="108"/>
      <c r="C33" s="18" t="s">
        <v>802</v>
      </c>
      <c r="D33" s="7"/>
      <c r="E33" s="731"/>
      <c r="F33" s="615"/>
      <c r="G33" s="616"/>
      <c r="H33" s="10"/>
      <c r="I33" s="10"/>
      <c r="J33" s="10"/>
      <c r="K33" s="10"/>
    </row>
    <row r="34" spans="1:11" s="11" customFormat="1">
      <c r="A34" s="111"/>
      <c r="B34" s="108"/>
      <c r="C34" s="455"/>
      <c r="D34" s="7"/>
      <c r="E34" s="731"/>
      <c r="F34" s="615"/>
      <c r="G34" s="616"/>
      <c r="H34" s="10"/>
      <c r="I34" s="10"/>
      <c r="J34" s="10"/>
      <c r="K34" s="10"/>
    </row>
    <row r="35" spans="1:11" s="11" customFormat="1">
      <c r="A35" s="111"/>
      <c r="B35" s="108"/>
      <c r="C35" s="602" t="s">
        <v>816</v>
      </c>
      <c r="D35" s="7"/>
      <c r="E35" s="731"/>
      <c r="F35" s="615"/>
      <c r="G35" s="616"/>
      <c r="H35" s="10"/>
      <c r="I35" s="10"/>
      <c r="J35" s="10"/>
      <c r="K35" s="10"/>
    </row>
    <row r="36" spans="1:11" s="11" customFormat="1" ht="13.8">
      <c r="A36" s="92"/>
      <c r="B36" s="108"/>
      <c r="C36" s="618"/>
      <c r="D36" s="7"/>
      <c r="E36" s="731"/>
      <c r="F36" s="615"/>
      <c r="G36" s="616"/>
      <c r="H36" s="10"/>
      <c r="I36" s="10"/>
      <c r="J36" s="10"/>
      <c r="K36" s="10"/>
    </row>
    <row r="37" spans="1:11" s="11" customFormat="1" ht="26.4">
      <c r="A37" s="92" t="s">
        <v>817</v>
      </c>
      <c r="B37" s="108"/>
      <c r="C37" s="3" t="s">
        <v>823</v>
      </c>
      <c r="D37" s="451" t="s">
        <v>586</v>
      </c>
      <c r="E37" s="132">
        <v>330</v>
      </c>
      <c r="F37" s="235"/>
      <c r="G37" s="730"/>
      <c r="H37" s="10"/>
      <c r="I37" s="10"/>
      <c r="J37" s="10"/>
      <c r="K37" s="10"/>
    </row>
    <row r="38" spans="1:11" s="11" customFormat="1">
      <c r="A38" s="92"/>
      <c r="B38" s="108"/>
      <c r="C38" s="1"/>
      <c r="D38" s="7"/>
      <c r="E38" s="731"/>
      <c r="F38" s="615"/>
      <c r="G38" s="616"/>
      <c r="H38" s="10"/>
      <c r="I38" s="10"/>
      <c r="J38" s="10"/>
      <c r="K38" s="10"/>
    </row>
    <row r="39" spans="1:11" s="11" customFormat="1" ht="13.8">
      <c r="A39" s="92"/>
      <c r="B39" s="108"/>
      <c r="C39" s="396" t="s">
        <v>805</v>
      </c>
      <c r="D39" s="617"/>
      <c r="E39" s="731"/>
      <c r="F39" s="3"/>
      <c r="G39" s="730"/>
      <c r="H39" s="10"/>
      <c r="I39" s="10"/>
      <c r="J39" s="10"/>
      <c r="K39" s="10"/>
    </row>
    <row r="40" spans="1:11" s="11" customFormat="1">
      <c r="A40" s="92"/>
      <c r="B40" s="108"/>
      <c r="C40" s="1"/>
      <c r="D40" s="7"/>
      <c r="E40" s="731"/>
      <c r="F40" s="615"/>
      <c r="G40" s="616"/>
      <c r="H40" s="10"/>
      <c r="I40" s="10"/>
      <c r="J40" s="10"/>
      <c r="K40" s="10"/>
    </row>
    <row r="41" spans="1:11" s="11" customFormat="1" ht="26.4">
      <c r="A41" s="92" t="s">
        <v>818</v>
      </c>
      <c r="B41" s="108"/>
      <c r="C41" s="3" t="s">
        <v>939</v>
      </c>
      <c r="D41" s="451" t="s">
        <v>586</v>
      </c>
      <c r="E41" s="731">
        <v>15</v>
      </c>
      <c r="F41" s="231"/>
      <c r="G41" s="730"/>
      <c r="H41" s="10"/>
      <c r="I41" s="10"/>
      <c r="J41" s="10"/>
      <c r="K41" s="10"/>
    </row>
    <row r="42" spans="1:11" s="11" customFormat="1">
      <c r="A42" s="137"/>
      <c r="B42" s="57"/>
      <c r="C42" s="16"/>
      <c r="D42" s="16"/>
      <c r="E42" s="37"/>
      <c r="F42" s="151"/>
      <c r="G42" s="153"/>
      <c r="H42" s="10"/>
      <c r="I42" s="10"/>
      <c r="J42" s="10"/>
      <c r="K42" s="10"/>
    </row>
    <row r="43" spans="1:11" s="11" customFormat="1">
      <c r="A43" s="114"/>
      <c r="B43" s="114"/>
      <c r="C43" s="12"/>
      <c r="D43" s="12"/>
      <c r="E43" s="37"/>
      <c r="F43" s="170"/>
      <c r="G43" s="206"/>
      <c r="H43" s="10"/>
      <c r="I43" s="10"/>
      <c r="J43" s="10"/>
      <c r="K43" s="10"/>
    </row>
    <row r="44" spans="1:11" s="11" customFormat="1">
      <c r="A44" s="114"/>
      <c r="B44" s="114"/>
      <c r="C44" s="12"/>
      <c r="D44" s="12"/>
      <c r="E44" s="37"/>
      <c r="F44" s="170"/>
      <c r="G44" s="206"/>
      <c r="H44" s="10"/>
      <c r="I44" s="10"/>
      <c r="J44" s="10"/>
      <c r="K44" s="10"/>
    </row>
    <row r="45" spans="1:11" s="11" customFormat="1" ht="25.95" customHeight="1">
      <c r="A45" s="53" t="s">
        <v>36</v>
      </c>
      <c r="B45" s="52"/>
      <c r="C45" s="52"/>
      <c r="D45" s="52"/>
      <c r="E45" s="52"/>
      <c r="F45" s="205"/>
      <c r="G45" s="335"/>
      <c r="H45" s="346">
        <f>E45*F45</f>
        <v>0</v>
      </c>
      <c r="I45" s="159">
        <f>40000*0.15</f>
        <v>6000</v>
      </c>
      <c r="J45" s="10"/>
      <c r="K45" s="10"/>
    </row>
    <row r="57" spans="6:7">
      <c r="F57" s="68" t="s">
        <v>834</v>
      </c>
      <c r="G57" s="74">
        <v>8523700</v>
      </c>
    </row>
    <row r="61" spans="6:7">
      <c r="G61" s="74">
        <v>10065436.1</v>
      </c>
    </row>
    <row r="63" spans="6:7">
      <c r="F63" s="68" t="s">
        <v>835</v>
      </c>
      <c r="G63" s="74">
        <f>G61-G57</f>
        <v>1541736.0999999996</v>
      </c>
    </row>
    <row r="66" spans="7:7">
      <c r="G66" s="74">
        <f>G63/3</f>
        <v>513912.03333333321</v>
      </c>
    </row>
    <row r="103" spans="1:11" s="74" customFormat="1">
      <c r="A103" s="1"/>
      <c r="B103" s="1"/>
      <c r="C103" s="1"/>
      <c r="D103" s="1"/>
      <c r="E103" s="1"/>
      <c r="F103" s="162"/>
      <c r="H103" s="1"/>
      <c r="I103" s="1"/>
      <c r="J103" s="1"/>
      <c r="K103" s="1"/>
    </row>
    <row r="104" spans="1:11" s="74" customFormat="1">
      <c r="A104" s="1"/>
      <c r="B104" s="1"/>
      <c r="C104" s="1"/>
      <c r="D104" s="1"/>
      <c r="E104" s="1"/>
      <c r="F104" s="162"/>
      <c r="H104" s="1"/>
      <c r="I104" s="1"/>
      <c r="J104" s="1"/>
      <c r="K104" s="1"/>
    </row>
    <row r="105" spans="1:11" s="74" customFormat="1">
      <c r="A105" s="1"/>
      <c r="B105" s="1"/>
      <c r="C105" s="1"/>
      <c r="D105" s="1"/>
      <c r="E105" s="1"/>
      <c r="F105" s="162"/>
      <c r="H105" s="1"/>
      <c r="I105" s="1"/>
      <c r="J105" s="1"/>
      <c r="K105" s="1"/>
    </row>
    <row r="106" spans="1:11" s="74" customFormat="1">
      <c r="A106" s="1"/>
      <c r="B106" s="1"/>
      <c r="C106" s="1"/>
      <c r="D106" s="1"/>
      <c r="E106" s="1"/>
      <c r="F106" s="162"/>
      <c r="H106" s="1"/>
      <c r="I106" s="1"/>
      <c r="J106" s="1"/>
      <c r="K106" s="1"/>
    </row>
    <row r="107" spans="1:11" s="74" customFormat="1">
      <c r="A107" s="1"/>
      <c r="B107" s="1"/>
      <c r="C107" s="1"/>
      <c r="D107" s="1"/>
      <c r="E107" s="1"/>
      <c r="F107" s="162"/>
      <c r="H107" s="1"/>
      <c r="I107" s="1"/>
      <c r="J107" s="1"/>
      <c r="K107" s="1"/>
    </row>
    <row r="108" spans="1:11" s="74" customFormat="1">
      <c r="A108" s="1"/>
      <c r="B108" s="1"/>
      <c r="C108" s="1"/>
      <c r="D108" s="1"/>
      <c r="E108" s="1"/>
      <c r="F108" s="162"/>
      <c r="H108" s="1"/>
      <c r="I108" s="1"/>
      <c r="J108" s="1"/>
      <c r="K108" s="1"/>
    </row>
    <row r="109" spans="1:11" s="74" customFormat="1">
      <c r="A109" s="1"/>
      <c r="B109" s="1"/>
      <c r="C109" s="1"/>
      <c r="D109" s="1"/>
      <c r="E109" s="1"/>
      <c r="F109" s="162"/>
      <c r="H109" s="1"/>
      <c r="I109" s="1"/>
      <c r="J109" s="1"/>
      <c r="K109" s="1"/>
    </row>
    <row r="110" spans="1:11" s="74" customFormat="1">
      <c r="A110" s="1"/>
      <c r="B110" s="1"/>
      <c r="C110" s="1"/>
      <c r="D110" s="1"/>
      <c r="E110" s="1"/>
      <c r="F110" s="162"/>
      <c r="H110" s="1"/>
      <c r="I110" s="1"/>
      <c r="J110" s="1"/>
      <c r="K110" s="1"/>
    </row>
    <row r="111" spans="1:11" s="74" customFormat="1">
      <c r="A111" s="1"/>
      <c r="B111" s="1"/>
      <c r="C111" s="1"/>
      <c r="D111" s="1"/>
      <c r="E111" s="1"/>
      <c r="F111" s="162"/>
      <c r="H111" s="1"/>
      <c r="I111" s="1"/>
      <c r="J111" s="1"/>
      <c r="K111" s="1"/>
    </row>
    <row r="112" spans="1:11" s="74" customFormat="1">
      <c r="A112" s="1"/>
      <c r="B112" s="1"/>
      <c r="C112" s="1"/>
      <c r="D112" s="1"/>
      <c r="E112" s="1"/>
      <c r="F112" s="162"/>
      <c r="H112" s="1"/>
      <c r="I112" s="1"/>
      <c r="J112" s="1"/>
      <c r="K112" s="1"/>
    </row>
    <row r="113" spans="1:11" s="74" customFormat="1">
      <c r="A113" s="1"/>
      <c r="B113" s="1"/>
      <c r="C113" s="1"/>
      <c r="D113" s="1"/>
      <c r="E113" s="1"/>
      <c r="F113" s="162"/>
      <c r="H113" s="1"/>
      <c r="I113" s="1"/>
      <c r="J113" s="1"/>
      <c r="K113" s="1"/>
    </row>
    <row r="114" spans="1:11" s="74" customFormat="1">
      <c r="A114" s="1"/>
      <c r="B114" s="1"/>
      <c r="C114" s="1"/>
      <c r="D114" s="1"/>
      <c r="E114" s="1"/>
      <c r="F114" s="162"/>
      <c r="H114" s="1"/>
      <c r="I114" s="1"/>
      <c r="J114" s="1"/>
      <c r="K114" s="1"/>
    </row>
    <row r="115" spans="1:11" s="74" customFormat="1">
      <c r="A115" s="1"/>
      <c r="B115" s="1"/>
      <c r="C115" s="1"/>
      <c r="D115" s="1"/>
      <c r="E115" s="1"/>
      <c r="F115" s="162"/>
      <c r="H115" s="1"/>
      <c r="I115" s="1"/>
      <c r="J115" s="1"/>
      <c r="K115" s="1"/>
    </row>
    <row r="116" spans="1:11" s="74" customFormat="1">
      <c r="A116" s="1"/>
      <c r="B116" s="1"/>
      <c r="C116" s="1"/>
      <c r="D116" s="1"/>
      <c r="E116" s="1"/>
      <c r="F116" s="162"/>
      <c r="H116" s="1"/>
      <c r="I116" s="1"/>
      <c r="J116" s="1"/>
      <c r="K116" s="1"/>
    </row>
    <row r="117" spans="1:11" s="74" customFormat="1">
      <c r="A117" s="1"/>
      <c r="B117" s="1"/>
      <c r="C117" s="1"/>
      <c r="D117" s="1"/>
      <c r="E117" s="1"/>
      <c r="F117" s="162"/>
      <c r="H117" s="1"/>
      <c r="I117" s="1"/>
      <c r="J117" s="1"/>
      <c r="K117" s="1"/>
    </row>
    <row r="118" spans="1:11" s="74" customFormat="1">
      <c r="A118" s="1"/>
      <c r="B118" s="1"/>
      <c r="C118" s="1"/>
      <c r="D118" s="1"/>
      <c r="E118" s="1"/>
      <c r="F118" s="162"/>
      <c r="H118" s="1"/>
      <c r="I118" s="1"/>
      <c r="J118" s="1"/>
      <c r="K118" s="1"/>
    </row>
    <row r="119" spans="1:11" s="74" customFormat="1">
      <c r="A119" s="1"/>
      <c r="B119" s="1"/>
      <c r="C119" s="1"/>
      <c r="D119" s="1"/>
      <c r="E119" s="1"/>
      <c r="F119" s="162"/>
      <c r="H119" s="1"/>
      <c r="I119" s="1"/>
      <c r="J119" s="1"/>
      <c r="K119" s="1"/>
    </row>
    <row r="120" spans="1:11" s="74" customFormat="1">
      <c r="A120" s="1"/>
      <c r="B120" s="1"/>
      <c r="C120" s="1"/>
      <c r="D120" s="1"/>
      <c r="E120" s="1"/>
      <c r="F120" s="162"/>
      <c r="H120" s="1"/>
      <c r="I120" s="1"/>
      <c r="J120" s="1"/>
      <c r="K120" s="1"/>
    </row>
    <row r="121" spans="1:11" s="74" customFormat="1">
      <c r="A121" s="1"/>
      <c r="B121" s="1"/>
      <c r="C121" s="1"/>
      <c r="D121" s="1"/>
      <c r="E121" s="1"/>
      <c r="F121" s="162"/>
      <c r="H121" s="1"/>
      <c r="I121" s="1"/>
      <c r="J121" s="1"/>
      <c r="K121" s="1"/>
    </row>
    <row r="122" spans="1:11" s="74" customFormat="1">
      <c r="A122" s="1"/>
      <c r="B122" s="1"/>
      <c r="C122" s="1"/>
      <c r="D122" s="1"/>
      <c r="E122" s="1"/>
      <c r="F122" s="162"/>
      <c r="H122" s="1"/>
      <c r="I122" s="1"/>
      <c r="J122" s="1"/>
      <c r="K122" s="1"/>
    </row>
    <row r="123" spans="1:11" s="74" customFormat="1">
      <c r="A123" s="1"/>
      <c r="B123" s="1"/>
      <c r="C123" s="1"/>
      <c r="D123" s="1"/>
      <c r="E123" s="1"/>
      <c r="F123" s="162"/>
      <c r="H123" s="1"/>
      <c r="I123" s="1"/>
      <c r="J123" s="1"/>
      <c r="K123" s="1"/>
    </row>
    <row r="124" spans="1:11" s="74" customFormat="1">
      <c r="A124" s="1"/>
      <c r="B124" s="1"/>
      <c r="C124" s="1"/>
      <c r="D124" s="1"/>
      <c r="E124" s="1"/>
      <c r="F124" s="162"/>
      <c r="H124" s="1"/>
      <c r="I124" s="1"/>
      <c r="J124" s="1"/>
      <c r="K124" s="1"/>
    </row>
    <row r="125" spans="1:11" s="74" customFormat="1">
      <c r="A125" s="1"/>
      <c r="B125" s="1"/>
      <c r="C125" s="1"/>
      <c r="D125" s="1"/>
      <c r="E125" s="1"/>
      <c r="F125" s="162"/>
      <c r="H125" s="1"/>
      <c r="I125" s="1"/>
      <c r="J125" s="1"/>
      <c r="K125" s="1"/>
    </row>
    <row r="126" spans="1:11" s="74" customFormat="1">
      <c r="A126" s="1"/>
      <c r="B126" s="1"/>
      <c r="C126" s="1"/>
      <c r="D126" s="1"/>
      <c r="E126" s="1"/>
      <c r="F126" s="162"/>
      <c r="H126" s="1"/>
      <c r="I126" s="1"/>
      <c r="J126" s="1"/>
      <c r="K126" s="1"/>
    </row>
    <row r="127" spans="1:11" s="74" customFormat="1">
      <c r="A127" s="1"/>
      <c r="B127" s="1"/>
      <c r="C127" s="1"/>
      <c r="D127" s="1"/>
      <c r="E127" s="1"/>
      <c r="F127" s="162"/>
      <c r="H127" s="1"/>
      <c r="I127" s="1"/>
      <c r="J127" s="1"/>
      <c r="K127" s="1"/>
    </row>
    <row r="128" spans="1:11" s="74" customFormat="1">
      <c r="A128" s="1"/>
      <c r="B128" s="1"/>
      <c r="C128" s="1"/>
      <c r="D128" s="1"/>
      <c r="E128" s="1"/>
      <c r="F128" s="162"/>
      <c r="H128" s="1"/>
      <c r="I128" s="1"/>
      <c r="J128" s="1"/>
      <c r="K128" s="1"/>
    </row>
    <row r="129" spans="1:11" s="74" customFormat="1">
      <c r="A129" s="1"/>
      <c r="B129" s="1"/>
      <c r="C129" s="1"/>
      <c r="D129" s="1"/>
      <c r="E129" s="1"/>
      <c r="F129" s="162"/>
      <c r="H129" s="1"/>
      <c r="I129" s="1"/>
      <c r="J129" s="1"/>
      <c r="K129" s="1"/>
    </row>
    <row r="130" spans="1:11" s="74" customFormat="1">
      <c r="A130" s="1"/>
      <c r="B130" s="1"/>
      <c r="C130" s="1"/>
      <c r="D130" s="1"/>
      <c r="E130" s="1"/>
      <c r="F130" s="162"/>
      <c r="H130" s="1"/>
      <c r="I130" s="1"/>
      <c r="J130" s="1"/>
      <c r="K130" s="1"/>
    </row>
    <row r="131" spans="1:11" s="74" customFormat="1">
      <c r="A131" s="1"/>
      <c r="B131" s="1"/>
      <c r="C131" s="1"/>
      <c r="D131" s="1"/>
      <c r="E131" s="1"/>
      <c r="F131" s="162"/>
      <c r="H131" s="1"/>
      <c r="I131" s="1"/>
      <c r="J131" s="1"/>
      <c r="K131" s="1"/>
    </row>
    <row r="132" spans="1:11" s="74" customFormat="1">
      <c r="A132" s="1"/>
      <c r="B132" s="1"/>
      <c r="C132" s="1"/>
      <c r="D132" s="1"/>
      <c r="E132" s="1"/>
      <c r="F132" s="162"/>
      <c r="H132" s="1"/>
      <c r="I132" s="1"/>
      <c r="J132" s="1"/>
      <c r="K132" s="1"/>
    </row>
    <row r="133" spans="1:11" s="74" customFormat="1">
      <c r="A133" s="1"/>
      <c r="B133" s="1"/>
      <c r="C133" s="1"/>
      <c r="D133" s="1"/>
      <c r="E133" s="1"/>
      <c r="F133" s="162"/>
      <c r="H133" s="1"/>
      <c r="I133" s="1"/>
      <c r="J133" s="1"/>
      <c r="K133" s="1"/>
    </row>
    <row r="141" spans="1:11" s="74" customFormat="1">
      <c r="A141" s="1"/>
      <c r="B141" s="1"/>
      <c r="C141" s="1"/>
      <c r="D141" s="1"/>
      <c r="E141" s="1"/>
      <c r="F141" s="162"/>
      <c r="H141" s="1"/>
      <c r="I141" s="1"/>
      <c r="J141" s="1"/>
      <c r="K141" s="1"/>
    </row>
    <row r="142" spans="1:11" s="74" customFormat="1">
      <c r="A142" s="1"/>
      <c r="B142" s="1"/>
      <c r="C142" s="1"/>
      <c r="D142" s="1"/>
      <c r="E142" s="1"/>
      <c r="F142" s="162"/>
      <c r="H142" s="1"/>
      <c r="I142" s="1"/>
      <c r="J142" s="1"/>
      <c r="K142" s="1"/>
    </row>
    <row r="143" spans="1:11" s="74" customFormat="1">
      <c r="A143" s="1"/>
      <c r="B143" s="1"/>
      <c r="C143" s="1"/>
      <c r="D143" s="1"/>
      <c r="E143" s="1"/>
      <c r="F143" s="162"/>
      <c r="H143" s="1"/>
      <c r="I143" s="1"/>
      <c r="J143" s="1"/>
      <c r="K143" s="1"/>
    </row>
    <row r="144" spans="1:11" s="74" customFormat="1">
      <c r="A144" s="1"/>
      <c r="B144" s="1"/>
      <c r="C144" s="1"/>
      <c r="D144" s="1"/>
      <c r="E144" s="1"/>
      <c r="F144" s="162"/>
      <c r="H144" s="1"/>
      <c r="I144" s="1"/>
      <c r="J144" s="1"/>
      <c r="K144" s="1"/>
    </row>
    <row r="145" spans="1:11" s="74" customFormat="1">
      <c r="A145" s="1"/>
      <c r="B145" s="1"/>
      <c r="C145" s="1"/>
      <c r="D145" s="1"/>
      <c r="E145" s="1"/>
      <c r="F145" s="162"/>
      <c r="H145" s="1"/>
      <c r="I145" s="1"/>
      <c r="J145" s="1"/>
      <c r="K145" s="1"/>
    </row>
    <row r="146" spans="1:11" s="74" customFormat="1">
      <c r="A146" s="1"/>
      <c r="B146" s="1"/>
      <c r="C146" s="1"/>
      <c r="D146" s="1"/>
      <c r="E146" s="1"/>
      <c r="F146" s="162"/>
      <c r="H146" s="1"/>
      <c r="I146" s="1"/>
      <c r="J146" s="1"/>
      <c r="K146" s="1"/>
    </row>
    <row r="147" spans="1:11" s="74" customFormat="1">
      <c r="A147" s="1"/>
      <c r="B147" s="1"/>
      <c r="C147" s="1"/>
      <c r="D147" s="1"/>
      <c r="E147" s="1"/>
      <c r="F147" s="162"/>
      <c r="H147" s="1"/>
      <c r="I147" s="1"/>
      <c r="J147" s="1"/>
      <c r="K147" s="1"/>
    </row>
    <row r="148" spans="1:11" s="74" customFormat="1">
      <c r="A148" s="1"/>
      <c r="B148" s="1"/>
      <c r="C148" s="1"/>
      <c r="D148" s="1"/>
      <c r="E148" s="1"/>
      <c r="F148" s="162"/>
      <c r="H148" s="1"/>
      <c r="I148" s="1"/>
      <c r="J148" s="1"/>
      <c r="K148" s="1"/>
    </row>
    <row r="149" spans="1:11" s="74" customFormat="1">
      <c r="A149" s="1"/>
      <c r="B149" s="1"/>
      <c r="C149" s="1"/>
      <c r="D149" s="1"/>
      <c r="E149" s="1"/>
      <c r="F149" s="162"/>
      <c r="H149" s="1"/>
      <c r="I149" s="1"/>
      <c r="J149" s="1"/>
      <c r="K149" s="1"/>
    </row>
    <row r="150" spans="1:11" s="74" customFormat="1">
      <c r="A150" s="1"/>
      <c r="B150" s="1"/>
      <c r="C150" s="1"/>
      <c r="D150" s="1"/>
      <c r="E150" s="1"/>
      <c r="F150" s="162"/>
      <c r="H150" s="1"/>
      <c r="I150" s="1"/>
      <c r="J150" s="1"/>
      <c r="K150" s="1"/>
    </row>
    <row r="151" spans="1:11" s="74" customFormat="1">
      <c r="A151" s="1"/>
      <c r="B151" s="1"/>
      <c r="C151" s="1"/>
      <c r="D151" s="1"/>
      <c r="E151" s="1"/>
      <c r="F151" s="162"/>
      <c r="H151" s="1"/>
      <c r="I151" s="1"/>
      <c r="J151" s="1"/>
      <c r="K151" s="1"/>
    </row>
    <row r="152" spans="1:11" s="74" customFormat="1">
      <c r="A152" s="1"/>
      <c r="B152" s="1"/>
      <c r="C152" s="1"/>
      <c r="D152" s="1"/>
      <c r="E152" s="1"/>
      <c r="F152" s="162"/>
      <c r="H152" s="1"/>
      <c r="I152" s="1"/>
      <c r="J152" s="1"/>
      <c r="K152" s="1"/>
    </row>
    <row r="153" spans="1:11" s="74" customFormat="1">
      <c r="A153" s="1"/>
      <c r="B153" s="1"/>
      <c r="C153" s="1"/>
      <c r="D153" s="1"/>
      <c r="E153" s="1"/>
      <c r="F153" s="162"/>
      <c r="H153" s="1"/>
      <c r="I153" s="1"/>
      <c r="J153" s="1"/>
      <c r="K153" s="1"/>
    </row>
    <row r="154" spans="1:11" s="74" customFormat="1">
      <c r="A154" s="1"/>
      <c r="B154" s="1"/>
      <c r="C154" s="1"/>
      <c r="D154" s="1"/>
      <c r="E154" s="1"/>
      <c r="F154" s="162"/>
      <c r="H154" s="1"/>
      <c r="I154" s="1"/>
      <c r="J154" s="1"/>
      <c r="K154" s="1"/>
    </row>
    <row r="155" spans="1:11" s="74" customFormat="1">
      <c r="A155" s="1"/>
      <c r="B155" s="1"/>
      <c r="C155" s="1"/>
      <c r="D155" s="1"/>
      <c r="E155" s="1"/>
      <c r="F155" s="162"/>
      <c r="H155" s="1"/>
      <c r="I155" s="1"/>
      <c r="J155" s="1"/>
      <c r="K155" s="1"/>
    </row>
    <row r="156" spans="1:11" s="74" customFormat="1">
      <c r="A156" s="1"/>
      <c r="B156" s="1"/>
      <c r="C156" s="1"/>
      <c r="D156" s="1"/>
      <c r="E156" s="1"/>
      <c r="F156" s="162"/>
      <c r="H156" s="1"/>
      <c r="I156" s="1"/>
      <c r="J156" s="1"/>
      <c r="K156" s="1"/>
    </row>
    <row r="157" spans="1:11" s="74" customFormat="1">
      <c r="A157" s="1"/>
      <c r="B157" s="1"/>
      <c r="C157" s="1"/>
      <c r="D157" s="1"/>
      <c r="E157" s="1"/>
      <c r="F157" s="162"/>
      <c r="H157" s="1"/>
      <c r="I157" s="1"/>
      <c r="J157" s="1"/>
      <c r="K157" s="1"/>
    </row>
    <row r="158" spans="1:11" s="74" customFormat="1">
      <c r="A158" s="1"/>
      <c r="B158" s="1"/>
      <c r="C158" s="1"/>
      <c r="D158" s="1"/>
      <c r="E158" s="1"/>
      <c r="F158" s="162"/>
      <c r="H158" s="1"/>
      <c r="I158" s="1"/>
      <c r="J158" s="1"/>
      <c r="K158" s="1"/>
    </row>
    <row r="159" spans="1:11" s="74" customFormat="1">
      <c r="A159" s="1"/>
      <c r="B159" s="1"/>
      <c r="C159" s="1"/>
      <c r="D159" s="1"/>
      <c r="E159" s="1"/>
      <c r="F159" s="162"/>
      <c r="H159" s="1"/>
      <c r="I159" s="1"/>
      <c r="J159" s="1"/>
      <c r="K159" s="1"/>
    </row>
    <row r="160" spans="1:11" s="74" customFormat="1">
      <c r="A160" s="1"/>
      <c r="B160" s="1"/>
      <c r="C160" s="1"/>
      <c r="D160" s="1"/>
      <c r="E160" s="1"/>
      <c r="F160" s="162"/>
      <c r="H160" s="1"/>
      <c r="I160" s="1"/>
      <c r="J160" s="1"/>
      <c r="K160" s="1"/>
    </row>
    <row r="161" spans="1:11" s="74" customFormat="1">
      <c r="A161" s="1"/>
      <c r="B161" s="1"/>
      <c r="C161" s="1"/>
      <c r="D161" s="1"/>
      <c r="E161" s="1"/>
      <c r="F161" s="162"/>
      <c r="H161" s="1"/>
      <c r="I161" s="1"/>
      <c r="J161" s="1"/>
      <c r="K161" s="1"/>
    </row>
    <row r="162" spans="1:11" s="74" customFormat="1">
      <c r="A162" s="1"/>
      <c r="B162" s="1"/>
      <c r="C162" s="1"/>
      <c r="D162" s="1"/>
      <c r="E162" s="1"/>
      <c r="F162" s="162"/>
      <c r="H162" s="1"/>
      <c r="I162" s="1"/>
      <c r="J162" s="1"/>
      <c r="K162" s="1"/>
    </row>
    <row r="163" spans="1:11" s="74" customFormat="1">
      <c r="A163" s="1"/>
      <c r="B163" s="1"/>
      <c r="C163" s="1"/>
      <c r="D163" s="1"/>
      <c r="E163" s="1"/>
      <c r="F163" s="162"/>
      <c r="H163" s="1"/>
      <c r="I163" s="1"/>
      <c r="J163" s="1"/>
      <c r="K163" s="1"/>
    </row>
    <row r="164" spans="1:11" s="74" customFormat="1">
      <c r="A164" s="1"/>
      <c r="B164" s="1"/>
      <c r="C164" s="1"/>
      <c r="D164" s="1"/>
      <c r="E164" s="1"/>
      <c r="F164" s="162"/>
      <c r="H164" s="1"/>
      <c r="I164" s="1"/>
      <c r="J164" s="1"/>
      <c r="K164" s="1"/>
    </row>
    <row r="165" spans="1:11" s="74" customFormat="1">
      <c r="A165" s="1"/>
      <c r="B165" s="1"/>
      <c r="C165" s="1"/>
      <c r="D165" s="1"/>
      <c r="E165" s="1"/>
      <c r="F165" s="162"/>
      <c r="H165" s="1"/>
      <c r="I165" s="1"/>
      <c r="J165" s="1"/>
      <c r="K165" s="1"/>
    </row>
    <row r="166" spans="1:11" s="74" customFormat="1">
      <c r="A166" s="1"/>
      <c r="B166" s="1"/>
      <c r="C166" s="1"/>
      <c r="D166" s="1"/>
      <c r="E166" s="1"/>
      <c r="F166" s="162"/>
      <c r="H166" s="1"/>
      <c r="I166" s="1"/>
      <c r="J166" s="1"/>
      <c r="K166" s="1"/>
    </row>
    <row r="167" spans="1:11" s="74" customFormat="1">
      <c r="A167" s="1"/>
      <c r="B167" s="1"/>
      <c r="C167" s="1"/>
      <c r="D167" s="1"/>
      <c r="E167" s="1"/>
      <c r="F167" s="162"/>
      <c r="H167" s="1"/>
      <c r="I167" s="1"/>
      <c r="J167" s="1"/>
      <c r="K167" s="1"/>
    </row>
    <row r="168" spans="1:11" s="74" customFormat="1">
      <c r="A168" s="1"/>
      <c r="B168" s="1"/>
      <c r="C168" s="1"/>
      <c r="D168" s="1"/>
      <c r="E168" s="1"/>
      <c r="F168" s="162"/>
      <c r="H168" s="1"/>
      <c r="I168" s="1"/>
      <c r="J168" s="1"/>
      <c r="K168" s="1"/>
    </row>
    <row r="169" spans="1:11" s="74" customFormat="1">
      <c r="A169" s="1"/>
      <c r="B169" s="1"/>
      <c r="C169" s="1"/>
      <c r="D169" s="1"/>
      <c r="E169" s="1"/>
      <c r="F169" s="162"/>
      <c r="H169" s="1"/>
      <c r="I169" s="1"/>
      <c r="J169" s="1"/>
      <c r="K169" s="1"/>
    </row>
    <row r="170" spans="1:11" s="74" customFormat="1">
      <c r="A170" s="1"/>
      <c r="B170" s="1"/>
      <c r="C170" s="1"/>
      <c r="D170" s="1"/>
      <c r="E170" s="1"/>
      <c r="F170" s="162"/>
      <c r="H170" s="1"/>
      <c r="I170" s="1"/>
      <c r="J170" s="1"/>
      <c r="K170" s="1"/>
    </row>
    <row r="171" spans="1:11" s="74" customFormat="1">
      <c r="A171" s="1"/>
      <c r="B171" s="1"/>
      <c r="C171" s="1"/>
      <c r="D171" s="1"/>
      <c r="E171" s="1"/>
      <c r="F171" s="162"/>
      <c r="H171" s="1"/>
      <c r="I171" s="1"/>
      <c r="J171" s="1"/>
      <c r="K171" s="1"/>
    </row>
    <row r="172" spans="1:11" s="74" customFormat="1">
      <c r="A172" s="1"/>
      <c r="B172" s="1"/>
      <c r="C172" s="1"/>
      <c r="D172" s="1"/>
      <c r="E172" s="1"/>
      <c r="F172" s="162"/>
      <c r="H172" s="1"/>
      <c r="I172" s="1"/>
      <c r="J172" s="1"/>
      <c r="K172" s="1"/>
    </row>
    <row r="173" spans="1:11" s="74" customFormat="1">
      <c r="A173" s="1"/>
      <c r="B173" s="1"/>
      <c r="C173" s="1"/>
      <c r="D173" s="1"/>
      <c r="E173" s="1"/>
      <c r="F173" s="162"/>
      <c r="H173" s="1"/>
      <c r="I173" s="1"/>
      <c r="J173" s="1"/>
      <c r="K173" s="1"/>
    </row>
    <row r="174" spans="1:11" s="74" customFormat="1">
      <c r="A174" s="1"/>
      <c r="B174" s="1"/>
      <c r="C174" s="1"/>
      <c r="D174" s="1"/>
      <c r="E174" s="1"/>
      <c r="F174" s="162"/>
      <c r="H174" s="1"/>
      <c r="I174" s="1"/>
      <c r="J174" s="1"/>
      <c r="K174" s="1"/>
    </row>
    <row r="175" spans="1:11" s="74" customFormat="1">
      <c r="A175" s="1"/>
      <c r="B175" s="1"/>
      <c r="C175" s="1"/>
      <c r="D175" s="1"/>
      <c r="E175" s="1"/>
      <c r="F175" s="162"/>
      <c r="H175" s="1"/>
      <c r="I175" s="1"/>
      <c r="J175" s="1"/>
      <c r="K175" s="1"/>
    </row>
  </sheetData>
  <mergeCells count="1">
    <mergeCell ref="A1:G1"/>
  </mergeCells>
  <phoneticPr fontId="8" type="noConversion"/>
  <pageMargins left="0.9055118110236221" right="0.11811023622047245" top="0.74803149606299213" bottom="0.74803149606299213" header="0.31496062992125984" footer="0.31496062992125984"/>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157C9-99AF-4AE9-970F-AADCDA08FFD7}">
  <sheetPr codeName="Sheet6"/>
  <dimension ref="A1:K237"/>
  <sheetViews>
    <sheetView tabSelected="1" view="pageBreakPreview" topLeftCell="A232" zoomScaleNormal="100" zoomScaleSheetLayoutView="100" workbookViewId="0">
      <selection activeCell="G42" sqref="G42:G48"/>
    </sheetView>
  </sheetViews>
  <sheetFormatPr defaultColWidth="8.77734375" defaultRowHeight="13.2"/>
  <cols>
    <col min="1" max="1" width="9.109375" style="87" customWidth="1"/>
    <col min="2" max="2" width="10.44140625" style="87" customWidth="1"/>
    <col min="3" max="3" width="39.109375" style="1" customWidth="1"/>
    <col min="4" max="4" width="7.21875" style="1" customWidth="1"/>
    <col min="5" max="5" width="9.109375" style="82" customWidth="1"/>
    <col min="6" max="6" width="16.77734375" style="68" customWidth="1"/>
    <col min="7" max="7" width="19.109375" style="68" customWidth="1"/>
    <col min="8" max="8" width="13.44140625" style="1" customWidth="1"/>
    <col min="9" max="9" width="11" style="1" customWidth="1"/>
    <col min="10" max="16384" width="8.77734375" style="1"/>
  </cols>
  <sheetData>
    <row r="1" spans="1:11" ht="76.2" customHeight="1">
      <c r="A1" s="572"/>
      <c r="B1" s="573"/>
      <c r="C1" s="752" t="s">
        <v>832</v>
      </c>
      <c r="D1" s="752"/>
      <c r="E1" s="752"/>
      <c r="F1" s="752"/>
      <c r="G1" s="753"/>
    </row>
    <row r="2" spans="1:11" ht="30" customHeight="1">
      <c r="A2" s="88" t="s">
        <v>1</v>
      </c>
      <c r="B2" s="89" t="s">
        <v>2</v>
      </c>
      <c r="C2" s="90" t="s">
        <v>3</v>
      </c>
      <c r="D2" s="2" t="s">
        <v>4</v>
      </c>
      <c r="E2" s="90" t="s">
        <v>5</v>
      </c>
      <c r="F2" s="104" t="s">
        <v>6</v>
      </c>
      <c r="G2" s="105" t="s">
        <v>7</v>
      </c>
    </row>
    <row r="3" spans="1:11" ht="29.25" customHeight="1">
      <c r="A3" s="286"/>
      <c r="B3" s="103"/>
      <c r="C3" s="94" t="s">
        <v>767</v>
      </c>
      <c r="D3" s="94"/>
      <c r="E3" s="81"/>
      <c r="F3" s="69"/>
      <c r="G3" s="91"/>
    </row>
    <row r="4" spans="1:11" ht="9.6" customHeight="1">
      <c r="A4" s="92"/>
      <c r="B4" s="103"/>
      <c r="C4" s="139"/>
      <c r="D4" s="429"/>
      <c r="E4" s="108"/>
      <c r="F4" s="64"/>
      <c r="G4" s="65" t="str">
        <f>IF(F4="","",E4*F4)</f>
        <v/>
      </c>
    </row>
    <row r="5" spans="1:11" s="11" customFormat="1" ht="26.4">
      <c r="A5" s="111" t="s">
        <v>346</v>
      </c>
      <c r="B5" s="103" t="s">
        <v>225</v>
      </c>
      <c r="C5" s="158" t="s">
        <v>366</v>
      </c>
      <c r="D5" s="158"/>
      <c r="E5" s="28"/>
      <c r="F5" s="64"/>
      <c r="G5" s="65" t="str">
        <f>IF(F5="","",E5*F5)</f>
        <v/>
      </c>
      <c r="H5" s="75"/>
      <c r="I5" s="10"/>
      <c r="J5" s="10"/>
      <c r="K5" s="10"/>
    </row>
    <row r="6" spans="1:11" s="11" customFormat="1">
      <c r="A6" s="92"/>
      <c r="B6" s="7"/>
      <c r="C6" s="200"/>
      <c r="D6" s="200"/>
      <c r="E6" s="132"/>
      <c r="F6" s="66"/>
      <c r="G6" s="67"/>
      <c r="H6" s="75"/>
      <c r="I6" s="10"/>
      <c r="J6" s="10"/>
      <c r="K6" s="10"/>
    </row>
    <row r="7" spans="1:11" s="11" customFormat="1">
      <c r="A7" s="92" t="s">
        <v>635</v>
      </c>
      <c r="B7" s="103">
        <v>8.1999999999999993</v>
      </c>
      <c r="C7" s="228" t="s">
        <v>367</v>
      </c>
      <c r="D7" s="228"/>
      <c r="E7" s="132"/>
      <c r="F7" s="64"/>
      <c r="G7" s="65" t="str">
        <f>IF(F7="","",E7*F7)</f>
        <v/>
      </c>
      <c r="H7" s="75"/>
      <c r="I7" s="10"/>
      <c r="J7" s="10"/>
      <c r="K7" s="10"/>
    </row>
    <row r="8" spans="1:11" s="11" customFormat="1">
      <c r="A8" s="92"/>
      <c r="B8" s="8"/>
      <c r="C8" s="200"/>
      <c r="D8" s="200"/>
      <c r="E8" s="132"/>
      <c r="F8" s="64"/>
      <c r="G8" s="65"/>
      <c r="H8" s="75"/>
      <c r="I8" s="10"/>
      <c r="J8" s="10"/>
      <c r="K8" s="10"/>
    </row>
    <row r="9" spans="1:11" s="11" customFormat="1">
      <c r="A9" s="92"/>
      <c r="B9" s="25" t="s">
        <v>38</v>
      </c>
      <c r="C9" s="228" t="s">
        <v>368</v>
      </c>
      <c r="D9" s="228"/>
      <c r="E9" s="132"/>
      <c r="F9" s="64"/>
      <c r="G9" s="65"/>
      <c r="H9" s="75"/>
      <c r="I9" s="10"/>
      <c r="J9" s="10"/>
      <c r="K9" s="10"/>
    </row>
    <row r="10" spans="1:11" s="11" customFormat="1">
      <c r="A10" s="92"/>
      <c r="B10" s="8"/>
      <c r="C10" s="200"/>
      <c r="D10" s="200"/>
      <c r="E10" s="132"/>
      <c r="F10" s="366"/>
      <c r="G10" s="367"/>
      <c r="H10" s="75"/>
      <c r="I10" s="10"/>
      <c r="J10" s="10"/>
      <c r="K10" s="10"/>
    </row>
    <row r="11" spans="1:11" s="11" customFormat="1" ht="30" customHeight="1">
      <c r="A11" s="92" t="s">
        <v>636</v>
      </c>
      <c r="B11" s="8"/>
      <c r="C11" s="200" t="s">
        <v>369</v>
      </c>
      <c r="D11" s="101" t="s">
        <v>586</v>
      </c>
      <c r="E11" s="227">
        <v>11</v>
      </c>
      <c r="F11" s="366"/>
      <c r="G11" s="590" t="s">
        <v>768</v>
      </c>
      <c r="H11" s="75"/>
      <c r="I11" s="10"/>
      <c r="J11" s="10"/>
      <c r="K11" s="10"/>
    </row>
    <row r="12" spans="1:11" s="11" customFormat="1">
      <c r="A12" s="114"/>
      <c r="B12" s="114"/>
      <c r="C12" s="200"/>
      <c r="D12" s="101"/>
      <c r="E12" s="199"/>
      <c r="F12" s="366"/>
      <c r="G12" s="367"/>
      <c r="H12" s="75"/>
      <c r="I12" s="10"/>
      <c r="J12" s="10"/>
      <c r="K12" s="10"/>
    </row>
    <row r="13" spans="1:11" s="15" customFormat="1">
      <c r="A13" s="368"/>
      <c r="B13" s="114"/>
      <c r="C13" s="200" t="s">
        <v>553</v>
      </c>
      <c r="D13" s="101" t="s">
        <v>586</v>
      </c>
      <c r="E13" s="199">
        <v>0.75</v>
      </c>
      <c r="F13" s="366"/>
      <c r="G13" s="590" t="s">
        <v>768</v>
      </c>
      <c r="H13" s="75"/>
      <c r="I13" s="14"/>
      <c r="J13" s="14"/>
      <c r="K13" s="14"/>
    </row>
    <row r="14" spans="1:11" s="11" customFormat="1">
      <c r="A14" s="368"/>
      <c r="B14" s="114"/>
      <c r="C14" s="200"/>
      <c r="D14" s="101"/>
      <c r="E14" s="199"/>
      <c r="F14" s="366"/>
      <c r="G14" s="367"/>
      <c r="H14" s="10"/>
      <c r="I14" s="10"/>
      <c r="J14" s="10"/>
      <c r="K14" s="10"/>
    </row>
    <row r="15" spans="1:11" s="11" customFormat="1">
      <c r="A15" s="92"/>
      <c r="B15" s="212" t="s">
        <v>143</v>
      </c>
      <c r="C15" s="228" t="s">
        <v>370</v>
      </c>
      <c r="D15" s="456"/>
      <c r="E15" s="199"/>
      <c r="F15" s="366"/>
      <c r="G15" s="65"/>
      <c r="H15" s="75"/>
      <c r="I15" s="10"/>
      <c r="J15" s="10"/>
      <c r="K15" s="10"/>
    </row>
    <row r="16" spans="1:11" s="11" customFormat="1">
      <c r="A16" s="92"/>
      <c r="B16" s="7"/>
      <c r="C16" s="230"/>
      <c r="D16" s="456"/>
      <c r="E16" s="112"/>
      <c r="F16" s="366"/>
      <c r="G16" s="367"/>
      <c r="H16" s="75"/>
      <c r="I16" s="10"/>
      <c r="J16" s="10"/>
      <c r="K16" s="10"/>
    </row>
    <row r="17" spans="1:11" s="11" customFormat="1" ht="27" customHeight="1">
      <c r="A17" s="92" t="s">
        <v>637</v>
      </c>
      <c r="B17" s="7"/>
      <c r="C17" s="200" t="s">
        <v>371</v>
      </c>
      <c r="D17" s="451" t="s">
        <v>586</v>
      </c>
      <c r="E17" s="37">
        <v>150</v>
      </c>
      <c r="F17" s="366"/>
      <c r="G17" s="590" t="s">
        <v>768</v>
      </c>
      <c r="H17" s="75"/>
      <c r="I17" s="10"/>
      <c r="J17" s="10"/>
      <c r="K17" s="10"/>
    </row>
    <row r="18" spans="1:11" s="11" customFormat="1">
      <c r="A18" s="92"/>
      <c r="B18" s="7"/>
      <c r="C18" s="200"/>
      <c r="D18" s="451"/>
      <c r="E18" s="37"/>
      <c r="F18" s="369"/>
      <c r="G18" s="345"/>
      <c r="H18" s="75"/>
      <c r="I18" s="10"/>
      <c r="J18" s="10"/>
      <c r="K18" s="10"/>
    </row>
    <row r="19" spans="1:11" s="11" customFormat="1">
      <c r="A19" s="92" t="s">
        <v>638</v>
      </c>
      <c r="B19" s="7"/>
      <c r="C19" s="200" t="s">
        <v>372</v>
      </c>
      <c r="D19" s="451" t="s">
        <v>586</v>
      </c>
      <c r="E19" s="37">
        <v>35</v>
      </c>
      <c r="F19" s="366"/>
      <c r="G19" s="590" t="s">
        <v>768</v>
      </c>
      <c r="H19" s="75"/>
      <c r="I19" s="10"/>
      <c r="J19" s="10"/>
      <c r="K19" s="10"/>
    </row>
    <row r="20" spans="1:11" s="11" customFormat="1" ht="10.199999999999999" customHeight="1">
      <c r="A20" s="92"/>
      <c r="B20" s="7"/>
      <c r="C20" s="200"/>
      <c r="D20" s="37"/>
      <c r="E20" s="229"/>
      <c r="F20" s="66"/>
      <c r="G20" s="67"/>
      <c r="H20" s="75"/>
      <c r="I20" s="10"/>
      <c r="J20" s="10"/>
      <c r="K20" s="10"/>
    </row>
    <row r="21" spans="1:11" s="11" customFormat="1" ht="26.4">
      <c r="A21" s="92" t="s">
        <v>639</v>
      </c>
      <c r="B21" s="7"/>
      <c r="C21" s="200" t="s">
        <v>373</v>
      </c>
      <c r="D21" s="451" t="s">
        <v>586</v>
      </c>
      <c r="E21" s="37">
        <v>3</v>
      </c>
      <c r="F21" s="366"/>
      <c r="G21" s="590" t="s">
        <v>768</v>
      </c>
      <c r="H21" s="75"/>
      <c r="I21" s="10"/>
      <c r="J21" s="10"/>
      <c r="K21" s="10"/>
    </row>
    <row r="22" spans="1:11" s="11" customFormat="1" ht="10.199999999999999" customHeight="1">
      <c r="A22" s="92"/>
      <c r="B22" s="7"/>
      <c r="C22" s="200"/>
      <c r="D22" s="451"/>
      <c r="E22" s="37"/>
      <c r="F22" s="366"/>
      <c r="G22" s="65"/>
      <c r="H22" s="75"/>
      <c r="I22" s="10"/>
      <c r="J22" s="10"/>
      <c r="K22" s="10"/>
    </row>
    <row r="23" spans="1:11" s="11" customFormat="1" ht="26.4">
      <c r="A23" s="92" t="s">
        <v>640</v>
      </c>
      <c r="B23" s="7"/>
      <c r="C23" s="200" t="s">
        <v>374</v>
      </c>
      <c r="D23" s="451" t="s">
        <v>586</v>
      </c>
      <c r="E23" s="37">
        <v>0.5</v>
      </c>
      <c r="F23" s="366"/>
      <c r="G23" s="590" t="s">
        <v>768</v>
      </c>
      <c r="H23" s="75"/>
      <c r="I23" s="10"/>
      <c r="J23" s="10"/>
      <c r="K23" s="10"/>
    </row>
    <row r="24" spans="1:11" s="11" customFormat="1">
      <c r="A24" s="92"/>
      <c r="B24" s="7"/>
      <c r="C24" s="200"/>
      <c r="D24" s="451"/>
      <c r="E24" s="37"/>
      <c r="F24" s="366"/>
      <c r="G24" s="65"/>
      <c r="H24" s="75"/>
      <c r="J24" s="10"/>
      <c r="K24" s="10"/>
    </row>
    <row r="25" spans="1:11" s="11" customFormat="1" ht="26.4">
      <c r="A25" s="92" t="s">
        <v>641</v>
      </c>
      <c r="B25" s="7"/>
      <c r="C25" s="200" t="s">
        <v>375</v>
      </c>
      <c r="D25" s="451" t="s">
        <v>586</v>
      </c>
      <c r="E25" s="37">
        <v>2.5</v>
      </c>
      <c r="F25" s="366"/>
      <c r="G25" s="590" t="s">
        <v>768</v>
      </c>
      <c r="H25" s="75"/>
      <c r="I25" s="10"/>
      <c r="J25" s="10"/>
      <c r="K25" s="10"/>
    </row>
    <row r="26" spans="1:11" s="11" customFormat="1">
      <c r="A26" s="92"/>
      <c r="B26" s="7"/>
      <c r="C26" s="200"/>
      <c r="D26" s="451"/>
      <c r="E26" s="37"/>
      <c r="F26" s="366"/>
      <c r="G26" s="65"/>
      <c r="H26" s="75"/>
      <c r="I26" s="10"/>
      <c r="J26" s="10"/>
      <c r="K26" s="10"/>
    </row>
    <row r="27" spans="1:11" s="11" customFormat="1">
      <c r="A27" s="92" t="s">
        <v>642</v>
      </c>
      <c r="B27" s="7"/>
      <c r="C27" s="200" t="s">
        <v>376</v>
      </c>
      <c r="D27" s="451" t="s">
        <v>586</v>
      </c>
      <c r="E27" s="37">
        <v>1</v>
      </c>
      <c r="F27" s="366"/>
      <c r="G27" s="590" t="s">
        <v>768</v>
      </c>
      <c r="H27" s="75"/>
      <c r="I27" s="10"/>
      <c r="J27" s="10"/>
      <c r="K27" s="10"/>
    </row>
    <row r="28" spans="1:11" s="11" customFormat="1">
      <c r="A28" s="92"/>
      <c r="B28" s="7"/>
      <c r="C28" s="200"/>
      <c r="D28" s="451"/>
      <c r="E28" s="37"/>
      <c r="F28" s="366"/>
      <c r="G28" s="65"/>
      <c r="H28" s="75"/>
      <c r="I28" s="10"/>
      <c r="J28" s="10"/>
      <c r="K28" s="10"/>
    </row>
    <row r="29" spans="1:11" s="11" customFormat="1">
      <c r="A29" s="111" t="s">
        <v>643</v>
      </c>
      <c r="B29" s="103" t="s">
        <v>44</v>
      </c>
      <c r="C29" s="228" t="s">
        <v>377</v>
      </c>
      <c r="D29" s="451"/>
      <c r="E29" s="37"/>
      <c r="F29" s="366"/>
      <c r="G29" s="65"/>
      <c r="H29" s="75"/>
      <c r="I29" s="10"/>
      <c r="J29" s="10"/>
      <c r="K29" s="10"/>
    </row>
    <row r="30" spans="1:11" s="11" customFormat="1">
      <c r="A30" s="92"/>
      <c r="B30" s="7"/>
      <c r="C30" s="200"/>
      <c r="D30" s="451"/>
      <c r="E30" s="37"/>
      <c r="F30" s="366"/>
      <c r="G30" s="65"/>
      <c r="H30" s="75"/>
      <c r="I30" s="10"/>
      <c r="J30" s="10"/>
      <c r="K30" s="10"/>
    </row>
    <row r="31" spans="1:11" s="11" customFormat="1" ht="24" customHeight="1">
      <c r="A31" s="92" t="s">
        <v>644</v>
      </c>
      <c r="B31" s="7"/>
      <c r="C31" s="200" t="s">
        <v>378</v>
      </c>
      <c r="D31" s="451" t="s">
        <v>65</v>
      </c>
      <c r="E31" s="37">
        <v>25</v>
      </c>
      <c r="F31" s="366"/>
      <c r="G31" s="590" t="s">
        <v>768</v>
      </c>
      <c r="H31" s="75"/>
      <c r="I31" s="10"/>
      <c r="J31" s="10"/>
      <c r="K31" s="10"/>
    </row>
    <row r="32" spans="1:11" s="11" customFormat="1">
      <c r="A32" s="92"/>
      <c r="B32" s="7"/>
      <c r="C32" s="200"/>
      <c r="D32" s="451"/>
      <c r="E32" s="37"/>
      <c r="F32" s="366"/>
      <c r="G32" s="65"/>
      <c r="H32" s="75"/>
      <c r="I32" s="10"/>
      <c r="J32" s="10"/>
      <c r="K32" s="10"/>
    </row>
    <row r="33" spans="1:11" s="11" customFormat="1" ht="22.2" customHeight="1">
      <c r="A33" s="92" t="s">
        <v>645</v>
      </c>
      <c r="B33" s="7"/>
      <c r="C33" s="200" t="s">
        <v>379</v>
      </c>
      <c r="D33" s="451" t="s">
        <v>65</v>
      </c>
      <c r="E33" s="37">
        <v>22.5</v>
      </c>
      <c r="F33" s="366"/>
      <c r="G33" s="590" t="s">
        <v>768</v>
      </c>
      <c r="H33" s="75"/>
      <c r="I33" s="10"/>
      <c r="J33" s="10"/>
      <c r="K33" s="10"/>
    </row>
    <row r="34" spans="1:11" s="11" customFormat="1">
      <c r="A34" s="92"/>
      <c r="B34" s="7"/>
      <c r="C34" s="200"/>
      <c r="D34" s="451"/>
      <c r="E34" s="37"/>
      <c r="F34" s="366"/>
      <c r="G34" s="65"/>
      <c r="H34" s="75"/>
      <c r="I34" s="10"/>
      <c r="J34" s="10"/>
      <c r="K34" s="10"/>
    </row>
    <row r="35" spans="1:11" s="11" customFormat="1" ht="27" customHeight="1">
      <c r="A35" s="92" t="s">
        <v>646</v>
      </c>
      <c r="B35" s="7"/>
      <c r="C35" s="200" t="s">
        <v>380</v>
      </c>
      <c r="D35" s="451" t="s">
        <v>65</v>
      </c>
      <c r="E35" s="37">
        <v>31</v>
      </c>
      <c r="F35" s="366"/>
      <c r="G35" s="590" t="s">
        <v>768</v>
      </c>
      <c r="H35" s="75"/>
      <c r="I35" s="10"/>
      <c r="J35" s="10"/>
      <c r="K35" s="10"/>
    </row>
    <row r="36" spans="1:11" s="11" customFormat="1">
      <c r="A36" s="92"/>
      <c r="B36" s="7"/>
      <c r="C36" s="200"/>
      <c r="D36" s="451"/>
      <c r="E36" s="37"/>
      <c r="F36" s="366"/>
      <c r="G36" s="65"/>
      <c r="H36" s="75"/>
      <c r="I36" s="10"/>
      <c r="J36" s="10"/>
      <c r="K36" s="10"/>
    </row>
    <row r="37" spans="1:11" s="11" customFormat="1">
      <c r="A37" s="92" t="s">
        <v>647</v>
      </c>
      <c r="B37" s="7"/>
      <c r="C37" s="200" t="s">
        <v>381</v>
      </c>
      <c r="D37" s="451" t="s">
        <v>65</v>
      </c>
      <c r="E37" s="37">
        <v>28</v>
      </c>
      <c r="F37" s="366"/>
      <c r="G37" s="590" t="s">
        <v>768</v>
      </c>
      <c r="H37" s="75"/>
      <c r="I37" s="10"/>
      <c r="J37" s="10"/>
      <c r="K37" s="10"/>
    </row>
    <row r="38" spans="1:11" s="11" customFormat="1">
      <c r="A38" s="92"/>
      <c r="B38" s="7"/>
      <c r="C38" s="200"/>
      <c r="D38" s="37"/>
      <c r="E38" s="138"/>
      <c r="F38" s="366"/>
      <c r="G38" s="65"/>
      <c r="H38" s="75"/>
      <c r="I38" s="10"/>
      <c r="J38" s="10"/>
      <c r="K38" s="10"/>
    </row>
    <row r="39" spans="1:11" s="11" customFormat="1">
      <c r="A39" s="111" t="s">
        <v>648</v>
      </c>
      <c r="B39" s="103">
        <v>8.3000000000000007</v>
      </c>
      <c r="C39" s="228" t="s">
        <v>382</v>
      </c>
      <c r="D39" s="37"/>
      <c r="E39" s="138"/>
      <c r="F39" s="366"/>
      <c r="G39" s="65"/>
      <c r="H39" s="75"/>
      <c r="I39" s="10"/>
      <c r="J39" s="10"/>
      <c r="K39" s="10"/>
    </row>
    <row r="40" spans="1:11" s="11" customFormat="1">
      <c r="A40" s="92"/>
      <c r="B40" s="7"/>
      <c r="C40" s="200"/>
      <c r="D40" s="12"/>
      <c r="E40" s="138"/>
      <c r="F40" s="366"/>
      <c r="G40" s="65"/>
      <c r="H40" s="75"/>
      <c r="I40" s="10"/>
      <c r="J40" s="10"/>
      <c r="K40" s="10"/>
    </row>
    <row r="41" spans="1:11" s="11" customFormat="1">
      <c r="A41" s="92" t="s">
        <v>649</v>
      </c>
      <c r="B41" s="7" t="s">
        <v>383</v>
      </c>
      <c r="C41" s="200" t="s">
        <v>384</v>
      </c>
      <c r="D41" s="451" t="s">
        <v>587</v>
      </c>
      <c r="E41" s="37">
        <v>10</v>
      </c>
      <c r="F41" s="366"/>
      <c r="G41" s="590" t="s">
        <v>768</v>
      </c>
      <c r="H41" s="75"/>
      <c r="I41" s="10"/>
      <c r="J41" s="10"/>
      <c r="K41" s="10"/>
    </row>
    <row r="42" spans="1:11" s="11" customFormat="1">
      <c r="A42" s="92"/>
      <c r="B42" s="7"/>
      <c r="C42" s="200"/>
      <c r="D42" s="451"/>
      <c r="E42" s="37"/>
      <c r="F42" s="366"/>
      <c r="G42" s="65"/>
      <c r="H42" s="75"/>
      <c r="I42" s="10"/>
      <c r="J42" s="10"/>
      <c r="K42" s="10"/>
    </row>
    <row r="43" spans="1:11" s="11" customFormat="1">
      <c r="A43" s="92" t="s">
        <v>650</v>
      </c>
      <c r="B43" s="7"/>
      <c r="C43" s="200" t="s">
        <v>385</v>
      </c>
      <c r="D43" s="451" t="s">
        <v>587</v>
      </c>
      <c r="E43" s="37">
        <v>1</v>
      </c>
      <c r="F43" s="366"/>
      <c r="G43" s="590" t="s">
        <v>768</v>
      </c>
      <c r="H43" s="75"/>
      <c r="I43" s="10"/>
      <c r="J43" s="10"/>
      <c r="K43" s="10"/>
    </row>
    <row r="44" spans="1:11" s="11" customFormat="1">
      <c r="A44" s="92"/>
      <c r="B44" s="7"/>
      <c r="C44" s="200"/>
      <c r="D44" s="451"/>
      <c r="E44" s="37"/>
      <c r="F44" s="366"/>
      <c r="G44" s="65"/>
      <c r="H44" s="75"/>
      <c r="I44" s="10"/>
      <c r="J44" s="10"/>
      <c r="K44" s="10"/>
    </row>
    <row r="45" spans="1:11" s="11" customFormat="1">
      <c r="A45" s="92" t="s">
        <v>651</v>
      </c>
      <c r="B45" s="7"/>
      <c r="C45" s="200" t="s">
        <v>386</v>
      </c>
      <c r="D45" s="451" t="s">
        <v>587</v>
      </c>
      <c r="E45" s="37">
        <v>0.5</v>
      </c>
      <c r="F45" s="366"/>
      <c r="G45" s="590" t="s">
        <v>768</v>
      </c>
      <c r="H45" s="75"/>
      <c r="I45" s="10"/>
      <c r="J45" s="10"/>
      <c r="K45" s="10"/>
    </row>
    <row r="46" spans="1:11" s="11" customFormat="1">
      <c r="A46" s="92"/>
      <c r="B46" s="7"/>
      <c r="C46" s="200"/>
      <c r="D46" s="101"/>
      <c r="E46" s="37"/>
      <c r="F46" s="366"/>
      <c r="G46" s="65"/>
      <c r="H46" s="75"/>
      <c r="I46" s="10"/>
      <c r="J46" s="10"/>
      <c r="K46" s="10"/>
    </row>
    <row r="47" spans="1:11" s="11" customFormat="1">
      <c r="A47" s="92"/>
      <c r="B47" s="7"/>
      <c r="C47" s="200"/>
      <c r="D47" s="101"/>
      <c r="E47" s="37"/>
      <c r="F47" s="366"/>
      <c r="G47" s="65"/>
      <c r="H47" s="75"/>
      <c r="I47" s="10"/>
      <c r="J47" s="10"/>
      <c r="K47" s="10"/>
    </row>
    <row r="48" spans="1:11" s="11" customFormat="1">
      <c r="A48" s="92"/>
      <c r="B48" s="7"/>
      <c r="C48" s="200"/>
      <c r="D48" s="450"/>
      <c r="E48" s="37"/>
      <c r="F48" s="366"/>
      <c r="G48" s="65"/>
      <c r="H48" s="75"/>
      <c r="I48" s="10"/>
      <c r="J48" s="10"/>
      <c r="K48" s="10"/>
    </row>
    <row r="49" spans="1:11" s="11" customFormat="1">
      <c r="A49" s="92"/>
      <c r="B49" s="7"/>
      <c r="C49" s="200"/>
      <c r="D49" s="450"/>
      <c r="E49" s="409"/>
      <c r="F49" s="366"/>
      <c r="G49" s="65"/>
      <c r="H49" s="75"/>
      <c r="I49" s="10"/>
      <c r="J49" s="10"/>
      <c r="K49" s="10"/>
    </row>
    <row r="50" spans="1:11" s="11" customFormat="1" ht="24.6" customHeight="1">
      <c r="A50" s="744" t="s">
        <v>8</v>
      </c>
      <c r="B50" s="745"/>
      <c r="C50" s="745"/>
      <c r="D50" s="745"/>
      <c r="E50" s="745"/>
      <c r="F50" s="751"/>
      <c r="G50" s="283"/>
      <c r="H50" s="75"/>
      <c r="I50" s="10"/>
      <c r="J50" s="10"/>
      <c r="K50" s="10"/>
    </row>
    <row r="51" spans="1:11" s="11" customFormat="1">
      <c r="A51" s="109"/>
      <c r="B51" s="110"/>
      <c r="C51" s="17" t="s">
        <v>9</v>
      </c>
      <c r="D51" s="17"/>
      <c r="E51" s="370"/>
      <c r="F51" s="282"/>
      <c r="G51" s="281"/>
      <c r="H51" s="75"/>
      <c r="I51" s="10"/>
      <c r="J51" s="10"/>
      <c r="K51" s="10"/>
    </row>
    <row r="52" spans="1:11" s="11" customFormat="1">
      <c r="A52" s="36"/>
      <c r="B52" s="7"/>
      <c r="C52" s="18"/>
      <c r="D52" s="18"/>
      <c r="E52" s="22"/>
      <c r="F52" s="64"/>
      <c r="G52" s="65" t="str">
        <f>IF(F52="","",E52*F52)</f>
        <v/>
      </c>
      <c r="H52" s="75"/>
      <c r="I52" s="10"/>
      <c r="J52" s="10"/>
      <c r="K52" s="10"/>
    </row>
    <row r="53" spans="1:11" s="11" customFormat="1">
      <c r="A53" s="111" t="s">
        <v>652</v>
      </c>
      <c r="B53" s="103">
        <v>8.4</v>
      </c>
      <c r="C53" s="228" t="s">
        <v>387</v>
      </c>
      <c r="D53" s="228"/>
      <c r="E53" s="37"/>
      <c r="F53" s="366"/>
      <c r="G53" s="65"/>
      <c r="H53" s="75"/>
      <c r="I53" s="10"/>
      <c r="J53" s="10"/>
      <c r="K53" s="10"/>
    </row>
    <row r="54" spans="1:11" s="11" customFormat="1">
      <c r="A54" s="92"/>
      <c r="B54" s="7"/>
      <c r="C54" s="200"/>
      <c r="D54" s="200"/>
      <c r="E54" s="37"/>
      <c r="F54" s="366"/>
      <c r="G54" s="590"/>
      <c r="H54" s="75"/>
      <c r="I54" s="10"/>
      <c r="J54" s="10"/>
      <c r="K54" s="10"/>
    </row>
    <row r="55" spans="1:11" s="11" customFormat="1" ht="26.4">
      <c r="A55" s="92" t="s">
        <v>653</v>
      </c>
      <c r="B55" s="7" t="s">
        <v>388</v>
      </c>
      <c r="C55" s="200" t="s">
        <v>554</v>
      </c>
      <c r="D55" s="451" t="s">
        <v>586</v>
      </c>
      <c r="E55" s="37">
        <v>85</v>
      </c>
      <c r="F55" s="366"/>
      <c r="G55" s="590" t="s">
        <v>768</v>
      </c>
      <c r="H55" s="75"/>
      <c r="I55" s="10"/>
      <c r="J55" s="10"/>
      <c r="K55" s="10"/>
    </row>
    <row r="56" spans="1:11" s="11" customFormat="1">
      <c r="A56" s="92"/>
      <c r="B56" s="7"/>
      <c r="C56" s="200"/>
      <c r="D56" s="451"/>
      <c r="E56" s="37"/>
      <c r="F56" s="366"/>
      <c r="G56" s="65"/>
      <c r="H56" s="75"/>
      <c r="I56" s="10"/>
      <c r="J56" s="10"/>
      <c r="K56" s="10"/>
    </row>
    <row r="57" spans="1:11" s="11" customFormat="1" ht="28.8" customHeight="1">
      <c r="A57" s="92" t="s">
        <v>654</v>
      </c>
      <c r="B57" s="7"/>
      <c r="C57" s="200" t="s">
        <v>389</v>
      </c>
      <c r="D57" s="451" t="s">
        <v>131</v>
      </c>
      <c r="E57" s="37">
        <v>15</v>
      </c>
      <c r="F57" s="366"/>
      <c r="G57" s="590" t="s">
        <v>768</v>
      </c>
      <c r="H57" s="75"/>
      <c r="I57" s="10"/>
      <c r="J57" s="10"/>
      <c r="K57" s="10"/>
    </row>
    <row r="58" spans="1:11" s="11" customFormat="1">
      <c r="A58" s="92"/>
      <c r="B58" s="7"/>
      <c r="C58" s="200"/>
      <c r="D58" s="37"/>
      <c r="E58" s="132"/>
      <c r="F58" s="366"/>
      <c r="G58" s="65"/>
      <c r="H58" s="75"/>
      <c r="I58" s="10"/>
      <c r="J58" s="10"/>
      <c r="K58" s="10"/>
    </row>
    <row r="59" spans="1:11" s="11" customFormat="1">
      <c r="A59" s="111" t="s">
        <v>655</v>
      </c>
      <c r="B59" s="103" t="s">
        <v>390</v>
      </c>
      <c r="C59" s="228" t="s">
        <v>391</v>
      </c>
      <c r="D59" s="37"/>
      <c r="E59" s="132"/>
      <c r="F59" s="366"/>
      <c r="G59" s="65"/>
      <c r="H59" s="75"/>
      <c r="I59" s="10"/>
      <c r="J59" s="10"/>
      <c r="K59" s="10"/>
    </row>
    <row r="60" spans="1:11" s="11" customFormat="1">
      <c r="A60" s="92"/>
      <c r="B60" s="7"/>
      <c r="C60" s="200"/>
      <c r="D60" s="37"/>
      <c r="E60" s="132"/>
      <c r="F60" s="366"/>
      <c r="G60" s="65"/>
      <c r="H60" s="75"/>
      <c r="I60" s="10"/>
      <c r="J60" s="10"/>
      <c r="K60" s="10"/>
    </row>
    <row r="61" spans="1:11" s="11" customFormat="1" ht="26.4">
      <c r="A61" s="92" t="s">
        <v>656</v>
      </c>
      <c r="B61" s="7"/>
      <c r="C61" s="200" t="s">
        <v>392</v>
      </c>
      <c r="D61" s="451" t="s">
        <v>131</v>
      </c>
      <c r="E61" s="37">
        <v>12</v>
      </c>
      <c r="F61" s="366"/>
      <c r="G61" s="590" t="s">
        <v>768</v>
      </c>
      <c r="H61" s="75"/>
      <c r="I61" s="10"/>
      <c r="J61" s="10"/>
      <c r="K61" s="10"/>
    </row>
    <row r="62" spans="1:11" s="11" customFormat="1">
      <c r="A62" s="92"/>
      <c r="B62" s="7"/>
      <c r="C62" s="200" t="s">
        <v>393</v>
      </c>
      <c r="D62" s="451"/>
      <c r="E62" s="37"/>
      <c r="F62" s="366"/>
      <c r="G62" s="65"/>
      <c r="H62" s="75"/>
      <c r="I62" s="10"/>
      <c r="J62" s="10"/>
      <c r="K62" s="10"/>
    </row>
    <row r="63" spans="1:11" s="11" customFormat="1">
      <c r="A63" s="92" t="s">
        <v>657</v>
      </c>
      <c r="B63" s="7"/>
      <c r="C63" s="200" t="s">
        <v>394</v>
      </c>
      <c r="D63" s="451"/>
      <c r="E63" s="37"/>
      <c r="F63" s="366"/>
      <c r="G63" s="65"/>
      <c r="H63" s="75"/>
      <c r="I63" s="10"/>
      <c r="J63" s="10"/>
      <c r="K63" s="10"/>
    </row>
    <row r="64" spans="1:11" s="11" customFormat="1">
      <c r="A64" s="92"/>
      <c r="B64" s="7"/>
      <c r="C64" s="200"/>
      <c r="D64" s="451"/>
      <c r="E64" s="37"/>
      <c r="F64" s="366"/>
      <c r="G64" s="590"/>
      <c r="H64" s="75"/>
      <c r="I64" s="10"/>
      <c r="J64" s="10"/>
      <c r="K64" s="10"/>
    </row>
    <row r="65" spans="1:11" s="11" customFormat="1">
      <c r="A65" s="92" t="s">
        <v>658</v>
      </c>
      <c r="B65" s="7"/>
      <c r="C65" s="200" t="s">
        <v>395</v>
      </c>
      <c r="D65" s="451" t="s">
        <v>131</v>
      </c>
      <c r="E65" s="37">
        <v>10</v>
      </c>
      <c r="F65" s="366"/>
      <c r="G65" s="590" t="s">
        <v>768</v>
      </c>
      <c r="H65" s="75"/>
      <c r="I65" s="10"/>
      <c r="J65" s="10"/>
      <c r="K65" s="10"/>
    </row>
    <row r="66" spans="1:11" s="11" customFormat="1">
      <c r="A66" s="92"/>
      <c r="B66" s="7"/>
      <c r="C66" s="200"/>
      <c r="D66" s="451"/>
      <c r="E66" s="37"/>
      <c r="F66" s="366"/>
      <c r="G66" s="65"/>
      <c r="H66" s="75"/>
      <c r="I66" s="10"/>
      <c r="J66" s="10"/>
      <c r="K66" s="10"/>
    </row>
    <row r="67" spans="1:11" s="11" customFormat="1">
      <c r="A67" s="92" t="s">
        <v>659</v>
      </c>
      <c r="B67" s="7"/>
      <c r="C67" s="200" t="s">
        <v>396</v>
      </c>
      <c r="D67" s="451" t="s">
        <v>131</v>
      </c>
      <c r="E67" s="37">
        <v>30</v>
      </c>
      <c r="F67" s="366"/>
      <c r="G67" s="590" t="s">
        <v>768</v>
      </c>
      <c r="H67" s="75"/>
      <c r="I67" s="10"/>
      <c r="J67" s="10"/>
      <c r="K67" s="10"/>
    </row>
    <row r="68" spans="1:11" s="11" customFormat="1">
      <c r="A68" s="92"/>
      <c r="B68" s="7"/>
      <c r="C68" s="200"/>
      <c r="D68" s="451"/>
      <c r="E68" s="37"/>
      <c r="F68" s="366"/>
      <c r="G68" s="65"/>
      <c r="H68" s="75"/>
      <c r="I68" s="10"/>
      <c r="J68" s="10"/>
      <c r="K68" s="10"/>
    </row>
    <row r="69" spans="1:11" s="11" customFormat="1">
      <c r="A69" s="92" t="s">
        <v>660</v>
      </c>
      <c r="B69" s="7"/>
      <c r="C69" s="200" t="s">
        <v>555</v>
      </c>
      <c r="D69" s="451" t="s">
        <v>131</v>
      </c>
      <c r="E69" s="37">
        <v>50</v>
      </c>
      <c r="F69" s="366"/>
      <c r="G69" s="590" t="s">
        <v>768</v>
      </c>
      <c r="H69" s="75"/>
      <c r="I69" s="10"/>
      <c r="J69" s="10"/>
      <c r="K69" s="10"/>
    </row>
    <row r="70" spans="1:11" s="11" customFormat="1">
      <c r="A70" s="92"/>
      <c r="B70" s="7"/>
      <c r="C70" s="200"/>
      <c r="D70" s="451"/>
      <c r="E70" s="37"/>
      <c r="F70" s="64"/>
      <c r="G70" s="65"/>
      <c r="H70" s="75"/>
      <c r="I70" s="10"/>
      <c r="J70" s="10"/>
      <c r="K70" s="10"/>
    </row>
    <row r="71" spans="1:11" s="11" customFormat="1" ht="31.8" customHeight="1">
      <c r="A71" s="92" t="s">
        <v>661</v>
      </c>
      <c r="B71" s="7"/>
      <c r="C71" s="200" t="s">
        <v>397</v>
      </c>
      <c r="D71" s="451" t="s">
        <v>131</v>
      </c>
      <c r="E71" s="37">
        <v>10</v>
      </c>
      <c r="F71" s="366"/>
      <c r="G71" s="590" t="s">
        <v>768</v>
      </c>
      <c r="H71" s="75"/>
      <c r="I71" s="10"/>
      <c r="J71" s="10"/>
      <c r="K71" s="10"/>
    </row>
    <row r="72" spans="1:11" s="11" customFormat="1">
      <c r="A72" s="92"/>
      <c r="B72" s="7"/>
      <c r="C72" s="200"/>
      <c r="D72" s="451"/>
      <c r="E72" s="37"/>
      <c r="F72" s="366"/>
      <c r="G72" s="65"/>
      <c r="H72" s="75"/>
      <c r="I72" s="10"/>
      <c r="J72" s="10"/>
      <c r="K72" s="10"/>
    </row>
    <row r="73" spans="1:11" s="11" customFormat="1" ht="21" customHeight="1">
      <c r="A73" s="92" t="s">
        <v>662</v>
      </c>
      <c r="B73" s="7"/>
      <c r="C73" s="200" t="s">
        <v>398</v>
      </c>
      <c r="D73" s="451" t="s">
        <v>131</v>
      </c>
      <c r="E73" s="37">
        <v>45</v>
      </c>
      <c r="F73" s="366"/>
      <c r="G73" s="590" t="s">
        <v>768</v>
      </c>
      <c r="H73" s="75"/>
      <c r="I73" s="10"/>
      <c r="J73" s="10"/>
      <c r="K73" s="10"/>
    </row>
    <row r="74" spans="1:11" s="11" customFormat="1">
      <c r="A74" s="92"/>
      <c r="B74" s="7"/>
      <c r="C74" s="200"/>
      <c r="D74" s="451"/>
      <c r="E74" s="37"/>
      <c r="F74" s="366"/>
      <c r="G74" s="65"/>
      <c r="H74" s="75"/>
      <c r="I74" s="10"/>
      <c r="J74" s="10"/>
      <c r="K74" s="10"/>
    </row>
    <row r="75" spans="1:11" s="11" customFormat="1" ht="25.2" customHeight="1">
      <c r="A75" s="92" t="s">
        <v>663</v>
      </c>
      <c r="B75" s="7"/>
      <c r="C75" s="200" t="s">
        <v>399</v>
      </c>
      <c r="D75" s="451" t="s">
        <v>131</v>
      </c>
      <c r="E75" s="37">
        <v>0.75</v>
      </c>
      <c r="F75" s="366"/>
      <c r="G75" s="590" t="s">
        <v>768</v>
      </c>
      <c r="H75" s="75"/>
      <c r="I75" s="10"/>
      <c r="J75" s="10"/>
      <c r="K75" s="10"/>
    </row>
    <row r="76" spans="1:11" s="11" customFormat="1">
      <c r="A76" s="92"/>
      <c r="B76" s="7"/>
      <c r="C76" s="200"/>
      <c r="D76" s="451"/>
      <c r="E76" s="37"/>
      <c r="F76" s="366"/>
      <c r="G76" s="367"/>
      <c r="H76" s="75"/>
      <c r="I76" s="10"/>
      <c r="J76" s="10"/>
      <c r="K76" s="10"/>
    </row>
    <row r="77" spans="1:11" s="11" customFormat="1">
      <c r="A77" s="92"/>
      <c r="B77" s="7"/>
      <c r="C77" s="200" t="s">
        <v>556</v>
      </c>
      <c r="D77" s="451" t="s">
        <v>131</v>
      </c>
      <c r="E77" s="37"/>
      <c r="F77" s="366"/>
      <c r="G77" s="367" t="s">
        <v>461</v>
      </c>
      <c r="H77" s="75"/>
      <c r="I77" s="10"/>
      <c r="J77" s="10"/>
      <c r="K77" s="10"/>
    </row>
    <row r="78" spans="1:11" s="11" customFormat="1">
      <c r="A78" s="92"/>
      <c r="B78" s="7"/>
      <c r="C78" s="200"/>
      <c r="D78" s="451"/>
      <c r="E78" s="37"/>
      <c r="F78" s="366"/>
      <c r="G78" s="65"/>
      <c r="H78" s="75"/>
      <c r="I78" s="10"/>
      <c r="J78" s="10"/>
      <c r="K78" s="10"/>
    </row>
    <row r="79" spans="1:11" s="11" customFormat="1">
      <c r="A79" s="111" t="s">
        <v>664</v>
      </c>
      <c r="B79" s="103" t="s">
        <v>400</v>
      </c>
      <c r="C79" s="228" t="s">
        <v>401</v>
      </c>
      <c r="D79" s="451"/>
      <c r="E79" s="37"/>
      <c r="F79" s="366"/>
      <c r="G79" s="367"/>
      <c r="H79" s="75"/>
      <c r="I79" s="10"/>
      <c r="J79" s="10"/>
      <c r="K79" s="10"/>
    </row>
    <row r="80" spans="1:11" s="11" customFormat="1">
      <c r="A80" s="92"/>
      <c r="B80" s="7"/>
      <c r="C80" s="200"/>
      <c r="D80" s="451"/>
      <c r="E80" s="37"/>
      <c r="F80" s="366"/>
      <c r="G80" s="65"/>
      <c r="H80" s="75"/>
      <c r="I80" s="10"/>
      <c r="J80" s="10"/>
      <c r="K80" s="10"/>
    </row>
    <row r="81" spans="1:11" s="11" customFormat="1">
      <c r="A81" s="92" t="s">
        <v>665</v>
      </c>
      <c r="B81" s="7"/>
      <c r="C81" s="200" t="s">
        <v>402</v>
      </c>
      <c r="D81" s="451"/>
      <c r="E81" s="37"/>
      <c r="F81" s="366"/>
      <c r="G81" s="367"/>
      <c r="H81" s="75"/>
      <c r="I81" s="10"/>
      <c r="J81" s="10"/>
      <c r="K81" s="10"/>
    </row>
    <row r="82" spans="1:11" s="11" customFormat="1">
      <c r="A82" s="92"/>
      <c r="B82" s="7"/>
      <c r="C82" s="200"/>
      <c r="D82" s="451"/>
      <c r="E82" s="37"/>
      <c r="F82" s="366"/>
      <c r="G82" s="65"/>
      <c r="H82" s="75"/>
      <c r="I82" s="10"/>
      <c r="J82" s="10"/>
      <c r="K82" s="10"/>
    </row>
    <row r="83" spans="1:11" s="11" customFormat="1">
      <c r="A83" s="92" t="s">
        <v>666</v>
      </c>
      <c r="B83" s="7"/>
      <c r="C83" s="200" t="s">
        <v>403</v>
      </c>
      <c r="D83" s="451" t="s">
        <v>586</v>
      </c>
      <c r="E83" s="37">
        <v>75</v>
      </c>
      <c r="F83" s="366"/>
      <c r="G83" s="590" t="s">
        <v>768</v>
      </c>
      <c r="H83" s="75"/>
      <c r="I83" s="10"/>
      <c r="J83" s="10"/>
      <c r="K83" s="10"/>
    </row>
    <row r="84" spans="1:11" s="11" customFormat="1">
      <c r="A84" s="92"/>
      <c r="B84" s="7"/>
      <c r="C84" s="200"/>
      <c r="D84" s="451"/>
      <c r="E84" s="37"/>
      <c r="F84" s="366"/>
      <c r="G84" s="65"/>
      <c r="H84" s="75"/>
      <c r="I84" s="10"/>
      <c r="J84" s="10"/>
      <c r="K84" s="10"/>
    </row>
    <row r="85" spans="1:11" s="11" customFormat="1">
      <c r="A85" s="92" t="s">
        <v>667</v>
      </c>
      <c r="B85" s="7"/>
      <c r="C85" s="200" t="s">
        <v>404</v>
      </c>
      <c r="D85" s="451"/>
      <c r="E85" s="37"/>
      <c r="F85" s="366"/>
      <c r="G85" s="367"/>
      <c r="H85" s="75"/>
      <c r="I85" s="10"/>
      <c r="J85" s="10"/>
      <c r="K85" s="10"/>
    </row>
    <row r="86" spans="1:11" s="11" customFormat="1">
      <c r="A86" s="92"/>
      <c r="B86" s="7"/>
      <c r="C86" s="200"/>
      <c r="D86" s="451"/>
      <c r="E86" s="37"/>
      <c r="F86" s="366"/>
      <c r="G86" s="65"/>
      <c r="H86" s="75"/>
      <c r="I86" s="10"/>
      <c r="J86" s="10"/>
      <c r="K86" s="10"/>
    </row>
    <row r="87" spans="1:11" s="11" customFormat="1" ht="26.4">
      <c r="A87" s="92" t="s">
        <v>668</v>
      </c>
      <c r="B87" s="7"/>
      <c r="C87" s="200" t="s">
        <v>405</v>
      </c>
      <c r="D87" s="451" t="s">
        <v>586</v>
      </c>
      <c r="E87" s="37">
        <v>15</v>
      </c>
      <c r="F87" s="366"/>
      <c r="G87" s="590" t="s">
        <v>768</v>
      </c>
      <c r="H87" s="75"/>
      <c r="I87" s="10"/>
      <c r="J87" s="10"/>
      <c r="K87" s="10"/>
    </row>
    <row r="88" spans="1:11" s="11" customFormat="1">
      <c r="A88" s="92"/>
      <c r="B88" s="7"/>
      <c r="C88" s="200"/>
      <c r="D88" s="451"/>
      <c r="E88" s="37"/>
      <c r="F88" s="366"/>
      <c r="G88" s="65"/>
      <c r="H88" s="75"/>
      <c r="I88" s="10"/>
      <c r="J88" s="10"/>
      <c r="K88" s="10"/>
    </row>
    <row r="89" spans="1:11" s="11" customFormat="1">
      <c r="A89" s="92" t="s">
        <v>669</v>
      </c>
      <c r="B89" s="7"/>
      <c r="C89" s="200" t="s">
        <v>406</v>
      </c>
      <c r="D89" s="451" t="s">
        <v>586</v>
      </c>
      <c r="E89" s="37">
        <v>100</v>
      </c>
      <c r="F89" s="366"/>
      <c r="G89" s="590" t="s">
        <v>768</v>
      </c>
      <c r="H89" s="75"/>
      <c r="I89" s="10"/>
      <c r="J89" s="10"/>
      <c r="K89" s="10"/>
    </row>
    <row r="90" spans="1:11" s="39" customFormat="1">
      <c r="A90" s="92"/>
      <c r="B90" s="7"/>
      <c r="C90" s="200"/>
      <c r="D90" s="451"/>
      <c r="E90" s="37"/>
      <c r="F90" s="366"/>
      <c r="G90" s="65"/>
    </row>
    <row r="91" spans="1:11" ht="18.600000000000001" customHeight="1">
      <c r="A91" s="92" t="s">
        <v>670</v>
      </c>
      <c r="B91" s="7"/>
      <c r="C91" s="200" t="s">
        <v>407</v>
      </c>
      <c r="D91" s="451" t="s">
        <v>586</v>
      </c>
      <c r="E91" s="37">
        <v>105</v>
      </c>
      <c r="F91" s="366"/>
      <c r="G91" s="590" t="s">
        <v>768</v>
      </c>
    </row>
    <row r="92" spans="1:11" s="11" customFormat="1">
      <c r="A92" s="92"/>
      <c r="B92" s="7"/>
      <c r="C92" s="200"/>
      <c r="D92" s="451"/>
      <c r="E92" s="37"/>
      <c r="F92" s="366"/>
      <c r="G92" s="65"/>
      <c r="H92" s="10"/>
      <c r="I92" s="10"/>
      <c r="J92" s="10"/>
      <c r="K92" s="10"/>
    </row>
    <row r="93" spans="1:11" s="11" customFormat="1">
      <c r="A93" s="92" t="s">
        <v>671</v>
      </c>
      <c r="B93" s="7"/>
      <c r="C93" s="200" t="s">
        <v>408</v>
      </c>
      <c r="D93" s="451" t="s">
        <v>586</v>
      </c>
      <c r="E93" s="37">
        <v>7.5</v>
      </c>
      <c r="F93" s="366"/>
      <c r="G93" s="590" t="s">
        <v>768</v>
      </c>
      <c r="H93" s="10"/>
      <c r="I93" s="10"/>
      <c r="J93" s="10"/>
      <c r="K93" s="10"/>
    </row>
    <row r="94" spans="1:11" s="11" customFormat="1">
      <c r="A94" s="92"/>
      <c r="B94" s="7"/>
      <c r="C94" s="200"/>
      <c r="D94" s="451"/>
      <c r="E94" s="37"/>
      <c r="F94" s="366"/>
      <c r="G94" s="65"/>
      <c r="H94" s="10"/>
      <c r="I94" s="10"/>
      <c r="J94" s="10"/>
      <c r="K94" s="10"/>
    </row>
    <row r="95" spans="1:11" s="11" customFormat="1">
      <c r="A95" s="92" t="s">
        <v>672</v>
      </c>
      <c r="B95" s="7"/>
      <c r="C95" s="200" t="s">
        <v>409</v>
      </c>
      <c r="D95" s="451" t="s">
        <v>586</v>
      </c>
      <c r="E95" s="37">
        <v>5</v>
      </c>
      <c r="F95" s="366"/>
      <c r="G95" s="590" t="s">
        <v>768</v>
      </c>
      <c r="H95" s="10"/>
      <c r="I95" s="10"/>
      <c r="J95" s="10"/>
      <c r="K95" s="10"/>
    </row>
    <row r="96" spans="1:11" s="11" customFormat="1">
      <c r="A96" s="92"/>
      <c r="B96" s="7"/>
      <c r="C96" s="200"/>
      <c r="D96" s="451"/>
      <c r="E96" s="37"/>
      <c r="F96" s="366"/>
      <c r="G96" s="65"/>
      <c r="H96" s="10"/>
      <c r="I96" s="10"/>
      <c r="J96" s="10"/>
      <c r="K96" s="10"/>
    </row>
    <row r="97" spans="1:11" s="11" customFormat="1">
      <c r="A97" s="92"/>
      <c r="B97" s="7"/>
      <c r="C97" s="200"/>
      <c r="D97" s="451"/>
      <c r="E97" s="37"/>
      <c r="F97" s="366"/>
      <c r="G97" s="65"/>
      <c r="H97" s="10"/>
      <c r="I97" s="10"/>
      <c r="J97" s="10"/>
      <c r="K97" s="10"/>
    </row>
    <row r="98" spans="1:11" s="11" customFormat="1">
      <c r="A98" s="92"/>
      <c r="B98" s="7"/>
      <c r="C98" s="200"/>
      <c r="D98" s="200"/>
      <c r="E98" s="37"/>
      <c r="F98" s="366"/>
      <c r="G98" s="367"/>
      <c r="H98" s="10"/>
      <c r="I98" s="10"/>
      <c r="J98" s="10"/>
      <c r="K98" s="10"/>
    </row>
    <row r="99" spans="1:11" s="11" customFormat="1">
      <c r="A99" s="92"/>
      <c r="B99" s="7"/>
      <c r="C99" s="200"/>
      <c r="D99" s="200"/>
      <c r="E99" s="37"/>
      <c r="F99" s="366"/>
      <c r="G99" s="367"/>
      <c r="H99" s="10"/>
      <c r="I99" s="10"/>
      <c r="J99" s="10"/>
      <c r="K99" s="10"/>
    </row>
    <row r="100" spans="1:11" s="11" customFormat="1" ht="24" customHeight="1">
      <c r="A100" s="744" t="s">
        <v>8</v>
      </c>
      <c r="B100" s="745"/>
      <c r="C100" s="745"/>
      <c r="D100" s="745"/>
      <c r="E100" s="745"/>
      <c r="F100" s="751"/>
      <c r="G100" s="283"/>
      <c r="H100" s="10"/>
      <c r="I100" s="10"/>
      <c r="J100" s="10"/>
      <c r="K100" s="10"/>
    </row>
    <row r="101" spans="1:11" s="11" customFormat="1">
      <c r="A101" s="109"/>
      <c r="B101" s="110"/>
      <c r="C101" s="17" t="s">
        <v>9</v>
      </c>
      <c r="D101" s="17"/>
      <c r="E101" s="370"/>
      <c r="F101" s="282"/>
      <c r="G101" s="281"/>
      <c r="H101" s="10"/>
      <c r="I101" s="10"/>
      <c r="J101" s="10"/>
      <c r="K101" s="10"/>
    </row>
    <row r="102" spans="1:11" s="11" customFormat="1">
      <c r="A102" s="371"/>
      <c r="B102" s="371"/>
      <c r="C102" s="372"/>
      <c r="D102" s="372"/>
      <c r="E102" s="373"/>
      <c r="F102" s="374"/>
      <c r="G102" s="375"/>
      <c r="H102" s="10"/>
      <c r="I102" s="10"/>
      <c r="J102" s="10"/>
      <c r="K102" s="10"/>
    </row>
    <row r="103" spans="1:11" s="11" customFormat="1">
      <c r="A103" s="111" t="s">
        <v>673</v>
      </c>
      <c r="B103" s="103">
        <v>8.5</v>
      </c>
      <c r="C103" s="228" t="s">
        <v>410</v>
      </c>
      <c r="D103" s="228"/>
      <c r="E103" s="37"/>
      <c r="F103" s="366"/>
      <c r="G103" s="375"/>
      <c r="H103" s="10"/>
      <c r="I103" s="10"/>
      <c r="J103" s="10"/>
      <c r="K103" s="10"/>
    </row>
    <row r="104" spans="1:11" s="11" customFormat="1">
      <c r="A104" s="92"/>
      <c r="B104" s="7"/>
      <c r="C104" s="452"/>
      <c r="D104" s="200"/>
      <c r="E104" s="37"/>
      <c r="F104" s="366"/>
      <c r="G104" s="375"/>
      <c r="H104" s="10"/>
      <c r="I104" s="10"/>
      <c r="J104" s="10"/>
      <c r="K104" s="10"/>
    </row>
    <row r="105" spans="1:11" s="11" customFormat="1">
      <c r="A105" s="92" t="s">
        <v>674</v>
      </c>
      <c r="B105" s="7"/>
      <c r="C105" s="452" t="s">
        <v>557</v>
      </c>
      <c r="D105" s="37" t="s">
        <v>65</v>
      </c>
      <c r="E105" s="37">
        <v>75</v>
      </c>
      <c r="F105" s="366"/>
      <c r="G105" s="590" t="s">
        <v>768</v>
      </c>
      <c r="H105" s="10"/>
      <c r="I105" s="10"/>
      <c r="J105" s="10"/>
      <c r="K105" s="10"/>
    </row>
    <row r="106" spans="1:11" s="11" customFormat="1">
      <c r="A106" s="376"/>
      <c r="B106" s="376"/>
      <c r="C106" s="29"/>
      <c r="D106" s="378"/>
      <c r="E106" s="379"/>
      <c r="F106" s="374"/>
      <c r="G106" s="375"/>
      <c r="H106" s="10"/>
      <c r="I106" s="10"/>
      <c r="J106" s="10"/>
      <c r="K106" s="10"/>
    </row>
    <row r="107" spans="1:11" s="11" customFormat="1" ht="52.8">
      <c r="A107" s="92" t="s">
        <v>675</v>
      </c>
      <c r="B107" s="8"/>
      <c r="C107" s="284" t="s">
        <v>411</v>
      </c>
      <c r="D107" s="37" t="s">
        <v>65</v>
      </c>
      <c r="E107" s="113">
        <v>40</v>
      </c>
      <c r="F107" s="366"/>
      <c r="G107" s="590" t="s">
        <v>768</v>
      </c>
      <c r="H107" s="10"/>
      <c r="I107" s="10"/>
      <c r="J107" s="10"/>
      <c r="K107" s="10"/>
    </row>
    <row r="108" spans="1:11" s="11" customFormat="1">
      <c r="A108" s="92"/>
      <c r="B108" s="8"/>
      <c r="C108" s="284"/>
      <c r="D108" s="37"/>
      <c r="E108" s="113"/>
      <c r="F108" s="366"/>
      <c r="G108" s="367"/>
      <c r="H108" s="10"/>
      <c r="I108" s="10"/>
      <c r="J108" s="10"/>
      <c r="K108" s="10"/>
    </row>
    <row r="109" spans="1:11" s="11" customFormat="1" ht="39.6">
      <c r="A109" s="92" t="s">
        <v>676</v>
      </c>
      <c r="B109" s="8"/>
      <c r="C109" s="284" t="s">
        <v>412</v>
      </c>
      <c r="D109" s="37" t="s">
        <v>65</v>
      </c>
      <c r="E109" s="113">
        <v>10</v>
      </c>
      <c r="F109" s="366"/>
      <c r="G109" s="590" t="s">
        <v>768</v>
      </c>
      <c r="H109" s="10"/>
      <c r="I109" s="10"/>
      <c r="J109" s="10"/>
      <c r="K109" s="10"/>
    </row>
    <row r="110" spans="1:11" s="11" customFormat="1">
      <c r="A110" s="92"/>
      <c r="B110" s="8"/>
      <c r="C110" s="284"/>
      <c r="D110" s="37"/>
      <c r="E110" s="113"/>
      <c r="F110" s="366"/>
      <c r="G110" s="367"/>
      <c r="H110" s="10"/>
      <c r="I110" s="10"/>
      <c r="J110" s="10"/>
      <c r="K110" s="10"/>
    </row>
    <row r="111" spans="1:11" s="11" customFormat="1" ht="26.4">
      <c r="A111" s="92" t="s">
        <v>677</v>
      </c>
      <c r="B111" s="8"/>
      <c r="C111" s="356" t="s">
        <v>413</v>
      </c>
      <c r="D111" s="37" t="s">
        <v>65</v>
      </c>
      <c r="E111" s="113">
        <v>9</v>
      </c>
      <c r="F111" s="366"/>
      <c r="G111" s="590" t="s">
        <v>768</v>
      </c>
      <c r="H111" s="10"/>
      <c r="I111" s="10"/>
      <c r="J111" s="10"/>
      <c r="K111" s="10"/>
    </row>
    <row r="112" spans="1:11" s="11" customFormat="1">
      <c r="A112" s="92"/>
      <c r="B112" s="8"/>
      <c r="C112" s="284"/>
      <c r="D112" s="37"/>
      <c r="E112" s="113"/>
      <c r="F112" s="366"/>
      <c r="G112" s="367"/>
      <c r="H112" s="10"/>
      <c r="I112" s="10"/>
      <c r="J112" s="10"/>
      <c r="K112" s="10"/>
    </row>
    <row r="113" spans="1:11" s="11" customFormat="1" ht="26.4" customHeight="1">
      <c r="A113" s="92" t="s">
        <v>678</v>
      </c>
      <c r="B113" s="8"/>
      <c r="C113" s="284" t="s">
        <v>414</v>
      </c>
      <c r="D113" s="37" t="s">
        <v>65</v>
      </c>
      <c r="E113" s="113">
        <v>10</v>
      </c>
      <c r="F113" s="366"/>
      <c r="G113" s="590" t="s">
        <v>768</v>
      </c>
      <c r="H113" s="10"/>
      <c r="I113" s="10"/>
      <c r="J113" s="10"/>
      <c r="K113" s="10"/>
    </row>
    <row r="114" spans="1:11" s="11" customFormat="1">
      <c r="A114" s="92"/>
      <c r="B114" s="8"/>
      <c r="C114" s="284"/>
      <c r="D114" s="37"/>
      <c r="E114" s="113"/>
      <c r="F114" s="366"/>
      <c r="G114" s="367"/>
      <c r="H114" s="10"/>
      <c r="I114" s="10"/>
      <c r="J114" s="10"/>
      <c r="K114" s="10"/>
    </row>
    <row r="115" spans="1:11" s="11" customFormat="1" ht="26.4">
      <c r="A115" s="92" t="s">
        <v>679</v>
      </c>
      <c r="B115" s="8"/>
      <c r="C115" s="284" t="s">
        <v>415</v>
      </c>
      <c r="D115" s="37" t="s">
        <v>65</v>
      </c>
      <c r="E115" s="113">
        <v>5</v>
      </c>
      <c r="F115" s="366"/>
      <c r="G115" s="590" t="s">
        <v>768</v>
      </c>
      <c r="H115" s="10"/>
      <c r="I115" s="10"/>
      <c r="J115" s="10"/>
      <c r="K115" s="10"/>
    </row>
    <row r="116" spans="1:11" s="11" customFormat="1">
      <c r="A116" s="92"/>
      <c r="B116" s="8"/>
      <c r="C116" s="284"/>
      <c r="D116" s="37"/>
      <c r="E116" s="113"/>
      <c r="F116" s="366"/>
      <c r="G116" s="367"/>
      <c r="H116" s="10"/>
      <c r="I116" s="10"/>
      <c r="J116" s="10"/>
      <c r="K116" s="10"/>
    </row>
    <row r="117" spans="1:11" s="11" customFormat="1" ht="26.4">
      <c r="A117" s="92" t="s">
        <v>680</v>
      </c>
      <c r="B117" s="8"/>
      <c r="C117" s="284" t="s">
        <v>416</v>
      </c>
      <c r="D117" s="37" t="s">
        <v>65</v>
      </c>
      <c r="E117" s="113">
        <v>5</v>
      </c>
      <c r="F117" s="366"/>
      <c r="G117" s="590" t="s">
        <v>768</v>
      </c>
      <c r="H117" s="10"/>
      <c r="I117" s="10"/>
      <c r="J117" s="10"/>
      <c r="K117" s="10"/>
    </row>
    <row r="118" spans="1:11" s="11" customFormat="1">
      <c r="A118" s="92"/>
      <c r="B118" s="8"/>
      <c r="C118" s="284"/>
      <c r="D118" s="37"/>
      <c r="E118" s="113"/>
      <c r="F118" s="366"/>
      <c r="G118" s="367"/>
      <c r="H118" s="10"/>
      <c r="I118" s="10"/>
      <c r="J118" s="10"/>
      <c r="K118" s="10"/>
    </row>
    <row r="119" spans="1:11" s="11" customFormat="1">
      <c r="A119" s="111" t="s">
        <v>681</v>
      </c>
      <c r="B119" s="25"/>
      <c r="C119" s="287" t="s">
        <v>417</v>
      </c>
      <c r="D119" s="12"/>
      <c r="E119" s="113"/>
      <c r="F119" s="366"/>
      <c r="G119" s="367"/>
      <c r="H119" s="10"/>
      <c r="I119" s="10"/>
      <c r="J119" s="10"/>
      <c r="K119" s="10"/>
    </row>
    <row r="120" spans="1:11" s="11" customFormat="1">
      <c r="A120" s="92"/>
      <c r="B120" s="8"/>
      <c r="C120" s="284"/>
      <c r="D120" s="12"/>
      <c r="E120" s="113"/>
      <c r="F120" s="366"/>
      <c r="G120" s="65"/>
      <c r="H120" s="10"/>
      <c r="I120" s="10"/>
      <c r="J120" s="10"/>
      <c r="K120" s="10"/>
    </row>
    <row r="121" spans="1:11" s="11" customFormat="1">
      <c r="A121" s="92" t="s">
        <v>682</v>
      </c>
      <c r="B121" s="8"/>
      <c r="C121" s="284" t="s">
        <v>418</v>
      </c>
      <c r="D121" s="37" t="s">
        <v>582</v>
      </c>
      <c r="E121" s="113">
        <v>1</v>
      </c>
      <c r="F121" s="366"/>
      <c r="G121" s="590" t="s">
        <v>768</v>
      </c>
      <c r="H121" s="10"/>
      <c r="I121" s="10"/>
      <c r="J121" s="10"/>
      <c r="K121" s="10"/>
    </row>
    <row r="122" spans="1:11" s="39" customFormat="1">
      <c r="A122" s="92"/>
      <c r="B122" s="8"/>
      <c r="C122" s="284"/>
      <c r="D122" s="37"/>
      <c r="E122" s="113"/>
      <c r="F122" s="64"/>
      <c r="G122" s="65"/>
    </row>
    <row r="123" spans="1:11" ht="18.600000000000001" customHeight="1">
      <c r="A123" s="92" t="s">
        <v>683</v>
      </c>
      <c r="B123" s="8"/>
      <c r="C123" s="284" t="s">
        <v>419</v>
      </c>
      <c r="D123" s="37" t="s">
        <v>582</v>
      </c>
      <c r="E123" s="113">
        <v>1</v>
      </c>
      <c r="F123" s="64"/>
      <c r="G123" s="590" t="s">
        <v>768</v>
      </c>
    </row>
    <row r="124" spans="1:11" s="11" customFormat="1">
      <c r="A124" s="92"/>
      <c r="B124" s="8"/>
      <c r="C124" s="284"/>
      <c r="D124" s="12"/>
      <c r="E124" s="113"/>
      <c r="F124" s="64"/>
      <c r="G124" s="65"/>
      <c r="H124" s="10"/>
      <c r="I124" s="10"/>
      <c r="J124" s="10"/>
      <c r="K124" s="10"/>
    </row>
    <row r="125" spans="1:11" s="11" customFormat="1" ht="39.6">
      <c r="A125" s="92" t="s">
        <v>684</v>
      </c>
      <c r="B125" s="8"/>
      <c r="C125" s="284" t="s">
        <v>420</v>
      </c>
      <c r="D125" s="37" t="s">
        <v>586</v>
      </c>
      <c r="E125" s="113">
        <v>80</v>
      </c>
      <c r="F125" s="64"/>
      <c r="G125" s="590" t="s">
        <v>768</v>
      </c>
      <c r="H125" s="10"/>
      <c r="I125" s="10"/>
      <c r="J125" s="10"/>
      <c r="K125" s="10"/>
    </row>
    <row r="126" spans="1:11" s="11" customFormat="1">
      <c r="A126" s="92"/>
      <c r="B126" s="8"/>
      <c r="C126" s="284"/>
      <c r="D126" s="12"/>
      <c r="E126" s="113"/>
      <c r="F126" s="64"/>
      <c r="G126" s="65"/>
      <c r="H126" s="10"/>
      <c r="I126" s="10"/>
      <c r="J126" s="10"/>
      <c r="K126" s="10"/>
    </row>
    <row r="127" spans="1:11" s="11" customFormat="1" ht="26.4">
      <c r="A127" s="92" t="s">
        <v>685</v>
      </c>
      <c r="B127" s="8"/>
      <c r="C127" s="284" t="s">
        <v>421</v>
      </c>
      <c r="D127" s="37" t="s">
        <v>586</v>
      </c>
      <c r="E127" s="113">
        <v>480</v>
      </c>
      <c r="F127" s="64"/>
      <c r="G127" s="590" t="s">
        <v>768</v>
      </c>
      <c r="H127" s="10"/>
      <c r="I127" s="10"/>
      <c r="J127" s="10"/>
      <c r="K127" s="10"/>
    </row>
    <row r="128" spans="1:11" s="11" customFormat="1">
      <c r="A128" s="92"/>
      <c r="B128" s="8"/>
      <c r="C128" s="284"/>
      <c r="D128" s="37"/>
      <c r="E128" s="113"/>
      <c r="F128" s="64"/>
      <c r="G128" s="65"/>
      <c r="H128" s="10"/>
      <c r="I128" s="10"/>
      <c r="J128" s="10"/>
      <c r="K128" s="10"/>
    </row>
    <row r="129" spans="1:11" s="11" customFormat="1">
      <c r="A129" s="92" t="s">
        <v>686</v>
      </c>
      <c r="B129" s="8"/>
      <c r="C129" s="284" t="s">
        <v>422</v>
      </c>
      <c r="D129" s="37"/>
      <c r="E129" s="113"/>
      <c r="F129" s="64"/>
      <c r="G129" s="65"/>
      <c r="H129" s="10"/>
      <c r="I129" s="10"/>
      <c r="J129" s="10"/>
      <c r="K129" s="10"/>
    </row>
    <row r="130" spans="1:11" s="11" customFormat="1">
      <c r="A130" s="92"/>
      <c r="B130" s="8"/>
      <c r="C130" s="284"/>
      <c r="D130" s="37"/>
      <c r="E130" s="113"/>
      <c r="F130" s="64"/>
      <c r="G130" s="65"/>
      <c r="H130" s="10"/>
      <c r="I130" s="10"/>
      <c r="J130" s="10"/>
      <c r="K130" s="10"/>
    </row>
    <row r="131" spans="1:11" s="11" customFormat="1" ht="26.4">
      <c r="A131" s="92" t="s">
        <v>687</v>
      </c>
      <c r="B131" s="8"/>
      <c r="C131" s="284" t="s">
        <v>423</v>
      </c>
      <c r="D131" s="37" t="s">
        <v>65</v>
      </c>
      <c r="E131" s="113">
        <v>40</v>
      </c>
      <c r="F131" s="64"/>
      <c r="G131" s="590" t="s">
        <v>768</v>
      </c>
      <c r="H131" s="10"/>
      <c r="I131" s="10"/>
      <c r="J131" s="10"/>
      <c r="K131" s="10"/>
    </row>
    <row r="132" spans="1:11" s="11" customFormat="1">
      <c r="A132" s="92"/>
      <c r="B132" s="8"/>
      <c r="C132" s="284"/>
      <c r="D132" s="37"/>
      <c r="E132" s="113"/>
      <c r="F132" s="64"/>
      <c r="G132" s="65"/>
      <c r="H132" s="10"/>
      <c r="I132" s="10"/>
      <c r="J132" s="10"/>
      <c r="K132" s="10"/>
    </row>
    <row r="133" spans="1:11" s="11" customFormat="1" ht="26.4">
      <c r="A133" s="92" t="s">
        <v>688</v>
      </c>
      <c r="B133" s="8"/>
      <c r="C133" s="284" t="s">
        <v>424</v>
      </c>
      <c r="D133" s="37" t="s">
        <v>65</v>
      </c>
      <c r="E133" s="113">
        <v>200</v>
      </c>
      <c r="F133" s="64"/>
      <c r="G133" s="590" t="s">
        <v>768</v>
      </c>
      <c r="H133" s="10"/>
      <c r="I133" s="10"/>
      <c r="J133" s="10"/>
      <c r="K133" s="10"/>
    </row>
    <row r="134" spans="1:11" s="11" customFormat="1">
      <c r="A134" s="92"/>
      <c r="B134" s="8"/>
      <c r="C134" s="284"/>
      <c r="D134" s="37"/>
      <c r="E134" s="113"/>
      <c r="F134" s="64"/>
      <c r="G134" s="65"/>
      <c r="H134" s="10"/>
      <c r="I134" s="10"/>
      <c r="J134" s="10"/>
      <c r="K134" s="10"/>
    </row>
    <row r="135" spans="1:11" s="11" customFormat="1" ht="39.6">
      <c r="A135" s="92" t="s">
        <v>689</v>
      </c>
      <c r="B135" s="8"/>
      <c r="C135" s="284" t="s">
        <v>425</v>
      </c>
      <c r="D135" s="37" t="s">
        <v>586</v>
      </c>
      <c r="E135" s="113">
        <v>640</v>
      </c>
      <c r="F135" s="64"/>
      <c r="G135" s="590" t="s">
        <v>768</v>
      </c>
      <c r="H135" s="10"/>
      <c r="I135" s="10"/>
      <c r="J135" s="10"/>
      <c r="K135" s="10"/>
    </row>
    <row r="136" spans="1:11" s="11" customFormat="1">
      <c r="A136" s="92"/>
      <c r="B136" s="8"/>
      <c r="C136" s="284"/>
      <c r="D136" s="37"/>
      <c r="E136" s="113"/>
      <c r="F136" s="64"/>
      <c r="G136" s="65"/>
      <c r="H136" s="10"/>
      <c r="I136" s="10"/>
      <c r="J136" s="10"/>
      <c r="K136" s="10"/>
    </row>
    <row r="137" spans="1:11" s="11" customFormat="1" ht="26.4">
      <c r="A137" s="92" t="s">
        <v>690</v>
      </c>
      <c r="B137" s="8"/>
      <c r="C137" s="284" t="s">
        <v>426</v>
      </c>
      <c r="D137" s="37" t="s">
        <v>585</v>
      </c>
      <c r="E137" s="113">
        <v>7</v>
      </c>
      <c r="F137" s="64"/>
      <c r="G137" s="590" t="s">
        <v>768</v>
      </c>
      <c r="H137" s="10"/>
      <c r="I137" s="10"/>
      <c r="J137" s="10"/>
      <c r="K137" s="10"/>
    </row>
    <row r="138" spans="1:11" s="11" customFormat="1">
      <c r="A138" s="112"/>
      <c r="B138" s="58"/>
      <c r="C138" s="194"/>
      <c r="D138" s="194"/>
      <c r="E138" s="113"/>
      <c r="F138" s="387"/>
      <c r="G138" s="65"/>
      <c r="H138" s="10"/>
      <c r="I138" s="10"/>
      <c r="J138" s="10"/>
      <c r="K138" s="10"/>
    </row>
    <row r="139" spans="1:11" s="11" customFormat="1">
      <c r="A139" s="408"/>
      <c r="B139" s="161"/>
      <c r="C139" s="489"/>
      <c r="D139" s="489"/>
      <c r="E139" s="388"/>
      <c r="F139" s="387"/>
      <c r="G139" s="65"/>
      <c r="H139" s="10"/>
      <c r="I139" s="10"/>
      <c r="J139" s="10"/>
      <c r="K139" s="10"/>
    </row>
    <row r="140" spans="1:11" s="11" customFormat="1" ht="24.6" customHeight="1">
      <c r="A140" s="744" t="s">
        <v>8</v>
      </c>
      <c r="B140" s="745"/>
      <c r="C140" s="745"/>
      <c r="D140" s="745"/>
      <c r="E140" s="745"/>
      <c r="F140" s="751"/>
      <c r="G140" s="283"/>
      <c r="H140" s="10"/>
      <c r="I140" s="10"/>
      <c r="J140" s="10"/>
      <c r="K140" s="10"/>
    </row>
    <row r="141" spans="1:11" s="11" customFormat="1">
      <c r="A141" s="109"/>
      <c r="B141" s="110"/>
      <c r="C141" s="17" t="s">
        <v>9</v>
      </c>
      <c r="D141" s="17"/>
      <c r="E141" s="370"/>
      <c r="F141" s="282"/>
      <c r="G141" s="281"/>
      <c r="H141" s="10"/>
      <c r="I141" s="10"/>
      <c r="J141" s="10"/>
      <c r="K141" s="10"/>
    </row>
    <row r="142" spans="1:11" s="11" customFormat="1">
      <c r="A142" s="36"/>
      <c r="B142" s="7"/>
      <c r="C142" s="18"/>
      <c r="D142" s="18"/>
      <c r="E142" s="22"/>
      <c r="F142" s="64"/>
      <c r="G142" s="65" t="str">
        <f>IF(F142="","",E142*F142)</f>
        <v/>
      </c>
      <c r="H142" s="10"/>
      <c r="I142" s="10"/>
      <c r="J142" s="10"/>
      <c r="K142" s="10"/>
    </row>
    <row r="143" spans="1:11" s="11" customFormat="1" ht="26.4">
      <c r="A143" s="92" t="s">
        <v>691</v>
      </c>
      <c r="B143" s="8"/>
      <c r="C143" s="284" t="s">
        <v>427</v>
      </c>
      <c r="D143" s="37" t="s">
        <v>65</v>
      </c>
      <c r="E143" s="113">
        <v>50</v>
      </c>
      <c r="F143" s="64"/>
      <c r="G143" s="590" t="s">
        <v>768</v>
      </c>
      <c r="H143" s="10"/>
      <c r="I143" s="10"/>
      <c r="J143" s="10"/>
      <c r="K143" s="10"/>
    </row>
    <row r="144" spans="1:11" s="11" customFormat="1">
      <c r="A144" s="92"/>
      <c r="B144" s="8"/>
      <c r="C144" s="284" t="s">
        <v>428</v>
      </c>
      <c r="D144" s="37"/>
      <c r="E144" s="113"/>
      <c r="F144" s="64"/>
      <c r="G144" s="65"/>
      <c r="H144" s="10"/>
      <c r="I144" s="10"/>
      <c r="J144" s="10"/>
      <c r="K144" s="10"/>
    </row>
    <row r="145" spans="1:11" s="11" customFormat="1" ht="26.4">
      <c r="A145" s="92" t="s">
        <v>692</v>
      </c>
      <c r="B145" s="8"/>
      <c r="C145" s="284" t="s">
        <v>429</v>
      </c>
      <c r="D145" s="37" t="s">
        <v>585</v>
      </c>
      <c r="E145" s="113">
        <v>10</v>
      </c>
      <c r="F145" s="64"/>
      <c r="G145" s="590" t="s">
        <v>768</v>
      </c>
      <c r="H145" s="10"/>
      <c r="I145" s="10"/>
      <c r="J145" s="10"/>
      <c r="K145" s="10"/>
    </row>
    <row r="146" spans="1:11" s="11" customFormat="1">
      <c r="A146" s="92"/>
      <c r="B146" s="8"/>
      <c r="C146" s="284"/>
      <c r="D146" s="37"/>
      <c r="E146" s="113"/>
      <c r="F146" s="64"/>
      <c r="G146" s="65"/>
      <c r="H146" s="10"/>
      <c r="I146" s="10"/>
      <c r="J146" s="10"/>
      <c r="K146" s="10"/>
    </row>
    <row r="147" spans="1:11" s="11" customFormat="1" ht="26.4">
      <c r="A147" s="111" t="s">
        <v>486</v>
      </c>
      <c r="B147" s="25"/>
      <c r="C147" s="287" t="s">
        <v>430</v>
      </c>
      <c r="D147" s="37"/>
      <c r="E147" s="113"/>
      <c r="F147" s="64"/>
      <c r="G147" s="65"/>
      <c r="H147" s="10"/>
      <c r="I147" s="10"/>
      <c r="J147" s="10"/>
      <c r="K147" s="10"/>
    </row>
    <row r="148" spans="1:11" s="11" customFormat="1">
      <c r="A148" s="92"/>
      <c r="B148" s="8"/>
      <c r="C148" s="284"/>
      <c r="D148" s="37"/>
      <c r="E148" s="113"/>
      <c r="F148" s="64"/>
      <c r="G148" s="65"/>
      <c r="H148" s="10"/>
      <c r="I148" s="10"/>
      <c r="J148" s="10"/>
      <c r="K148" s="10"/>
    </row>
    <row r="149" spans="1:11" s="11" customFormat="1" ht="26.4">
      <c r="A149" s="92" t="s">
        <v>693</v>
      </c>
      <c r="B149" s="8"/>
      <c r="C149" s="284" t="s">
        <v>431</v>
      </c>
      <c r="D149" s="37" t="s">
        <v>585</v>
      </c>
      <c r="E149" s="113">
        <v>2</v>
      </c>
      <c r="F149" s="64"/>
      <c r="G149" s="590" t="s">
        <v>768</v>
      </c>
      <c r="H149" s="10"/>
      <c r="I149" s="10"/>
      <c r="J149" s="10"/>
      <c r="K149" s="10"/>
    </row>
    <row r="150" spans="1:11" s="11" customFormat="1">
      <c r="A150" s="92"/>
      <c r="B150" s="8"/>
      <c r="C150" s="284"/>
      <c r="D150" s="37"/>
      <c r="E150" s="113"/>
      <c r="F150" s="64"/>
      <c r="G150" s="65"/>
      <c r="H150" s="10"/>
      <c r="I150" s="10"/>
      <c r="J150" s="10"/>
      <c r="K150" s="10"/>
    </row>
    <row r="151" spans="1:11" s="11" customFormat="1" ht="26.4">
      <c r="A151" s="92" t="s">
        <v>694</v>
      </c>
      <c r="B151" s="8"/>
      <c r="C151" s="284" t="s">
        <v>558</v>
      </c>
      <c r="D151" s="37" t="s">
        <v>585</v>
      </c>
      <c r="E151" s="113">
        <v>2</v>
      </c>
      <c r="F151" s="64"/>
      <c r="G151" s="590" t="s">
        <v>768</v>
      </c>
      <c r="H151" s="10"/>
      <c r="I151" s="10"/>
      <c r="J151" s="10"/>
      <c r="K151" s="10"/>
    </row>
    <row r="152" spans="1:11" s="11" customFormat="1">
      <c r="A152" s="92"/>
      <c r="B152" s="8"/>
      <c r="C152" s="284"/>
      <c r="D152" s="37"/>
      <c r="E152" s="113"/>
      <c r="F152" s="64"/>
      <c r="G152" s="65"/>
      <c r="H152" s="10"/>
      <c r="I152" s="10"/>
      <c r="J152" s="10"/>
      <c r="K152" s="10"/>
    </row>
    <row r="153" spans="1:11" s="11" customFormat="1" ht="26.4">
      <c r="A153" s="92" t="s">
        <v>695</v>
      </c>
      <c r="B153" s="8"/>
      <c r="C153" s="284" t="s">
        <v>559</v>
      </c>
      <c r="D153" s="37" t="s">
        <v>585</v>
      </c>
      <c r="E153" s="113">
        <v>1</v>
      </c>
      <c r="F153" s="64"/>
      <c r="G153" s="590" t="s">
        <v>768</v>
      </c>
      <c r="H153" s="10"/>
      <c r="I153" s="10"/>
      <c r="J153" s="10"/>
      <c r="K153" s="10"/>
    </row>
    <row r="154" spans="1:11" s="11" customFormat="1">
      <c r="A154" s="92"/>
      <c r="B154" s="8"/>
      <c r="C154" s="284"/>
      <c r="D154" s="37"/>
      <c r="E154" s="113"/>
      <c r="F154" s="64"/>
      <c r="G154" s="65"/>
      <c r="H154" s="10"/>
      <c r="I154" s="10"/>
      <c r="J154" s="10"/>
      <c r="K154" s="10"/>
    </row>
    <row r="155" spans="1:11" s="11" customFormat="1" ht="26.4">
      <c r="A155" s="92" t="s">
        <v>696</v>
      </c>
      <c r="B155" s="8"/>
      <c r="C155" s="284" t="s">
        <v>560</v>
      </c>
      <c r="D155" s="37" t="s">
        <v>585</v>
      </c>
      <c r="E155" s="113">
        <v>1</v>
      </c>
      <c r="F155" s="64"/>
      <c r="G155" s="590" t="s">
        <v>768</v>
      </c>
      <c r="H155" s="10"/>
      <c r="I155" s="10"/>
      <c r="J155" s="10"/>
      <c r="K155" s="10"/>
    </row>
    <row r="156" spans="1:11" s="11" customFormat="1">
      <c r="A156" s="380"/>
      <c r="B156" s="8"/>
      <c r="C156" s="381"/>
      <c r="D156" s="8"/>
      <c r="E156" s="40"/>
      <c r="F156" s="64"/>
      <c r="G156" s="65"/>
      <c r="H156" s="10"/>
      <c r="I156" s="10"/>
      <c r="J156" s="10"/>
      <c r="K156" s="10"/>
    </row>
    <row r="157" spans="1:11" s="11" customFormat="1">
      <c r="A157" s="92" t="s">
        <v>697</v>
      </c>
      <c r="B157" s="8"/>
      <c r="C157" s="287" t="s">
        <v>561</v>
      </c>
      <c r="D157" s="8"/>
      <c r="E157" s="40"/>
      <c r="F157" s="64"/>
      <c r="G157" s="65"/>
      <c r="H157" s="10"/>
      <c r="I157" s="10"/>
      <c r="J157" s="10"/>
      <c r="K157" s="10"/>
    </row>
    <row r="158" spans="1:11" s="11" customFormat="1">
      <c r="A158" s="92"/>
      <c r="B158" s="8"/>
      <c r="C158" s="381"/>
      <c r="D158" s="8"/>
      <c r="E158" s="40"/>
      <c r="F158" s="64"/>
      <c r="G158" s="65"/>
      <c r="H158" s="10"/>
      <c r="I158" s="10"/>
      <c r="J158" s="10"/>
      <c r="K158" s="10"/>
    </row>
    <row r="159" spans="1:11" s="11" customFormat="1" ht="26.4">
      <c r="A159" s="92" t="s">
        <v>698</v>
      </c>
      <c r="B159" s="8"/>
      <c r="C159" s="284" t="s">
        <v>562</v>
      </c>
      <c r="D159" s="113" t="s">
        <v>589</v>
      </c>
      <c r="E159" s="113">
        <v>1</v>
      </c>
      <c r="F159" s="64">
        <v>54000</v>
      </c>
      <c r="G159" s="590" t="s">
        <v>768</v>
      </c>
      <c r="H159" s="10"/>
      <c r="I159" s="10"/>
      <c r="J159" s="10"/>
      <c r="K159" s="10"/>
    </row>
    <row r="160" spans="1:11" s="11" customFormat="1">
      <c r="A160" s="380"/>
      <c r="B160" s="8"/>
      <c r="C160" s="381"/>
      <c r="D160" s="8"/>
      <c r="E160" s="40"/>
      <c r="F160" s="64"/>
      <c r="G160" s="65"/>
      <c r="H160" s="10"/>
      <c r="I160" s="10"/>
      <c r="J160" s="10"/>
      <c r="K160" s="10"/>
    </row>
    <row r="161" spans="1:11" s="11" customFormat="1" ht="26.4">
      <c r="A161" s="92" t="s">
        <v>699</v>
      </c>
      <c r="B161" s="8"/>
      <c r="C161" s="284" t="s">
        <v>563</v>
      </c>
      <c r="D161" s="37" t="s">
        <v>581</v>
      </c>
      <c r="E161" s="478"/>
      <c r="F161" s="64"/>
      <c r="G161" s="590" t="s">
        <v>768</v>
      </c>
      <c r="H161" s="10"/>
      <c r="I161" s="10"/>
      <c r="J161" s="10"/>
      <c r="K161" s="10"/>
    </row>
    <row r="162" spans="1:11" s="11" customFormat="1">
      <c r="A162" s="92"/>
      <c r="B162" s="8"/>
      <c r="C162" s="381"/>
      <c r="D162" s="112"/>
      <c r="E162" s="40"/>
      <c r="F162" s="64"/>
      <c r="G162" s="65"/>
      <c r="H162" s="10"/>
      <c r="I162" s="10"/>
      <c r="J162" s="10"/>
      <c r="K162" s="10"/>
    </row>
    <row r="163" spans="1:11" s="11" customFormat="1" ht="26.4">
      <c r="A163" s="92" t="s">
        <v>700</v>
      </c>
      <c r="B163" s="8"/>
      <c r="C163" s="284" t="s">
        <v>564</v>
      </c>
      <c r="D163" s="113" t="s">
        <v>589</v>
      </c>
      <c r="E163" s="40">
        <v>4</v>
      </c>
      <c r="F163" s="64">
        <v>100000</v>
      </c>
      <c r="G163" s="590" t="s">
        <v>768</v>
      </c>
      <c r="H163" s="10"/>
      <c r="I163" s="10"/>
      <c r="J163" s="10"/>
      <c r="K163" s="10"/>
    </row>
    <row r="164" spans="1:11" s="11" customFormat="1">
      <c r="A164" s="380"/>
      <c r="B164" s="8"/>
      <c r="C164" s="381"/>
      <c r="D164" s="113"/>
      <c r="E164" s="40"/>
      <c r="F164" s="64"/>
      <c r="G164" s="65"/>
      <c r="H164" s="10"/>
      <c r="I164" s="10"/>
      <c r="J164" s="10"/>
      <c r="K164" s="10"/>
    </row>
    <row r="165" spans="1:11" s="11" customFormat="1" ht="26.4">
      <c r="A165" s="92" t="s">
        <v>701</v>
      </c>
      <c r="B165" s="8"/>
      <c r="C165" s="284" t="s">
        <v>565</v>
      </c>
      <c r="D165" s="113" t="s">
        <v>589</v>
      </c>
      <c r="E165" s="40">
        <v>4</v>
      </c>
      <c r="F165" s="64">
        <v>95000</v>
      </c>
      <c r="G165" s="590" t="s">
        <v>768</v>
      </c>
      <c r="H165" s="10"/>
      <c r="I165" s="10"/>
      <c r="J165" s="10"/>
      <c r="K165" s="10"/>
    </row>
    <row r="166" spans="1:11" s="11" customFormat="1">
      <c r="A166" s="380"/>
      <c r="B166" s="8"/>
      <c r="C166" s="381"/>
      <c r="D166" s="378"/>
      <c r="E166" s="40"/>
      <c r="F166" s="64"/>
      <c r="G166" s="65"/>
      <c r="H166" s="10"/>
      <c r="I166" s="10"/>
      <c r="J166" s="10"/>
      <c r="K166" s="10"/>
    </row>
    <row r="167" spans="1:11" s="11" customFormat="1">
      <c r="A167" s="92" t="s">
        <v>702</v>
      </c>
      <c r="B167" s="8"/>
      <c r="C167" s="284" t="s">
        <v>596</v>
      </c>
      <c r="D167" s="37" t="s">
        <v>585</v>
      </c>
      <c r="E167" s="40"/>
      <c r="F167" s="64"/>
      <c r="G167" s="590" t="s">
        <v>768</v>
      </c>
      <c r="H167" s="10"/>
      <c r="I167" s="10"/>
      <c r="J167" s="10"/>
      <c r="K167" s="10"/>
    </row>
    <row r="168" spans="1:11" s="11" customFormat="1">
      <c r="A168" s="380"/>
      <c r="B168" s="8"/>
      <c r="C168" s="381"/>
      <c r="D168" s="378"/>
      <c r="E168" s="40"/>
      <c r="F168" s="64"/>
      <c r="G168" s="65"/>
      <c r="H168" s="10"/>
      <c r="I168" s="10"/>
      <c r="J168" s="10"/>
      <c r="K168" s="10"/>
    </row>
    <row r="169" spans="1:11" s="11" customFormat="1" ht="26.4">
      <c r="A169" s="121" t="s">
        <v>703</v>
      </c>
      <c r="B169" s="103" t="s">
        <v>261</v>
      </c>
      <c r="C169" s="426" t="s">
        <v>566</v>
      </c>
      <c r="D169" s="453"/>
      <c r="E169" s="40"/>
      <c r="F169" s="64"/>
      <c r="G169" s="65"/>
      <c r="H169" s="10"/>
      <c r="I169" s="10"/>
      <c r="J169" s="10"/>
      <c r="K169" s="10"/>
    </row>
    <row r="170" spans="1:11" s="11" customFormat="1">
      <c r="A170" s="380"/>
      <c r="B170" s="8"/>
      <c r="C170" s="3"/>
      <c r="D170" s="97"/>
      <c r="E170" s="40"/>
      <c r="F170" s="64"/>
      <c r="G170" s="65"/>
      <c r="H170" s="10"/>
      <c r="I170" s="10"/>
      <c r="J170" s="10"/>
      <c r="K170" s="10"/>
    </row>
    <row r="171" spans="1:11" s="39" customFormat="1" ht="25.2" customHeight="1">
      <c r="A171" s="380"/>
      <c r="B171" s="7" t="s">
        <v>567</v>
      </c>
      <c r="C171" s="194" t="s">
        <v>568</v>
      </c>
      <c r="D171" s="194"/>
      <c r="E171" s="40"/>
      <c r="F171" s="64"/>
      <c r="G171" s="65"/>
      <c r="H171" s="75"/>
    </row>
    <row r="172" spans="1:11">
      <c r="A172" s="380"/>
      <c r="B172" s="384"/>
      <c r="C172" s="385"/>
      <c r="D172" s="385"/>
      <c r="E172" s="40"/>
      <c r="F172" s="64"/>
      <c r="G172" s="65"/>
    </row>
    <row r="173" spans="1:11">
      <c r="A173" s="380"/>
      <c r="B173" s="384"/>
      <c r="C173" s="194" t="s">
        <v>569</v>
      </c>
      <c r="D173" s="37" t="s">
        <v>590</v>
      </c>
      <c r="E173" s="40"/>
      <c r="F173" s="64"/>
      <c r="G173" s="590" t="s">
        <v>768</v>
      </c>
    </row>
    <row r="174" spans="1:11">
      <c r="A174" s="380"/>
      <c r="B174" s="8"/>
      <c r="C174" s="3"/>
      <c r="D174" s="93"/>
      <c r="E174" s="40"/>
      <c r="F174" s="64"/>
      <c r="G174" s="590"/>
    </row>
    <row r="175" spans="1:11" ht="26.4">
      <c r="A175" s="121" t="s">
        <v>703</v>
      </c>
      <c r="B175" s="103" t="s">
        <v>570</v>
      </c>
      <c r="C175" s="382" t="s">
        <v>571</v>
      </c>
      <c r="D175" s="383"/>
      <c r="E175" s="40"/>
      <c r="F175" s="64"/>
      <c r="G175" s="65"/>
    </row>
    <row r="176" spans="1:11">
      <c r="A176" s="386"/>
      <c r="B176" s="383"/>
      <c r="C176" s="385"/>
      <c r="D176" s="383"/>
      <c r="E176" s="40"/>
      <c r="F176" s="64"/>
      <c r="G176" s="65"/>
    </row>
    <row r="177" spans="1:7" ht="26.4">
      <c r="A177" s="36" t="s">
        <v>704</v>
      </c>
      <c r="B177" s="7" t="s">
        <v>143</v>
      </c>
      <c r="C177" s="194" t="s">
        <v>572</v>
      </c>
      <c r="D177" s="37" t="s">
        <v>65</v>
      </c>
      <c r="E177" s="40"/>
      <c r="F177" s="64"/>
      <c r="G177" s="590" t="s">
        <v>768</v>
      </c>
    </row>
    <row r="178" spans="1:7">
      <c r="A178" s="113"/>
      <c r="B178" s="93"/>
      <c r="C178" s="194"/>
      <c r="D178" s="383"/>
      <c r="E178" s="40"/>
      <c r="F178" s="387"/>
      <c r="G178" s="65"/>
    </row>
    <row r="179" spans="1:7">
      <c r="A179" s="113"/>
      <c r="B179" s="93"/>
      <c r="C179" s="194"/>
      <c r="D179" s="490"/>
      <c r="E179" s="40"/>
      <c r="F179" s="387"/>
      <c r="G179" s="65"/>
    </row>
    <row r="180" spans="1:7">
      <c r="A180" s="113"/>
      <c r="B180" s="93"/>
      <c r="C180" s="194"/>
      <c r="D180" s="490"/>
      <c r="E180" s="40"/>
      <c r="F180" s="387"/>
      <c r="G180" s="65"/>
    </row>
    <row r="181" spans="1:7">
      <c r="A181" s="113"/>
      <c r="B181" s="93"/>
      <c r="C181" s="194"/>
      <c r="D181" s="93"/>
      <c r="E181" s="40"/>
      <c r="F181" s="387"/>
      <c r="G181" s="65"/>
    </row>
    <row r="182" spans="1:7">
      <c r="A182" s="113"/>
      <c r="B182" s="388"/>
      <c r="C182" s="194"/>
      <c r="D182" s="93"/>
      <c r="E182" s="389"/>
      <c r="F182" s="387"/>
      <c r="G182" s="65"/>
    </row>
    <row r="183" spans="1:7" ht="24" customHeight="1">
      <c r="A183" s="744" t="s">
        <v>8</v>
      </c>
      <c r="B183" s="745"/>
      <c r="C183" s="745"/>
      <c r="D183" s="745"/>
      <c r="E183" s="745"/>
      <c r="F183" s="751"/>
      <c r="G183" s="283"/>
    </row>
    <row r="184" spans="1:7">
      <c r="A184" s="109"/>
      <c r="B184" s="110"/>
      <c r="C184" s="17" t="s">
        <v>9</v>
      </c>
      <c r="D184" s="17"/>
      <c r="E184" s="370"/>
      <c r="F184" s="282"/>
      <c r="G184" s="281"/>
    </row>
    <row r="185" spans="1:7">
      <c r="A185" s="390"/>
      <c r="B185" s="371"/>
      <c r="C185" s="350"/>
      <c r="D185" s="372"/>
      <c r="E185" s="373"/>
      <c r="F185" s="391"/>
      <c r="G185" s="392"/>
    </row>
    <row r="186" spans="1:7">
      <c r="A186" s="36" t="s">
        <v>705</v>
      </c>
      <c r="B186" s="8"/>
      <c r="C186" s="213" t="s">
        <v>573</v>
      </c>
      <c r="D186" s="37" t="s">
        <v>65</v>
      </c>
      <c r="E186" s="40"/>
      <c r="F186" s="64"/>
      <c r="G186" s="590" t="s">
        <v>768</v>
      </c>
    </row>
    <row r="187" spans="1:7">
      <c r="A187" s="380"/>
      <c r="B187" s="8"/>
      <c r="C187" s="381"/>
      <c r="D187" s="113"/>
      <c r="E187" s="40"/>
      <c r="F187" s="64"/>
      <c r="G187" s="65"/>
    </row>
    <row r="188" spans="1:7">
      <c r="A188" s="36" t="s">
        <v>706</v>
      </c>
      <c r="B188" s="7" t="s">
        <v>574</v>
      </c>
      <c r="C188" s="213" t="s">
        <v>575</v>
      </c>
      <c r="D188" s="113" t="s">
        <v>585</v>
      </c>
      <c r="E188" s="40"/>
      <c r="F188" s="387"/>
      <c r="G188" s="590" t="s">
        <v>768</v>
      </c>
    </row>
    <row r="189" spans="1:7">
      <c r="A189" s="36"/>
      <c r="B189" s="93"/>
      <c r="C189" s="213"/>
      <c r="D189" s="194"/>
      <c r="E189" s="40"/>
      <c r="F189" s="387"/>
      <c r="G189" s="399"/>
    </row>
    <row r="190" spans="1:7">
      <c r="A190" s="121" t="s">
        <v>706</v>
      </c>
      <c r="B190" s="376"/>
      <c r="C190" s="426" t="s">
        <v>576</v>
      </c>
      <c r="D190" s="453"/>
      <c r="E190" s="379"/>
      <c r="F190" s="393"/>
      <c r="G190" s="392"/>
    </row>
    <row r="191" spans="1:7">
      <c r="A191" s="390"/>
      <c r="B191" s="376"/>
      <c r="C191" s="350"/>
      <c r="D191" s="377"/>
      <c r="E191" s="379"/>
      <c r="F191" s="393"/>
      <c r="G191" s="392"/>
    </row>
    <row r="192" spans="1:7">
      <c r="A192" s="621" t="s">
        <v>841</v>
      </c>
      <c r="B192" s="376"/>
      <c r="C192" s="354" t="s">
        <v>842</v>
      </c>
      <c r="D192" s="622"/>
      <c r="E192" s="623"/>
      <c r="F192" s="624"/>
      <c r="G192" s="392"/>
    </row>
    <row r="193" spans="1:7">
      <c r="A193" s="390"/>
      <c r="B193" s="376"/>
      <c r="C193" s="350"/>
      <c r="D193" s="622"/>
      <c r="E193" s="623"/>
      <c r="F193" s="624"/>
      <c r="G193" s="392"/>
    </row>
    <row r="194" spans="1:7" ht="26.4">
      <c r="A194" s="58" t="s">
        <v>843</v>
      </c>
      <c r="B194" s="376"/>
      <c r="C194" s="354" t="s">
        <v>845</v>
      </c>
      <c r="D194" s="113" t="s">
        <v>844</v>
      </c>
      <c r="E194" s="40">
        <v>2</v>
      </c>
      <c r="F194" s="624">
        <v>621770.5</v>
      </c>
      <c r="G194" s="65">
        <f>F194*E194</f>
        <v>1243541</v>
      </c>
    </row>
    <row r="195" spans="1:7">
      <c r="A195" s="36"/>
      <c r="B195" s="376"/>
      <c r="C195" s="350"/>
      <c r="D195" s="377"/>
      <c r="E195" s="379"/>
      <c r="F195" s="393"/>
      <c r="G195" s="392"/>
    </row>
    <row r="196" spans="1:7" ht="26.4">
      <c r="A196" s="36"/>
      <c r="B196" s="376"/>
      <c r="C196" s="3" t="s">
        <v>811</v>
      </c>
      <c r="D196" s="7" t="s">
        <v>581</v>
      </c>
      <c r="E196" s="43"/>
      <c r="F196" s="610"/>
      <c r="G196" s="611"/>
    </row>
    <row r="197" spans="1:7">
      <c r="A197" s="390"/>
      <c r="B197" s="376"/>
      <c r="C197" s="350"/>
      <c r="D197" s="377"/>
      <c r="E197" s="379"/>
      <c r="F197" s="393"/>
      <c r="G197" s="392"/>
    </row>
    <row r="198" spans="1:7" ht="39.6">
      <c r="A198" s="390"/>
      <c r="B198" s="376"/>
      <c r="C198" s="350" t="s">
        <v>941</v>
      </c>
      <c r="D198" s="378" t="s">
        <v>582</v>
      </c>
      <c r="E198" s="112">
        <v>2</v>
      </c>
      <c r="F198" s="393"/>
      <c r="G198" s="611"/>
    </row>
    <row r="199" spans="1:7">
      <c r="A199" s="390"/>
      <c r="B199" s="376"/>
      <c r="C199" s="350"/>
      <c r="D199" s="377"/>
      <c r="E199" s="379"/>
      <c r="F199" s="393"/>
      <c r="G199" s="392"/>
    </row>
    <row r="200" spans="1:7">
      <c r="A200" s="390"/>
      <c r="B200" s="376"/>
      <c r="C200" s="350"/>
      <c r="D200" s="377"/>
      <c r="E200" s="379"/>
      <c r="F200" s="393"/>
      <c r="G200" s="392"/>
    </row>
    <row r="201" spans="1:7">
      <c r="A201" s="390"/>
      <c r="B201" s="376"/>
      <c r="C201" s="350"/>
      <c r="D201" s="377"/>
      <c r="E201" s="379"/>
      <c r="F201" s="393"/>
      <c r="G201" s="392"/>
    </row>
    <row r="202" spans="1:7">
      <c r="A202" s="390"/>
      <c r="B202" s="376"/>
      <c r="C202" s="350"/>
      <c r="D202" s="377"/>
      <c r="E202" s="379"/>
      <c r="F202" s="393"/>
      <c r="G202" s="392"/>
    </row>
    <row r="203" spans="1:7">
      <c r="A203" s="390"/>
      <c r="B203" s="376"/>
      <c r="C203" s="350"/>
      <c r="D203" s="377"/>
      <c r="E203" s="379"/>
      <c r="F203" s="393"/>
      <c r="G203" s="392"/>
    </row>
    <row r="204" spans="1:7">
      <c r="A204" s="390"/>
      <c r="B204" s="376"/>
      <c r="C204" s="350"/>
      <c r="D204" s="377"/>
      <c r="E204" s="379"/>
      <c r="F204" s="393"/>
      <c r="G204" s="392"/>
    </row>
    <row r="205" spans="1:7">
      <c r="A205" s="390"/>
      <c r="B205" s="376"/>
      <c r="C205" s="350"/>
      <c r="D205" s="377"/>
      <c r="E205" s="379"/>
      <c r="F205" s="393"/>
      <c r="G205" s="392"/>
    </row>
    <row r="206" spans="1:7">
      <c r="A206" s="390"/>
      <c r="B206" s="376"/>
      <c r="C206" s="350"/>
      <c r="D206" s="377"/>
      <c r="E206" s="379"/>
      <c r="F206" s="393"/>
      <c r="G206" s="392"/>
    </row>
    <row r="207" spans="1:7">
      <c r="A207" s="390"/>
      <c r="B207" s="376"/>
      <c r="C207" s="350"/>
      <c r="D207" s="377"/>
      <c r="E207" s="379"/>
      <c r="F207" s="393"/>
      <c r="G207" s="392"/>
    </row>
    <row r="208" spans="1:7">
      <c r="A208" s="390"/>
      <c r="B208" s="376"/>
      <c r="C208" s="350"/>
      <c r="D208" s="377"/>
      <c r="E208" s="379"/>
      <c r="F208" s="393"/>
      <c r="G208" s="392"/>
    </row>
    <row r="209" spans="1:7">
      <c r="A209" s="390"/>
      <c r="B209" s="376"/>
      <c r="C209" s="350"/>
      <c r="D209" s="377"/>
      <c r="E209" s="379"/>
      <c r="F209" s="393"/>
      <c r="G209" s="392"/>
    </row>
    <row r="210" spans="1:7">
      <c r="A210" s="390"/>
      <c r="B210" s="376"/>
      <c r="C210" s="350"/>
      <c r="D210" s="377"/>
      <c r="E210" s="379"/>
      <c r="F210" s="393"/>
      <c r="G210" s="392"/>
    </row>
    <row r="211" spans="1:7">
      <c r="A211" s="390"/>
      <c r="B211" s="376"/>
      <c r="C211" s="350"/>
      <c r="D211" s="377"/>
      <c r="E211" s="379"/>
      <c r="F211" s="393"/>
      <c r="G211" s="392"/>
    </row>
    <row r="212" spans="1:7">
      <c r="A212" s="390"/>
      <c r="B212" s="376"/>
      <c r="C212" s="350"/>
      <c r="D212" s="377"/>
      <c r="E212" s="379"/>
      <c r="F212" s="393"/>
      <c r="G212" s="392"/>
    </row>
    <row r="213" spans="1:7">
      <c r="A213" s="390"/>
      <c r="B213" s="376"/>
      <c r="C213" s="350"/>
      <c r="D213" s="377"/>
      <c r="E213" s="379"/>
      <c r="F213" s="393"/>
      <c r="G213" s="392"/>
    </row>
    <row r="214" spans="1:7">
      <c r="A214" s="390"/>
      <c r="B214" s="376"/>
      <c r="C214" s="350"/>
      <c r="D214" s="377"/>
      <c r="E214" s="379"/>
      <c r="F214" s="393"/>
      <c r="G214" s="392"/>
    </row>
    <row r="215" spans="1:7">
      <c r="A215" s="390"/>
      <c r="B215" s="376"/>
      <c r="C215" s="350"/>
      <c r="D215" s="377"/>
      <c r="E215" s="379"/>
      <c r="F215" s="393"/>
      <c r="G215" s="392"/>
    </row>
    <row r="216" spans="1:7">
      <c r="A216" s="390"/>
      <c r="B216" s="376"/>
      <c r="C216" s="350"/>
      <c r="D216" s="377"/>
      <c r="E216" s="379"/>
      <c r="F216" s="393"/>
      <c r="G216" s="392"/>
    </row>
    <row r="217" spans="1:7">
      <c r="A217" s="390"/>
      <c r="B217" s="376"/>
      <c r="C217" s="350"/>
      <c r="D217" s="377"/>
      <c r="E217" s="379"/>
      <c r="F217" s="393"/>
      <c r="G217" s="392"/>
    </row>
    <row r="218" spans="1:7">
      <c r="A218" s="390"/>
      <c r="B218" s="376"/>
      <c r="C218" s="350"/>
      <c r="D218" s="377"/>
      <c r="E218" s="379"/>
      <c r="F218" s="393"/>
      <c r="G218" s="392"/>
    </row>
    <row r="219" spans="1:7">
      <c r="A219" s="390"/>
      <c r="B219" s="376"/>
      <c r="C219" s="350"/>
      <c r="D219" s="377"/>
      <c r="E219" s="379"/>
      <c r="F219" s="393"/>
      <c r="G219" s="392"/>
    </row>
    <row r="220" spans="1:7">
      <c r="A220" s="390"/>
      <c r="B220" s="376"/>
      <c r="C220" s="350"/>
      <c r="D220" s="377"/>
      <c r="E220" s="379"/>
      <c r="F220" s="393"/>
      <c r="G220" s="392"/>
    </row>
    <row r="221" spans="1:7">
      <c r="A221" s="390"/>
      <c r="B221" s="376"/>
      <c r="C221" s="350"/>
      <c r="D221" s="377"/>
      <c r="E221" s="379"/>
      <c r="F221" s="393"/>
      <c r="G221" s="392"/>
    </row>
    <row r="222" spans="1:7">
      <c r="A222" s="390"/>
      <c r="B222" s="376"/>
      <c r="C222" s="350"/>
      <c r="D222" s="377"/>
      <c r="E222" s="379"/>
      <c r="F222" s="393"/>
      <c r="G222" s="392"/>
    </row>
    <row r="223" spans="1:7">
      <c r="A223" s="390"/>
      <c r="B223" s="376"/>
      <c r="C223" s="350"/>
      <c r="D223" s="377"/>
      <c r="E223" s="379"/>
      <c r="F223" s="393"/>
      <c r="G223" s="392"/>
    </row>
    <row r="224" spans="1:7">
      <c r="A224" s="390"/>
      <c r="B224" s="376"/>
      <c r="C224" s="350"/>
      <c r="D224" s="377"/>
      <c r="E224" s="379"/>
      <c r="F224" s="393"/>
      <c r="G224" s="392"/>
    </row>
    <row r="225" spans="1:7">
      <c r="A225" s="390"/>
      <c r="B225" s="376"/>
      <c r="C225" s="350"/>
      <c r="D225" s="377"/>
      <c r="E225" s="379"/>
      <c r="F225" s="393"/>
      <c r="G225" s="392"/>
    </row>
    <row r="226" spans="1:7">
      <c r="A226" s="390"/>
      <c r="B226" s="376"/>
      <c r="C226" s="350"/>
      <c r="D226" s="377"/>
      <c r="E226" s="379"/>
      <c r="F226" s="393"/>
      <c r="G226" s="392"/>
    </row>
    <row r="227" spans="1:7">
      <c r="A227" s="390"/>
      <c r="B227" s="376"/>
      <c r="C227" s="350"/>
      <c r="D227" s="377"/>
      <c r="E227" s="379"/>
      <c r="F227" s="393"/>
      <c r="G227" s="392"/>
    </row>
    <row r="228" spans="1:7">
      <c r="A228" s="390"/>
      <c r="B228" s="376"/>
      <c r="C228" s="350"/>
      <c r="D228" s="377"/>
      <c r="E228" s="379"/>
      <c r="F228" s="393"/>
      <c r="G228" s="392"/>
    </row>
    <row r="229" spans="1:7">
      <c r="A229" s="390"/>
      <c r="B229" s="376"/>
      <c r="C229" s="350"/>
      <c r="D229" s="377"/>
      <c r="E229" s="379"/>
      <c r="F229" s="393"/>
      <c r="G229" s="392"/>
    </row>
    <row r="230" spans="1:7">
      <c r="A230" s="390"/>
      <c r="B230" s="376"/>
      <c r="C230" s="350"/>
      <c r="D230" s="377"/>
      <c r="E230" s="379"/>
      <c r="F230" s="393"/>
      <c r="G230" s="392"/>
    </row>
    <row r="231" spans="1:7">
      <c r="A231" s="390"/>
      <c r="B231" s="376"/>
      <c r="C231" s="350"/>
      <c r="D231" s="377"/>
      <c r="E231" s="379"/>
      <c r="F231" s="393"/>
      <c r="G231" s="392"/>
    </row>
    <row r="232" spans="1:7">
      <c r="A232" s="390"/>
      <c r="B232" s="376"/>
      <c r="C232" s="350"/>
      <c r="D232" s="377"/>
      <c r="E232" s="379"/>
      <c r="F232" s="393"/>
      <c r="G232" s="392"/>
    </row>
    <row r="233" spans="1:7">
      <c r="A233" s="390"/>
      <c r="B233" s="376"/>
      <c r="C233" s="350"/>
      <c r="D233" s="377"/>
      <c r="E233" s="379"/>
      <c r="F233" s="393"/>
      <c r="G233" s="392"/>
    </row>
    <row r="234" spans="1:7">
      <c r="A234" s="390"/>
      <c r="B234" s="376"/>
      <c r="C234" s="350"/>
      <c r="D234" s="377"/>
      <c r="E234" s="379"/>
      <c r="F234" s="393"/>
      <c r="G234" s="392"/>
    </row>
    <row r="235" spans="1:7">
      <c r="A235" s="394"/>
      <c r="B235" s="395"/>
      <c r="D235" s="396"/>
      <c r="E235" s="427"/>
      <c r="F235" s="397"/>
      <c r="G235" s="398"/>
    </row>
    <row r="236" spans="1:7">
      <c r="A236" s="394"/>
      <c r="B236" s="395"/>
      <c r="D236" s="454"/>
      <c r="E236" s="428"/>
      <c r="F236" s="397"/>
      <c r="G236" s="398"/>
    </row>
    <row r="237" spans="1:7" ht="24.6" customHeight="1">
      <c r="A237" s="53" t="s">
        <v>36</v>
      </c>
      <c r="B237" s="52"/>
      <c r="C237" s="52"/>
      <c r="D237" s="52"/>
      <c r="E237" s="52"/>
      <c r="F237" s="205"/>
      <c r="G237" s="407"/>
    </row>
  </sheetData>
  <mergeCells count="5">
    <mergeCell ref="A183:F183"/>
    <mergeCell ref="A50:F50"/>
    <mergeCell ref="A100:F100"/>
    <mergeCell ref="A140:F140"/>
    <mergeCell ref="C1:G1"/>
  </mergeCells>
  <phoneticPr fontId="8" type="noConversion"/>
  <pageMargins left="0.9055118110236221" right="0.11811023622047245" top="0.74803149606299213" bottom="0.74803149606299213" header="0.31496062992125984" footer="0.31496062992125984"/>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C64DA-C17B-416F-8BF4-8AEEBDC03DBB}">
  <dimension ref="A1:H406"/>
  <sheetViews>
    <sheetView tabSelected="1" view="pageBreakPreview" topLeftCell="A99" zoomScaleNormal="100" zoomScaleSheetLayoutView="100" workbookViewId="0">
      <selection activeCell="G42" sqref="G42:G48"/>
    </sheetView>
  </sheetViews>
  <sheetFormatPr defaultColWidth="8.77734375" defaultRowHeight="13.2"/>
  <cols>
    <col min="1" max="1" width="9.109375" style="294" customWidth="1"/>
    <col min="2" max="2" width="10.44140625" style="294" customWidth="1"/>
    <col min="3" max="3" width="39.109375" style="294" customWidth="1"/>
    <col min="4" max="4" width="7.21875" style="294" customWidth="1"/>
    <col min="5" max="5" width="9.109375" style="294" customWidth="1"/>
    <col min="6" max="6" width="16.77734375" style="701" customWidth="1"/>
    <col min="7" max="7" width="19.109375" style="295" customWidth="1"/>
    <col min="8" max="16384" width="8.77734375" style="294"/>
  </cols>
  <sheetData>
    <row r="1" spans="1:7" ht="76.2" customHeight="1">
      <c r="A1" s="757" t="s">
        <v>846</v>
      </c>
      <c r="B1" s="758"/>
      <c r="C1" s="758"/>
      <c r="D1" s="758"/>
      <c r="E1" s="758"/>
      <c r="F1" s="758"/>
      <c r="G1" s="759"/>
    </row>
    <row r="2" spans="1:7" ht="30" customHeight="1">
      <c r="A2" s="332" t="s">
        <v>1</v>
      </c>
      <c r="B2" s="330" t="s">
        <v>2</v>
      </c>
      <c r="C2" s="329" t="s">
        <v>3</v>
      </c>
      <c r="D2" s="329" t="s">
        <v>4</v>
      </c>
      <c r="E2" s="329" t="s">
        <v>5</v>
      </c>
      <c r="F2" s="627" t="s">
        <v>6</v>
      </c>
      <c r="G2" s="491" t="s">
        <v>7</v>
      </c>
    </row>
    <row r="3" spans="1:7" ht="29.25" customHeight="1">
      <c r="A3" s="496" t="s">
        <v>149</v>
      </c>
      <c r="B3" s="317"/>
      <c r="C3" s="327" t="s">
        <v>721</v>
      </c>
      <c r="D3" s="219"/>
      <c r="E3" s="494"/>
      <c r="F3" s="628"/>
      <c r="G3" s="360"/>
    </row>
    <row r="4" spans="1:7" ht="13.2" customHeight="1">
      <c r="A4" s="307"/>
      <c r="B4" s="317"/>
      <c r="C4" s="322"/>
      <c r="D4" s="219"/>
      <c r="E4" s="494"/>
      <c r="F4" s="628"/>
      <c r="G4" s="360"/>
    </row>
    <row r="5" spans="1:7" ht="26.4">
      <c r="A5" s="496" t="s">
        <v>139</v>
      </c>
      <c r="B5" s="326" t="s">
        <v>183</v>
      </c>
      <c r="C5" s="325" t="s">
        <v>184</v>
      </c>
      <c r="D5" s="513"/>
      <c r="E5" s="494"/>
      <c r="F5" s="629"/>
      <c r="G5" s="360"/>
    </row>
    <row r="6" spans="1:7" ht="13.2" customHeight="1">
      <c r="A6" s="307"/>
      <c r="B6" s="317"/>
      <c r="C6" s="630"/>
      <c r="D6" s="631"/>
      <c r="E6" s="494"/>
      <c r="F6" s="629"/>
      <c r="G6" s="360"/>
    </row>
    <row r="7" spans="1:7" ht="13.2" customHeight="1">
      <c r="A7" s="496" t="s">
        <v>140</v>
      </c>
      <c r="B7" s="317"/>
      <c r="C7" s="322" t="s">
        <v>248</v>
      </c>
      <c r="D7" s="631"/>
      <c r="E7" s="494"/>
      <c r="F7" s="629"/>
      <c r="G7" s="360"/>
    </row>
    <row r="8" spans="1:7" ht="13.2" customHeight="1">
      <c r="A8" s="307"/>
      <c r="B8" s="317"/>
      <c r="C8" s="630"/>
      <c r="D8" s="631"/>
      <c r="E8" s="494"/>
      <c r="F8" s="629"/>
      <c r="G8" s="360"/>
    </row>
    <row r="9" spans="1:7" ht="29.4" customHeight="1">
      <c r="A9" s="496"/>
      <c r="B9" s="317"/>
      <c r="C9" s="632" t="s">
        <v>847</v>
      </c>
      <c r="D9" s="631"/>
      <c r="E9" s="494"/>
      <c r="F9" s="629"/>
      <c r="G9" s="360"/>
    </row>
    <row r="10" spans="1:7" ht="13.2" customHeight="1">
      <c r="A10" s="307"/>
      <c r="B10" s="317"/>
      <c r="C10" s="632"/>
      <c r="D10" s="631"/>
      <c r="E10" s="494"/>
      <c r="F10" s="629"/>
      <c r="G10" s="360"/>
    </row>
    <row r="11" spans="1:7" ht="27.6">
      <c r="A11" s="307"/>
      <c r="B11" s="317"/>
      <c r="C11" s="632" t="s">
        <v>848</v>
      </c>
      <c r="D11" s="631"/>
      <c r="E11" s="494"/>
      <c r="F11" s="629"/>
      <c r="G11" s="360"/>
    </row>
    <row r="12" spans="1:7" ht="13.2" customHeight="1">
      <c r="A12" s="307"/>
      <c r="B12" s="317"/>
      <c r="C12" s="630"/>
      <c r="D12" s="631"/>
      <c r="E12" s="494"/>
      <c r="F12" s="629"/>
      <c r="G12" s="360"/>
    </row>
    <row r="13" spans="1:7" ht="27.6">
      <c r="A13" s="307" t="s">
        <v>141</v>
      </c>
      <c r="B13" s="317"/>
      <c r="C13" s="632" t="s">
        <v>849</v>
      </c>
      <c r="D13" s="710" t="s">
        <v>806</v>
      </c>
      <c r="E13" s="633">
        <v>244</v>
      </c>
      <c r="F13" s="497"/>
      <c r="G13" s="339"/>
    </row>
    <row r="14" spans="1:7" ht="13.2" customHeight="1">
      <c r="A14" s="307"/>
      <c r="B14" s="317"/>
      <c r="C14" s="630"/>
      <c r="D14" s="631"/>
      <c r="E14" s="494"/>
      <c r="F14" s="629"/>
      <c r="G14" s="360"/>
    </row>
    <row r="15" spans="1:7" ht="27.6">
      <c r="A15" s="307" t="s">
        <v>142</v>
      </c>
      <c r="B15" s="317"/>
      <c r="C15" s="632" t="s">
        <v>850</v>
      </c>
      <c r="D15" s="710" t="s">
        <v>806</v>
      </c>
      <c r="E15" s="633">
        <v>27</v>
      </c>
      <c r="F15" s="497"/>
      <c r="G15" s="339"/>
    </row>
    <row r="16" spans="1:7" ht="13.2" customHeight="1">
      <c r="A16" s="307"/>
      <c r="B16" s="317"/>
      <c r="C16" s="322"/>
      <c r="D16" s="219"/>
      <c r="E16" s="494"/>
      <c r="F16" s="629"/>
      <c r="G16" s="360"/>
    </row>
    <row r="17" spans="1:7" ht="26.4">
      <c r="A17" s="493" t="s">
        <v>230</v>
      </c>
      <c r="B17" s="711" t="s">
        <v>254</v>
      </c>
      <c r="C17" s="322" t="s">
        <v>255</v>
      </c>
      <c r="D17" s="219"/>
      <c r="E17" s="494"/>
      <c r="F17" s="629"/>
      <c r="G17" s="360"/>
    </row>
    <row r="18" spans="1:7" ht="13.2" customHeight="1">
      <c r="A18" s="307"/>
      <c r="B18" s="317"/>
      <c r="C18" s="321"/>
      <c r="D18" s="219"/>
      <c r="E18" s="494"/>
      <c r="F18" s="629"/>
      <c r="G18" s="360"/>
    </row>
    <row r="19" spans="1:7" ht="13.2" customHeight="1">
      <c r="A19" s="307" t="s">
        <v>231</v>
      </c>
      <c r="B19" s="317"/>
      <c r="C19" s="72" t="s">
        <v>256</v>
      </c>
      <c r="D19" s="73" t="s">
        <v>66</v>
      </c>
      <c r="E19" s="633">
        <v>164</v>
      </c>
      <c r="F19" s="634"/>
      <c r="G19" s="339"/>
    </row>
    <row r="20" spans="1:7" ht="13.2" customHeight="1">
      <c r="A20" s="307"/>
      <c r="B20" s="317"/>
      <c r="C20" s="322"/>
      <c r="D20" s="219"/>
      <c r="E20" s="494"/>
      <c r="F20" s="629"/>
      <c r="G20" s="360"/>
    </row>
    <row r="21" spans="1:7" ht="13.2" customHeight="1">
      <c r="A21" s="307" t="s">
        <v>232</v>
      </c>
      <c r="B21" s="317"/>
      <c r="C21" s="219" t="s">
        <v>257</v>
      </c>
      <c r="D21" s="73" t="s">
        <v>66</v>
      </c>
      <c r="E21" s="633">
        <v>0</v>
      </c>
      <c r="F21" s="634"/>
      <c r="G21" s="506" t="s">
        <v>461</v>
      </c>
    </row>
    <row r="22" spans="1:7" ht="13.2" customHeight="1">
      <c r="A22" s="307"/>
      <c r="B22" s="317"/>
      <c r="C22" s="219"/>
      <c r="D22" s="219"/>
      <c r="E22" s="494"/>
      <c r="F22" s="634"/>
      <c r="G22" s="360"/>
    </row>
    <row r="23" spans="1:7" ht="13.2" customHeight="1">
      <c r="A23" s="307" t="s">
        <v>318</v>
      </c>
      <c r="B23" s="317"/>
      <c r="C23" s="72" t="s">
        <v>258</v>
      </c>
      <c r="D23" s="73" t="s">
        <v>66</v>
      </c>
      <c r="E23" s="633">
        <v>0</v>
      </c>
      <c r="F23" s="634"/>
      <c r="G23" s="506" t="s">
        <v>461</v>
      </c>
    </row>
    <row r="24" spans="1:7" ht="13.2" customHeight="1">
      <c r="A24" s="307"/>
      <c r="B24" s="317"/>
      <c r="C24" s="72"/>
      <c r="D24" s="73"/>
      <c r="E24" s="494"/>
      <c r="F24" s="634"/>
      <c r="G24" s="360"/>
    </row>
    <row r="25" spans="1:7" ht="13.2" customHeight="1">
      <c r="A25" s="307" t="s">
        <v>707</v>
      </c>
      <c r="B25" s="317"/>
      <c r="C25" s="72" t="s">
        <v>259</v>
      </c>
      <c r="D25" s="73" t="s">
        <v>66</v>
      </c>
      <c r="E25" s="633">
        <v>0</v>
      </c>
      <c r="F25" s="634"/>
      <c r="G25" s="506" t="s">
        <v>461</v>
      </c>
    </row>
    <row r="26" spans="1:7" ht="13.2" customHeight="1">
      <c r="A26" s="307"/>
      <c r="B26" s="317"/>
      <c r="C26" s="322"/>
      <c r="D26" s="219"/>
      <c r="E26" s="633"/>
      <c r="F26" s="629"/>
      <c r="G26" s="360"/>
    </row>
    <row r="27" spans="1:7" ht="26.4">
      <c r="A27" s="307" t="s">
        <v>708</v>
      </c>
      <c r="B27" s="317"/>
      <c r="C27" s="72" t="s">
        <v>851</v>
      </c>
      <c r="D27" s="73" t="s">
        <v>66</v>
      </c>
      <c r="E27" s="633">
        <v>32</v>
      </c>
      <c r="F27" s="635"/>
      <c r="G27" s="339"/>
    </row>
    <row r="28" spans="1:7" ht="13.2" customHeight="1">
      <c r="A28" s="307"/>
      <c r="B28" s="317"/>
      <c r="C28" s="322"/>
      <c r="D28" s="219"/>
      <c r="E28" s="494"/>
      <c r="F28" s="629"/>
      <c r="G28" s="360"/>
    </row>
    <row r="29" spans="1:7" ht="26.4">
      <c r="A29" s="493" t="s">
        <v>852</v>
      </c>
      <c r="B29" s="317"/>
      <c r="C29" s="636" t="s">
        <v>853</v>
      </c>
      <c r="D29" s="219"/>
      <c r="E29" s="494"/>
      <c r="F29" s="629"/>
      <c r="G29" s="360"/>
    </row>
    <row r="30" spans="1:7" ht="13.2" customHeight="1">
      <c r="A30" s="307"/>
      <c r="B30" s="317"/>
      <c r="C30" s="322"/>
      <c r="D30" s="219"/>
      <c r="E30" s="494"/>
      <c r="F30" s="629"/>
      <c r="G30" s="360"/>
    </row>
    <row r="31" spans="1:7" ht="15.6">
      <c r="A31" s="307" t="s">
        <v>854</v>
      </c>
      <c r="B31" s="326"/>
      <c r="C31" s="637" t="s">
        <v>855</v>
      </c>
      <c r="D31" s="73" t="s">
        <v>66</v>
      </c>
      <c r="E31" s="638">
        <v>192</v>
      </c>
      <c r="F31" s="231"/>
      <c r="G31" s="339"/>
    </row>
    <row r="32" spans="1:7" ht="13.2" customHeight="1">
      <c r="A32" s="307"/>
      <c r="B32" s="326"/>
      <c r="C32" s="325"/>
      <c r="D32" s="219"/>
      <c r="E32" s="639"/>
      <c r="F32" s="640"/>
      <c r="G32" s="498"/>
    </row>
    <row r="33" spans="1:7" ht="13.2" customHeight="1">
      <c r="A33" s="307"/>
      <c r="B33" s="712"/>
      <c r="C33" s="325"/>
      <c r="D33" s="219"/>
      <c r="E33" s="639"/>
      <c r="F33" s="640"/>
      <c r="G33" s="641"/>
    </row>
    <row r="34" spans="1:7" ht="13.2" customHeight="1">
      <c r="A34" s="307"/>
      <c r="B34" s="712"/>
      <c r="C34" s="325"/>
      <c r="D34" s="219"/>
      <c r="E34" s="639"/>
      <c r="F34" s="640"/>
      <c r="G34" s="641"/>
    </row>
    <row r="35" spans="1:7" ht="13.2" customHeight="1">
      <c r="A35" s="307"/>
      <c r="B35" s="712"/>
      <c r="C35" s="325"/>
      <c r="D35" s="219"/>
      <c r="E35" s="639"/>
      <c r="F35" s="640"/>
      <c r="G35" s="641"/>
    </row>
    <row r="36" spans="1:7" ht="13.2" customHeight="1">
      <c r="A36" s="307"/>
      <c r="B36" s="712"/>
      <c r="C36" s="325"/>
      <c r="D36" s="219"/>
      <c r="E36" s="639"/>
      <c r="F36" s="640"/>
      <c r="G36" s="641"/>
    </row>
    <row r="37" spans="1:7" ht="13.2" customHeight="1">
      <c r="A37" s="307"/>
      <c r="B37" s="712"/>
      <c r="C37" s="325"/>
      <c r="D37" s="219"/>
      <c r="E37" s="639"/>
      <c r="F37" s="640"/>
      <c r="G37" s="641"/>
    </row>
    <row r="38" spans="1:7" ht="13.2" customHeight="1">
      <c r="A38" s="307"/>
      <c r="B38" s="712"/>
      <c r="C38" s="325"/>
      <c r="D38" s="219"/>
      <c r="E38" s="639"/>
      <c r="F38" s="640"/>
      <c r="G38" s="641"/>
    </row>
    <row r="39" spans="1:7" ht="13.2" customHeight="1">
      <c r="A39" s="307"/>
      <c r="B39" s="712"/>
      <c r="C39" s="325"/>
      <c r="D39" s="219"/>
      <c r="E39" s="639"/>
      <c r="F39" s="640"/>
      <c r="G39" s="641"/>
    </row>
    <row r="40" spans="1:7" ht="13.2" customHeight="1">
      <c r="A40" s="307"/>
      <c r="B40" s="712"/>
      <c r="C40" s="325"/>
      <c r="D40" s="219"/>
      <c r="E40" s="639"/>
      <c r="F40" s="640"/>
      <c r="G40" s="641"/>
    </row>
    <row r="41" spans="1:7" ht="13.2" customHeight="1">
      <c r="A41" s="307"/>
      <c r="B41" s="712"/>
      <c r="C41" s="325"/>
      <c r="D41" s="219"/>
      <c r="E41" s="639"/>
      <c r="F41" s="640"/>
      <c r="G41" s="641"/>
    </row>
    <row r="42" spans="1:7" ht="13.2" customHeight="1">
      <c r="A42" s="307"/>
      <c r="B42" s="712"/>
      <c r="C42" s="325"/>
      <c r="D42" s="219"/>
      <c r="E42" s="639"/>
      <c r="F42" s="640"/>
      <c r="G42" s="641"/>
    </row>
    <row r="43" spans="1:7" ht="13.2" customHeight="1">
      <c r="A43" s="307"/>
      <c r="B43" s="712"/>
      <c r="C43" s="325"/>
      <c r="D43" s="219"/>
      <c r="E43" s="639"/>
      <c r="F43" s="640"/>
      <c r="G43" s="641"/>
    </row>
    <row r="44" spans="1:7" ht="13.2" customHeight="1">
      <c r="A44" s="307"/>
      <c r="B44" s="712"/>
      <c r="C44" s="325"/>
      <c r="D44" s="219"/>
      <c r="E44" s="639"/>
      <c r="F44" s="640"/>
      <c r="G44" s="641"/>
    </row>
    <row r="45" spans="1:7" ht="13.2" customHeight="1">
      <c r="A45" s="307"/>
      <c r="B45" s="712"/>
      <c r="C45" s="325"/>
      <c r="D45" s="219"/>
      <c r="E45" s="639"/>
      <c r="F45" s="640"/>
      <c r="G45" s="641"/>
    </row>
    <row r="46" spans="1:7" ht="13.2" customHeight="1">
      <c r="A46" s="307"/>
      <c r="B46" s="712"/>
      <c r="C46" s="325"/>
      <c r="D46" s="219"/>
      <c r="E46" s="639"/>
      <c r="F46" s="640"/>
      <c r="G46" s="641"/>
    </row>
    <row r="47" spans="1:7" ht="13.2" customHeight="1">
      <c r="A47" s="307"/>
      <c r="B47" s="712"/>
      <c r="C47" s="325"/>
      <c r="D47" s="219"/>
      <c r="E47" s="642"/>
      <c r="F47" s="640"/>
      <c r="G47" s="641"/>
    </row>
    <row r="48" spans="1:7" ht="21.6" customHeight="1">
      <c r="A48" s="754" t="s">
        <v>8</v>
      </c>
      <c r="B48" s="755"/>
      <c r="C48" s="755"/>
      <c r="D48" s="755"/>
      <c r="E48" s="755"/>
      <c r="F48" s="756"/>
      <c r="G48" s="520"/>
    </row>
    <row r="49" spans="1:8" ht="13.2" customHeight="1">
      <c r="A49" s="522"/>
      <c r="B49" s="523"/>
      <c r="C49" s="524" t="s">
        <v>9</v>
      </c>
      <c r="D49" s="523"/>
      <c r="E49" s="523"/>
      <c r="F49" s="643"/>
      <c r="G49" s="526"/>
    </row>
    <row r="50" spans="1:8" ht="13.2" customHeight="1">
      <c r="A50" s="307"/>
      <c r="B50" s="712"/>
      <c r="C50" s="325"/>
      <c r="D50" s="219"/>
      <c r="E50" s="644"/>
      <c r="F50" s="640"/>
      <c r="G50" s="641"/>
    </row>
    <row r="51" spans="1:8" s="313" customFormat="1" ht="26.4">
      <c r="A51" s="493" t="s">
        <v>856</v>
      </c>
      <c r="B51" s="437"/>
      <c r="C51" s="322" t="s">
        <v>857</v>
      </c>
      <c r="D51" s="303"/>
      <c r="E51" s="501"/>
      <c r="F51" s="645"/>
      <c r="G51" s="502"/>
      <c r="H51" s="314"/>
    </row>
    <row r="52" spans="1:8" s="301" customFormat="1">
      <c r="A52" s="311"/>
      <c r="B52" s="73"/>
      <c r="C52" s="322"/>
      <c r="D52" s="303"/>
      <c r="E52" s="438"/>
      <c r="F52" s="635"/>
      <c r="G52" s="503" t="str">
        <f>IF(F52="","",E52*F52)</f>
        <v/>
      </c>
      <c r="H52" s="302"/>
    </row>
    <row r="53" spans="1:8" s="301" customFormat="1" ht="84.6" customHeight="1">
      <c r="A53" s="307"/>
      <c r="B53" s="538" t="s">
        <v>249</v>
      </c>
      <c r="C53" s="529" t="s">
        <v>250</v>
      </c>
      <c r="D53" s="73"/>
      <c r="E53" s="646"/>
      <c r="F53" s="635"/>
      <c r="G53" s="503"/>
      <c r="H53" s="302"/>
    </row>
    <row r="54" spans="1:8" s="301" customFormat="1">
      <c r="A54" s="307"/>
      <c r="B54" s="73"/>
      <c r="C54" s="219"/>
      <c r="D54" s="303"/>
      <c r="E54" s="646"/>
      <c r="F54" s="635"/>
      <c r="G54" s="503"/>
      <c r="H54" s="302"/>
    </row>
    <row r="55" spans="1:8" s="301" customFormat="1">
      <c r="A55" s="307" t="s">
        <v>858</v>
      </c>
      <c r="B55" s="73"/>
      <c r="C55" s="529" t="s">
        <v>251</v>
      </c>
      <c r="D55" s="303" t="s">
        <v>65</v>
      </c>
      <c r="E55" s="633">
        <v>0</v>
      </c>
      <c r="F55" s="647"/>
      <c r="G55" s="341" t="s">
        <v>461</v>
      </c>
      <c r="H55" s="302"/>
    </row>
    <row r="56" spans="1:8" s="301" customFormat="1">
      <c r="A56" s="307"/>
      <c r="B56" s="73"/>
      <c r="C56" s="648"/>
      <c r="D56" s="303"/>
      <c r="E56" s="649"/>
      <c r="F56" s="647"/>
      <c r="G56" s="339"/>
      <c r="H56" s="302"/>
    </row>
    <row r="57" spans="1:8" s="651" customFormat="1">
      <c r="A57" s="307" t="s">
        <v>859</v>
      </c>
      <c r="B57" s="303"/>
      <c r="C57" s="529" t="s">
        <v>252</v>
      </c>
      <c r="D57" s="73" t="s">
        <v>65</v>
      </c>
      <c r="E57" s="649">
        <v>63</v>
      </c>
      <c r="F57" s="647"/>
      <c r="G57" s="341"/>
      <c r="H57" s="650"/>
    </row>
    <row r="58" spans="1:8" s="301" customFormat="1">
      <c r="A58" s="307"/>
      <c r="B58" s="303"/>
      <c r="C58" s="648"/>
      <c r="D58" s="303"/>
      <c r="E58" s="649"/>
      <c r="F58" s="647"/>
      <c r="G58" s="339"/>
      <c r="H58" s="302"/>
    </row>
    <row r="59" spans="1:8" s="301" customFormat="1">
      <c r="A59" s="307" t="s">
        <v>860</v>
      </c>
      <c r="B59" s="303"/>
      <c r="C59" s="529" t="s">
        <v>253</v>
      </c>
      <c r="D59" s="73" t="s">
        <v>65</v>
      </c>
      <c r="E59" s="633">
        <v>0</v>
      </c>
      <c r="F59" s="647"/>
      <c r="G59" s="341" t="s">
        <v>461</v>
      </c>
      <c r="H59" s="302"/>
    </row>
    <row r="60" spans="1:8" s="301" customFormat="1">
      <c r="A60" s="307"/>
      <c r="B60" s="303"/>
      <c r="C60" s="648"/>
      <c r="D60" s="303"/>
      <c r="E60" s="649"/>
      <c r="F60" s="647"/>
      <c r="G60" s="339"/>
      <c r="H60" s="302"/>
    </row>
    <row r="61" spans="1:8" s="301" customFormat="1" ht="26.4">
      <c r="A61" s="493" t="s">
        <v>861</v>
      </c>
      <c r="B61" s="711" t="s">
        <v>254</v>
      </c>
      <c r="C61" s="72" t="s">
        <v>255</v>
      </c>
      <c r="D61" s="219"/>
      <c r="E61" s="652"/>
      <c r="F61" s="635"/>
      <c r="G61" s="339"/>
      <c r="H61" s="302"/>
    </row>
    <row r="62" spans="1:8" s="301" customFormat="1">
      <c r="A62" s="307"/>
      <c r="B62" s="73"/>
      <c r="C62" s="321"/>
      <c r="D62" s="219"/>
      <c r="E62" s="652"/>
      <c r="F62" s="635"/>
      <c r="G62" s="339"/>
      <c r="H62" s="302"/>
    </row>
    <row r="63" spans="1:8" s="301" customFormat="1" ht="15.6">
      <c r="A63" s="307" t="s">
        <v>862</v>
      </c>
      <c r="B63" s="73"/>
      <c r="C63" s="72" t="s">
        <v>256</v>
      </c>
      <c r="D63" s="73" t="s">
        <v>66</v>
      </c>
      <c r="E63" s="633">
        <v>70</v>
      </c>
      <c r="F63" s="635"/>
      <c r="G63" s="339"/>
      <c r="H63" s="302"/>
    </row>
    <row r="64" spans="1:8" s="301" customFormat="1">
      <c r="A64" s="307"/>
      <c r="B64" s="73"/>
      <c r="C64" s="322"/>
      <c r="D64" s="219"/>
      <c r="E64" s="652"/>
      <c r="F64" s="635"/>
      <c r="G64" s="339"/>
      <c r="H64" s="302"/>
    </row>
    <row r="65" spans="1:8" s="301" customFormat="1" ht="15.6">
      <c r="A65" s="307" t="s">
        <v>863</v>
      </c>
      <c r="B65" s="73"/>
      <c r="C65" s="219" t="s">
        <v>257</v>
      </c>
      <c r="D65" s="73" t="s">
        <v>66</v>
      </c>
      <c r="E65" s="633">
        <v>28</v>
      </c>
      <c r="F65" s="635"/>
      <c r="G65" s="339"/>
      <c r="H65" s="302"/>
    </row>
    <row r="66" spans="1:8" s="301" customFormat="1">
      <c r="A66" s="307"/>
      <c r="B66" s="73"/>
      <c r="C66" s="219"/>
      <c r="D66" s="219"/>
      <c r="E66" s="652"/>
      <c r="F66" s="635"/>
      <c r="G66" s="339"/>
      <c r="H66" s="302"/>
    </row>
    <row r="67" spans="1:8" s="301" customFormat="1" ht="15.6">
      <c r="A67" s="307" t="s">
        <v>864</v>
      </c>
      <c r="B67" s="653"/>
      <c r="C67" s="72" t="s">
        <v>258</v>
      </c>
      <c r="D67" s="73" t="s">
        <v>66</v>
      </c>
      <c r="E67" s="633">
        <v>2</v>
      </c>
      <c r="F67" s="635"/>
      <c r="G67" s="339"/>
      <c r="H67" s="302"/>
    </row>
    <row r="68" spans="1:8" s="301" customFormat="1">
      <c r="A68" s="307"/>
      <c r="B68" s="653"/>
      <c r="C68" s="72"/>
      <c r="D68" s="73"/>
      <c r="E68" s="633"/>
      <c r="F68" s="635"/>
      <c r="G68" s="339"/>
      <c r="H68" s="302"/>
    </row>
    <row r="69" spans="1:8" s="301" customFormat="1" ht="15.6">
      <c r="A69" s="307" t="s">
        <v>865</v>
      </c>
      <c r="B69" s="653"/>
      <c r="C69" s="72" t="s">
        <v>259</v>
      </c>
      <c r="D69" s="73" t="s">
        <v>66</v>
      </c>
      <c r="E69" s="633">
        <v>2</v>
      </c>
      <c r="F69" s="635"/>
      <c r="G69" s="339"/>
      <c r="H69" s="302"/>
    </row>
    <row r="70" spans="1:8" s="301" customFormat="1">
      <c r="A70" s="307"/>
      <c r="B70" s="653"/>
      <c r="C70" s="321"/>
      <c r="D70" s="73"/>
      <c r="E70" s="633"/>
      <c r="F70" s="635"/>
      <c r="G70" s="339"/>
      <c r="H70" s="302"/>
    </row>
    <row r="71" spans="1:8" s="301" customFormat="1" ht="26.4">
      <c r="A71" s="307" t="s">
        <v>866</v>
      </c>
      <c r="B71" s="73"/>
      <c r="C71" s="72" t="s">
        <v>260</v>
      </c>
      <c r="D71" s="73" t="s">
        <v>131</v>
      </c>
      <c r="E71" s="654">
        <v>13</v>
      </c>
      <c r="F71" s="635"/>
      <c r="G71" s="339"/>
      <c r="H71" s="302"/>
    </row>
    <row r="72" spans="1:8" s="301" customFormat="1">
      <c r="A72" s="307"/>
      <c r="B72" s="73"/>
      <c r="C72" s="72"/>
      <c r="D72" s="73"/>
      <c r="E72" s="713"/>
      <c r="F72" s="635"/>
      <c r="G72" s="339"/>
      <c r="H72" s="302"/>
    </row>
    <row r="73" spans="1:8" s="301" customFormat="1">
      <c r="A73" s="307" t="s">
        <v>867</v>
      </c>
      <c r="B73" s="653" t="s">
        <v>40</v>
      </c>
      <c r="C73" s="321" t="s">
        <v>198</v>
      </c>
      <c r="D73" s="73"/>
      <c r="E73" s="633"/>
      <c r="F73" s="635"/>
      <c r="G73" s="339"/>
      <c r="H73" s="302"/>
    </row>
    <row r="74" spans="1:8" s="301" customFormat="1">
      <c r="A74" s="307"/>
      <c r="B74" s="653"/>
      <c r="C74" s="321"/>
      <c r="D74" s="73"/>
      <c r="E74" s="633"/>
      <c r="F74" s="635"/>
      <c r="G74" s="339"/>
      <c r="H74" s="302"/>
    </row>
    <row r="75" spans="1:8" s="301" customFormat="1" ht="15.6">
      <c r="A75" s="307" t="s">
        <v>868</v>
      </c>
      <c r="B75" s="655"/>
      <c r="C75" s="321" t="s">
        <v>195</v>
      </c>
      <c r="D75" s="73" t="s">
        <v>66</v>
      </c>
      <c r="E75" s="633">
        <v>0</v>
      </c>
      <c r="F75" s="635"/>
      <c r="G75" s="341" t="s">
        <v>461</v>
      </c>
      <c r="H75" s="302"/>
    </row>
    <row r="76" spans="1:8" s="301" customFormat="1">
      <c r="A76" s="307"/>
      <c r="B76" s="653"/>
      <c r="C76" s="321"/>
      <c r="D76" s="219"/>
      <c r="E76" s="652"/>
      <c r="F76" s="635"/>
      <c r="G76" s="339"/>
      <c r="H76" s="302"/>
    </row>
    <row r="77" spans="1:8" s="301" customFormat="1" ht="15.6">
      <c r="A77" s="307" t="s">
        <v>869</v>
      </c>
      <c r="B77" s="653"/>
      <c r="C77" s="321" t="s">
        <v>196</v>
      </c>
      <c r="D77" s="73" t="s">
        <v>66</v>
      </c>
      <c r="E77" s="633">
        <v>0</v>
      </c>
      <c r="F77" s="635"/>
      <c r="G77" s="341" t="s">
        <v>461</v>
      </c>
      <c r="H77" s="302"/>
    </row>
    <row r="78" spans="1:8" s="301" customFormat="1">
      <c r="A78" s="307"/>
      <c r="B78" s="653"/>
      <c r="C78" s="321"/>
      <c r="D78" s="73"/>
      <c r="E78" s="633"/>
      <c r="F78" s="635"/>
      <c r="G78" s="339"/>
      <c r="H78" s="302"/>
    </row>
    <row r="79" spans="1:8" s="301" customFormat="1" ht="15.6">
      <c r="A79" s="307" t="s">
        <v>870</v>
      </c>
      <c r="B79" s="653"/>
      <c r="C79" s="321" t="s">
        <v>197</v>
      </c>
      <c r="D79" s="73" t="s">
        <v>66</v>
      </c>
      <c r="E79" s="633">
        <v>0</v>
      </c>
      <c r="F79" s="635"/>
      <c r="G79" s="341" t="s">
        <v>461</v>
      </c>
      <c r="H79" s="302"/>
    </row>
    <row r="80" spans="1:8" s="301" customFormat="1">
      <c r="A80" s="311"/>
      <c r="B80" s="508"/>
      <c r="C80" s="656"/>
      <c r="D80" s="537"/>
      <c r="E80" s="657"/>
      <c r="F80" s="658"/>
      <c r="G80" s="659"/>
      <c r="H80" s="302"/>
    </row>
    <row r="81" spans="1:8" s="313" customFormat="1" ht="26.4">
      <c r="A81" s="493" t="s">
        <v>308</v>
      </c>
      <c r="B81" s="534" t="s">
        <v>261</v>
      </c>
      <c r="C81" s="512" t="s">
        <v>262</v>
      </c>
      <c r="D81" s="534"/>
      <c r="E81" s="660"/>
      <c r="F81" s="661"/>
      <c r="G81" s="340"/>
      <c r="H81" s="314"/>
    </row>
    <row r="82" spans="1:8" s="313" customFormat="1">
      <c r="A82" s="534"/>
      <c r="B82" s="539"/>
      <c r="C82" s="540"/>
      <c r="D82" s="534"/>
      <c r="E82" s="660"/>
      <c r="F82" s="661"/>
      <c r="G82" s="340"/>
      <c r="H82" s="314"/>
    </row>
    <row r="83" spans="1:8" s="301" customFormat="1" ht="28.8" customHeight="1">
      <c r="A83" s="493" t="s">
        <v>309</v>
      </c>
      <c r="B83" s="662" t="s">
        <v>263</v>
      </c>
      <c r="C83" s="714" t="s">
        <v>264</v>
      </c>
      <c r="D83" s="511"/>
      <c r="E83" s="310"/>
      <c r="F83" s="663"/>
      <c r="G83" s="341"/>
      <c r="H83" s="302"/>
    </row>
    <row r="84" spans="1:8" s="301" customFormat="1">
      <c r="A84" s="511"/>
      <c r="B84" s="538"/>
      <c r="C84" s="305"/>
      <c r="D84" s="511"/>
      <c r="E84" s="310"/>
      <c r="F84" s="663"/>
      <c r="G84" s="341"/>
      <c r="H84" s="302"/>
    </row>
    <row r="85" spans="1:8" s="301" customFormat="1">
      <c r="A85" s="307" t="s">
        <v>709</v>
      </c>
      <c r="B85" s="145"/>
      <c r="C85" s="308" t="s">
        <v>265</v>
      </c>
      <c r="D85" s="73" t="s">
        <v>131</v>
      </c>
      <c r="E85" s="310">
        <v>22</v>
      </c>
      <c r="F85" s="663"/>
      <c r="G85" s="362"/>
      <c r="H85" s="302"/>
    </row>
    <row r="86" spans="1:8" s="301" customFormat="1">
      <c r="A86" s="511"/>
      <c r="B86" s="664"/>
      <c r="C86" s="358"/>
      <c r="D86" s="511"/>
      <c r="E86" s="310"/>
      <c r="F86" s="663"/>
      <c r="G86" s="341"/>
      <c r="H86" s="302"/>
    </row>
    <row r="87" spans="1:8" s="301" customFormat="1">
      <c r="A87" s="307" t="s">
        <v>710</v>
      </c>
      <c r="B87" s="665"/>
      <c r="C87" s="666" t="s">
        <v>266</v>
      </c>
      <c r="D87" s="73" t="s">
        <v>131</v>
      </c>
      <c r="E87" s="310">
        <v>77</v>
      </c>
      <c r="F87" s="663"/>
      <c r="G87" s="362"/>
      <c r="H87" s="302"/>
    </row>
    <row r="88" spans="1:8" s="301" customFormat="1">
      <c r="A88" s="527"/>
      <c r="B88" s="665"/>
      <c r="C88" s="666"/>
      <c r="D88" s="665"/>
      <c r="E88" s="310"/>
      <c r="F88" s="663"/>
      <c r="G88" s="341"/>
      <c r="H88" s="302"/>
    </row>
    <row r="89" spans="1:8" s="301" customFormat="1">
      <c r="A89" s="527"/>
      <c r="B89" s="665"/>
      <c r="C89" s="666"/>
      <c r="D89" s="665"/>
      <c r="E89" s="310"/>
      <c r="F89" s="663"/>
      <c r="G89" s="341"/>
      <c r="H89" s="302"/>
    </row>
    <row r="90" spans="1:8" s="301" customFormat="1">
      <c r="A90" s="527"/>
      <c r="B90" s="665"/>
      <c r="C90" s="666"/>
      <c r="D90" s="665"/>
      <c r="E90" s="310"/>
      <c r="F90" s="663"/>
      <c r="G90" s="341"/>
      <c r="H90" s="302"/>
    </row>
    <row r="91" spans="1:8" s="301" customFormat="1">
      <c r="A91" s="527"/>
      <c r="B91" s="665"/>
      <c r="C91" s="666"/>
      <c r="D91" s="665"/>
      <c r="E91" s="310"/>
      <c r="F91" s="663"/>
      <c r="G91" s="341"/>
      <c r="H91" s="302"/>
    </row>
    <row r="92" spans="1:8" s="301" customFormat="1" ht="21" customHeight="1">
      <c r="A92" s="754" t="s">
        <v>8</v>
      </c>
      <c r="B92" s="755"/>
      <c r="C92" s="755"/>
      <c r="D92" s="755"/>
      <c r="E92" s="755"/>
      <c r="F92" s="756"/>
      <c r="G92" s="520"/>
      <c r="H92" s="302"/>
    </row>
    <row r="93" spans="1:8" s="301" customFormat="1">
      <c r="A93" s="522"/>
      <c r="B93" s="523"/>
      <c r="C93" s="524" t="s">
        <v>9</v>
      </c>
      <c r="D93" s="523"/>
      <c r="E93" s="523"/>
      <c r="F93" s="643"/>
      <c r="G93" s="526"/>
      <c r="H93" s="302"/>
    </row>
    <row r="94" spans="1:8" s="301" customFormat="1">
      <c r="A94" s="527"/>
      <c r="B94" s="665"/>
      <c r="C94" s="666"/>
      <c r="D94" s="665"/>
      <c r="E94" s="310"/>
      <c r="F94" s="663"/>
      <c r="G94" s="341"/>
      <c r="H94" s="302"/>
    </row>
    <row r="95" spans="1:8" s="301" customFormat="1" ht="15" customHeight="1">
      <c r="A95" s="493" t="s">
        <v>317</v>
      </c>
      <c r="B95" s="667" t="s">
        <v>269</v>
      </c>
      <c r="C95" s="715" t="s">
        <v>270</v>
      </c>
      <c r="D95" s="73"/>
      <c r="E95" s="440"/>
      <c r="F95" s="635"/>
      <c r="G95" s="363"/>
      <c r="H95" s="302"/>
    </row>
    <row r="96" spans="1:8" s="301" customFormat="1">
      <c r="A96" s="304"/>
      <c r="B96" s="665"/>
      <c r="C96" s="716"/>
      <c r="D96" s="73"/>
      <c r="E96" s="440"/>
      <c r="F96" s="635"/>
      <c r="G96" s="363"/>
      <c r="H96" s="302"/>
    </row>
    <row r="97" spans="1:8" s="301" customFormat="1">
      <c r="A97" s="307" t="s">
        <v>711</v>
      </c>
      <c r="B97" s="665"/>
      <c r="C97" s="308" t="s">
        <v>265</v>
      </c>
      <c r="D97" s="73" t="s">
        <v>131</v>
      </c>
      <c r="E97" s="310">
        <v>10</v>
      </c>
      <c r="F97" s="663"/>
      <c r="G97" s="362"/>
      <c r="H97" s="302"/>
    </row>
    <row r="98" spans="1:8" s="301" customFormat="1">
      <c r="A98" s="304"/>
      <c r="B98" s="665"/>
      <c r="C98" s="308"/>
      <c r="D98" s="511"/>
      <c r="E98" s="310"/>
      <c r="F98" s="663"/>
      <c r="G98" s="341"/>
      <c r="H98" s="302"/>
    </row>
    <row r="99" spans="1:8" s="301" customFormat="1">
      <c r="A99" s="307" t="s">
        <v>712</v>
      </c>
      <c r="B99" s="665"/>
      <c r="C99" s="529" t="s">
        <v>266</v>
      </c>
      <c r="D99" s="73" t="s">
        <v>131</v>
      </c>
      <c r="E99" s="310">
        <v>30</v>
      </c>
      <c r="F99" s="635"/>
      <c r="G99" s="362"/>
      <c r="H99" s="302"/>
    </row>
    <row r="100" spans="1:8" s="301" customFormat="1">
      <c r="A100" s="668"/>
      <c r="B100" s="665"/>
      <c r="C100" s="716"/>
      <c r="D100" s="73"/>
      <c r="E100" s="440"/>
      <c r="F100" s="635"/>
      <c r="G100" s="363"/>
      <c r="H100" s="302"/>
    </row>
    <row r="101" spans="1:8" ht="29.25" customHeight="1">
      <c r="A101" s="493" t="s">
        <v>713</v>
      </c>
      <c r="B101" s="669" t="s">
        <v>271</v>
      </c>
      <c r="C101" s="325" t="s">
        <v>272</v>
      </c>
      <c r="D101" s="303"/>
      <c r="E101" s="670"/>
      <c r="F101" s="671"/>
      <c r="G101" s="672"/>
    </row>
    <row r="102" spans="1:8" ht="13.2" customHeight="1">
      <c r="A102" s="307"/>
      <c r="B102" s="669"/>
      <c r="C102" s="325"/>
      <c r="D102" s="303"/>
      <c r="E102" s="670"/>
      <c r="F102" s="671"/>
      <c r="G102" s="672"/>
    </row>
    <row r="103" spans="1:8" s="313" customFormat="1" ht="29.4" customHeight="1">
      <c r="A103" s="307"/>
      <c r="B103" s="717" t="s">
        <v>38</v>
      </c>
      <c r="C103" s="322" t="s">
        <v>273</v>
      </c>
      <c r="D103" s="303"/>
      <c r="E103" s="673"/>
      <c r="F103" s="674"/>
      <c r="G103" s="675"/>
      <c r="H103" s="314"/>
    </row>
    <row r="104" spans="1:8" s="301" customFormat="1">
      <c r="A104" s="311"/>
      <c r="B104" s="73"/>
      <c r="C104" s="322"/>
      <c r="D104" s="303"/>
      <c r="E104" s="320"/>
      <c r="F104" s="635"/>
      <c r="G104" s="339" t="str">
        <f>IF(F104="","",E104*F104)</f>
        <v/>
      </c>
      <c r="H104" s="302"/>
    </row>
    <row r="105" spans="1:8" s="301" customFormat="1" ht="42" customHeight="1">
      <c r="A105" s="493" t="s">
        <v>714</v>
      </c>
      <c r="B105" s="676" t="s">
        <v>277</v>
      </c>
      <c r="C105" s="718" t="s">
        <v>871</v>
      </c>
      <c r="D105" s="73"/>
      <c r="E105" s="646"/>
      <c r="F105" s="635"/>
      <c r="G105" s="339"/>
      <c r="H105" s="302"/>
    </row>
    <row r="106" spans="1:8">
      <c r="A106" s="307"/>
      <c r="B106" s="508"/>
      <c r="C106" s="677"/>
      <c r="D106" s="73"/>
      <c r="E106" s="719"/>
      <c r="F106" s="635"/>
      <c r="G106" s="339"/>
    </row>
    <row r="107" spans="1:8">
      <c r="A107" s="307" t="s">
        <v>872</v>
      </c>
      <c r="B107" s="508"/>
      <c r="C107" s="677" t="s">
        <v>348</v>
      </c>
      <c r="D107" s="303" t="s">
        <v>65</v>
      </c>
      <c r="E107" s="678">
        <v>5</v>
      </c>
      <c r="F107" s="635"/>
      <c r="G107" s="339"/>
    </row>
    <row r="108" spans="1:8">
      <c r="A108" s="307"/>
      <c r="B108" s="508"/>
      <c r="C108" s="677"/>
      <c r="D108" s="73"/>
      <c r="E108" s="719"/>
      <c r="F108" s="635"/>
      <c r="G108" s="339"/>
    </row>
    <row r="109" spans="1:8">
      <c r="A109" s="307" t="s">
        <v>715</v>
      </c>
      <c r="B109" s="508"/>
      <c r="C109" s="536" t="s">
        <v>873</v>
      </c>
      <c r="D109" s="780" t="s">
        <v>65</v>
      </c>
      <c r="E109" s="678">
        <v>30</v>
      </c>
      <c r="F109" s="635"/>
      <c r="G109" s="339"/>
    </row>
    <row r="110" spans="1:8">
      <c r="A110" s="307"/>
      <c r="B110" s="508"/>
      <c r="C110" s="536"/>
      <c r="D110" s="537"/>
      <c r="E110" s="719"/>
      <c r="F110" s="635"/>
      <c r="G110" s="339"/>
    </row>
    <row r="111" spans="1:8">
      <c r="A111" s="307" t="s">
        <v>716</v>
      </c>
      <c r="B111" s="508"/>
      <c r="C111" s="536">
        <v>100</v>
      </c>
      <c r="D111" s="780" t="s">
        <v>65</v>
      </c>
      <c r="E111" s="678">
        <v>17</v>
      </c>
      <c r="F111" s="635"/>
      <c r="G111" s="339"/>
    </row>
    <row r="112" spans="1:8">
      <c r="A112" s="542"/>
      <c r="B112" s="508"/>
      <c r="C112" s="536"/>
      <c r="D112" s="780"/>
      <c r="E112" s="720"/>
      <c r="F112" s="635"/>
      <c r="G112" s="339"/>
    </row>
    <row r="113" spans="1:8">
      <c r="A113" s="307" t="s">
        <v>874</v>
      </c>
      <c r="B113" s="508"/>
      <c r="C113" s="536">
        <v>150</v>
      </c>
      <c r="D113" s="780" t="s">
        <v>65</v>
      </c>
      <c r="E113" s="720">
        <v>12</v>
      </c>
      <c r="F113" s="635"/>
      <c r="G113" s="339"/>
    </row>
    <row r="114" spans="1:8" s="301" customFormat="1">
      <c r="A114" s="307"/>
      <c r="B114" s="532"/>
      <c r="C114" s="781"/>
      <c r="D114" s="780"/>
      <c r="E114" s="646"/>
      <c r="F114" s="635"/>
      <c r="G114" s="339"/>
      <c r="H114" s="302"/>
    </row>
    <row r="115" spans="1:8" s="301" customFormat="1">
      <c r="A115" s="493" t="s">
        <v>791</v>
      </c>
      <c r="B115" s="145"/>
      <c r="C115" s="782" t="s">
        <v>875</v>
      </c>
      <c r="D115" s="538"/>
      <c r="E115" s="646"/>
      <c r="F115" s="635"/>
      <c r="G115" s="339"/>
      <c r="H115" s="302"/>
    </row>
    <row r="116" spans="1:8" s="301" customFormat="1">
      <c r="A116" s="307"/>
      <c r="B116" s="145"/>
      <c r="C116" s="781"/>
      <c r="D116" s="538"/>
      <c r="E116" s="646"/>
      <c r="F116" s="635"/>
      <c r="G116" s="339"/>
      <c r="H116" s="302"/>
    </row>
    <row r="117" spans="1:8" s="301" customFormat="1" ht="41.4">
      <c r="A117" s="493" t="s">
        <v>795</v>
      </c>
      <c r="B117" s="145"/>
      <c r="C117" s="632" t="s">
        <v>876</v>
      </c>
      <c r="D117" s="721"/>
      <c r="E117" s="646"/>
      <c r="F117" s="635"/>
      <c r="G117" s="339"/>
      <c r="H117" s="302"/>
    </row>
    <row r="118" spans="1:8" s="301" customFormat="1">
      <c r="A118" s="307"/>
      <c r="B118" s="145"/>
      <c r="C118" s="781"/>
      <c r="D118" s="538"/>
      <c r="E118" s="646"/>
      <c r="F118" s="635"/>
      <c r="G118" s="339"/>
      <c r="H118" s="302"/>
    </row>
    <row r="119" spans="1:8" s="301" customFormat="1" ht="39.6">
      <c r="A119" s="307" t="s">
        <v>877</v>
      </c>
      <c r="B119" s="145"/>
      <c r="C119" s="783" t="s">
        <v>878</v>
      </c>
      <c r="D119" s="780" t="s">
        <v>64</v>
      </c>
      <c r="E119" s="720">
        <v>2</v>
      </c>
      <c r="F119" s="635"/>
      <c r="G119" s="339"/>
      <c r="H119" s="302"/>
    </row>
    <row r="120" spans="1:8" s="301" customFormat="1">
      <c r="A120" s="307"/>
      <c r="B120" s="145"/>
      <c r="C120" s="529"/>
      <c r="D120" s="780"/>
      <c r="E120" s="720"/>
      <c r="F120" s="635"/>
      <c r="G120" s="339"/>
      <c r="H120" s="302"/>
    </row>
    <row r="121" spans="1:8" s="301" customFormat="1" ht="39.6">
      <c r="A121" s="307" t="s">
        <v>879</v>
      </c>
      <c r="B121" s="145"/>
      <c r="C121" s="783" t="s">
        <v>880</v>
      </c>
      <c r="D121" s="780" t="s">
        <v>64</v>
      </c>
      <c r="E121" s="720">
        <v>2</v>
      </c>
      <c r="F121" s="635"/>
      <c r="G121" s="339"/>
      <c r="H121" s="302"/>
    </row>
    <row r="122" spans="1:8" s="301" customFormat="1">
      <c r="A122" s="307"/>
      <c r="B122" s="145"/>
      <c r="C122" s="783"/>
      <c r="D122" s="780"/>
      <c r="E122" s="720"/>
      <c r="F122" s="635"/>
      <c r="G122" s="339"/>
      <c r="H122" s="302"/>
    </row>
    <row r="123" spans="1:8" s="301" customFormat="1" ht="52.8">
      <c r="A123" s="307" t="s">
        <v>881</v>
      </c>
      <c r="B123" s="145"/>
      <c r="C123" s="783" t="s">
        <v>882</v>
      </c>
      <c r="D123" s="780" t="s">
        <v>64</v>
      </c>
      <c r="E123" s="720">
        <v>4</v>
      </c>
      <c r="F123" s="635"/>
      <c r="G123" s="339"/>
      <c r="H123" s="302"/>
    </row>
    <row r="124" spans="1:8" s="301" customFormat="1">
      <c r="A124" s="307"/>
      <c r="B124" s="145"/>
      <c r="C124" s="783"/>
      <c r="D124" s="780"/>
      <c r="E124" s="720"/>
      <c r="F124" s="635"/>
      <c r="G124" s="339"/>
      <c r="H124" s="302"/>
    </row>
    <row r="125" spans="1:8" s="301" customFormat="1" ht="39.6">
      <c r="A125" s="307" t="s">
        <v>883</v>
      </c>
      <c r="B125" s="145"/>
      <c r="C125" s="783" t="s">
        <v>884</v>
      </c>
      <c r="D125" s="780" t="s">
        <v>64</v>
      </c>
      <c r="E125" s="720">
        <v>2</v>
      </c>
      <c r="F125" s="635"/>
      <c r="G125" s="339"/>
      <c r="H125" s="302"/>
    </row>
    <row r="126" spans="1:8" s="301" customFormat="1">
      <c r="A126" s="307"/>
      <c r="B126" s="145"/>
      <c r="C126" s="529"/>
      <c r="D126" s="780"/>
      <c r="E126" s="646"/>
      <c r="F126" s="635"/>
      <c r="G126" s="339"/>
      <c r="H126" s="302"/>
    </row>
    <row r="127" spans="1:8" s="301" customFormat="1">
      <c r="A127" s="307"/>
      <c r="B127" s="145"/>
      <c r="C127" s="529"/>
      <c r="D127" s="780"/>
      <c r="E127" s="646"/>
      <c r="F127" s="635"/>
      <c r="G127" s="339"/>
      <c r="H127" s="302"/>
    </row>
    <row r="128" spans="1:8" s="301" customFormat="1">
      <c r="A128" s="307"/>
      <c r="B128" s="145"/>
      <c r="C128" s="529"/>
      <c r="D128" s="780"/>
      <c r="E128" s="646"/>
      <c r="F128" s="635"/>
      <c r="G128" s="339"/>
      <c r="H128" s="302"/>
    </row>
    <row r="129" spans="1:8" s="301" customFormat="1">
      <c r="A129" s="307"/>
      <c r="B129" s="145"/>
      <c r="C129" s="529"/>
      <c r="D129" s="303"/>
      <c r="E129" s="646"/>
      <c r="F129" s="635"/>
      <c r="G129" s="339"/>
      <c r="H129" s="302"/>
    </row>
    <row r="130" spans="1:8" s="301" customFormat="1">
      <c r="A130" s="307"/>
      <c r="B130" s="145"/>
      <c r="C130" s="529"/>
      <c r="D130" s="303"/>
      <c r="E130" s="646"/>
      <c r="F130" s="635"/>
      <c r="G130" s="339"/>
      <c r="H130" s="302"/>
    </row>
    <row r="131" spans="1:8" s="301" customFormat="1" ht="27.6" customHeight="1">
      <c r="A131" s="754" t="s">
        <v>8</v>
      </c>
      <c r="B131" s="755"/>
      <c r="C131" s="755"/>
      <c r="D131" s="755"/>
      <c r="E131" s="755"/>
      <c r="F131" s="756"/>
      <c r="G131" s="520"/>
      <c r="H131" s="302"/>
    </row>
    <row r="132" spans="1:8" s="301" customFormat="1">
      <c r="A132" s="522"/>
      <c r="B132" s="523"/>
      <c r="C132" s="524" t="s">
        <v>9</v>
      </c>
      <c r="D132" s="523"/>
      <c r="E132" s="523"/>
      <c r="F132" s="643"/>
      <c r="G132" s="526"/>
      <c r="H132" s="302"/>
    </row>
    <row r="133" spans="1:8" s="301" customFormat="1">
      <c r="A133" s="307"/>
      <c r="B133" s="145"/>
      <c r="C133" s="529"/>
      <c r="D133" s="303"/>
      <c r="E133" s="646"/>
      <c r="F133" s="635"/>
      <c r="G133" s="339"/>
      <c r="H133" s="302"/>
    </row>
    <row r="134" spans="1:8" s="301" customFormat="1" ht="39.6">
      <c r="A134" s="307" t="s">
        <v>885</v>
      </c>
      <c r="B134" s="145"/>
      <c r="C134" s="679" t="s">
        <v>886</v>
      </c>
      <c r="D134" s="303" t="s">
        <v>64</v>
      </c>
      <c r="E134" s="720">
        <v>2</v>
      </c>
      <c r="F134" s="635"/>
      <c r="G134" s="339"/>
      <c r="H134" s="302"/>
    </row>
    <row r="135" spans="1:8" s="301" customFormat="1">
      <c r="A135" s="307"/>
      <c r="B135" s="145"/>
      <c r="C135" s="679"/>
      <c r="D135" s="303"/>
      <c r="E135" s="720"/>
      <c r="F135" s="635"/>
      <c r="G135" s="339"/>
      <c r="H135" s="302"/>
    </row>
    <row r="136" spans="1:8" s="301" customFormat="1" ht="52.8" customHeight="1">
      <c r="A136" s="307" t="s">
        <v>887</v>
      </c>
      <c r="B136" s="145"/>
      <c r="C136" s="679" t="s">
        <v>888</v>
      </c>
      <c r="D136" s="303" t="s">
        <v>64</v>
      </c>
      <c r="E136" s="720">
        <v>8</v>
      </c>
      <c r="F136" s="635"/>
      <c r="G136" s="339"/>
      <c r="H136" s="302"/>
    </row>
    <row r="137" spans="1:8" s="301" customFormat="1" ht="13.8">
      <c r="A137" s="493" t="s">
        <v>889</v>
      </c>
      <c r="B137" s="145"/>
      <c r="C137" s="632" t="s">
        <v>890</v>
      </c>
      <c r="D137" s="303"/>
      <c r="E137" s="646"/>
      <c r="F137" s="635"/>
      <c r="G137" s="339"/>
      <c r="H137" s="302"/>
    </row>
    <row r="138" spans="1:8" s="301" customFormat="1">
      <c r="A138" s="307"/>
      <c r="B138" s="145"/>
      <c r="C138" s="679"/>
      <c r="D138" s="303"/>
      <c r="E138" s="646"/>
      <c r="F138" s="635"/>
      <c r="G138" s="339"/>
      <c r="H138" s="302"/>
    </row>
    <row r="139" spans="1:8" s="301" customFormat="1">
      <c r="A139" s="307" t="s">
        <v>891</v>
      </c>
      <c r="B139" s="145"/>
      <c r="C139" s="679" t="s">
        <v>892</v>
      </c>
      <c r="D139" s="303" t="s">
        <v>64</v>
      </c>
      <c r="E139" s="720">
        <v>5</v>
      </c>
      <c r="F139" s="635"/>
      <c r="G139" s="339"/>
      <c r="H139" s="302"/>
    </row>
    <row r="140" spans="1:8" s="301" customFormat="1">
      <c r="A140" s="307"/>
      <c r="B140" s="145"/>
      <c r="C140" s="679"/>
      <c r="D140" s="303"/>
      <c r="E140" s="720"/>
      <c r="F140" s="635"/>
      <c r="G140" s="339"/>
      <c r="H140" s="302"/>
    </row>
    <row r="141" spans="1:8" s="301" customFormat="1">
      <c r="A141" s="307" t="s">
        <v>893</v>
      </c>
      <c r="B141" s="145"/>
      <c r="C141" s="679" t="s">
        <v>894</v>
      </c>
      <c r="D141" s="303" t="s">
        <v>64</v>
      </c>
      <c r="E141" s="720">
        <v>1</v>
      </c>
      <c r="F141" s="635"/>
      <c r="G141" s="339"/>
      <c r="H141" s="302"/>
    </row>
    <row r="142" spans="1:8" s="301" customFormat="1">
      <c r="A142" s="307"/>
      <c r="B142" s="145"/>
      <c r="C142" s="679"/>
      <c r="D142" s="303"/>
      <c r="E142" s="720"/>
      <c r="F142" s="635"/>
      <c r="G142" s="339"/>
      <c r="H142" s="302"/>
    </row>
    <row r="143" spans="1:8" s="301" customFormat="1" ht="26.4">
      <c r="A143" s="307" t="s">
        <v>895</v>
      </c>
      <c r="B143" s="145"/>
      <c r="C143" s="679" t="s">
        <v>896</v>
      </c>
      <c r="D143" s="303" t="s">
        <v>64</v>
      </c>
      <c r="E143" s="720">
        <v>2</v>
      </c>
      <c r="F143" s="635"/>
      <c r="G143" s="339"/>
      <c r="H143" s="302"/>
    </row>
    <row r="144" spans="1:8" s="301" customFormat="1">
      <c r="A144" s="307"/>
      <c r="B144" s="145"/>
      <c r="C144" s="679"/>
      <c r="D144" s="303"/>
      <c r="E144" s="720"/>
      <c r="F144" s="635"/>
      <c r="G144" s="339"/>
      <c r="H144" s="302"/>
    </row>
    <row r="145" spans="1:8" s="301" customFormat="1">
      <c r="A145" s="307" t="s">
        <v>897</v>
      </c>
      <c r="B145" s="145"/>
      <c r="C145" s="679" t="s">
        <v>898</v>
      </c>
      <c r="D145" s="303" t="s">
        <v>64</v>
      </c>
      <c r="E145" s="720">
        <v>2</v>
      </c>
      <c r="F145" s="635"/>
      <c r="G145" s="339"/>
      <c r="H145" s="302"/>
    </row>
    <row r="146" spans="1:8" s="301" customFormat="1">
      <c r="A146" s="307"/>
      <c r="B146" s="145"/>
      <c r="C146" s="679"/>
      <c r="D146" s="303"/>
      <c r="E146" s="646"/>
      <c r="F146" s="635"/>
      <c r="G146" s="339"/>
      <c r="H146" s="302"/>
    </row>
    <row r="147" spans="1:8" s="301" customFormat="1">
      <c r="A147" s="493" t="s">
        <v>899</v>
      </c>
      <c r="B147" s="145"/>
      <c r="C147" s="679" t="s">
        <v>900</v>
      </c>
      <c r="D147" s="303"/>
      <c r="E147" s="646"/>
      <c r="F147" s="635"/>
      <c r="G147" s="339"/>
      <c r="H147" s="302"/>
    </row>
    <row r="148" spans="1:8" s="301" customFormat="1">
      <c r="A148" s="307"/>
      <c r="B148" s="145"/>
      <c r="C148" s="679"/>
      <c r="D148" s="303"/>
      <c r="E148" s="646"/>
      <c r="F148" s="635"/>
      <c r="G148" s="339"/>
      <c r="H148" s="302"/>
    </row>
    <row r="149" spans="1:8" s="301" customFormat="1">
      <c r="A149" s="307" t="s">
        <v>901</v>
      </c>
      <c r="B149" s="145"/>
      <c r="C149" s="679" t="s">
        <v>902</v>
      </c>
      <c r="D149" s="303" t="s">
        <v>64</v>
      </c>
      <c r="E149" s="720">
        <v>2</v>
      </c>
      <c r="F149" s="635"/>
      <c r="G149" s="339"/>
      <c r="H149" s="302"/>
    </row>
    <row r="150" spans="1:8" s="301" customFormat="1">
      <c r="A150" s="307"/>
      <c r="B150" s="145"/>
      <c r="C150" s="679"/>
      <c r="D150" s="303"/>
      <c r="E150" s="646"/>
      <c r="F150" s="635"/>
      <c r="G150" s="339"/>
      <c r="H150" s="302"/>
    </row>
    <row r="151" spans="1:8" s="301" customFormat="1">
      <c r="A151" s="493" t="s">
        <v>903</v>
      </c>
      <c r="B151" s="145"/>
      <c r="C151" s="679" t="s">
        <v>904</v>
      </c>
      <c r="D151" s="303"/>
      <c r="E151" s="646"/>
      <c r="F151" s="635"/>
      <c r="G151" s="339"/>
      <c r="H151" s="302"/>
    </row>
    <row r="152" spans="1:8" s="301" customFormat="1">
      <c r="A152" s="307"/>
      <c r="B152" s="145"/>
      <c r="C152" s="679"/>
      <c r="D152" s="303"/>
      <c r="E152" s="646"/>
      <c r="F152" s="635"/>
      <c r="G152" s="339"/>
      <c r="H152" s="302"/>
    </row>
    <row r="153" spans="1:8" s="301" customFormat="1">
      <c r="A153" s="307" t="s">
        <v>905</v>
      </c>
      <c r="B153" s="145"/>
      <c r="C153" s="679" t="s">
        <v>906</v>
      </c>
      <c r="D153" s="303" t="s">
        <v>64</v>
      </c>
      <c r="E153" s="720">
        <v>2</v>
      </c>
      <c r="F153" s="635"/>
      <c r="G153" s="339"/>
      <c r="H153" s="302"/>
    </row>
    <row r="154" spans="1:8" s="301" customFormat="1">
      <c r="A154" s="307"/>
      <c r="B154" s="145"/>
      <c r="C154" s="509"/>
      <c r="D154" s="303"/>
      <c r="E154" s="646"/>
      <c r="F154" s="635"/>
      <c r="G154" s="339"/>
      <c r="H154" s="302"/>
    </row>
    <row r="155" spans="1:8" s="301" customFormat="1">
      <c r="A155" s="307"/>
      <c r="B155" s="145"/>
      <c r="C155" s="509"/>
      <c r="D155" s="303"/>
      <c r="E155" s="646"/>
      <c r="F155" s="635"/>
      <c r="G155" s="339"/>
      <c r="H155" s="302"/>
    </row>
    <row r="156" spans="1:8" s="301" customFormat="1">
      <c r="A156" s="307"/>
      <c r="B156" s="145"/>
      <c r="C156" s="509"/>
      <c r="D156" s="303"/>
      <c r="E156" s="646"/>
      <c r="F156" s="635"/>
      <c r="G156" s="339"/>
      <c r="H156" s="302"/>
    </row>
    <row r="157" spans="1:8" s="301" customFormat="1">
      <c r="A157" s="307"/>
      <c r="B157" s="145"/>
      <c r="C157" s="509"/>
      <c r="D157" s="303"/>
      <c r="E157" s="646"/>
      <c r="F157" s="635"/>
      <c r="G157" s="339"/>
      <c r="H157" s="302"/>
    </row>
    <row r="158" spans="1:8" s="301" customFormat="1">
      <c r="A158" s="307"/>
      <c r="B158" s="145"/>
      <c r="C158" s="509"/>
      <c r="D158" s="303"/>
      <c r="E158" s="646"/>
      <c r="F158" s="635"/>
      <c r="G158" s="339"/>
      <c r="H158" s="302"/>
    </row>
    <row r="159" spans="1:8" s="301" customFormat="1">
      <c r="A159" s="307"/>
      <c r="B159" s="145"/>
      <c r="C159" s="509"/>
      <c r="D159" s="303"/>
      <c r="E159" s="646"/>
      <c r="F159" s="635"/>
      <c r="G159" s="339"/>
      <c r="H159" s="302"/>
    </row>
    <row r="160" spans="1:8" s="301" customFormat="1">
      <c r="A160" s="307"/>
      <c r="B160" s="145"/>
      <c r="C160" s="509"/>
      <c r="D160" s="303"/>
      <c r="E160" s="646"/>
      <c r="F160" s="635"/>
      <c r="G160" s="339"/>
      <c r="H160" s="302"/>
    </row>
    <row r="161" spans="1:8" s="301" customFormat="1">
      <c r="A161" s="307"/>
      <c r="B161" s="145"/>
      <c r="C161" s="509"/>
      <c r="D161" s="303"/>
      <c r="E161" s="646"/>
      <c r="F161" s="635"/>
      <c r="G161" s="339"/>
      <c r="H161" s="302"/>
    </row>
    <row r="162" spans="1:8" s="301" customFormat="1">
      <c r="A162" s="307"/>
      <c r="B162" s="145"/>
      <c r="C162" s="509"/>
      <c r="D162" s="303"/>
      <c r="E162" s="646"/>
      <c r="F162" s="635"/>
      <c r="G162" s="339"/>
      <c r="H162" s="302"/>
    </row>
    <row r="163" spans="1:8" s="301" customFormat="1">
      <c r="A163" s="307"/>
      <c r="B163" s="145"/>
      <c r="C163" s="509"/>
      <c r="D163" s="303"/>
      <c r="E163" s="646"/>
      <c r="F163" s="635"/>
      <c r="G163" s="339"/>
      <c r="H163" s="302"/>
    </row>
    <row r="164" spans="1:8" s="301" customFormat="1">
      <c r="A164" s="307"/>
      <c r="B164" s="145"/>
      <c r="C164" s="509"/>
      <c r="D164" s="303"/>
      <c r="E164" s="646"/>
      <c r="F164" s="635"/>
      <c r="G164" s="339"/>
      <c r="H164" s="302"/>
    </row>
    <row r="165" spans="1:8" s="301" customFormat="1">
      <c r="A165" s="307"/>
      <c r="B165" s="145"/>
      <c r="C165" s="509"/>
      <c r="D165" s="303"/>
      <c r="E165" s="646"/>
      <c r="F165" s="635"/>
      <c r="G165" s="339"/>
      <c r="H165" s="302"/>
    </row>
    <row r="166" spans="1:8" s="301" customFormat="1">
      <c r="A166" s="307"/>
      <c r="B166" s="145"/>
      <c r="C166" s="509"/>
      <c r="D166" s="303"/>
      <c r="E166" s="646"/>
      <c r="F166" s="635"/>
      <c r="G166" s="339"/>
      <c r="H166" s="302"/>
    </row>
    <row r="167" spans="1:8" s="301" customFormat="1">
      <c r="A167" s="307"/>
      <c r="B167" s="145"/>
      <c r="C167" s="509"/>
      <c r="D167" s="303"/>
      <c r="E167" s="646"/>
      <c r="F167" s="635"/>
      <c r="G167" s="339"/>
      <c r="H167" s="302"/>
    </row>
    <row r="168" spans="1:8" s="301" customFormat="1">
      <c r="A168" s="307"/>
      <c r="B168" s="145"/>
      <c r="C168" s="509"/>
      <c r="D168" s="303"/>
      <c r="E168" s="646"/>
      <c r="F168" s="635"/>
      <c r="G168" s="339"/>
      <c r="H168" s="302"/>
    </row>
    <row r="169" spans="1:8" s="301" customFormat="1">
      <c r="A169" s="307"/>
      <c r="B169" s="145"/>
      <c r="C169" s="509"/>
      <c r="D169" s="303"/>
      <c r="E169" s="646"/>
      <c r="F169" s="635"/>
      <c r="G169" s="339"/>
      <c r="H169" s="302"/>
    </row>
    <row r="170" spans="1:8" s="301" customFormat="1">
      <c r="A170" s="307"/>
      <c r="B170" s="145"/>
      <c r="C170" s="509"/>
      <c r="D170" s="303"/>
      <c r="E170" s="646"/>
      <c r="F170" s="635"/>
      <c r="G170" s="339"/>
      <c r="H170" s="302"/>
    </row>
    <row r="171" spans="1:8" s="301" customFormat="1">
      <c r="A171" s="307"/>
      <c r="B171" s="145"/>
      <c r="C171" s="509"/>
      <c r="D171" s="303"/>
      <c r="E171" s="646"/>
      <c r="F171" s="635"/>
      <c r="G171" s="339"/>
      <c r="H171" s="302"/>
    </row>
    <row r="172" spans="1:8" s="301" customFormat="1">
      <c r="A172" s="307"/>
      <c r="B172" s="145"/>
      <c r="C172" s="509"/>
      <c r="D172" s="303"/>
      <c r="E172" s="646"/>
      <c r="F172" s="635"/>
      <c r="G172" s="339"/>
      <c r="H172" s="302"/>
    </row>
    <row r="173" spans="1:8" s="301" customFormat="1">
      <c r="A173" s="307"/>
      <c r="B173" s="145"/>
      <c r="C173" s="509"/>
      <c r="D173" s="303"/>
      <c r="E173" s="646"/>
      <c r="F173" s="635"/>
      <c r="G173" s="339"/>
      <c r="H173" s="302"/>
    </row>
    <row r="174" spans="1:8" s="301" customFormat="1">
      <c r="A174" s="307"/>
      <c r="B174" s="145"/>
      <c r="C174" s="509"/>
      <c r="D174" s="303"/>
      <c r="E174" s="646"/>
      <c r="F174" s="635"/>
      <c r="G174" s="339"/>
      <c r="H174" s="302"/>
    </row>
    <row r="175" spans="1:8" s="301" customFormat="1">
      <c r="A175" s="307"/>
      <c r="B175" s="145"/>
      <c r="C175" s="509"/>
      <c r="D175" s="303"/>
      <c r="E175" s="646"/>
      <c r="F175" s="635"/>
      <c r="G175" s="339"/>
      <c r="H175" s="302"/>
    </row>
    <row r="176" spans="1:8" s="301" customFormat="1">
      <c r="A176" s="307"/>
      <c r="B176" s="145"/>
      <c r="C176" s="509"/>
      <c r="D176" s="303"/>
      <c r="E176" s="646"/>
      <c r="F176" s="635"/>
      <c r="G176" s="339"/>
      <c r="H176" s="302"/>
    </row>
    <row r="177" spans="1:8" s="301" customFormat="1">
      <c r="A177" s="307"/>
      <c r="B177" s="145"/>
      <c r="C177" s="509"/>
      <c r="D177" s="303"/>
      <c r="E177" s="646"/>
      <c r="F177" s="635"/>
      <c r="G177" s="339"/>
      <c r="H177" s="302"/>
    </row>
    <row r="178" spans="1:8" s="301" customFormat="1">
      <c r="A178" s="307"/>
      <c r="B178" s="145"/>
      <c r="C178" s="509"/>
      <c r="D178" s="303"/>
      <c r="E178" s="646"/>
      <c r="F178" s="635"/>
      <c r="G178" s="339"/>
      <c r="H178" s="302"/>
    </row>
    <row r="179" spans="1:8" s="301" customFormat="1">
      <c r="A179" s="307"/>
      <c r="B179" s="145"/>
      <c r="C179" s="509"/>
      <c r="D179" s="303"/>
      <c r="E179" s="646"/>
      <c r="F179" s="635"/>
      <c r="G179" s="339"/>
      <c r="H179" s="302"/>
    </row>
    <row r="180" spans="1:8" s="301" customFormat="1">
      <c r="A180" s="307"/>
      <c r="B180" s="145"/>
      <c r="C180" s="509"/>
      <c r="D180" s="303"/>
      <c r="E180" s="646"/>
      <c r="F180" s="635"/>
      <c r="G180" s="339"/>
      <c r="H180" s="302"/>
    </row>
    <row r="181" spans="1:8" s="301" customFormat="1" ht="22.2" customHeight="1">
      <c r="A181" s="754" t="s">
        <v>8</v>
      </c>
      <c r="B181" s="755"/>
      <c r="C181" s="755"/>
      <c r="D181" s="755"/>
      <c r="E181" s="755"/>
      <c r="F181" s="756"/>
      <c r="G181" s="520"/>
      <c r="H181" s="302"/>
    </row>
    <row r="182" spans="1:8" s="301" customFormat="1">
      <c r="A182" s="522"/>
      <c r="B182" s="523"/>
      <c r="C182" s="524" t="s">
        <v>9</v>
      </c>
      <c r="D182" s="523"/>
      <c r="E182" s="523"/>
      <c r="F182" s="643"/>
      <c r="G182" s="526"/>
      <c r="H182" s="302"/>
    </row>
    <row r="183" spans="1:8" s="301" customFormat="1">
      <c r="A183" s="307"/>
      <c r="B183" s="145"/>
      <c r="C183" s="509"/>
      <c r="D183" s="303"/>
      <c r="E183" s="646"/>
      <c r="F183" s="635"/>
      <c r="G183" s="339"/>
      <c r="H183" s="302"/>
    </row>
    <row r="184" spans="1:8" s="313" customFormat="1" ht="52.8">
      <c r="A184" s="493" t="s">
        <v>717</v>
      </c>
      <c r="B184" s="717" t="s">
        <v>287</v>
      </c>
      <c r="C184" s="680" t="s">
        <v>278</v>
      </c>
      <c r="D184" s="303"/>
      <c r="E184" s="649"/>
      <c r="F184" s="645"/>
      <c r="G184" s="675"/>
      <c r="H184" s="314"/>
    </row>
    <row r="185" spans="1:8" s="313" customFormat="1">
      <c r="A185" s="307"/>
      <c r="B185" s="681"/>
      <c r="C185" s="716"/>
      <c r="D185" s="303"/>
      <c r="E185" s="649"/>
      <c r="F185" s="645"/>
      <c r="G185" s="675"/>
      <c r="H185" s="314"/>
    </row>
    <row r="186" spans="1:8" s="313" customFormat="1">
      <c r="A186" s="307"/>
      <c r="B186" s="722"/>
      <c r="C186" s="682" t="s">
        <v>275</v>
      </c>
      <c r="D186" s="303"/>
      <c r="E186" s="649"/>
      <c r="F186" s="645"/>
      <c r="G186" s="675"/>
      <c r="H186" s="314"/>
    </row>
    <row r="187" spans="1:8" s="313" customFormat="1">
      <c r="A187" s="307"/>
      <c r="B187" s="681"/>
      <c r="C187" s="716"/>
      <c r="D187" s="303"/>
      <c r="E187" s="649"/>
      <c r="F187" s="635"/>
      <c r="G187" s="339"/>
      <c r="H187" s="314"/>
    </row>
    <row r="188" spans="1:8" s="313" customFormat="1">
      <c r="A188" s="307" t="s">
        <v>718</v>
      </c>
      <c r="B188" s="681"/>
      <c r="C188" s="716" t="s">
        <v>907</v>
      </c>
      <c r="D188" s="303" t="s">
        <v>64</v>
      </c>
      <c r="E188" s="649">
        <v>7</v>
      </c>
      <c r="F188" s="635"/>
      <c r="G188" s="339"/>
      <c r="H188" s="314"/>
    </row>
    <row r="189" spans="1:8" s="313" customFormat="1">
      <c r="A189" s="307"/>
      <c r="B189" s="681"/>
      <c r="C189" s="723"/>
      <c r="D189" s="303"/>
      <c r="E189" s="649"/>
      <c r="F189" s="645"/>
      <c r="G189" s="675"/>
      <c r="H189" s="314"/>
    </row>
    <row r="190" spans="1:8" s="313" customFormat="1">
      <c r="A190" s="307"/>
      <c r="B190" s="681"/>
      <c r="C190" s="294" t="s">
        <v>908</v>
      </c>
      <c r="D190" s="303"/>
      <c r="E190" s="649"/>
      <c r="F190" s="635"/>
      <c r="G190" s="339"/>
      <c r="H190" s="314"/>
    </row>
    <row r="191" spans="1:8" s="313" customFormat="1">
      <c r="A191" s="307"/>
      <c r="B191" s="681"/>
      <c r="C191" s="294"/>
      <c r="D191" s="303"/>
      <c r="E191" s="649"/>
      <c r="F191" s="635"/>
      <c r="G191" s="339"/>
      <c r="H191" s="314"/>
    </row>
    <row r="192" spans="1:8" s="313" customFormat="1" ht="30" customHeight="1">
      <c r="A192" s="307" t="s">
        <v>719</v>
      </c>
      <c r="B192" s="681"/>
      <c r="C192" s="439" t="s">
        <v>909</v>
      </c>
      <c r="D192" s="303" t="s">
        <v>64</v>
      </c>
      <c r="E192" s="649">
        <v>1</v>
      </c>
      <c r="F192" s="635"/>
      <c r="G192" s="339"/>
      <c r="H192" s="314"/>
    </row>
    <row r="193" spans="1:8" s="313" customFormat="1">
      <c r="A193" s="307"/>
      <c r="B193" s="681"/>
      <c r="C193" s="294"/>
      <c r="D193" s="303"/>
      <c r="E193" s="649"/>
      <c r="F193" s="635"/>
      <c r="G193" s="339"/>
      <c r="H193" s="314"/>
    </row>
    <row r="194" spans="1:8" s="313" customFormat="1" ht="34.200000000000003" customHeight="1">
      <c r="A194" s="307" t="s">
        <v>720</v>
      </c>
      <c r="B194" s="681"/>
      <c r="C194" s="439" t="s">
        <v>910</v>
      </c>
      <c r="D194" s="303" t="s">
        <v>64</v>
      </c>
      <c r="E194" s="649">
        <v>1</v>
      </c>
      <c r="F194" s="635"/>
      <c r="G194" s="339"/>
      <c r="H194" s="314"/>
    </row>
    <row r="195" spans="1:8" s="313" customFormat="1">
      <c r="A195" s="307"/>
      <c r="B195" s="681"/>
      <c r="C195" s="294"/>
      <c r="D195" s="303"/>
      <c r="E195" s="649"/>
      <c r="F195" s="635"/>
      <c r="G195" s="339"/>
      <c r="H195" s="314"/>
    </row>
    <row r="196" spans="1:8" s="313" customFormat="1" ht="28.8" customHeight="1">
      <c r="A196" s="307" t="s">
        <v>911</v>
      </c>
      <c r="B196" s="681"/>
      <c r="C196" s="439" t="s">
        <v>912</v>
      </c>
      <c r="D196" s="303" t="s">
        <v>64</v>
      </c>
      <c r="E196" s="649">
        <v>1</v>
      </c>
      <c r="F196" s="635"/>
      <c r="G196" s="339"/>
      <c r="H196" s="314"/>
    </row>
    <row r="197" spans="1:8" s="301" customFormat="1">
      <c r="A197" s="311"/>
      <c r="B197" s="683"/>
      <c r="C197" s="684"/>
      <c r="D197" s="303"/>
      <c r="E197" s="649"/>
      <c r="F197" s="635"/>
      <c r="G197" s="339"/>
      <c r="H197" s="302"/>
    </row>
    <row r="198" spans="1:8" s="301" customFormat="1">
      <c r="A198" s="311"/>
      <c r="B198" s="683"/>
      <c r="C198" s="684" t="s">
        <v>913</v>
      </c>
      <c r="D198" s="303"/>
      <c r="E198" s="649"/>
      <c r="F198" s="635"/>
      <c r="G198" s="339"/>
      <c r="H198" s="302"/>
    </row>
    <row r="199" spans="1:8" s="301" customFormat="1">
      <c r="A199" s="311"/>
      <c r="B199" s="683"/>
      <c r="C199" s="684"/>
      <c r="D199" s="303"/>
      <c r="E199" s="649"/>
      <c r="F199" s="635"/>
      <c r="G199" s="339"/>
      <c r="H199" s="302"/>
    </row>
    <row r="200" spans="1:8" s="301" customFormat="1" ht="36" customHeight="1">
      <c r="A200" s="307" t="s">
        <v>914</v>
      </c>
      <c r="B200" s="683"/>
      <c r="C200" s="439" t="s">
        <v>915</v>
      </c>
      <c r="D200" s="303" t="s">
        <v>64</v>
      </c>
      <c r="E200" s="649">
        <v>2</v>
      </c>
      <c r="F200" s="635"/>
      <c r="G200" s="339"/>
      <c r="H200" s="302"/>
    </row>
    <row r="201" spans="1:8" s="301" customFormat="1">
      <c r="A201" s="311"/>
      <c r="B201" s="683"/>
      <c r="C201" s="439"/>
      <c r="D201" s="303"/>
      <c r="E201" s="649"/>
      <c r="F201" s="635"/>
      <c r="G201" s="339"/>
      <c r="H201" s="302"/>
    </row>
    <row r="202" spans="1:8" s="301" customFormat="1" ht="36.6" customHeight="1">
      <c r="A202" s="307" t="s">
        <v>916</v>
      </c>
      <c r="B202" s="683"/>
      <c r="C202" s="439" t="s">
        <v>917</v>
      </c>
      <c r="D202" s="303" t="s">
        <v>64</v>
      </c>
      <c r="E202" s="649">
        <v>2</v>
      </c>
      <c r="F202" s="635"/>
      <c r="G202" s="339"/>
      <c r="H202" s="302"/>
    </row>
    <row r="203" spans="1:8" s="301" customFormat="1">
      <c r="A203" s="311"/>
      <c r="B203" s="683"/>
      <c r="C203" s="439"/>
      <c r="D203" s="303"/>
      <c r="E203" s="649"/>
      <c r="F203" s="635"/>
      <c r="G203" s="339"/>
      <c r="H203" s="302"/>
    </row>
    <row r="204" spans="1:8" s="313" customFormat="1">
      <c r="A204" s="307"/>
      <c r="B204" s="681"/>
      <c r="C204" s="439" t="s">
        <v>276</v>
      </c>
      <c r="D204" s="303"/>
      <c r="E204" s="649"/>
      <c r="F204" s="645"/>
      <c r="G204" s="675"/>
      <c r="H204" s="314"/>
    </row>
    <row r="205" spans="1:8" s="313" customFormat="1">
      <c r="A205" s="307"/>
      <c r="B205" s="683"/>
      <c r="C205" s="439"/>
      <c r="D205" s="303"/>
      <c r="E205" s="649"/>
      <c r="F205" s="645"/>
      <c r="G205" s="675"/>
      <c r="H205" s="314"/>
    </row>
    <row r="206" spans="1:8" s="313" customFormat="1">
      <c r="A206" s="307" t="s">
        <v>918</v>
      </c>
      <c r="B206" s="683"/>
      <c r="C206" s="439" t="s">
        <v>907</v>
      </c>
      <c r="D206" s="303" t="s">
        <v>64</v>
      </c>
      <c r="E206" s="649">
        <v>2</v>
      </c>
      <c r="F206" s="635"/>
      <c r="G206" s="339"/>
      <c r="H206" s="314"/>
    </row>
    <row r="207" spans="1:8" s="313" customFormat="1">
      <c r="A207" s="304"/>
      <c r="B207" s="685"/>
      <c r="C207" s="439"/>
      <c r="D207" s="303"/>
      <c r="E207" s="649"/>
      <c r="F207" s="645"/>
      <c r="G207" s="675"/>
      <c r="H207" s="314"/>
    </row>
    <row r="208" spans="1:8" s="313" customFormat="1">
      <c r="A208" s="304"/>
      <c r="B208" s="685"/>
      <c r="C208" s="439" t="s">
        <v>919</v>
      </c>
      <c r="D208" s="303"/>
      <c r="E208" s="724"/>
      <c r="F208" s="645"/>
      <c r="G208" s="675"/>
      <c r="H208" s="314"/>
    </row>
    <row r="209" spans="1:8" s="313" customFormat="1">
      <c r="A209" s="304"/>
      <c r="B209" s="685"/>
      <c r="C209" s="439"/>
      <c r="D209" s="303"/>
      <c r="E209" s="724"/>
      <c r="F209" s="645"/>
      <c r="G209" s="675"/>
      <c r="H209" s="314"/>
    </row>
    <row r="210" spans="1:8" s="313" customFormat="1">
      <c r="A210" s="304"/>
      <c r="B210" s="685"/>
      <c r="C210" s="439" t="s">
        <v>920</v>
      </c>
      <c r="D210" s="303" t="s">
        <v>64</v>
      </c>
      <c r="E210" s="649">
        <v>1</v>
      </c>
      <c r="F210" s="635"/>
      <c r="G210" s="339"/>
      <c r="H210" s="314"/>
    </row>
    <row r="211" spans="1:8" s="313" customFormat="1">
      <c r="A211" s="304"/>
      <c r="B211" s="685"/>
      <c r="C211" s="439"/>
      <c r="D211" s="303"/>
      <c r="E211" s="724"/>
      <c r="F211" s="645"/>
      <c r="G211" s="675"/>
      <c r="H211" s="314"/>
    </row>
    <row r="212" spans="1:8" s="313" customFormat="1">
      <c r="A212" s="304"/>
      <c r="B212" s="685"/>
      <c r="C212" s="439"/>
      <c r="D212" s="303"/>
      <c r="E212" s="724"/>
      <c r="F212" s="645"/>
      <c r="G212" s="675"/>
      <c r="H212" s="314"/>
    </row>
    <row r="213" spans="1:8" s="313" customFormat="1">
      <c r="A213" s="304"/>
      <c r="B213" s="685"/>
      <c r="C213" s="439"/>
      <c r="D213" s="303"/>
      <c r="E213" s="724"/>
      <c r="F213" s="645"/>
      <c r="G213" s="675"/>
      <c r="H213" s="314"/>
    </row>
    <row r="214" spans="1:8" s="313" customFormat="1">
      <c r="A214" s="304"/>
      <c r="B214" s="685"/>
      <c r="C214" s="723"/>
      <c r="D214" s="303"/>
      <c r="E214" s="724"/>
      <c r="F214" s="645"/>
      <c r="G214" s="675"/>
      <c r="H214" s="314"/>
    </row>
    <row r="215" spans="1:8" s="313" customFormat="1">
      <c r="A215" s="304"/>
      <c r="B215" s="685"/>
      <c r="C215" s="723"/>
      <c r="D215" s="303"/>
      <c r="E215" s="724"/>
      <c r="F215" s="645"/>
      <c r="G215" s="675"/>
      <c r="H215" s="314"/>
    </row>
    <row r="216" spans="1:8" s="313" customFormat="1">
      <c r="A216" s="304"/>
      <c r="B216" s="685"/>
      <c r="C216" s="723"/>
      <c r="D216" s="303"/>
      <c r="E216" s="724"/>
      <c r="F216" s="645"/>
      <c r="G216" s="675"/>
      <c r="H216" s="314"/>
    </row>
    <row r="217" spans="1:8" s="313" customFormat="1">
      <c r="A217" s="304"/>
      <c r="B217" s="685"/>
      <c r="C217" s="723"/>
      <c r="D217" s="303"/>
      <c r="E217" s="724"/>
      <c r="F217" s="645"/>
      <c r="G217" s="675"/>
      <c r="H217" s="314"/>
    </row>
    <row r="218" spans="1:8" s="313" customFormat="1">
      <c r="A218" s="304"/>
      <c r="B218" s="685"/>
      <c r="C218" s="723"/>
      <c r="D218" s="303"/>
      <c r="E218" s="724"/>
      <c r="F218" s="645"/>
      <c r="G218" s="675"/>
      <c r="H218" s="314"/>
    </row>
    <row r="219" spans="1:8" s="313" customFormat="1">
      <c r="A219" s="304"/>
      <c r="B219" s="685"/>
      <c r="C219" s="723"/>
      <c r="D219" s="303"/>
      <c r="E219" s="724"/>
      <c r="F219" s="645"/>
      <c r="G219" s="675"/>
      <c r="H219" s="314"/>
    </row>
    <row r="220" spans="1:8" s="313" customFormat="1">
      <c r="A220" s="304"/>
      <c r="B220" s="685"/>
      <c r="C220" s="723"/>
      <c r="D220" s="303"/>
      <c r="E220" s="724"/>
      <c r="F220" s="645"/>
      <c r="G220" s="675"/>
      <c r="H220" s="314"/>
    </row>
    <row r="221" spans="1:8" s="313" customFormat="1">
      <c r="A221" s="304"/>
      <c r="B221" s="685"/>
      <c r="C221" s="723"/>
      <c r="D221" s="303"/>
      <c r="E221" s="724"/>
      <c r="F221" s="645"/>
      <c r="G221" s="675"/>
      <c r="H221" s="314"/>
    </row>
    <row r="222" spans="1:8" s="313" customFormat="1">
      <c r="A222" s="304"/>
      <c r="B222" s="685"/>
      <c r="C222" s="723"/>
      <c r="D222" s="303"/>
      <c r="E222" s="724"/>
      <c r="F222" s="645"/>
      <c r="G222" s="675"/>
      <c r="H222" s="314"/>
    </row>
    <row r="223" spans="1:8" s="313" customFormat="1">
      <c r="A223" s="304"/>
      <c r="B223" s="685"/>
      <c r="C223" s="723"/>
      <c r="D223" s="303"/>
      <c r="E223" s="724"/>
      <c r="F223" s="645"/>
      <c r="G223" s="675"/>
      <c r="H223" s="314"/>
    </row>
    <row r="224" spans="1:8" s="313" customFormat="1">
      <c r="A224" s="304"/>
      <c r="B224" s="685"/>
      <c r="C224" s="723"/>
      <c r="D224" s="303"/>
      <c r="E224" s="724"/>
      <c r="F224" s="645"/>
      <c r="G224" s="675"/>
      <c r="H224" s="314"/>
    </row>
    <row r="225" spans="1:8" s="313" customFormat="1">
      <c r="A225" s="304"/>
      <c r="B225" s="685"/>
      <c r="C225" s="723"/>
      <c r="D225" s="303"/>
      <c r="E225" s="724"/>
      <c r="F225" s="645"/>
      <c r="G225" s="675"/>
      <c r="H225" s="314"/>
    </row>
    <row r="226" spans="1:8" s="313" customFormat="1" ht="23.4" customHeight="1">
      <c r="A226" s="754" t="s">
        <v>8</v>
      </c>
      <c r="B226" s="755"/>
      <c r="C226" s="755"/>
      <c r="D226" s="755"/>
      <c r="E226" s="755"/>
      <c r="F226" s="756"/>
      <c r="G226" s="520"/>
      <c r="H226" s="314"/>
    </row>
    <row r="227" spans="1:8" s="313" customFormat="1">
      <c r="A227" s="522"/>
      <c r="B227" s="523"/>
      <c r="C227" s="524" t="s">
        <v>9</v>
      </c>
      <c r="D227" s="523"/>
      <c r="E227" s="523"/>
      <c r="F227" s="643"/>
      <c r="G227" s="526"/>
      <c r="H227" s="314"/>
    </row>
    <row r="228" spans="1:8" s="313" customFormat="1">
      <c r="A228" s="304"/>
      <c r="B228" s="685"/>
      <c r="C228" s="723"/>
      <c r="D228" s="303"/>
      <c r="E228" s="724"/>
      <c r="F228" s="645"/>
      <c r="G228" s="675"/>
      <c r="H228" s="314"/>
    </row>
    <row r="229" spans="1:8" ht="27.6">
      <c r="A229" s="493"/>
      <c r="B229" s="686" t="s">
        <v>789</v>
      </c>
      <c r="C229" s="687" t="s">
        <v>790</v>
      </c>
      <c r="D229" s="73"/>
      <c r="E229" s="719"/>
      <c r="F229" s="635"/>
      <c r="G229" s="339"/>
    </row>
    <row r="230" spans="1:8">
      <c r="A230" s="307"/>
      <c r="B230" s="670"/>
      <c r="D230" s="73"/>
      <c r="E230" s="719"/>
      <c r="F230" s="635"/>
      <c r="G230" s="339"/>
    </row>
    <row r="231" spans="1:8">
      <c r="A231" s="493" t="s">
        <v>791</v>
      </c>
      <c r="B231" s="670"/>
      <c r="C231" s="322" t="s">
        <v>792</v>
      </c>
      <c r="D231" s="73"/>
      <c r="E231" s="719"/>
      <c r="F231" s="635"/>
      <c r="G231" s="339"/>
    </row>
    <row r="232" spans="1:8">
      <c r="A232" s="307"/>
      <c r="B232" s="670"/>
      <c r="D232" s="73"/>
      <c r="E232" s="719"/>
      <c r="F232" s="635"/>
      <c r="G232" s="339"/>
    </row>
    <row r="233" spans="1:8">
      <c r="A233" s="307"/>
      <c r="B233" s="670"/>
      <c r="C233" s="294" t="s">
        <v>921</v>
      </c>
      <c r="D233" s="73"/>
      <c r="E233" s="719" t="s">
        <v>794</v>
      </c>
      <c r="F233" s="635"/>
      <c r="G233" s="339"/>
    </row>
    <row r="234" spans="1:8">
      <c r="A234" s="307"/>
      <c r="B234" s="670"/>
      <c r="D234" s="73"/>
      <c r="E234" s="719"/>
      <c r="F234" s="635"/>
      <c r="G234" s="339"/>
    </row>
    <row r="235" spans="1:8" ht="16.2">
      <c r="A235" s="307" t="s">
        <v>877</v>
      </c>
      <c r="B235" s="670"/>
      <c r="C235" s="536" t="s">
        <v>922</v>
      </c>
      <c r="D235" s="710" t="s">
        <v>796</v>
      </c>
      <c r="E235" s="649">
        <v>6.5</v>
      </c>
      <c r="F235" s="635"/>
      <c r="G235" s="362"/>
    </row>
    <row r="236" spans="1:8">
      <c r="A236" s="307"/>
      <c r="B236" s="670"/>
      <c r="D236" s="73"/>
      <c r="E236" s="719"/>
      <c r="F236" s="635"/>
      <c r="G236" s="339"/>
    </row>
    <row r="237" spans="1:8" ht="27.6">
      <c r="A237" s="307" t="s">
        <v>889</v>
      </c>
      <c r="B237" s="688" t="s">
        <v>923</v>
      </c>
      <c r="C237" s="536" t="s">
        <v>924</v>
      </c>
      <c r="D237" s="536"/>
      <c r="F237" s="635"/>
      <c r="G237" s="339"/>
    </row>
    <row r="238" spans="1:8">
      <c r="A238" s="307"/>
      <c r="B238" s="670"/>
      <c r="D238" s="73"/>
      <c r="E238" s="719"/>
      <c r="F238" s="635"/>
      <c r="G238" s="339"/>
    </row>
    <row r="239" spans="1:8">
      <c r="A239" s="307" t="s">
        <v>925</v>
      </c>
      <c r="B239" s="670"/>
      <c r="C239" s="294" t="s">
        <v>926</v>
      </c>
      <c r="D239" s="303" t="s">
        <v>64</v>
      </c>
      <c r="E239" s="649">
        <v>2</v>
      </c>
      <c r="F239" s="635"/>
      <c r="G239" s="362"/>
    </row>
    <row r="240" spans="1:8">
      <c r="A240" s="307"/>
      <c r="B240" s="670"/>
      <c r="D240" s="73"/>
      <c r="E240" s="719"/>
      <c r="F240" s="635"/>
      <c r="G240" s="339"/>
    </row>
    <row r="241" spans="1:7">
      <c r="A241" s="493" t="s">
        <v>797</v>
      </c>
      <c r="B241" s="670"/>
      <c r="C241" s="322" t="s">
        <v>798</v>
      </c>
      <c r="D241" s="73"/>
      <c r="E241" s="719"/>
      <c r="F241" s="635"/>
      <c r="G241" s="339"/>
    </row>
    <row r="242" spans="1:7">
      <c r="A242" s="307"/>
      <c r="B242" s="670"/>
      <c r="D242" s="73"/>
      <c r="E242" s="719"/>
      <c r="F242" s="635"/>
      <c r="G242" s="339"/>
    </row>
    <row r="243" spans="1:7" ht="13.8">
      <c r="A243" s="307" t="s">
        <v>799</v>
      </c>
      <c r="B243" s="670"/>
      <c r="C243" s="632" t="s">
        <v>800</v>
      </c>
      <c r="D243" s="73"/>
      <c r="E243" s="719"/>
      <c r="F243" s="635"/>
      <c r="G243" s="339"/>
    </row>
    <row r="244" spans="1:7">
      <c r="A244" s="307"/>
      <c r="B244" s="670"/>
      <c r="D244" s="73"/>
      <c r="E244" s="719"/>
      <c r="F244" s="635"/>
      <c r="G244" s="339"/>
    </row>
    <row r="245" spans="1:7" ht="13.8">
      <c r="A245" s="307"/>
      <c r="B245" s="670"/>
      <c r="C245" s="690" t="s">
        <v>950</v>
      </c>
      <c r="D245" s="73"/>
      <c r="E245" s="719"/>
      <c r="F245" s="635"/>
      <c r="G245" s="339"/>
    </row>
    <row r="246" spans="1:7">
      <c r="A246" s="307"/>
      <c r="B246" s="670"/>
      <c r="D246" s="73"/>
      <c r="E246" s="719"/>
      <c r="F246" s="635"/>
      <c r="G246" s="339"/>
    </row>
    <row r="247" spans="1:7" ht="16.2">
      <c r="A247" s="307" t="s">
        <v>927</v>
      </c>
      <c r="B247" s="670"/>
      <c r="C247" s="536" t="s">
        <v>928</v>
      </c>
      <c r="D247" s="691" t="s">
        <v>796</v>
      </c>
      <c r="E247" s="719">
        <v>35</v>
      </c>
      <c r="F247" s="635"/>
      <c r="G247" s="339"/>
    </row>
    <row r="248" spans="1:7">
      <c r="A248" s="307"/>
      <c r="B248" s="670"/>
      <c r="D248" s="73"/>
      <c r="E248" s="719"/>
      <c r="F248" s="635"/>
      <c r="G248" s="339"/>
    </row>
    <row r="249" spans="1:7">
      <c r="A249" s="493" t="s">
        <v>801</v>
      </c>
      <c r="B249" s="670"/>
      <c r="C249" s="322" t="s">
        <v>802</v>
      </c>
      <c r="D249" s="73"/>
      <c r="E249" s="719"/>
      <c r="F249" s="635"/>
      <c r="G249" s="339"/>
    </row>
    <row r="250" spans="1:7" ht="13.8">
      <c r="A250" s="307"/>
      <c r="B250" s="670"/>
      <c r="C250" s="689"/>
      <c r="D250" s="73"/>
      <c r="E250" s="719"/>
      <c r="F250" s="635"/>
      <c r="G250" s="339"/>
    </row>
    <row r="251" spans="1:7">
      <c r="A251" s="307" t="s">
        <v>803</v>
      </c>
      <c r="B251" s="670"/>
      <c r="C251" s="692" t="s">
        <v>929</v>
      </c>
      <c r="D251" s="73"/>
      <c r="E251" s="719"/>
      <c r="F251" s="635"/>
      <c r="G251" s="339"/>
    </row>
    <row r="252" spans="1:7">
      <c r="A252" s="307"/>
      <c r="B252" s="670"/>
      <c r="D252" s="73"/>
      <c r="E252" s="719"/>
      <c r="F252" s="635"/>
      <c r="G252" s="339"/>
    </row>
    <row r="253" spans="1:7" ht="16.2">
      <c r="A253" s="307" t="s">
        <v>804</v>
      </c>
      <c r="B253" s="670"/>
      <c r="C253" s="536" t="s">
        <v>930</v>
      </c>
      <c r="D253" s="691" t="s">
        <v>796</v>
      </c>
      <c r="E253" s="719">
        <v>37</v>
      </c>
      <c r="F253" s="635"/>
      <c r="G253" s="339"/>
    </row>
    <row r="254" spans="1:7">
      <c r="A254" s="307"/>
      <c r="B254" s="670"/>
      <c r="D254" s="73"/>
      <c r="E254" s="719"/>
      <c r="F254" s="635"/>
      <c r="G254" s="339"/>
    </row>
    <row r="255" spans="1:7">
      <c r="A255" s="307"/>
      <c r="B255" s="670"/>
      <c r="C255" s="692" t="s">
        <v>931</v>
      </c>
      <c r="D255" s="73"/>
      <c r="E255" s="719"/>
      <c r="F255" s="635"/>
      <c r="G255" s="339"/>
    </row>
    <row r="256" spans="1:7">
      <c r="A256" s="307"/>
      <c r="B256" s="670"/>
      <c r="D256" s="73"/>
      <c r="E256" s="719"/>
      <c r="F256" s="635"/>
      <c r="G256" s="339"/>
    </row>
    <row r="257" spans="1:7" ht="16.2">
      <c r="A257" s="307" t="s">
        <v>932</v>
      </c>
      <c r="B257" s="670"/>
      <c r="C257" s="536" t="s">
        <v>933</v>
      </c>
      <c r="D257" s="693" t="s">
        <v>806</v>
      </c>
      <c r="E257" s="719">
        <v>13</v>
      </c>
      <c r="F257" s="635"/>
      <c r="G257" s="339"/>
    </row>
    <row r="258" spans="1:7">
      <c r="A258" s="307"/>
      <c r="B258" s="670"/>
      <c r="D258" s="73"/>
      <c r="E258" s="719"/>
      <c r="F258" s="635"/>
      <c r="G258" s="339"/>
    </row>
    <row r="259" spans="1:7">
      <c r="A259" s="307"/>
      <c r="B259" s="670"/>
      <c r="C259" s="294" t="s">
        <v>281</v>
      </c>
      <c r="D259" s="317"/>
      <c r="E259" s="694"/>
      <c r="F259" s="233"/>
      <c r="G259" s="675"/>
    </row>
    <row r="260" spans="1:7">
      <c r="A260" s="307"/>
      <c r="B260" s="670"/>
      <c r="D260" s="303"/>
      <c r="E260" s="695"/>
      <c r="F260" s="233"/>
      <c r="G260" s="675"/>
    </row>
    <row r="261" spans="1:7">
      <c r="A261" s="307"/>
      <c r="B261" s="670"/>
      <c r="C261" s="294" t="s">
        <v>282</v>
      </c>
      <c r="D261" s="73" t="s">
        <v>131</v>
      </c>
      <c r="E261" s="695">
        <v>10</v>
      </c>
      <c r="F261" s="231"/>
      <c r="G261" s="339"/>
    </row>
    <row r="262" spans="1:7">
      <c r="A262" s="307"/>
      <c r="B262" s="670"/>
      <c r="D262" s="73"/>
      <c r="E262" s="719"/>
      <c r="F262" s="635"/>
      <c r="G262" s="339"/>
    </row>
    <row r="263" spans="1:7">
      <c r="A263" s="307"/>
      <c r="B263" s="670"/>
      <c r="C263" s="322" t="s">
        <v>934</v>
      </c>
      <c r="D263" s="696"/>
      <c r="E263" s="719"/>
      <c r="F263" s="635"/>
      <c r="G263" s="339"/>
    </row>
    <row r="264" spans="1:7">
      <c r="A264" s="307"/>
      <c r="B264" s="670"/>
      <c r="C264" s="697"/>
      <c r="D264" s="696"/>
      <c r="E264" s="719"/>
      <c r="F264" s="635"/>
      <c r="G264" s="339"/>
    </row>
    <row r="265" spans="1:7">
      <c r="A265" s="307"/>
      <c r="B265" s="670"/>
      <c r="C265" s="692" t="s">
        <v>935</v>
      </c>
      <c r="D265" s="696"/>
      <c r="E265" s="719"/>
      <c r="F265" s="635"/>
      <c r="G265" s="339"/>
    </row>
    <row r="266" spans="1:7" ht="13.8">
      <c r="A266" s="307"/>
      <c r="B266" s="670"/>
      <c r="C266" s="692"/>
      <c r="D266" s="691"/>
      <c r="E266" s="719"/>
      <c r="F266" s="635"/>
      <c r="G266" s="339"/>
    </row>
    <row r="267" spans="1:7" s="698" customFormat="1" ht="22.8">
      <c r="A267" s="307"/>
      <c r="B267" s="670"/>
      <c r="C267" s="692" t="s">
        <v>936</v>
      </c>
      <c r="D267" s="691" t="s">
        <v>64</v>
      </c>
      <c r="E267" s="719">
        <v>2</v>
      </c>
      <c r="F267" s="635"/>
      <c r="G267" s="339"/>
    </row>
    <row r="268" spans="1:7" ht="13.8">
      <c r="A268" s="307"/>
      <c r="B268" s="670"/>
      <c r="C268" s="692"/>
      <c r="D268" s="691"/>
      <c r="E268" s="719"/>
      <c r="F268" s="635"/>
      <c r="G268" s="339"/>
    </row>
    <row r="269" spans="1:7" ht="22.8">
      <c r="A269" s="307"/>
      <c r="B269" s="670"/>
      <c r="C269" s="692" t="s">
        <v>937</v>
      </c>
      <c r="D269" s="691" t="s">
        <v>64</v>
      </c>
      <c r="E269" s="719">
        <v>2</v>
      </c>
      <c r="F269" s="635"/>
      <c r="G269" s="339"/>
    </row>
    <row r="270" spans="1:7">
      <c r="A270" s="307"/>
      <c r="B270" s="670"/>
      <c r="D270" s="73"/>
      <c r="E270" s="719"/>
      <c r="F270" s="635"/>
      <c r="G270" s="339"/>
    </row>
    <row r="271" spans="1:7">
      <c r="A271" s="307"/>
      <c r="B271" s="670"/>
      <c r="C271" s="294" t="s">
        <v>281</v>
      </c>
      <c r="D271" s="317"/>
      <c r="E271" s="694"/>
      <c r="F271" s="233"/>
      <c r="G271" s="675"/>
    </row>
    <row r="272" spans="1:7">
      <c r="A272" s="307"/>
      <c r="B272" s="670"/>
      <c r="D272" s="303"/>
      <c r="E272" s="695"/>
      <c r="F272" s="233"/>
      <c r="G272" s="675"/>
    </row>
    <row r="273" spans="1:8" s="301" customFormat="1">
      <c r="A273" s="516"/>
      <c r="B273" s="516"/>
      <c r="C273" s="294" t="s">
        <v>282</v>
      </c>
      <c r="D273" s="73" t="s">
        <v>131</v>
      </c>
      <c r="E273" s="695">
        <v>10</v>
      </c>
      <c r="F273" s="231"/>
      <c r="G273" s="339"/>
      <c r="H273" s="302"/>
    </row>
    <row r="274" spans="1:8">
      <c r="A274" s="307"/>
      <c r="B274" s="670"/>
      <c r="D274" s="73"/>
      <c r="E274" s="719"/>
      <c r="F274" s="635"/>
      <c r="G274" s="339"/>
    </row>
    <row r="275" spans="1:8">
      <c r="A275" s="307"/>
      <c r="B275" s="670"/>
      <c r="D275" s="73"/>
      <c r="E275" s="719"/>
      <c r="F275" s="635"/>
      <c r="G275" s="339"/>
    </row>
    <row r="276" spans="1:8" s="298" customFormat="1" ht="25.2" customHeight="1">
      <c r="A276" s="300" t="s">
        <v>36</v>
      </c>
      <c r="B276" s="299"/>
      <c r="C276" s="299"/>
      <c r="D276" s="299"/>
      <c r="E276" s="299"/>
      <c r="F276" s="699"/>
      <c r="G276" s="544"/>
    </row>
    <row r="334" spans="1:8" s="295" customFormat="1">
      <c r="A334" s="294"/>
      <c r="B334" s="294"/>
      <c r="C334" s="294"/>
      <c r="D334" s="294"/>
      <c r="E334" s="294"/>
      <c r="F334" s="700"/>
      <c r="H334" s="294"/>
    </row>
    <row r="335" spans="1:8" s="295" customFormat="1">
      <c r="A335" s="294"/>
      <c r="B335" s="294"/>
      <c r="C335" s="294"/>
      <c r="D335" s="294"/>
      <c r="E335" s="294"/>
      <c r="F335" s="700"/>
      <c r="H335" s="294"/>
    </row>
    <row r="336" spans="1:8" s="295" customFormat="1">
      <c r="A336" s="294"/>
      <c r="B336" s="294"/>
      <c r="C336" s="294"/>
      <c r="D336" s="294"/>
      <c r="E336" s="294"/>
      <c r="F336" s="700"/>
      <c r="H336" s="294"/>
    </row>
    <row r="337" spans="1:8" s="295" customFormat="1">
      <c r="A337" s="294"/>
      <c r="B337" s="294"/>
      <c r="C337" s="294"/>
      <c r="D337" s="294"/>
      <c r="E337" s="294"/>
      <c r="F337" s="700"/>
      <c r="H337" s="294"/>
    </row>
    <row r="338" spans="1:8" s="295" customFormat="1">
      <c r="A338" s="294"/>
      <c r="B338" s="294"/>
      <c r="C338" s="294"/>
      <c r="D338" s="294"/>
      <c r="E338" s="294"/>
      <c r="F338" s="700"/>
      <c r="H338" s="294"/>
    </row>
    <row r="339" spans="1:8" s="295" customFormat="1">
      <c r="A339" s="294"/>
      <c r="B339" s="294"/>
      <c r="C339" s="294"/>
      <c r="D339" s="294"/>
      <c r="E339" s="294"/>
      <c r="F339" s="700"/>
      <c r="H339" s="294"/>
    </row>
    <row r="340" spans="1:8" s="295" customFormat="1">
      <c r="A340" s="294"/>
      <c r="B340" s="294"/>
      <c r="C340" s="294"/>
      <c r="D340" s="294"/>
      <c r="E340" s="294"/>
      <c r="F340" s="700"/>
      <c r="H340" s="294"/>
    </row>
    <row r="341" spans="1:8" s="295" customFormat="1">
      <c r="A341" s="294"/>
      <c r="B341" s="294"/>
      <c r="C341" s="294"/>
      <c r="D341" s="294"/>
      <c r="E341" s="294"/>
      <c r="F341" s="700"/>
      <c r="H341" s="294"/>
    </row>
    <row r="342" spans="1:8" s="295" customFormat="1">
      <c r="A342" s="294"/>
      <c r="B342" s="294"/>
      <c r="C342" s="294"/>
      <c r="D342" s="294"/>
      <c r="E342" s="294"/>
      <c r="F342" s="700"/>
      <c r="H342" s="294"/>
    </row>
    <row r="343" spans="1:8" s="295" customFormat="1">
      <c r="A343" s="294"/>
      <c r="B343" s="294"/>
      <c r="C343" s="294"/>
      <c r="D343" s="294"/>
      <c r="E343" s="294"/>
      <c r="F343" s="700"/>
      <c r="H343" s="294"/>
    </row>
    <row r="344" spans="1:8" s="295" customFormat="1">
      <c r="A344" s="294"/>
      <c r="B344" s="294"/>
      <c r="C344" s="294"/>
      <c r="D344" s="294"/>
      <c r="E344" s="294"/>
      <c r="F344" s="700"/>
      <c r="H344" s="294"/>
    </row>
    <row r="345" spans="1:8" s="295" customFormat="1">
      <c r="A345" s="294"/>
      <c r="B345" s="294"/>
      <c r="C345" s="294"/>
      <c r="D345" s="294"/>
      <c r="E345" s="294"/>
      <c r="F345" s="700"/>
      <c r="H345" s="294"/>
    </row>
    <row r="346" spans="1:8" s="295" customFormat="1">
      <c r="A346" s="294"/>
      <c r="B346" s="294"/>
      <c r="C346" s="294"/>
      <c r="D346" s="294"/>
      <c r="E346" s="294"/>
      <c r="F346" s="700"/>
      <c r="H346" s="294"/>
    </row>
    <row r="347" spans="1:8" s="295" customFormat="1">
      <c r="A347" s="294"/>
      <c r="B347" s="294"/>
      <c r="C347" s="294"/>
      <c r="D347" s="294"/>
      <c r="E347" s="294"/>
      <c r="F347" s="700"/>
      <c r="H347" s="294"/>
    </row>
    <row r="348" spans="1:8" s="295" customFormat="1">
      <c r="A348" s="294"/>
      <c r="B348" s="294"/>
      <c r="C348" s="294"/>
      <c r="D348" s="294"/>
      <c r="E348" s="294"/>
      <c r="F348" s="700"/>
      <c r="H348" s="294"/>
    </row>
    <row r="349" spans="1:8" s="295" customFormat="1">
      <c r="A349" s="294"/>
      <c r="B349" s="294"/>
      <c r="C349" s="294"/>
      <c r="D349" s="294"/>
      <c r="E349" s="294"/>
      <c r="F349" s="700"/>
      <c r="H349" s="294"/>
    </row>
    <row r="350" spans="1:8" s="295" customFormat="1">
      <c r="A350" s="294"/>
      <c r="B350" s="294"/>
      <c r="C350" s="294"/>
      <c r="D350" s="294"/>
      <c r="E350" s="294"/>
      <c r="F350" s="700"/>
      <c r="H350" s="294"/>
    </row>
    <row r="351" spans="1:8" s="295" customFormat="1">
      <c r="A351" s="294"/>
      <c r="B351" s="294"/>
      <c r="C351" s="294"/>
      <c r="D351" s="294"/>
      <c r="E351" s="294"/>
      <c r="F351" s="700"/>
      <c r="H351" s="294"/>
    </row>
    <row r="352" spans="1:8" s="295" customFormat="1">
      <c r="A352" s="294"/>
      <c r="B352" s="294"/>
      <c r="C352" s="294"/>
      <c r="D352" s="294"/>
      <c r="E352" s="294"/>
      <c r="F352" s="700"/>
      <c r="H352" s="294"/>
    </row>
    <row r="353" spans="1:8" s="295" customFormat="1">
      <c r="A353" s="294"/>
      <c r="B353" s="294"/>
      <c r="C353" s="294"/>
      <c r="D353" s="294"/>
      <c r="E353" s="294"/>
      <c r="F353" s="700"/>
      <c r="H353" s="294"/>
    </row>
    <row r="354" spans="1:8" s="295" customFormat="1">
      <c r="A354" s="294"/>
      <c r="B354" s="294"/>
      <c r="C354" s="294"/>
      <c r="D354" s="294"/>
      <c r="E354" s="294"/>
      <c r="F354" s="700"/>
      <c r="H354" s="294"/>
    </row>
    <row r="355" spans="1:8" s="295" customFormat="1">
      <c r="A355" s="294"/>
      <c r="B355" s="294"/>
      <c r="C355" s="294"/>
      <c r="D355" s="294"/>
      <c r="E355" s="294"/>
      <c r="F355" s="700"/>
      <c r="H355" s="294"/>
    </row>
    <row r="356" spans="1:8" s="295" customFormat="1">
      <c r="A356" s="294"/>
      <c r="B356" s="294"/>
      <c r="C356" s="294"/>
      <c r="D356" s="294"/>
      <c r="E356" s="294"/>
      <c r="F356" s="700"/>
      <c r="H356" s="294"/>
    </row>
    <row r="357" spans="1:8" s="295" customFormat="1">
      <c r="A357" s="294"/>
      <c r="B357" s="294"/>
      <c r="C357" s="294"/>
      <c r="D357" s="294"/>
      <c r="E357" s="294"/>
      <c r="F357" s="700"/>
      <c r="H357" s="294"/>
    </row>
    <row r="358" spans="1:8" s="295" customFormat="1">
      <c r="A358" s="294"/>
      <c r="B358" s="294"/>
      <c r="C358" s="294"/>
      <c r="D358" s="294"/>
      <c r="E358" s="294"/>
      <c r="F358" s="700"/>
      <c r="H358" s="294"/>
    </row>
    <row r="359" spans="1:8" s="295" customFormat="1">
      <c r="A359" s="294"/>
      <c r="B359" s="294"/>
      <c r="C359" s="294"/>
      <c r="D359" s="294"/>
      <c r="E359" s="294"/>
      <c r="F359" s="700"/>
      <c r="H359" s="294"/>
    </row>
    <row r="360" spans="1:8" s="295" customFormat="1">
      <c r="A360" s="294"/>
      <c r="B360" s="294"/>
      <c r="C360" s="294"/>
      <c r="D360" s="294"/>
      <c r="E360" s="294"/>
      <c r="F360" s="700"/>
      <c r="H360" s="294"/>
    </row>
    <row r="361" spans="1:8" s="295" customFormat="1">
      <c r="A361" s="294"/>
      <c r="B361" s="294"/>
      <c r="C361" s="294"/>
      <c r="D361" s="294"/>
      <c r="E361" s="294"/>
      <c r="F361" s="700"/>
      <c r="H361" s="294"/>
    </row>
    <row r="362" spans="1:8" s="295" customFormat="1">
      <c r="A362" s="294"/>
      <c r="B362" s="294"/>
      <c r="C362" s="294"/>
      <c r="D362" s="294"/>
      <c r="E362" s="294"/>
      <c r="F362" s="700"/>
      <c r="H362" s="294"/>
    </row>
    <row r="363" spans="1:8" s="295" customFormat="1">
      <c r="A363" s="294"/>
      <c r="B363" s="294"/>
      <c r="C363" s="294"/>
      <c r="D363" s="294"/>
      <c r="E363" s="294"/>
      <c r="F363" s="700"/>
      <c r="H363" s="294"/>
    </row>
    <row r="364" spans="1:8" s="295" customFormat="1">
      <c r="A364" s="294"/>
      <c r="B364" s="294"/>
      <c r="C364" s="294"/>
      <c r="D364" s="294"/>
      <c r="E364" s="294"/>
      <c r="F364" s="700"/>
      <c r="H364" s="294"/>
    </row>
    <row r="372" spans="1:8" s="295" customFormat="1">
      <c r="A372" s="294"/>
      <c r="B372" s="294"/>
      <c r="C372" s="294"/>
      <c r="D372" s="294"/>
      <c r="E372" s="294"/>
      <c r="F372" s="700"/>
      <c r="H372" s="294"/>
    </row>
    <row r="373" spans="1:8" s="295" customFormat="1">
      <c r="A373" s="294"/>
      <c r="B373" s="294"/>
      <c r="C373" s="294"/>
      <c r="D373" s="294"/>
      <c r="E373" s="294"/>
      <c r="F373" s="700"/>
      <c r="H373" s="294"/>
    </row>
    <row r="374" spans="1:8" s="295" customFormat="1">
      <c r="A374" s="294"/>
      <c r="B374" s="294"/>
      <c r="C374" s="294"/>
      <c r="D374" s="294"/>
      <c r="E374" s="294"/>
      <c r="F374" s="700"/>
      <c r="H374" s="294"/>
    </row>
    <row r="375" spans="1:8" s="295" customFormat="1">
      <c r="A375" s="294"/>
      <c r="B375" s="294"/>
      <c r="C375" s="294"/>
      <c r="D375" s="294"/>
      <c r="E375" s="294"/>
      <c r="F375" s="700"/>
      <c r="H375" s="294"/>
    </row>
    <row r="376" spans="1:8" s="295" customFormat="1">
      <c r="A376" s="294"/>
      <c r="B376" s="294"/>
      <c r="C376" s="294"/>
      <c r="D376" s="294"/>
      <c r="E376" s="294"/>
      <c r="F376" s="700"/>
      <c r="H376" s="294"/>
    </row>
    <row r="377" spans="1:8" s="295" customFormat="1">
      <c r="A377" s="294"/>
      <c r="B377" s="294"/>
      <c r="C377" s="294"/>
      <c r="D377" s="294"/>
      <c r="E377" s="294"/>
      <c r="F377" s="700"/>
      <c r="H377" s="294"/>
    </row>
    <row r="378" spans="1:8" s="295" customFormat="1">
      <c r="A378" s="294"/>
      <c r="B378" s="294"/>
      <c r="C378" s="294"/>
      <c r="D378" s="294"/>
      <c r="E378" s="294"/>
      <c r="F378" s="700"/>
      <c r="H378" s="294"/>
    </row>
    <row r="379" spans="1:8" s="295" customFormat="1">
      <c r="A379" s="294"/>
      <c r="B379" s="294"/>
      <c r="C379" s="294"/>
      <c r="D379" s="294"/>
      <c r="E379" s="294"/>
      <c r="F379" s="700"/>
      <c r="H379" s="294"/>
    </row>
    <row r="380" spans="1:8" s="295" customFormat="1">
      <c r="A380" s="294"/>
      <c r="B380" s="294"/>
      <c r="C380" s="294"/>
      <c r="D380" s="294"/>
      <c r="E380" s="294"/>
      <c r="F380" s="700"/>
      <c r="H380" s="294"/>
    </row>
    <row r="381" spans="1:8" s="295" customFormat="1">
      <c r="A381" s="294"/>
      <c r="B381" s="294"/>
      <c r="C381" s="294"/>
      <c r="D381" s="294"/>
      <c r="E381" s="294"/>
      <c r="F381" s="700"/>
      <c r="H381" s="294"/>
    </row>
    <row r="382" spans="1:8" s="295" customFormat="1">
      <c r="A382" s="294"/>
      <c r="B382" s="294"/>
      <c r="C382" s="294"/>
      <c r="D382" s="294"/>
      <c r="E382" s="294"/>
      <c r="F382" s="700"/>
      <c r="H382" s="294"/>
    </row>
    <row r="383" spans="1:8" s="295" customFormat="1">
      <c r="A383" s="294"/>
      <c r="B383" s="294"/>
      <c r="C383" s="294"/>
      <c r="D383" s="294"/>
      <c r="E383" s="294"/>
      <c r="F383" s="700"/>
      <c r="H383" s="294"/>
    </row>
    <row r="384" spans="1:8" s="295" customFormat="1">
      <c r="A384" s="294"/>
      <c r="B384" s="294"/>
      <c r="C384" s="294"/>
      <c r="D384" s="294"/>
      <c r="E384" s="294"/>
      <c r="F384" s="700"/>
      <c r="H384" s="294"/>
    </row>
    <row r="385" spans="1:8" s="295" customFormat="1">
      <c r="A385" s="294"/>
      <c r="B385" s="294"/>
      <c r="C385" s="294"/>
      <c r="D385" s="294"/>
      <c r="E385" s="294"/>
      <c r="F385" s="700"/>
      <c r="H385" s="294"/>
    </row>
    <row r="386" spans="1:8" s="295" customFormat="1">
      <c r="A386" s="294"/>
      <c r="B386" s="294"/>
      <c r="C386" s="294"/>
      <c r="D386" s="294"/>
      <c r="E386" s="294"/>
      <c r="F386" s="700"/>
      <c r="H386" s="294"/>
    </row>
    <row r="387" spans="1:8" s="295" customFormat="1">
      <c r="A387" s="294"/>
      <c r="B387" s="294"/>
      <c r="C387" s="294"/>
      <c r="D387" s="294"/>
      <c r="E387" s="294"/>
      <c r="F387" s="700"/>
      <c r="H387" s="294"/>
    </row>
    <row r="388" spans="1:8" s="295" customFormat="1">
      <c r="A388" s="294"/>
      <c r="B388" s="294"/>
      <c r="C388" s="294"/>
      <c r="D388" s="294"/>
      <c r="E388" s="294"/>
      <c r="F388" s="700"/>
      <c r="H388" s="294"/>
    </row>
    <row r="389" spans="1:8" s="295" customFormat="1">
      <c r="A389" s="294"/>
      <c r="B389" s="294"/>
      <c r="C389" s="294"/>
      <c r="D389" s="294"/>
      <c r="E389" s="294"/>
      <c r="F389" s="700"/>
      <c r="H389" s="294"/>
    </row>
    <row r="390" spans="1:8" s="295" customFormat="1">
      <c r="A390" s="294"/>
      <c r="B390" s="294"/>
      <c r="C390" s="294"/>
      <c r="D390" s="294"/>
      <c r="E390" s="294"/>
      <c r="F390" s="700"/>
      <c r="H390" s="294"/>
    </row>
    <row r="391" spans="1:8" s="295" customFormat="1">
      <c r="A391" s="294"/>
      <c r="B391" s="294"/>
      <c r="C391" s="294"/>
      <c r="D391" s="294"/>
      <c r="E391" s="294"/>
      <c r="F391" s="700"/>
      <c r="H391" s="294"/>
    </row>
    <row r="392" spans="1:8" s="295" customFormat="1">
      <c r="A392" s="294"/>
      <c r="B392" s="294"/>
      <c r="C392" s="294"/>
      <c r="D392" s="294"/>
      <c r="E392" s="294"/>
      <c r="F392" s="700"/>
      <c r="H392" s="294"/>
    </row>
    <row r="393" spans="1:8" s="295" customFormat="1">
      <c r="A393" s="294"/>
      <c r="B393" s="294"/>
      <c r="C393" s="294"/>
      <c r="D393" s="294"/>
      <c r="E393" s="294"/>
      <c r="F393" s="700"/>
      <c r="H393" s="294"/>
    </row>
    <row r="394" spans="1:8" s="295" customFormat="1">
      <c r="A394" s="294"/>
      <c r="B394" s="294"/>
      <c r="C394" s="294"/>
      <c r="D394" s="294"/>
      <c r="E394" s="294"/>
      <c r="F394" s="700"/>
      <c r="H394" s="294"/>
    </row>
    <row r="395" spans="1:8" s="295" customFormat="1">
      <c r="A395" s="294"/>
      <c r="B395" s="294"/>
      <c r="C395" s="294"/>
      <c r="D395" s="294"/>
      <c r="E395" s="294"/>
      <c r="F395" s="700"/>
      <c r="H395" s="294"/>
    </row>
    <row r="396" spans="1:8" s="295" customFormat="1">
      <c r="A396" s="294"/>
      <c r="B396" s="294"/>
      <c r="C396" s="294"/>
      <c r="D396" s="294"/>
      <c r="E396" s="294"/>
      <c r="F396" s="700"/>
      <c r="H396" s="294"/>
    </row>
    <row r="397" spans="1:8" s="295" customFormat="1">
      <c r="A397" s="294"/>
      <c r="B397" s="294"/>
      <c r="C397" s="294"/>
      <c r="D397" s="294"/>
      <c r="E397" s="294"/>
      <c r="F397" s="700"/>
      <c r="H397" s="294"/>
    </row>
    <row r="398" spans="1:8" s="295" customFormat="1">
      <c r="A398" s="294"/>
      <c r="B398" s="294"/>
      <c r="C398" s="294"/>
      <c r="D398" s="294"/>
      <c r="E398" s="294"/>
      <c r="F398" s="700"/>
      <c r="H398" s="294"/>
    </row>
    <row r="399" spans="1:8" s="295" customFormat="1">
      <c r="A399" s="294"/>
      <c r="B399" s="294"/>
      <c r="C399" s="294"/>
      <c r="D399" s="294"/>
      <c r="E399" s="294"/>
      <c r="F399" s="700"/>
      <c r="H399" s="294"/>
    </row>
    <row r="400" spans="1:8" s="295" customFormat="1">
      <c r="A400" s="294"/>
      <c r="B400" s="294"/>
      <c r="C400" s="294"/>
      <c r="D400" s="294"/>
      <c r="E400" s="294"/>
      <c r="F400" s="700"/>
      <c r="H400" s="294"/>
    </row>
    <row r="401" spans="1:8" s="295" customFormat="1">
      <c r="A401" s="294"/>
      <c r="B401" s="294"/>
      <c r="C401" s="294"/>
      <c r="D401" s="294"/>
      <c r="E401" s="294"/>
      <c r="F401" s="700"/>
      <c r="H401" s="294"/>
    </row>
    <row r="402" spans="1:8" s="295" customFormat="1">
      <c r="A402" s="294"/>
      <c r="B402" s="294"/>
      <c r="C402" s="294"/>
      <c r="D402" s="294"/>
      <c r="E402" s="294"/>
      <c r="F402" s="700"/>
      <c r="H402" s="294"/>
    </row>
    <row r="403" spans="1:8" s="295" customFormat="1">
      <c r="A403" s="294"/>
      <c r="B403" s="294"/>
      <c r="C403" s="294"/>
      <c r="D403" s="294"/>
      <c r="E403" s="294"/>
      <c r="F403" s="700"/>
      <c r="H403" s="294"/>
    </row>
    <row r="404" spans="1:8" s="295" customFormat="1">
      <c r="A404" s="294"/>
      <c r="B404" s="294"/>
      <c r="C404" s="294"/>
      <c r="D404" s="294"/>
      <c r="E404" s="294"/>
      <c r="F404" s="700"/>
      <c r="H404" s="294"/>
    </row>
    <row r="405" spans="1:8" s="295" customFormat="1">
      <c r="A405" s="294"/>
      <c r="B405" s="294"/>
      <c r="C405" s="294"/>
      <c r="D405" s="294"/>
      <c r="E405" s="294"/>
      <c r="F405" s="700"/>
      <c r="H405" s="294"/>
    </row>
    <row r="406" spans="1:8" s="295" customFormat="1">
      <c r="A406" s="294"/>
      <c r="B406" s="294"/>
      <c r="C406" s="294"/>
      <c r="D406" s="294"/>
      <c r="E406" s="294"/>
      <c r="F406" s="700"/>
      <c r="H406" s="294"/>
    </row>
  </sheetData>
  <mergeCells count="6">
    <mergeCell ref="A226:F226"/>
    <mergeCell ref="A1:G1"/>
    <mergeCell ref="A48:F48"/>
    <mergeCell ref="A92:F92"/>
    <mergeCell ref="A131:F131"/>
    <mergeCell ref="A181:F181"/>
  </mergeCells>
  <pageMargins left="0.70866141732283472" right="0.11811023622047245" top="0.74803149606299213" bottom="0.74803149606299213" header="0.31496062992125984" footer="0.31496062992125984"/>
  <pageSetup paperSize="9" scale="8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31539-702C-4CE4-A27F-54D0DADE9DC3}">
  <sheetPr codeName="Sheet10"/>
  <dimension ref="A1:K327"/>
  <sheetViews>
    <sheetView tabSelected="1" view="pageBreakPreview" zoomScaleNormal="100" zoomScaleSheetLayoutView="100" workbookViewId="0">
      <selection activeCell="G42" sqref="G42:G48"/>
    </sheetView>
  </sheetViews>
  <sheetFormatPr defaultColWidth="8.77734375" defaultRowHeight="13.2"/>
  <cols>
    <col min="1" max="1" width="9.109375" style="1" customWidth="1"/>
    <col min="2" max="2" width="10.44140625" style="1" customWidth="1"/>
    <col min="3" max="3" width="39.109375" style="1" customWidth="1"/>
    <col min="4" max="4" width="7.21875" style="1" customWidth="1"/>
    <col min="5" max="5" width="9.109375" style="1" customWidth="1"/>
    <col min="6" max="6" width="16.77734375" style="68" customWidth="1"/>
    <col min="7" max="7" width="19.109375" style="74" customWidth="1"/>
    <col min="8" max="16384" width="8.77734375" style="1"/>
  </cols>
  <sheetData>
    <row r="1" spans="1:11" ht="76.2" customHeight="1">
      <c r="A1" s="554"/>
      <c r="B1" s="555"/>
      <c r="C1" s="760" t="s">
        <v>755</v>
      </c>
      <c r="D1" s="760"/>
      <c r="E1" s="760"/>
      <c r="F1" s="760"/>
      <c r="G1" s="761"/>
    </row>
    <row r="2" spans="1:11" ht="30" customHeight="1">
      <c r="A2" s="347" t="s">
        <v>1</v>
      </c>
      <c r="B2" s="48" t="s">
        <v>2</v>
      </c>
      <c r="C2" s="2" t="s">
        <v>3</v>
      </c>
      <c r="D2" s="2" t="s">
        <v>4</v>
      </c>
      <c r="E2" s="2" t="s">
        <v>5</v>
      </c>
      <c r="F2" s="86" t="s">
        <v>6</v>
      </c>
      <c r="G2" s="348" t="s">
        <v>7</v>
      </c>
    </row>
    <row r="3" spans="1:11" ht="29.25" customHeight="1">
      <c r="A3" s="111" t="s">
        <v>150</v>
      </c>
      <c r="B3" s="25"/>
      <c r="C3" s="140" t="s">
        <v>754</v>
      </c>
      <c r="D3" s="139"/>
      <c r="E3" s="22"/>
      <c r="F3" s="190"/>
      <c r="G3" s="201"/>
    </row>
    <row r="4" spans="1:11" ht="13.2" customHeight="1">
      <c r="A4" s="92"/>
      <c r="B4" s="25"/>
      <c r="C4" s="18"/>
      <c r="D4" s="430"/>
      <c r="E4" s="458"/>
      <c r="F4" s="190"/>
      <c r="G4" s="201"/>
    </row>
    <row r="5" spans="1:11" ht="26.4">
      <c r="A5" s="35" t="s">
        <v>311</v>
      </c>
      <c r="B5" s="106" t="s">
        <v>183</v>
      </c>
      <c r="C5" s="139" t="s">
        <v>184</v>
      </c>
      <c r="D5" s="429"/>
      <c r="E5" s="458"/>
      <c r="F5" s="241"/>
      <c r="G5" s="184"/>
    </row>
    <row r="6" spans="1:11" ht="13.2" customHeight="1">
      <c r="A6" s="92"/>
      <c r="B6" s="106"/>
      <c r="C6" s="139"/>
      <c r="D6" s="429"/>
      <c r="E6" s="458"/>
      <c r="F6" s="242"/>
      <c r="G6" s="184"/>
    </row>
    <row r="7" spans="1:11" s="15" customFormat="1" ht="26.4">
      <c r="A7" s="121" t="s">
        <v>310</v>
      </c>
      <c r="B7" s="349" t="s">
        <v>247</v>
      </c>
      <c r="C7" s="18" t="s">
        <v>248</v>
      </c>
      <c r="D7" s="455"/>
      <c r="E7" s="38"/>
      <c r="F7" s="233"/>
      <c r="G7" s="67" t="str">
        <f>IF(F7="","",E7*F7)</f>
        <v/>
      </c>
      <c r="H7" s="14"/>
      <c r="I7" s="14"/>
      <c r="J7" s="14"/>
      <c r="K7" s="14"/>
    </row>
    <row r="8" spans="1:11" s="11" customFormat="1">
      <c r="A8" s="36"/>
      <c r="B8" s="7"/>
      <c r="C8" s="18"/>
      <c r="D8" s="455"/>
      <c r="E8" s="459"/>
      <c r="F8" s="231"/>
      <c r="G8" s="65" t="str">
        <f>IF(F8="","",E8*F8)</f>
        <v/>
      </c>
      <c r="H8" s="10"/>
      <c r="I8" s="10"/>
      <c r="J8" s="10"/>
      <c r="K8" s="10"/>
    </row>
    <row r="9" spans="1:11" s="11" customFormat="1" ht="84.6" customHeight="1">
      <c r="A9" s="92"/>
      <c r="B9" s="98" t="s">
        <v>249</v>
      </c>
      <c r="C9" s="16" t="s">
        <v>250</v>
      </c>
      <c r="D9" s="214"/>
      <c r="E9" s="40"/>
      <c r="F9" s="231"/>
      <c r="G9" s="232"/>
      <c r="H9" s="75"/>
      <c r="I9" s="10"/>
      <c r="J9" s="10"/>
      <c r="K9" s="10"/>
    </row>
    <row r="10" spans="1:11" s="11" customFormat="1">
      <c r="A10" s="92"/>
      <c r="B10" s="7"/>
      <c r="C10" s="219"/>
      <c r="D10" s="358"/>
      <c r="E10" s="40"/>
      <c r="F10" s="231"/>
      <c r="G10" s="232"/>
      <c r="H10" s="75"/>
      <c r="I10" s="10"/>
      <c r="J10" s="10"/>
      <c r="K10" s="10"/>
    </row>
    <row r="11" spans="1:11" s="11" customFormat="1">
      <c r="A11" s="92" t="s">
        <v>312</v>
      </c>
      <c r="B11" s="7"/>
      <c r="C11" s="16" t="s">
        <v>251</v>
      </c>
      <c r="D11" s="8" t="s">
        <v>65</v>
      </c>
      <c r="E11" s="132">
        <v>0</v>
      </c>
      <c r="F11" s="235"/>
      <c r="G11" s="236" t="s">
        <v>461</v>
      </c>
      <c r="H11" s="75"/>
      <c r="I11" s="10"/>
      <c r="J11" s="10"/>
      <c r="K11" s="10"/>
    </row>
    <row r="12" spans="1:11" s="11" customFormat="1">
      <c r="A12" s="92"/>
      <c r="B12" s="7"/>
      <c r="C12" s="78"/>
      <c r="D12" s="8"/>
      <c r="E12" s="132"/>
      <c r="F12" s="235"/>
      <c r="G12" s="232"/>
      <c r="H12" s="75"/>
      <c r="I12" s="10"/>
      <c r="J12" s="10"/>
      <c r="K12" s="10"/>
    </row>
    <row r="13" spans="1:11" s="11" customFormat="1">
      <c r="A13" s="92" t="s">
        <v>313</v>
      </c>
      <c r="B13" s="8"/>
      <c r="C13" s="16" t="s">
        <v>252</v>
      </c>
      <c r="D13" s="7" t="s">
        <v>65</v>
      </c>
      <c r="E13" s="132">
        <v>115</v>
      </c>
      <c r="F13" s="235"/>
      <c r="G13" s="236"/>
      <c r="H13" s="75"/>
      <c r="I13" s="10"/>
      <c r="J13" s="10"/>
      <c r="K13" s="10"/>
    </row>
    <row r="14" spans="1:11" s="11" customFormat="1">
      <c r="A14" s="92"/>
      <c r="B14" s="8"/>
      <c r="C14" s="78"/>
      <c r="D14" s="8"/>
      <c r="E14" s="132"/>
      <c r="F14" s="235"/>
      <c r="G14" s="232"/>
      <c r="H14" s="75"/>
      <c r="I14" s="10"/>
      <c r="J14" s="10"/>
      <c r="K14" s="10"/>
    </row>
    <row r="15" spans="1:11" s="11" customFormat="1">
      <c r="A15" s="92" t="s">
        <v>314</v>
      </c>
      <c r="B15" s="8"/>
      <c r="C15" s="16" t="s">
        <v>253</v>
      </c>
      <c r="D15" s="7" t="s">
        <v>65</v>
      </c>
      <c r="E15" s="132">
        <v>0</v>
      </c>
      <c r="F15" s="235"/>
      <c r="G15" s="236" t="s">
        <v>461</v>
      </c>
      <c r="H15" s="75"/>
      <c r="I15" s="10"/>
      <c r="J15" s="10"/>
      <c r="K15" s="10"/>
    </row>
    <row r="16" spans="1:11" s="11" customFormat="1">
      <c r="A16" s="114"/>
      <c r="B16" s="114"/>
      <c r="C16" s="12"/>
      <c r="D16" s="8"/>
      <c r="E16" s="37"/>
      <c r="F16" s="272"/>
      <c r="G16" s="345" t="str">
        <f>IF(F16="","",E16*F16)</f>
        <v/>
      </c>
      <c r="H16" s="10"/>
      <c r="I16" s="10"/>
      <c r="J16" s="10"/>
      <c r="K16" s="10"/>
    </row>
    <row r="17" spans="1:11" s="11" customFormat="1" ht="26.4">
      <c r="A17" s="111" t="s">
        <v>319</v>
      </c>
      <c r="B17" s="349" t="s">
        <v>254</v>
      </c>
      <c r="C17" s="18" t="s">
        <v>255</v>
      </c>
      <c r="D17" s="3"/>
      <c r="E17" s="460"/>
      <c r="F17" s="231"/>
      <c r="G17" s="232"/>
      <c r="H17" s="10"/>
      <c r="I17" s="10"/>
      <c r="J17" s="10"/>
      <c r="K17" s="10"/>
    </row>
    <row r="18" spans="1:11" s="11" customFormat="1">
      <c r="A18" s="92"/>
      <c r="B18" s="7"/>
      <c r="C18" s="6"/>
      <c r="D18" s="3"/>
      <c r="E18" s="460"/>
      <c r="F18" s="231"/>
      <c r="G18" s="232"/>
      <c r="H18" s="10"/>
      <c r="I18" s="10"/>
      <c r="J18" s="10"/>
      <c r="K18" s="10"/>
    </row>
    <row r="19" spans="1:11" s="11" customFormat="1" ht="15.6">
      <c r="A19" s="92" t="s">
        <v>320</v>
      </c>
      <c r="B19" s="7"/>
      <c r="C19" s="19" t="s">
        <v>256</v>
      </c>
      <c r="D19" s="7" t="s">
        <v>66</v>
      </c>
      <c r="E19" s="461">
        <v>0</v>
      </c>
      <c r="F19" s="231"/>
      <c r="G19" s="236" t="s">
        <v>461</v>
      </c>
      <c r="H19" s="10"/>
      <c r="I19" s="10"/>
      <c r="J19" s="10"/>
      <c r="K19" s="10"/>
    </row>
    <row r="20" spans="1:11" s="11" customFormat="1">
      <c r="A20" s="92"/>
      <c r="B20" s="7"/>
      <c r="C20" s="18"/>
      <c r="D20" s="3"/>
      <c r="E20" s="460"/>
      <c r="F20" s="231"/>
      <c r="G20" s="232"/>
      <c r="H20" s="10"/>
      <c r="I20" s="10"/>
      <c r="J20" s="10"/>
      <c r="K20" s="10"/>
    </row>
    <row r="21" spans="1:11" s="11" customFormat="1" ht="15.6">
      <c r="A21" s="92" t="s">
        <v>321</v>
      </c>
      <c r="B21" s="7"/>
      <c r="C21" s="3" t="s">
        <v>257</v>
      </c>
      <c r="D21" s="7" t="s">
        <v>66</v>
      </c>
      <c r="E21" s="461">
        <v>0</v>
      </c>
      <c r="F21" s="231"/>
      <c r="G21" s="236" t="s">
        <v>461</v>
      </c>
      <c r="H21" s="10"/>
      <c r="I21" s="10"/>
      <c r="J21" s="10"/>
      <c r="K21" s="10"/>
    </row>
    <row r="22" spans="1:11" s="11" customFormat="1">
      <c r="A22" s="92"/>
      <c r="B22" s="7"/>
      <c r="C22" s="3"/>
      <c r="D22" s="3"/>
      <c r="E22" s="460"/>
      <c r="F22" s="231"/>
      <c r="G22" s="232"/>
      <c r="H22" s="10"/>
      <c r="I22" s="10"/>
      <c r="J22" s="10"/>
      <c r="K22" s="10"/>
    </row>
    <row r="23" spans="1:11" s="11" customFormat="1" ht="15.6">
      <c r="A23" s="92" t="s">
        <v>322</v>
      </c>
      <c r="B23" s="4"/>
      <c r="C23" s="19" t="s">
        <v>258</v>
      </c>
      <c r="D23" s="7" t="s">
        <v>66</v>
      </c>
      <c r="E23" s="461">
        <v>210</v>
      </c>
      <c r="F23" s="231"/>
      <c r="G23" s="236"/>
      <c r="H23" s="188"/>
      <c r="I23" s="10"/>
      <c r="J23" s="10"/>
      <c r="K23" s="10"/>
    </row>
    <row r="24" spans="1:11" s="11" customFormat="1">
      <c r="A24" s="92"/>
      <c r="B24" s="4"/>
      <c r="C24" s="19"/>
      <c r="D24" s="7"/>
      <c r="E24" s="461"/>
      <c r="F24" s="231"/>
      <c r="G24" s="232"/>
      <c r="H24" s="10"/>
      <c r="I24" s="10"/>
      <c r="J24" s="10"/>
      <c r="K24" s="10"/>
    </row>
    <row r="25" spans="1:11" s="11" customFormat="1" ht="15.6">
      <c r="A25" s="92" t="s">
        <v>323</v>
      </c>
      <c r="B25" s="4"/>
      <c r="C25" s="19" t="s">
        <v>259</v>
      </c>
      <c r="D25" s="7" t="s">
        <v>66</v>
      </c>
      <c r="E25" s="461">
        <v>0</v>
      </c>
      <c r="F25" s="231"/>
      <c r="G25" s="236" t="s">
        <v>461</v>
      </c>
      <c r="H25" s="188"/>
      <c r="I25" s="10"/>
      <c r="J25" s="10"/>
      <c r="K25" s="10"/>
    </row>
    <row r="26" spans="1:11" s="11" customFormat="1">
      <c r="A26" s="92"/>
      <c r="B26" s="4"/>
      <c r="C26" s="6"/>
      <c r="D26" s="7"/>
      <c r="E26" s="461"/>
      <c r="F26" s="231"/>
      <c r="G26" s="232"/>
      <c r="H26" s="10"/>
      <c r="I26" s="10"/>
      <c r="J26" s="10"/>
      <c r="K26" s="10"/>
    </row>
    <row r="27" spans="1:11" s="11" customFormat="1" ht="26.4">
      <c r="A27" s="92" t="s">
        <v>324</v>
      </c>
      <c r="B27" s="7"/>
      <c r="C27" s="19" t="s">
        <v>260</v>
      </c>
      <c r="D27" s="7" t="s">
        <v>131</v>
      </c>
      <c r="E27" s="136">
        <v>20</v>
      </c>
      <c r="F27" s="231"/>
      <c r="G27" s="232"/>
      <c r="H27" s="222"/>
      <c r="I27" s="10"/>
      <c r="J27" s="10"/>
      <c r="K27" s="10"/>
    </row>
    <row r="28" spans="1:11" s="11" customFormat="1">
      <c r="A28" s="92"/>
      <c r="B28" s="7"/>
      <c r="C28" s="19"/>
      <c r="D28" s="7"/>
      <c r="E28" s="136"/>
      <c r="F28" s="231"/>
      <c r="G28" s="232"/>
      <c r="H28" s="222"/>
      <c r="I28" s="10"/>
      <c r="J28" s="10"/>
      <c r="K28" s="10"/>
    </row>
    <row r="29" spans="1:11" s="11" customFormat="1">
      <c r="A29" s="111" t="s">
        <v>722</v>
      </c>
      <c r="B29" s="79" t="s">
        <v>40</v>
      </c>
      <c r="C29" s="158" t="s">
        <v>198</v>
      </c>
      <c r="D29" s="226"/>
      <c r="E29" s="461"/>
      <c r="F29" s="231"/>
      <c r="G29" s="232"/>
      <c r="H29" s="10"/>
      <c r="I29" s="10"/>
      <c r="J29" s="10"/>
      <c r="K29" s="10"/>
    </row>
    <row r="30" spans="1:11" s="11" customFormat="1">
      <c r="A30" s="92"/>
      <c r="B30" s="4"/>
      <c r="C30" s="6"/>
      <c r="D30" s="226"/>
      <c r="E30" s="461"/>
      <c r="F30" s="231"/>
      <c r="G30" s="232"/>
      <c r="H30" s="10"/>
      <c r="I30" s="10"/>
      <c r="J30" s="10"/>
      <c r="K30" s="10"/>
    </row>
    <row r="31" spans="1:11" s="11" customFormat="1">
      <c r="A31" s="92" t="s">
        <v>723</v>
      </c>
      <c r="B31" s="107"/>
      <c r="C31" s="6" t="s">
        <v>195</v>
      </c>
      <c r="D31" s="7" t="s">
        <v>131</v>
      </c>
      <c r="E31" s="461">
        <v>0</v>
      </c>
      <c r="F31" s="231"/>
      <c r="G31" s="236" t="s">
        <v>461</v>
      </c>
      <c r="H31" s="10"/>
      <c r="I31" s="10"/>
      <c r="J31" s="10"/>
      <c r="K31" s="10"/>
    </row>
    <row r="32" spans="1:11" s="11" customFormat="1">
      <c r="A32" s="92"/>
      <c r="B32" s="4"/>
      <c r="C32" s="6"/>
      <c r="D32" s="113"/>
      <c r="E32" s="460"/>
      <c r="F32" s="231"/>
      <c r="G32" s="232"/>
      <c r="H32" s="10"/>
      <c r="I32" s="10"/>
      <c r="J32" s="10"/>
      <c r="K32" s="10"/>
    </row>
    <row r="33" spans="1:11" s="11" customFormat="1">
      <c r="A33" s="92" t="s">
        <v>724</v>
      </c>
      <c r="B33" s="4"/>
      <c r="C33" s="6" t="s">
        <v>196</v>
      </c>
      <c r="D33" s="7" t="s">
        <v>131</v>
      </c>
      <c r="E33" s="461">
        <v>0</v>
      </c>
      <c r="F33" s="231"/>
      <c r="G33" s="236" t="s">
        <v>461</v>
      </c>
      <c r="H33" s="10"/>
      <c r="I33" s="10"/>
      <c r="J33" s="10"/>
      <c r="K33" s="10"/>
    </row>
    <row r="34" spans="1:11" s="11" customFormat="1">
      <c r="A34" s="92"/>
      <c r="B34" s="4"/>
      <c r="C34" s="6"/>
      <c r="D34" s="113"/>
      <c r="E34" s="461"/>
      <c r="F34" s="231"/>
      <c r="G34" s="232"/>
      <c r="H34" s="10"/>
      <c r="I34" s="10"/>
      <c r="J34" s="10"/>
      <c r="K34" s="10"/>
    </row>
    <row r="35" spans="1:11" s="11" customFormat="1">
      <c r="A35" s="92" t="s">
        <v>725</v>
      </c>
      <c r="B35" s="4"/>
      <c r="C35" s="6" t="s">
        <v>197</v>
      </c>
      <c r="D35" s="7" t="s">
        <v>131</v>
      </c>
      <c r="E35" s="461">
        <v>0</v>
      </c>
      <c r="F35" s="231"/>
      <c r="G35" s="236" t="s">
        <v>461</v>
      </c>
      <c r="H35" s="10"/>
      <c r="I35" s="10"/>
      <c r="J35" s="10"/>
      <c r="K35" s="10"/>
    </row>
    <row r="36" spans="1:11" s="15" customFormat="1">
      <c r="A36" s="92"/>
      <c r="B36" s="7"/>
      <c r="C36" s="218"/>
      <c r="D36" s="8"/>
      <c r="E36" s="132"/>
      <c r="F36" s="231"/>
      <c r="G36" s="232"/>
      <c r="H36" s="75"/>
      <c r="I36" s="14"/>
      <c r="J36" s="14"/>
      <c r="K36" s="14"/>
    </row>
    <row r="37" spans="1:11" s="15" customFormat="1">
      <c r="A37" s="92"/>
      <c r="B37" s="7"/>
      <c r="C37" s="218"/>
      <c r="D37" s="7"/>
      <c r="E37" s="132"/>
      <c r="F37" s="231"/>
      <c r="G37" s="232"/>
      <c r="H37" s="75"/>
      <c r="I37" s="14"/>
      <c r="J37" s="14"/>
      <c r="K37" s="14"/>
    </row>
    <row r="38" spans="1:11" s="15" customFormat="1">
      <c r="A38" s="92"/>
      <c r="B38" s="7"/>
      <c r="C38" s="218"/>
      <c r="D38" s="7"/>
      <c r="E38" s="132"/>
      <c r="F38" s="231"/>
      <c r="G38" s="232"/>
      <c r="H38" s="75"/>
      <c r="I38" s="14"/>
      <c r="J38" s="14"/>
      <c r="K38" s="14"/>
    </row>
    <row r="39" spans="1:11" s="15" customFormat="1">
      <c r="A39" s="92"/>
      <c r="B39" s="7"/>
      <c r="C39" s="218"/>
      <c r="D39" s="355"/>
      <c r="E39" s="132"/>
      <c r="F39" s="231"/>
      <c r="G39" s="232"/>
      <c r="H39" s="75"/>
      <c r="I39" s="14"/>
      <c r="J39" s="14"/>
      <c r="K39" s="14"/>
    </row>
    <row r="40" spans="1:11" s="15" customFormat="1">
      <c r="A40" s="92"/>
      <c r="B40" s="7"/>
      <c r="C40" s="218"/>
      <c r="D40" s="355"/>
      <c r="E40" s="132"/>
      <c r="F40" s="231"/>
      <c r="G40" s="232"/>
      <c r="H40" s="75"/>
      <c r="I40" s="14"/>
      <c r="J40" s="14"/>
      <c r="K40" s="14"/>
    </row>
    <row r="41" spans="1:11" s="15" customFormat="1">
      <c r="A41" s="92"/>
      <c r="B41" s="7"/>
      <c r="C41" s="218"/>
      <c r="D41" s="355"/>
      <c r="E41" s="132"/>
      <c r="F41" s="231"/>
      <c r="G41" s="232"/>
      <c r="H41" s="75"/>
      <c r="I41" s="14"/>
      <c r="J41" s="14"/>
      <c r="K41" s="14"/>
    </row>
    <row r="42" spans="1:11" s="15" customFormat="1">
      <c r="A42" s="92"/>
      <c r="B42" s="7"/>
      <c r="C42" s="218"/>
      <c r="D42" s="355"/>
      <c r="E42" s="132"/>
      <c r="F42" s="231"/>
      <c r="G42" s="232"/>
      <c r="H42" s="75"/>
      <c r="I42" s="14"/>
      <c r="J42" s="14"/>
      <c r="K42" s="14"/>
    </row>
    <row r="43" spans="1:11" s="15" customFormat="1">
      <c r="A43" s="92"/>
      <c r="B43" s="7"/>
      <c r="C43" s="218"/>
      <c r="D43" s="355"/>
      <c r="E43" s="132"/>
      <c r="F43" s="231"/>
      <c r="G43" s="232"/>
      <c r="H43" s="75"/>
      <c r="I43" s="14"/>
      <c r="J43" s="14"/>
      <c r="K43" s="14"/>
    </row>
    <row r="44" spans="1:11" s="15" customFormat="1">
      <c r="A44" s="92"/>
      <c r="B44" s="7"/>
      <c r="C44" s="218"/>
      <c r="D44" s="355"/>
      <c r="E44" s="132"/>
      <c r="F44" s="231"/>
      <c r="G44" s="232"/>
      <c r="H44" s="75"/>
      <c r="I44" s="14"/>
      <c r="J44" s="14"/>
      <c r="K44" s="14"/>
    </row>
    <row r="45" spans="1:11" s="15" customFormat="1">
      <c r="A45" s="92"/>
      <c r="B45" s="7"/>
      <c r="C45" s="218"/>
      <c r="D45" s="355"/>
      <c r="E45" s="132"/>
      <c r="F45" s="231"/>
      <c r="G45" s="232"/>
      <c r="H45" s="75"/>
      <c r="I45" s="14"/>
      <c r="J45" s="14"/>
      <c r="K45" s="14"/>
    </row>
    <row r="46" spans="1:11" s="15" customFormat="1">
      <c r="A46" s="92"/>
      <c r="B46" s="7"/>
      <c r="C46" s="218"/>
      <c r="D46" s="355"/>
      <c r="E46" s="132"/>
      <c r="F46" s="151"/>
      <c r="G46" s="232"/>
      <c r="H46" s="75"/>
      <c r="I46" s="14"/>
      <c r="J46" s="14"/>
      <c r="K46" s="14"/>
    </row>
    <row r="47" spans="1:11" s="15" customFormat="1">
      <c r="A47" s="92"/>
      <c r="B47" s="7"/>
      <c r="C47" s="218"/>
      <c r="D47" s="355"/>
      <c r="E47" s="409"/>
      <c r="F47" s="151"/>
      <c r="G47" s="232"/>
      <c r="H47" s="75"/>
      <c r="I47" s="14"/>
      <c r="J47" s="14"/>
      <c r="K47" s="14"/>
    </row>
    <row r="48" spans="1:11" s="39" customFormat="1" ht="24.75" customHeight="1">
      <c r="A48" s="742" t="s">
        <v>8</v>
      </c>
      <c r="B48" s="743"/>
      <c r="C48" s="743"/>
      <c r="D48" s="743"/>
      <c r="E48" s="743"/>
      <c r="F48" s="746"/>
      <c r="G48" s="269"/>
      <c r="H48" s="75"/>
    </row>
    <row r="49" spans="1:11" ht="18.600000000000001" customHeight="1">
      <c r="A49" s="129"/>
      <c r="B49" s="130"/>
      <c r="C49" s="17" t="s">
        <v>9</v>
      </c>
      <c r="D49" s="17"/>
      <c r="E49" s="130"/>
      <c r="F49" s="204"/>
      <c r="G49" s="288"/>
      <c r="H49" s="75"/>
    </row>
    <row r="50" spans="1:11" s="15" customFormat="1">
      <c r="A50" s="226"/>
      <c r="B50" s="221"/>
      <c r="C50" s="225"/>
      <c r="D50" s="225"/>
      <c r="E50" s="224"/>
      <c r="F50" s="223"/>
      <c r="G50" s="336"/>
      <c r="H50" s="14"/>
      <c r="I50" s="14"/>
      <c r="J50" s="14"/>
      <c r="K50" s="14"/>
    </row>
    <row r="51" spans="1:11" s="15" customFormat="1" ht="26.4">
      <c r="A51" s="111" t="s">
        <v>315</v>
      </c>
      <c r="B51" s="226" t="s">
        <v>261</v>
      </c>
      <c r="C51" s="215" t="s">
        <v>262</v>
      </c>
      <c r="D51" s="215"/>
      <c r="E51" s="224"/>
      <c r="F51" s="223"/>
      <c r="G51" s="336"/>
      <c r="H51" s="14"/>
      <c r="I51" s="14"/>
      <c r="J51" s="14"/>
      <c r="K51" s="14"/>
    </row>
    <row r="52" spans="1:11" s="15" customFormat="1">
      <c r="A52" s="226"/>
      <c r="B52" s="221"/>
      <c r="C52" s="225"/>
      <c r="D52" s="225"/>
      <c r="E52" s="476"/>
      <c r="F52" s="223"/>
      <c r="G52" s="336"/>
      <c r="H52" s="14"/>
      <c r="I52" s="14"/>
      <c r="J52" s="14"/>
      <c r="K52" s="14"/>
    </row>
    <row r="53" spans="1:11" s="11" customFormat="1" ht="27.6" customHeight="1">
      <c r="A53" s="111" t="s">
        <v>316</v>
      </c>
      <c r="B53" s="291" t="s">
        <v>263</v>
      </c>
      <c r="C53" s="351" t="s">
        <v>264</v>
      </c>
      <c r="D53" s="215"/>
      <c r="E53" s="417"/>
      <c r="F53" s="251"/>
      <c r="G53" s="236"/>
      <c r="H53" s="10"/>
      <c r="I53" s="10"/>
      <c r="J53" s="10"/>
      <c r="K53" s="10"/>
    </row>
    <row r="54" spans="1:11" s="11" customFormat="1">
      <c r="A54" s="113"/>
      <c r="B54" s="98"/>
      <c r="C54" s="29"/>
      <c r="D54" s="29"/>
      <c r="E54" s="417"/>
      <c r="F54" s="251"/>
      <c r="G54" s="236"/>
      <c r="H54" s="10"/>
      <c r="I54" s="10"/>
      <c r="J54" s="10"/>
      <c r="K54" s="10"/>
    </row>
    <row r="55" spans="1:11" s="11" customFormat="1">
      <c r="A55" s="92" t="s">
        <v>325</v>
      </c>
      <c r="B55" s="93"/>
      <c r="C55" s="30" t="s">
        <v>265</v>
      </c>
      <c r="D55" s="441" t="s">
        <v>131</v>
      </c>
      <c r="E55" s="417">
        <v>50</v>
      </c>
      <c r="F55" s="251"/>
      <c r="G55" s="248"/>
      <c r="H55" s="10"/>
      <c r="I55" s="10"/>
      <c r="J55" s="10"/>
      <c r="K55" s="10"/>
    </row>
    <row r="56" spans="1:11" s="11" customFormat="1">
      <c r="A56" s="113"/>
      <c r="B56" s="93"/>
      <c r="C56" s="30"/>
      <c r="D56" s="41"/>
      <c r="E56" s="417"/>
      <c r="F56" s="251"/>
      <c r="G56" s="236"/>
      <c r="H56" s="10"/>
      <c r="I56" s="10"/>
      <c r="J56" s="10"/>
      <c r="K56" s="10"/>
    </row>
    <row r="57" spans="1:11" s="11" customFormat="1">
      <c r="A57" s="92" t="s">
        <v>326</v>
      </c>
      <c r="B57" s="51"/>
      <c r="C57" s="214" t="s">
        <v>266</v>
      </c>
      <c r="D57" s="441" t="s">
        <v>131</v>
      </c>
      <c r="E57" s="417">
        <v>50</v>
      </c>
      <c r="F57" s="251"/>
      <c r="G57" s="248"/>
      <c r="H57" s="10"/>
      <c r="I57" s="10"/>
      <c r="J57" s="10"/>
      <c r="K57" s="10"/>
    </row>
    <row r="58" spans="1:11" s="11" customFormat="1">
      <c r="A58" s="92"/>
      <c r="B58" s="93"/>
      <c r="C58" s="419"/>
      <c r="D58" s="80"/>
      <c r="E58" s="367"/>
      <c r="F58" s="231"/>
      <c r="G58" s="232"/>
      <c r="H58" s="222"/>
      <c r="I58" s="10"/>
      <c r="J58" s="10"/>
      <c r="K58" s="10"/>
    </row>
    <row r="59" spans="1:11" s="11" customFormat="1" ht="30" customHeight="1">
      <c r="A59" s="111" t="s">
        <v>327</v>
      </c>
      <c r="B59" s="290" t="s">
        <v>267</v>
      </c>
      <c r="C59" s="457" t="s">
        <v>268</v>
      </c>
      <c r="D59" s="441"/>
      <c r="E59" s="417"/>
      <c r="F59" s="251"/>
      <c r="G59" s="236"/>
      <c r="H59" s="10"/>
      <c r="I59" s="10"/>
      <c r="J59" s="10"/>
      <c r="K59" s="10"/>
    </row>
    <row r="60" spans="1:11" s="11" customFormat="1">
      <c r="A60" s="137"/>
      <c r="B60" s="51"/>
      <c r="C60" s="214"/>
      <c r="D60" s="441"/>
      <c r="E60" s="417"/>
      <c r="F60" s="251"/>
      <c r="G60" s="236"/>
      <c r="H60" s="10"/>
      <c r="I60" s="10"/>
      <c r="J60" s="10"/>
      <c r="K60" s="10"/>
    </row>
    <row r="61" spans="1:11" s="11" customFormat="1">
      <c r="A61" s="92" t="s">
        <v>328</v>
      </c>
      <c r="B61" s="57"/>
      <c r="C61" s="30" t="s">
        <v>265</v>
      </c>
      <c r="D61" s="441" t="s">
        <v>131</v>
      </c>
      <c r="E61" s="417">
        <v>0</v>
      </c>
      <c r="F61" s="251"/>
      <c r="G61" s="236" t="s">
        <v>461</v>
      </c>
      <c r="H61" s="10"/>
      <c r="I61" s="10"/>
      <c r="J61" s="10"/>
      <c r="K61" s="10"/>
    </row>
    <row r="62" spans="1:11" s="11" customFormat="1">
      <c r="A62" s="137"/>
      <c r="B62" s="57"/>
      <c r="C62" s="30"/>
      <c r="D62" s="41"/>
      <c r="E62" s="417"/>
      <c r="F62" s="251"/>
      <c r="G62" s="232"/>
      <c r="H62" s="10"/>
      <c r="I62" s="10"/>
      <c r="J62" s="10"/>
      <c r="K62" s="10"/>
    </row>
    <row r="63" spans="1:11" s="11" customFormat="1">
      <c r="A63" s="92" t="s">
        <v>329</v>
      </c>
      <c r="B63" s="57"/>
      <c r="C63" s="214" t="s">
        <v>266</v>
      </c>
      <c r="D63" s="441" t="s">
        <v>131</v>
      </c>
      <c r="E63" s="417">
        <v>0</v>
      </c>
      <c r="F63" s="231"/>
      <c r="G63" s="236" t="s">
        <v>461</v>
      </c>
      <c r="H63" s="10"/>
      <c r="I63" s="10"/>
      <c r="J63" s="10"/>
      <c r="K63" s="10"/>
    </row>
    <row r="64" spans="1:11" s="11" customFormat="1">
      <c r="A64" s="92"/>
      <c r="B64" s="57"/>
      <c r="C64" s="214"/>
      <c r="D64" s="441"/>
      <c r="E64" s="417"/>
      <c r="F64" s="251"/>
      <c r="G64" s="250"/>
      <c r="H64" s="10"/>
      <c r="I64" s="10"/>
      <c r="J64" s="10"/>
      <c r="K64" s="10"/>
    </row>
    <row r="65" spans="1:11" s="11" customFormat="1" ht="27" customHeight="1">
      <c r="A65" s="111" t="s">
        <v>330</v>
      </c>
      <c r="B65" s="62" t="s">
        <v>269</v>
      </c>
      <c r="C65" s="352" t="s">
        <v>270</v>
      </c>
      <c r="D65" s="466"/>
      <c r="E65" s="417"/>
      <c r="F65" s="231"/>
      <c r="G65" s="279"/>
      <c r="H65" s="10"/>
      <c r="I65" s="10"/>
      <c r="J65" s="10"/>
      <c r="K65" s="10"/>
    </row>
    <row r="66" spans="1:11" s="11" customFormat="1">
      <c r="A66" s="58"/>
      <c r="B66" s="57"/>
      <c r="C66" s="292"/>
      <c r="D66" s="214"/>
      <c r="E66" s="417"/>
      <c r="F66" s="231"/>
      <c r="G66" s="279"/>
      <c r="H66" s="10"/>
      <c r="I66" s="10"/>
      <c r="J66" s="10"/>
      <c r="K66" s="10"/>
    </row>
    <row r="67" spans="1:11" s="11" customFormat="1">
      <c r="A67" s="92" t="s">
        <v>331</v>
      </c>
      <c r="B67" s="57"/>
      <c r="C67" s="30" t="s">
        <v>265</v>
      </c>
      <c r="D67" s="7"/>
      <c r="E67" s="417">
        <v>50</v>
      </c>
      <c r="F67" s="251"/>
      <c r="G67" s="248"/>
      <c r="H67" s="10"/>
      <c r="I67" s="10"/>
      <c r="J67" s="10"/>
      <c r="K67" s="10"/>
    </row>
    <row r="68" spans="1:11" s="11" customFormat="1">
      <c r="A68" s="58"/>
      <c r="B68" s="57"/>
      <c r="C68" s="30"/>
      <c r="D68" s="7" t="s">
        <v>131</v>
      </c>
      <c r="E68" s="417"/>
      <c r="F68" s="251"/>
      <c r="G68" s="236"/>
      <c r="H68" s="10"/>
      <c r="I68" s="10"/>
      <c r="J68" s="10"/>
      <c r="K68" s="10"/>
    </row>
    <row r="69" spans="1:11" s="11" customFormat="1">
      <c r="A69" s="92" t="s">
        <v>332</v>
      </c>
      <c r="B69" s="57"/>
      <c r="C69" s="214" t="s">
        <v>266</v>
      </c>
      <c r="D69" s="113"/>
      <c r="E69" s="417">
        <v>80</v>
      </c>
      <c r="F69" s="231"/>
      <c r="G69" s="248"/>
      <c r="H69" s="10"/>
      <c r="I69" s="10"/>
      <c r="J69" s="10"/>
      <c r="K69" s="10"/>
    </row>
    <row r="70" spans="1:11" s="11" customFormat="1">
      <c r="A70" s="209"/>
      <c r="B70" s="57"/>
      <c r="C70" s="292"/>
      <c r="D70" s="7" t="s">
        <v>131</v>
      </c>
      <c r="E70" s="417"/>
      <c r="F70" s="231"/>
      <c r="G70" s="279"/>
      <c r="H70" s="10"/>
      <c r="I70" s="10"/>
      <c r="J70" s="10"/>
      <c r="K70" s="10"/>
    </row>
    <row r="71" spans="1:11" ht="29.25" customHeight="1">
      <c r="A71" s="111" t="s">
        <v>333</v>
      </c>
      <c r="B71" s="103" t="s">
        <v>271</v>
      </c>
      <c r="C71" s="429" t="s">
        <v>272</v>
      </c>
      <c r="D71" s="467"/>
      <c r="E71" s="112"/>
      <c r="F71" s="333"/>
      <c r="G71" s="333"/>
    </row>
    <row r="72" spans="1:11" ht="13.2" customHeight="1">
      <c r="A72" s="92"/>
      <c r="B72" s="103"/>
      <c r="C72" s="429"/>
      <c r="D72" s="467"/>
      <c r="E72" s="112"/>
      <c r="F72" s="333"/>
      <c r="G72" s="333"/>
    </row>
    <row r="73" spans="1:11" s="15" customFormat="1" ht="29.4" customHeight="1">
      <c r="A73" s="92"/>
      <c r="B73" s="353" t="s">
        <v>291</v>
      </c>
      <c r="C73" s="430" t="s">
        <v>273</v>
      </c>
      <c r="D73" s="468"/>
      <c r="E73" s="38"/>
      <c r="F73" s="334"/>
      <c r="G73" s="234" t="str">
        <f>IF(F73="","",E73*F73)</f>
        <v/>
      </c>
      <c r="H73" s="14"/>
      <c r="I73" s="14"/>
      <c r="J73" s="14"/>
      <c r="K73" s="14"/>
    </row>
    <row r="74" spans="1:11" s="11" customFormat="1">
      <c r="A74" s="36"/>
      <c r="B74" s="7"/>
      <c r="C74" s="430"/>
      <c r="D74" s="469"/>
      <c r="E74" s="127"/>
      <c r="F74" s="231"/>
      <c r="G74" s="232"/>
      <c r="H74" s="10"/>
      <c r="I74" s="10"/>
      <c r="J74" s="10"/>
      <c r="K74" s="10"/>
    </row>
    <row r="75" spans="1:11" s="11" customFormat="1" ht="42" customHeight="1">
      <c r="A75" s="111" t="s">
        <v>334</v>
      </c>
      <c r="B75" s="141" t="s">
        <v>285</v>
      </c>
      <c r="C75" s="354" t="s">
        <v>283</v>
      </c>
      <c r="D75" s="225"/>
      <c r="E75" s="47"/>
      <c r="F75" s="231"/>
      <c r="G75" s="232"/>
      <c r="H75" s="75"/>
      <c r="I75" s="10"/>
      <c r="J75" s="10"/>
      <c r="K75" s="10"/>
    </row>
    <row r="76" spans="1:11" s="11" customFormat="1" ht="9.6" customHeight="1">
      <c r="A76" s="111"/>
      <c r="B76" s="8"/>
      <c r="C76" s="354"/>
      <c r="D76" s="225"/>
      <c r="E76" s="47"/>
      <c r="F76" s="231"/>
      <c r="G76" s="232"/>
      <c r="H76" s="75"/>
      <c r="I76" s="10"/>
      <c r="J76" s="10"/>
      <c r="K76" s="10"/>
    </row>
    <row r="77" spans="1:11" s="11" customFormat="1">
      <c r="A77" s="92" t="s">
        <v>335</v>
      </c>
      <c r="B77" s="8"/>
      <c r="C77" s="358" t="s">
        <v>347</v>
      </c>
      <c r="D77" s="8" t="s">
        <v>65</v>
      </c>
      <c r="E77" s="220">
        <v>70</v>
      </c>
      <c r="F77" s="231"/>
      <c r="G77" s="232"/>
      <c r="H77" s="75"/>
      <c r="I77" s="10"/>
      <c r="J77" s="10"/>
      <c r="K77" s="10"/>
    </row>
    <row r="78" spans="1:11" s="11" customFormat="1">
      <c r="A78" s="111"/>
      <c r="B78" s="7"/>
      <c r="C78" s="463"/>
      <c r="D78" s="8"/>
      <c r="E78" s="47"/>
      <c r="F78" s="231"/>
      <c r="G78" s="232"/>
      <c r="H78" s="75"/>
      <c r="I78" s="10"/>
      <c r="J78" s="10"/>
      <c r="K78" s="10"/>
    </row>
    <row r="79" spans="1:11" s="11" customFormat="1">
      <c r="A79" s="92" t="s">
        <v>336</v>
      </c>
      <c r="B79" s="7"/>
      <c r="C79" s="214" t="s">
        <v>490</v>
      </c>
      <c r="D79" s="8" t="s">
        <v>65</v>
      </c>
      <c r="E79" s="47">
        <v>20</v>
      </c>
      <c r="F79" s="231"/>
      <c r="G79" s="232"/>
      <c r="H79" s="75"/>
      <c r="I79" s="10"/>
      <c r="J79" s="10"/>
      <c r="K79" s="10"/>
    </row>
    <row r="80" spans="1:11" s="11" customFormat="1">
      <c r="A80" s="111"/>
      <c r="B80" s="7"/>
      <c r="D80" s="8"/>
      <c r="E80" s="47"/>
      <c r="F80" s="231"/>
      <c r="G80" s="232"/>
      <c r="H80" s="75"/>
      <c r="I80" s="10"/>
      <c r="J80" s="10"/>
      <c r="K80" s="10"/>
    </row>
    <row r="81" spans="1:11" s="11" customFormat="1">
      <c r="A81" s="92" t="s">
        <v>337</v>
      </c>
      <c r="B81" s="8"/>
      <c r="C81" s="214" t="s">
        <v>306</v>
      </c>
      <c r="D81" s="8" t="s">
        <v>65</v>
      </c>
      <c r="E81" s="47">
        <v>35</v>
      </c>
      <c r="F81" s="231"/>
      <c r="G81" s="232"/>
      <c r="H81" s="75"/>
      <c r="I81" s="10"/>
      <c r="J81" s="10"/>
      <c r="K81" s="10"/>
    </row>
    <row r="82" spans="1:11" s="11" customFormat="1">
      <c r="A82" s="111"/>
      <c r="B82" s="8"/>
      <c r="D82" s="8"/>
      <c r="E82" s="47"/>
      <c r="F82" s="231"/>
      <c r="G82" s="232"/>
      <c r="H82" s="75"/>
      <c r="I82" s="10"/>
      <c r="J82" s="10"/>
      <c r="K82" s="10"/>
    </row>
    <row r="83" spans="1:11" s="11" customFormat="1">
      <c r="A83" s="92" t="s">
        <v>433</v>
      </c>
      <c r="B83" s="8"/>
      <c r="C83" s="464" t="s">
        <v>307</v>
      </c>
      <c r="D83" s="8" t="s">
        <v>65</v>
      </c>
      <c r="E83" s="47">
        <v>10</v>
      </c>
      <c r="F83" s="231"/>
      <c r="G83" s="232"/>
      <c r="H83" s="75"/>
      <c r="I83" s="10"/>
      <c r="J83" s="10"/>
      <c r="K83" s="10"/>
    </row>
    <row r="84" spans="1:11" s="11" customFormat="1">
      <c r="A84" s="111"/>
      <c r="B84" s="8"/>
      <c r="C84" s="355"/>
      <c r="D84" s="465"/>
      <c r="E84" s="47"/>
      <c r="F84" s="231"/>
      <c r="G84" s="232"/>
      <c r="H84" s="75"/>
      <c r="I84" s="10"/>
      <c r="J84" s="10"/>
      <c r="K84" s="10"/>
    </row>
    <row r="85" spans="1:11" s="15" customFormat="1" ht="39.6">
      <c r="A85" s="111" t="s">
        <v>338</v>
      </c>
      <c r="B85" s="353" t="s">
        <v>284</v>
      </c>
      <c r="C85" s="421" t="s">
        <v>286</v>
      </c>
      <c r="D85" s="13"/>
      <c r="E85" s="47"/>
      <c r="F85" s="233"/>
      <c r="G85" s="234"/>
      <c r="H85" s="75"/>
      <c r="I85" s="14"/>
      <c r="J85" s="14"/>
      <c r="K85" s="14"/>
    </row>
    <row r="86" spans="1:11" s="15" customFormat="1" ht="8.4" customHeight="1">
      <c r="A86" s="92"/>
      <c r="B86" s="207"/>
      <c r="C86" s="292"/>
      <c r="D86" s="16"/>
      <c r="E86" s="132"/>
      <c r="F86" s="233"/>
      <c r="G86" s="234"/>
      <c r="H86" s="75"/>
      <c r="I86" s="14"/>
      <c r="J86" s="14"/>
      <c r="K86" s="14"/>
    </row>
    <row r="87" spans="1:11" s="15" customFormat="1">
      <c r="A87" s="92"/>
      <c r="B87" s="134"/>
      <c r="C87" s="420" t="s">
        <v>275</v>
      </c>
      <c r="D87" s="432"/>
      <c r="E87" s="132"/>
      <c r="F87" s="233"/>
      <c r="G87" s="234"/>
      <c r="H87" s="75"/>
      <c r="I87" s="14"/>
      <c r="J87" s="14"/>
      <c r="K87" s="14"/>
    </row>
    <row r="88" spans="1:11" s="15" customFormat="1">
      <c r="A88" s="92"/>
      <c r="B88" s="134"/>
      <c r="C88" s="465"/>
      <c r="D88" s="432"/>
      <c r="E88" s="132"/>
      <c r="F88" s="233"/>
      <c r="G88" s="234"/>
      <c r="H88" s="75"/>
      <c r="I88" s="14"/>
      <c r="J88" s="14"/>
      <c r="K88" s="14"/>
    </row>
    <row r="89" spans="1:11" s="15" customFormat="1">
      <c r="A89" s="92" t="s">
        <v>339</v>
      </c>
      <c r="B89" s="134"/>
      <c r="C89" s="465" t="s">
        <v>348</v>
      </c>
      <c r="D89" s="112" t="s">
        <v>64</v>
      </c>
      <c r="E89" s="132">
        <v>5</v>
      </c>
      <c r="F89" s="231"/>
      <c r="G89" s="232"/>
      <c r="H89" s="75"/>
      <c r="I89" s="14"/>
      <c r="J89" s="14"/>
      <c r="K89" s="14"/>
    </row>
    <row r="90" spans="1:11" s="15" customFormat="1">
      <c r="A90" s="58"/>
      <c r="B90" s="477"/>
      <c r="C90" s="465"/>
      <c r="D90" s="112"/>
      <c r="E90" s="132"/>
      <c r="F90" s="233"/>
      <c r="G90" s="234"/>
      <c r="H90" s="75"/>
      <c r="I90" s="14"/>
      <c r="J90" s="14"/>
      <c r="K90" s="14"/>
    </row>
    <row r="91" spans="1:11" s="15" customFormat="1">
      <c r="A91" s="58" t="s">
        <v>434</v>
      </c>
      <c r="B91" s="41"/>
      <c r="C91" s="465" t="s">
        <v>274</v>
      </c>
      <c r="D91" s="112" t="s">
        <v>64</v>
      </c>
      <c r="E91" s="132">
        <v>5</v>
      </c>
      <c r="F91" s="231"/>
      <c r="G91" s="232"/>
      <c r="H91" s="75"/>
      <c r="I91" s="14"/>
      <c r="J91" s="14"/>
      <c r="K91" s="14"/>
    </row>
    <row r="92" spans="1:11" s="15" customFormat="1">
      <c r="A92" s="58"/>
      <c r="B92" s="41"/>
      <c r="C92" s="465"/>
      <c r="D92" s="112"/>
      <c r="E92" s="132"/>
      <c r="F92" s="406"/>
      <c r="G92" s="232"/>
      <c r="H92" s="75"/>
      <c r="I92" s="14"/>
      <c r="J92" s="14"/>
      <c r="K92" s="14"/>
    </row>
    <row r="93" spans="1:11" s="15" customFormat="1">
      <c r="A93" s="58"/>
      <c r="B93" s="41"/>
      <c r="C93" s="465"/>
      <c r="D93" s="112"/>
      <c r="E93" s="132"/>
      <c r="F93" s="406"/>
      <c r="G93" s="232"/>
      <c r="H93" s="75"/>
      <c r="I93" s="14"/>
      <c r="J93" s="14"/>
      <c r="K93" s="14"/>
    </row>
    <row r="94" spans="1:11" s="15" customFormat="1">
      <c r="A94" s="92"/>
      <c r="B94" s="134"/>
      <c r="C94" s="465"/>
      <c r="D94" s="432"/>
      <c r="E94" s="132"/>
      <c r="F94" s="233"/>
      <c r="G94" s="234"/>
      <c r="H94" s="75"/>
      <c r="I94" s="14"/>
      <c r="J94" s="14"/>
      <c r="K94" s="14"/>
    </row>
    <row r="95" spans="1:11" s="39" customFormat="1" ht="24.75" customHeight="1">
      <c r="A95" s="742" t="s">
        <v>8</v>
      </c>
      <c r="B95" s="743"/>
      <c r="C95" s="743"/>
      <c r="D95" s="743"/>
      <c r="E95" s="743"/>
      <c r="F95" s="746"/>
      <c r="G95" s="269"/>
      <c r="H95" s="75"/>
    </row>
    <row r="96" spans="1:11" ht="18.600000000000001" customHeight="1">
      <c r="A96" s="129"/>
      <c r="B96" s="130"/>
      <c r="C96" s="17" t="s">
        <v>9</v>
      </c>
      <c r="D96" s="17"/>
      <c r="E96" s="130"/>
      <c r="F96" s="204"/>
      <c r="G96" s="288"/>
      <c r="H96" s="75"/>
    </row>
    <row r="97" spans="1:11" s="11" customFormat="1">
      <c r="A97" s="36"/>
      <c r="B97" s="80"/>
      <c r="C97" s="186"/>
      <c r="D97" s="187"/>
      <c r="E97" s="462"/>
      <c r="F97" s="171"/>
      <c r="G97" s="244"/>
      <c r="H97" s="189"/>
      <c r="I97" s="135"/>
      <c r="J97" s="10"/>
      <c r="K97" s="10"/>
    </row>
    <row r="98" spans="1:11" s="15" customFormat="1" ht="24">
      <c r="A98" s="111" t="s">
        <v>340</v>
      </c>
      <c r="B98" s="103" t="s">
        <v>288</v>
      </c>
      <c r="C98" s="470" t="s">
        <v>279</v>
      </c>
      <c r="D98" s="471"/>
      <c r="E98" s="132"/>
      <c r="F98" s="233"/>
      <c r="G98" s="234"/>
      <c r="H98" s="75"/>
      <c r="I98" s="14"/>
      <c r="J98" s="14"/>
      <c r="K98" s="14"/>
    </row>
    <row r="99" spans="1:11" s="15" customFormat="1">
      <c r="A99" s="217"/>
      <c r="B99" s="7"/>
      <c r="C99" s="420"/>
      <c r="D99" s="432"/>
      <c r="E99" s="132"/>
      <c r="F99" s="233"/>
      <c r="G99" s="234"/>
      <c r="H99" s="75"/>
      <c r="I99" s="14"/>
      <c r="J99" s="14"/>
      <c r="K99" s="14"/>
    </row>
    <row r="100" spans="1:11" s="11" customFormat="1">
      <c r="A100" s="92"/>
      <c r="B100" s="210"/>
      <c r="C100" s="356" t="s">
        <v>449</v>
      </c>
      <c r="D100" s="472"/>
      <c r="E100" s="132"/>
      <c r="F100" s="231"/>
      <c r="G100" s="232"/>
      <c r="H100" s="75"/>
      <c r="I100" s="10"/>
      <c r="J100" s="10"/>
      <c r="K100" s="10"/>
    </row>
    <row r="101" spans="1:11" s="11" customFormat="1">
      <c r="A101" s="217"/>
      <c r="B101" s="207"/>
      <c r="C101" s="356"/>
      <c r="D101" s="472"/>
      <c r="E101" s="132"/>
      <c r="F101" s="231"/>
      <c r="G101" s="232"/>
      <c r="H101" s="75"/>
      <c r="I101" s="10"/>
      <c r="J101" s="10"/>
      <c r="K101" s="10"/>
    </row>
    <row r="102" spans="1:11" s="11" customFormat="1">
      <c r="A102" s="92" t="s">
        <v>341</v>
      </c>
      <c r="B102" s="7"/>
      <c r="C102" s="356" t="s">
        <v>349</v>
      </c>
      <c r="D102" s="8" t="s">
        <v>64</v>
      </c>
      <c r="E102" s="132">
        <v>1</v>
      </c>
      <c r="F102" s="231"/>
      <c r="G102" s="232"/>
      <c r="H102" s="75"/>
      <c r="I102" s="10"/>
      <c r="J102" s="10"/>
      <c r="K102" s="10"/>
    </row>
    <row r="103" spans="1:11" s="11" customFormat="1">
      <c r="A103" s="217"/>
      <c r="B103" s="7"/>
      <c r="C103" s="356"/>
      <c r="D103" s="8"/>
      <c r="E103" s="132"/>
      <c r="F103" s="231"/>
      <c r="G103" s="232"/>
      <c r="H103" s="75"/>
      <c r="I103" s="10"/>
      <c r="J103" s="10"/>
      <c r="K103" s="10"/>
    </row>
    <row r="104" spans="1:11" s="11" customFormat="1">
      <c r="A104" s="92" t="s">
        <v>342</v>
      </c>
      <c r="B104" s="7"/>
      <c r="C104" s="356" t="s">
        <v>489</v>
      </c>
      <c r="D104" s="8" t="s">
        <v>64</v>
      </c>
      <c r="E104" s="132">
        <v>1</v>
      </c>
      <c r="F104" s="231"/>
      <c r="G104" s="232"/>
      <c r="H104" s="75"/>
      <c r="I104" s="10"/>
      <c r="J104" s="10"/>
      <c r="K104" s="10"/>
    </row>
    <row r="105" spans="1:11" s="11" customFormat="1">
      <c r="A105" s="217"/>
      <c r="B105" s="7"/>
      <c r="C105" s="357"/>
      <c r="D105" s="8"/>
      <c r="E105" s="132"/>
      <c r="F105" s="231"/>
      <c r="G105" s="232"/>
      <c r="H105" s="75"/>
      <c r="I105" s="10"/>
      <c r="J105" s="10"/>
      <c r="K105" s="10"/>
    </row>
    <row r="106" spans="1:11" s="11" customFormat="1" ht="26.4">
      <c r="A106" s="92"/>
      <c r="B106" s="7"/>
      <c r="C106" s="350" t="s">
        <v>491</v>
      </c>
      <c r="D106" s="377"/>
      <c r="E106" s="132"/>
      <c r="F106" s="241"/>
      <c r="G106" s="236"/>
      <c r="H106" s="75"/>
      <c r="I106" s="10"/>
      <c r="J106" s="10"/>
      <c r="K106" s="10"/>
    </row>
    <row r="107" spans="1:11" s="11" customFormat="1">
      <c r="A107" s="92"/>
      <c r="B107" s="7"/>
      <c r="C107" s="350"/>
      <c r="D107" s="377"/>
      <c r="E107" s="132"/>
      <c r="F107" s="278"/>
      <c r="G107" s="236"/>
      <c r="H107" s="75"/>
      <c r="I107" s="10"/>
      <c r="J107" s="10"/>
      <c r="K107" s="10"/>
    </row>
    <row r="108" spans="1:11" s="11" customFormat="1" ht="22.2" customHeight="1">
      <c r="A108" s="92" t="s">
        <v>343</v>
      </c>
      <c r="B108" s="7"/>
      <c r="C108" s="350" t="s">
        <v>490</v>
      </c>
      <c r="D108" s="8" t="s">
        <v>64</v>
      </c>
      <c r="E108" s="132">
        <v>1</v>
      </c>
      <c r="F108" s="231"/>
      <c r="G108" s="236"/>
      <c r="H108" s="75"/>
      <c r="I108" s="10"/>
      <c r="J108" s="10"/>
      <c r="K108" s="10"/>
    </row>
    <row r="109" spans="1:11" s="11" customFormat="1">
      <c r="A109" s="92"/>
      <c r="B109" s="216"/>
      <c r="C109" s="357"/>
      <c r="D109" s="78"/>
      <c r="E109" s="132"/>
      <c r="F109" s="231"/>
      <c r="G109" s="236"/>
      <c r="H109" s="75"/>
      <c r="I109" s="10"/>
      <c r="J109" s="10"/>
      <c r="K109" s="10"/>
    </row>
    <row r="110" spans="1:11" s="11" customFormat="1">
      <c r="A110" s="92"/>
      <c r="B110" s="216" t="s">
        <v>289</v>
      </c>
      <c r="C110" s="357" t="s">
        <v>290</v>
      </c>
      <c r="D110" s="78"/>
      <c r="E110" s="132"/>
      <c r="F110" s="231"/>
      <c r="G110" s="232"/>
      <c r="H110" s="75"/>
      <c r="I110" s="10"/>
      <c r="J110" s="10"/>
      <c r="K110" s="10"/>
    </row>
    <row r="111" spans="1:11" s="11" customFormat="1">
      <c r="A111" s="92"/>
      <c r="B111" s="216"/>
      <c r="C111" s="357"/>
      <c r="D111" s="78"/>
      <c r="E111" s="132"/>
      <c r="F111" s="231"/>
      <c r="G111" s="232"/>
      <c r="H111" s="75"/>
      <c r="I111" s="10"/>
      <c r="J111" s="10"/>
      <c r="K111" s="10"/>
    </row>
    <row r="112" spans="1:11" s="11" customFormat="1">
      <c r="A112" s="92"/>
      <c r="B112" s="216"/>
      <c r="C112" s="214" t="s">
        <v>450</v>
      </c>
      <c r="D112" s="16"/>
      <c r="E112" s="132"/>
      <c r="F112" s="231"/>
      <c r="G112" s="236"/>
      <c r="H112" s="75"/>
      <c r="I112" s="10"/>
      <c r="J112" s="10"/>
      <c r="K112" s="10"/>
    </row>
    <row r="113" spans="1:11" s="11" customFormat="1">
      <c r="A113" s="92"/>
      <c r="B113" s="216"/>
      <c r="C113" s="292"/>
      <c r="D113" s="16"/>
      <c r="E113" s="132"/>
      <c r="F113" s="231"/>
      <c r="G113" s="236"/>
      <c r="H113" s="75"/>
      <c r="I113" s="10"/>
      <c r="J113" s="10"/>
      <c r="K113" s="10"/>
    </row>
    <row r="114" spans="1:11" s="11" customFormat="1">
      <c r="A114" s="92" t="s">
        <v>344</v>
      </c>
      <c r="B114" s="216"/>
      <c r="C114" s="292" t="s">
        <v>350</v>
      </c>
      <c r="D114" s="8" t="s">
        <v>64</v>
      </c>
      <c r="E114" s="132">
        <v>1</v>
      </c>
      <c r="F114" s="231"/>
      <c r="G114" s="236"/>
      <c r="H114" s="75"/>
      <c r="I114" s="10"/>
      <c r="J114" s="10"/>
      <c r="K114" s="10"/>
    </row>
    <row r="115" spans="1:11" s="11" customFormat="1">
      <c r="A115" s="92"/>
      <c r="B115" s="216"/>
      <c r="C115" s="292"/>
      <c r="D115" s="8"/>
      <c r="E115" s="132"/>
      <c r="F115" s="231"/>
      <c r="G115" s="236"/>
      <c r="H115" s="75"/>
      <c r="I115" s="10"/>
      <c r="J115" s="10"/>
      <c r="K115" s="10"/>
    </row>
    <row r="116" spans="1:11" s="11" customFormat="1">
      <c r="A116" s="92"/>
      <c r="B116" s="216"/>
      <c r="C116" s="356" t="s">
        <v>451</v>
      </c>
      <c r="D116" s="112"/>
      <c r="E116" s="132"/>
      <c r="F116" s="231"/>
      <c r="G116" s="236"/>
      <c r="H116" s="75"/>
      <c r="I116" s="10"/>
      <c r="J116" s="10"/>
      <c r="K116" s="10"/>
    </row>
    <row r="117" spans="1:11" s="11" customFormat="1">
      <c r="A117" s="92"/>
      <c r="B117" s="216"/>
      <c r="C117" s="292"/>
      <c r="D117" s="16"/>
      <c r="E117" s="132"/>
      <c r="F117" s="231"/>
      <c r="G117" s="236"/>
      <c r="H117" s="75"/>
      <c r="I117" s="10"/>
      <c r="J117" s="10"/>
      <c r="K117" s="10"/>
    </row>
    <row r="118" spans="1:11" s="11" customFormat="1">
      <c r="A118" s="92" t="s">
        <v>435</v>
      </c>
      <c r="B118" s="7"/>
      <c r="C118" s="356" t="s">
        <v>492</v>
      </c>
      <c r="D118" s="112" t="s">
        <v>64</v>
      </c>
      <c r="E118" s="132">
        <v>1</v>
      </c>
      <c r="F118" s="231"/>
      <c r="G118" s="232"/>
      <c r="H118" s="75"/>
      <c r="I118" s="10"/>
      <c r="J118" s="10"/>
      <c r="K118" s="10"/>
    </row>
    <row r="119" spans="1:11" s="11" customFormat="1">
      <c r="A119" s="92"/>
      <c r="B119" s="7"/>
      <c r="C119" s="356"/>
      <c r="D119" s="472"/>
      <c r="E119" s="132"/>
      <c r="F119" s="231"/>
      <c r="G119" s="232"/>
      <c r="H119" s="75"/>
      <c r="I119" s="10"/>
      <c r="J119" s="10"/>
      <c r="K119" s="10"/>
    </row>
    <row r="120" spans="1:11" s="11" customFormat="1">
      <c r="A120" s="92" t="s">
        <v>436</v>
      </c>
      <c r="B120" s="7"/>
      <c r="C120" s="356" t="s">
        <v>280</v>
      </c>
      <c r="D120" s="112" t="s">
        <v>64</v>
      </c>
      <c r="E120" s="132">
        <v>1</v>
      </c>
      <c r="F120" s="231"/>
      <c r="G120" s="236"/>
      <c r="H120" s="75"/>
      <c r="I120" s="10"/>
      <c r="J120" s="10"/>
      <c r="K120" s="10"/>
    </row>
    <row r="121" spans="1:11" s="11" customFormat="1">
      <c r="A121" s="92"/>
      <c r="B121" s="7"/>
      <c r="C121" s="357"/>
      <c r="D121" s="78"/>
      <c r="E121" s="132"/>
      <c r="F121" s="231"/>
      <c r="G121" s="232"/>
      <c r="H121" s="75"/>
      <c r="I121" s="10"/>
      <c r="J121" s="10"/>
      <c r="K121" s="10"/>
    </row>
    <row r="122" spans="1:11" s="11" customFormat="1" ht="26.4">
      <c r="A122" s="92" t="s">
        <v>437</v>
      </c>
      <c r="B122" s="7"/>
      <c r="C122" s="350" t="s">
        <v>493</v>
      </c>
      <c r="D122" s="112" t="s">
        <v>64</v>
      </c>
      <c r="E122" s="132">
        <v>1</v>
      </c>
      <c r="F122" s="231"/>
      <c r="G122" s="236"/>
      <c r="H122" s="75"/>
      <c r="I122" s="10"/>
      <c r="J122" s="10"/>
      <c r="K122" s="10"/>
    </row>
    <row r="123" spans="1:11" s="11" customFormat="1">
      <c r="A123" s="92"/>
      <c r="B123" s="36"/>
      <c r="C123" s="419"/>
      <c r="D123" s="473"/>
      <c r="E123" s="136"/>
      <c r="F123" s="231"/>
      <c r="G123" s="236"/>
      <c r="H123" s="75"/>
      <c r="I123" s="10"/>
      <c r="J123" s="10"/>
      <c r="K123" s="10"/>
    </row>
    <row r="124" spans="1:11" s="208" customFormat="1">
      <c r="A124" s="92" t="s">
        <v>438</v>
      </c>
      <c r="B124" s="141"/>
      <c r="C124" s="1" t="s">
        <v>281</v>
      </c>
      <c r="D124" s="396"/>
      <c r="E124" s="433"/>
      <c r="F124" s="233"/>
      <c r="G124" s="234"/>
      <c r="H124" s="83"/>
    </row>
    <row r="125" spans="1:11">
      <c r="A125" s="92"/>
      <c r="B125" s="108"/>
      <c r="D125" s="396"/>
      <c r="E125" s="418"/>
      <c r="F125" s="233"/>
      <c r="G125" s="234"/>
      <c r="H125" s="75"/>
    </row>
    <row r="126" spans="1:11" ht="18.600000000000001" customHeight="1">
      <c r="A126" s="92" t="s">
        <v>439</v>
      </c>
      <c r="B126" s="108"/>
      <c r="C126" s="1" t="s">
        <v>282</v>
      </c>
      <c r="D126" s="7" t="s">
        <v>131</v>
      </c>
      <c r="E126" s="418">
        <v>15</v>
      </c>
      <c r="F126" s="231"/>
      <c r="G126" s="232"/>
      <c r="H126" s="75"/>
    </row>
    <row r="127" spans="1:11">
      <c r="A127" s="92"/>
      <c r="B127" s="108"/>
      <c r="D127" s="396"/>
      <c r="E127" s="418"/>
      <c r="F127" s="231"/>
      <c r="G127" s="232"/>
      <c r="H127" s="75"/>
    </row>
    <row r="128" spans="1:11" ht="26.4">
      <c r="A128" s="92" t="s">
        <v>440</v>
      </c>
      <c r="B128" s="108"/>
      <c r="C128" s="350" t="s">
        <v>452</v>
      </c>
      <c r="D128" s="8" t="s">
        <v>64</v>
      </c>
      <c r="E128" s="132">
        <v>1</v>
      </c>
      <c r="F128" s="231"/>
      <c r="G128" s="232"/>
      <c r="H128" s="75"/>
    </row>
    <row r="129" spans="1:8">
      <c r="A129" s="92"/>
      <c r="B129" s="108"/>
      <c r="D129" s="396"/>
      <c r="E129" s="418"/>
      <c r="F129" s="231"/>
      <c r="G129" s="232"/>
      <c r="H129" s="75"/>
    </row>
    <row r="130" spans="1:8">
      <c r="A130" s="92" t="s">
        <v>441</v>
      </c>
      <c r="B130" s="108"/>
      <c r="C130" s="1" t="s">
        <v>453</v>
      </c>
      <c r="D130" s="8" t="s">
        <v>64</v>
      </c>
      <c r="E130" s="132">
        <v>1</v>
      </c>
      <c r="F130" s="231"/>
      <c r="G130" s="232"/>
      <c r="H130" s="75"/>
    </row>
    <row r="131" spans="1:8">
      <c r="A131" s="92"/>
      <c r="B131" s="108"/>
      <c r="D131" s="7"/>
      <c r="E131" s="418"/>
      <c r="F131" s="231"/>
      <c r="G131" s="232"/>
      <c r="H131" s="75"/>
    </row>
    <row r="132" spans="1:8">
      <c r="A132" s="92" t="s">
        <v>546</v>
      </c>
      <c r="B132" s="108"/>
      <c r="C132" s="1" t="s">
        <v>488</v>
      </c>
      <c r="D132" s="8" t="s">
        <v>64</v>
      </c>
      <c r="E132" s="132">
        <v>1</v>
      </c>
      <c r="F132" s="231"/>
      <c r="G132" s="232"/>
      <c r="H132" s="75"/>
    </row>
    <row r="133" spans="1:8">
      <c r="A133" s="92"/>
      <c r="B133" s="108"/>
      <c r="D133" s="8"/>
      <c r="E133" s="418"/>
      <c r="F133" s="231"/>
      <c r="G133" s="232"/>
      <c r="H133" s="75"/>
    </row>
    <row r="134" spans="1:8">
      <c r="A134" s="92" t="s">
        <v>547</v>
      </c>
      <c r="B134" s="108"/>
      <c r="C134" s="1" t="s">
        <v>500</v>
      </c>
      <c r="D134" s="8" t="s">
        <v>64</v>
      </c>
      <c r="E134" s="132">
        <v>1</v>
      </c>
      <c r="F134" s="231"/>
      <c r="G134" s="232"/>
      <c r="H134" s="75"/>
    </row>
    <row r="135" spans="1:8">
      <c r="A135" s="92"/>
      <c r="B135" s="108"/>
      <c r="D135" s="396"/>
      <c r="E135" s="132"/>
      <c r="F135" s="151"/>
      <c r="G135" s="232"/>
      <c r="H135" s="75"/>
    </row>
    <row r="136" spans="1:8">
      <c r="A136" s="92"/>
      <c r="B136" s="108"/>
      <c r="D136" s="396"/>
      <c r="E136" s="132"/>
      <c r="F136" s="151"/>
      <c r="G136" s="232"/>
      <c r="H136" s="75"/>
    </row>
    <row r="137" spans="1:8">
      <c r="A137" s="92"/>
      <c r="B137" s="108"/>
      <c r="D137" s="396"/>
      <c r="E137" s="132"/>
      <c r="F137" s="151"/>
      <c r="G137" s="232"/>
      <c r="H137" s="75"/>
    </row>
    <row r="138" spans="1:8">
      <c r="A138" s="92"/>
      <c r="B138" s="108"/>
      <c r="D138" s="396"/>
      <c r="E138" s="132"/>
      <c r="F138" s="151"/>
      <c r="G138" s="232"/>
      <c r="H138" s="75"/>
    </row>
    <row r="139" spans="1:8">
      <c r="A139" s="92"/>
      <c r="B139" s="108"/>
      <c r="D139" s="396"/>
      <c r="E139" s="132"/>
      <c r="F139" s="151"/>
      <c r="G139" s="232"/>
      <c r="H139" s="75"/>
    </row>
    <row r="140" spans="1:8">
      <c r="A140" s="92"/>
      <c r="B140" s="108"/>
      <c r="D140" s="396"/>
      <c r="E140" s="132"/>
      <c r="F140" s="151"/>
      <c r="G140" s="232"/>
      <c r="H140" s="75"/>
    </row>
    <row r="141" spans="1:8">
      <c r="A141" s="92"/>
      <c r="B141" s="108"/>
      <c r="D141" s="396"/>
      <c r="E141" s="132"/>
      <c r="F141" s="151"/>
      <c r="G141" s="232"/>
      <c r="H141" s="75"/>
    </row>
    <row r="142" spans="1:8">
      <c r="A142" s="92"/>
      <c r="B142" s="108"/>
      <c r="D142" s="396"/>
      <c r="E142" s="132"/>
      <c r="F142" s="151"/>
      <c r="G142" s="232"/>
      <c r="H142" s="75"/>
    </row>
    <row r="143" spans="1:8">
      <c r="A143" s="92"/>
      <c r="B143" s="108"/>
      <c r="D143" s="396"/>
      <c r="E143" s="132"/>
      <c r="F143" s="151"/>
      <c r="G143" s="232"/>
      <c r="H143" s="75"/>
    </row>
    <row r="144" spans="1:8">
      <c r="A144" s="92"/>
      <c r="B144" s="108"/>
      <c r="D144" s="396"/>
      <c r="E144" s="132"/>
      <c r="F144" s="151"/>
      <c r="G144" s="232"/>
      <c r="H144" s="75"/>
    </row>
    <row r="145" spans="1:11">
      <c r="A145" s="92"/>
      <c r="B145" s="108"/>
      <c r="D145" s="396"/>
      <c r="E145" s="132"/>
      <c r="F145" s="151"/>
      <c r="G145" s="232"/>
      <c r="H145" s="75"/>
    </row>
    <row r="146" spans="1:11">
      <c r="A146" s="92"/>
      <c r="B146" s="108"/>
      <c r="D146" s="454"/>
      <c r="E146" s="431"/>
      <c r="F146" s="151"/>
      <c r="G146" s="232"/>
      <c r="H146" s="75"/>
    </row>
    <row r="147" spans="1:11" s="39" customFormat="1" ht="24.75" customHeight="1">
      <c r="A147" s="742" t="s">
        <v>8</v>
      </c>
      <c r="B147" s="743"/>
      <c r="C147" s="743"/>
      <c r="D147" s="743"/>
      <c r="E147" s="743"/>
      <c r="F147" s="746"/>
      <c r="G147" s="269"/>
      <c r="H147" s="75"/>
    </row>
    <row r="148" spans="1:11" ht="18.600000000000001" customHeight="1">
      <c r="A148" s="129"/>
      <c r="B148" s="130"/>
      <c r="C148" s="17" t="s">
        <v>9</v>
      </c>
      <c r="D148" s="17"/>
      <c r="E148" s="130"/>
      <c r="F148" s="204"/>
      <c r="G148" s="288"/>
      <c r="H148" s="75"/>
    </row>
    <row r="149" spans="1:11" s="11" customFormat="1">
      <c r="A149" s="36"/>
      <c r="B149" s="80"/>
      <c r="C149" s="187"/>
      <c r="D149" s="474"/>
      <c r="E149" s="171"/>
      <c r="F149" s="171"/>
      <c r="G149" s="244"/>
      <c r="H149" s="189"/>
      <c r="I149" s="135"/>
      <c r="J149" s="10"/>
      <c r="K149" s="10"/>
    </row>
    <row r="150" spans="1:11" ht="26.4">
      <c r="A150" s="111" t="s">
        <v>726</v>
      </c>
      <c r="B150" s="291" t="s">
        <v>494</v>
      </c>
      <c r="C150" s="351" t="s">
        <v>495</v>
      </c>
      <c r="D150" s="215"/>
      <c r="E150" s="40"/>
      <c r="F150" s="151"/>
      <c r="G150" s="232"/>
      <c r="H150" s="75"/>
    </row>
    <row r="151" spans="1:11">
      <c r="A151" s="112"/>
      <c r="B151" s="210"/>
      <c r="C151" s="350"/>
      <c r="D151" s="29"/>
      <c r="E151" s="40"/>
      <c r="F151" s="151"/>
      <c r="G151" s="232"/>
      <c r="H151" s="75"/>
    </row>
    <row r="152" spans="1:11" s="15" customFormat="1" ht="26.4">
      <c r="A152" s="92" t="s">
        <v>727</v>
      </c>
      <c r="B152" s="293" t="s">
        <v>38</v>
      </c>
      <c r="C152" s="350" t="s">
        <v>549</v>
      </c>
      <c r="D152" s="29"/>
      <c r="E152" s="40"/>
      <c r="F152" s="151"/>
      <c r="G152" s="236"/>
      <c r="H152" s="75"/>
      <c r="I152" s="14"/>
      <c r="J152" s="14"/>
      <c r="K152" s="14"/>
    </row>
    <row r="153" spans="1:11" s="15" customFormat="1">
      <c r="A153" s="58"/>
      <c r="B153" s="207"/>
      <c r="C153" s="350"/>
      <c r="D153" s="29"/>
      <c r="E153" s="40"/>
      <c r="F153" s="66"/>
      <c r="G153" s="234"/>
      <c r="H153" s="75"/>
      <c r="I153" s="14"/>
      <c r="J153" s="14"/>
      <c r="K153" s="14"/>
    </row>
    <row r="154" spans="1:11" s="11" customFormat="1">
      <c r="A154" s="92" t="s">
        <v>728</v>
      </c>
      <c r="B154" s="8"/>
      <c r="C154" s="350" t="s">
        <v>496</v>
      </c>
      <c r="D154" s="8" t="s">
        <v>64</v>
      </c>
      <c r="E154" s="136">
        <v>2</v>
      </c>
      <c r="F154" s="231"/>
      <c r="G154" s="236"/>
      <c r="H154" s="75"/>
      <c r="I154" s="10"/>
      <c r="J154" s="10"/>
      <c r="K154" s="10"/>
    </row>
    <row r="155" spans="1:11" s="11" customFormat="1">
      <c r="A155" s="58"/>
      <c r="B155" s="103"/>
      <c r="C155" s="419"/>
      <c r="D155" s="8"/>
      <c r="E155" s="136"/>
      <c r="F155" s="231"/>
      <c r="G155" s="232"/>
      <c r="H155" s="75"/>
      <c r="I155" s="10"/>
      <c r="J155" s="10"/>
      <c r="K155" s="10"/>
    </row>
    <row r="156" spans="1:11" s="11" customFormat="1" ht="28.95" customHeight="1">
      <c r="A156" s="92" t="s">
        <v>729</v>
      </c>
      <c r="B156" s="7" t="s">
        <v>143</v>
      </c>
      <c r="C156" s="419" t="s">
        <v>497</v>
      </c>
      <c r="D156" s="8"/>
      <c r="E156" s="136"/>
      <c r="F156" s="231"/>
      <c r="G156" s="232"/>
      <c r="H156" s="75"/>
      <c r="I156" s="10"/>
      <c r="J156" s="10"/>
      <c r="K156" s="10"/>
    </row>
    <row r="157" spans="1:11" s="11" customFormat="1">
      <c r="A157" s="58"/>
      <c r="B157" s="7"/>
      <c r="C157" s="419"/>
      <c r="D157" s="8"/>
      <c r="E157" s="136"/>
      <c r="F157" s="231"/>
      <c r="G157" s="232"/>
      <c r="H157" s="75"/>
      <c r="I157" s="10"/>
      <c r="J157" s="10"/>
      <c r="K157" s="10"/>
    </row>
    <row r="158" spans="1:11" s="11" customFormat="1" ht="27" customHeight="1">
      <c r="A158" s="92" t="s">
        <v>730</v>
      </c>
      <c r="B158" s="8"/>
      <c r="C158" s="381" t="s">
        <v>498</v>
      </c>
      <c r="D158" s="8" t="s">
        <v>65</v>
      </c>
      <c r="E158" s="136">
        <v>5</v>
      </c>
      <c r="F158" s="231"/>
      <c r="G158" s="236"/>
      <c r="H158" s="75"/>
      <c r="I158" s="10"/>
      <c r="J158" s="10"/>
      <c r="K158" s="10"/>
    </row>
    <row r="159" spans="1:11" s="15" customFormat="1">
      <c r="A159" s="58"/>
      <c r="B159" s="7"/>
      <c r="C159" s="420"/>
      <c r="D159" s="8"/>
      <c r="E159" s="132"/>
      <c r="F159" s="231"/>
      <c r="G159" s="232"/>
      <c r="H159" s="75"/>
      <c r="I159" s="14"/>
      <c r="J159" s="14"/>
      <c r="K159" s="14"/>
    </row>
    <row r="160" spans="1:11" s="11" customFormat="1" ht="39.6">
      <c r="A160" s="92" t="s">
        <v>731</v>
      </c>
      <c r="B160" s="36" t="s">
        <v>499</v>
      </c>
      <c r="C160" s="419" t="s">
        <v>550</v>
      </c>
      <c r="D160" s="8" t="s">
        <v>64</v>
      </c>
      <c r="E160" s="136">
        <v>2</v>
      </c>
      <c r="F160" s="231"/>
      <c r="G160" s="236"/>
      <c r="H160" s="75"/>
      <c r="I160" s="10"/>
      <c r="J160" s="10"/>
      <c r="K160" s="10"/>
    </row>
    <row r="161" spans="1:8">
      <c r="A161" s="92"/>
      <c r="B161" s="108"/>
      <c r="D161" s="405"/>
      <c r="E161" s="418"/>
      <c r="F161" s="151"/>
      <c r="G161" s="232"/>
      <c r="H161" s="75"/>
    </row>
    <row r="162" spans="1:8">
      <c r="A162" s="111" t="s">
        <v>770</v>
      </c>
      <c r="B162" s="114"/>
      <c r="C162" s="155" t="s">
        <v>771</v>
      </c>
      <c r="D162" s="37"/>
      <c r="E162" s="37"/>
      <c r="F162" s="236"/>
      <c r="G162" s="236"/>
      <c r="H162" s="75"/>
    </row>
    <row r="163" spans="1:8">
      <c r="A163" s="115"/>
      <c r="B163" s="114"/>
      <c r="C163" s="12"/>
      <c r="D163" s="37"/>
      <c r="E163" s="37"/>
      <c r="F163" s="236"/>
      <c r="G163" s="236"/>
      <c r="H163" s="75"/>
    </row>
    <row r="164" spans="1:8">
      <c r="A164" s="115" t="s">
        <v>772</v>
      </c>
      <c r="B164" s="114"/>
      <c r="C164" s="12" t="s">
        <v>769</v>
      </c>
      <c r="D164" s="57" t="s">
        <v>584</v>
      </c>
      <c r="E164" s="132">
        <v>1</v>
      </c>
      <c r="F164" s="236">
        <v>80000</v>
      </c>
      <c r="G164" s="236">
        <f>E164*F164</f>
        <v>80000</v>
      </c>
      <c r="H164" s="75"/>
    </row>
    <row r="165" spans="1:8">
      <c r="A165" s="115"/>
      <c r="B165" s="77"/>
      <c r="C165" s="16"/>
      <c r="D165" s="57"/>
      <c r="E165" s="131"/>
      <c r="F165" s="236"/>
      <c r="G165" s="236"/>
      <c r="H165" s="75"/>
    </row>
    <row r="166" spans="1:8" ht="30" customHeight="1">
      <c r="A166" s="115" t="s">
        <v>773</v>
      </c>
      <c r="B166" s="77"/>
      <c r="C166" s="56" t="s">
        <v>606</v>
      </c>
      <c r="D166" s="57" t="s">
        <v>581</v>
      </c>
      <c r="E166" s="169"/>
      <c r="F166" s="236"/>
      <c r="G166" s="236"/>
      <c r="H166" s="75"/>
    </row>
    <row r="167" spans="1:8">
      <c r="A167" s="92"/>
      <c r="B167" s="108"/>
      <c r="D167" s="405"/>
      <c r="E167" s="418"/>
      <c r="F167" s="151"/>
      <c r="G167" s="232"/>
      <c r="H167" s="75"/>
    </row>
    <row r="168" spans="1:8">
      <c r="A168" s="92"/>
      <c r="B168" s="108"/>
      <c r="D168" s="405"/>
      <c r="E168" s="418"/>
      <c r="F168" s="151"/>
      <c r="G168" s="232"/>
      <c r="H168" s="75"/>
    </row>
    <row r="169" spans="1:8">
      <c r="A169" s="92"/>
      <c r="B169" s="108"/>
      <c r="D169" s="405"/>
      <c r="E169" s="418"/>
      <c r="F169" s="151"/>
      <c r="G169" s="232"/>
      <c r="H169" s="75"/>
    </row>
    <row r="170" spans="1:8">
      <c r="A170" s="92"/>
      <c r="B170" s="108"/>
      <c r="D170" s="405"/>
      <c r="E170" s="418"/>
      <c r="F170" s="151"/>
      <c r="G170" s="232"/>
      <c r="H170" s="75"/>
    </row>
    <row r="171" spans="1:8">
      <c r="A171" s="92"/>
      <c r="B171" s="108"/>
      <c r="D171" s="405"/>
      <c r="E171" s="418"/>
      <c r="F171" s="151"/>
      <c r="G171" s="232"/>
      <c r="H171" s="75"/>
    </row>
    <row r="172" spans="1:8">
      <c r="A172" s="92"/>
      <c r="B172" s="108"/>
      <c r="D172" s="405"/>
      <c r="E172" s="418"/>
      <c r="F172" s="151"/>
      <c r="G172" s="232"/>
      <c r="H172" s="75"/>
    </row>
    <row r="173" spans="1:8">
      <c r="A173" s="92"/>
      <c r="B173" s="108"/>
      <c r="D173" s="405"/>
      <c r="E173" s="418"/>
      <c r="F173" s="151"/>
      <c r="G173" s="232"/>
      <c r="H173" s="75"/>
    </row>
    <row r="174" spans="1:8">
      <c r="A174" s="92"/>
      <c r="B174" s="108"/>
      <c r="D174" s="405"/>
      <c r="E174" s="418"/>
      <c r="F174" s="151"/>
      <c r="G174" s="232"/>
      <c r="H174" s="75"/>
    </row>
    <row r="175" spans="1:8">
      <c r="A175" s="92"/>
      <c r="B175" s="108"/>
      <c r="D175" s="405"/>
      <c r="E175" s="418"/>
      <c r="F175" s="151"/>
      <c r="G175" s="232"/>
      <c r="H175" s="75"/>
    </row>
    <row r="176" spans="1:8">
      <c r="A176" s="92"/>
      <c r="B176" s="108"/>
      <c r="D176" s="405"/>
      <c r="E176" s="418"/>
      <c r="F176" s="151"/>
      <c r="G176" s="232"/>
      <c r="H176" s="75"/>
    </row>
    <row r="177" spans="1:8">
      <c r="A177" s="92"/>
      <c r="B177" s="108"/>
      <c r="D177" s="405"/>
      <c r="E177" s="418"/>
      <c r="F177" s="151"/>
      <c r="G177" s="232"/>
      <c r="H177" s="75"/>
    </row>
    <row r="178" spans="1:8">
      <c r="A178" s="92"/>
      <c r="B178" s="108"/>
      <c r="D178" s="405"/>
      <c r="E178" s="418"/>
      <c r="F178" s="151"/>
      <c r="G178" s="232"/>
      <c r="H178" s="75"/>
    </row>
    <row r="179" spans="1:8">
      <c r="A179" s="92"/>
      <c r="B179" s="108"/>
      <c r="D179" s="405"/>
      <c r="E179" s="418"/>
      <c r="F179" s="151"/>
      <c r="G179" s="232"/>
      <c r="H179" s="75"/>
    </row>
    <row r="180" spans="1:8">
      <c r="A180" s="92"/>
      <c r="B180" s="108"/>
      <c r="D180" s="405"/>
      <c r="E180" s="418"/>
      <c r="F180" s="151"/>
      <c r="G180" s="232"/>
      <c r="H180" s="75"/>
    </row>
    <row r="181" spans="1:8">
      <c r="A181" s="92"/>
      <c r="B181" s="108"/>
      <c r="D181" s="405"/>
      <c r="E181" s="418"/>
      <c r="F181" s="151"/>
      <c r="G181" s="232"/>
      <c r="H181" s="75"/>
    </row>
    <row r="182" spans="1:8">
      <c r="A182" s="92"/>
      <c r="B182" s="108"/>
      <c r="D182" s="405"/>
      <c r="E182" s="418"/>
      <c r="F182" s="151"/>
      <c r="G182" s="232"/>
      <c r="H182" s="75"/>
    </row>
    <row r="183" spans="1:8">
      <c r="A183" s="92"/>
      <c r="B183" s="108"/>
      <c r="D183" s="405"/>
      <c r="E183" s="418"/>
      <c r="F183" s="151"/>
      <c r="G183" s="232"/>
      <c r="H183" s="75"/>
    </row>
    <row r="184" spans="1:8">
      <c r="A184" s="92"/>
      <c r="B184" s="108"/>
      <c r="D184" s="405"/>
      <c r="E184" s="418"/>
      <c r="F184" s="151"/>
      <c r="G184" s="232"/>
      <c r="H184" s="75"/>
    </row>
    <row r="185" spans="1:8">
      <c r="A185" s="92"/>
      <c r="B185" s="108"/>
      <c r="D185" s="405"/>
      <c r="E185" s="418"/>
      <c r="F185" s="151"/>
      <c r="G185" s="232"/>
      <c r="H185" s="75"/>
    </row>
    <row r="186" spans="1:8">
      <c r="A186" s="92"/>
      <c r="B186" s="108"/>
      <c r="D186" s="405"/>
      <c r="E186" s="418"/>
      <c r="F186" s="151"/>
      <c r="G186" s="232"/>
      <c r="H186" s="75"/>
    </row>
    <row r="187" spans="1:8">
      <c r="A187" s="92"/>
      <c r="B187" s="108"/>
      <c r="D187" s="405"/>
      <c r="E187" s="418"/>
      <c r="F187" s="151"/>
      <c r="G187" s="232"/>
      <c r="H187" s="75"/>
    </row>
    <row r="188" spans="1:8">
      <c r="A188" s="92"/>
      <c r="B188" s="108"/>
      <c r="D188" s="405"/>
      <c r="E188" s="418"/>
      <c r="F188" s="151"/>
      <c r="G188" s="232"/>
      <c r="H188" s="75"/>
    </row>
    <row r="189" spans="1:8">
      <c r="A189" s="92"/>
      <c r="B189" s="108"/>
      <c r="D189" s="405"/>
      <c r="E189" s="418"/>
      <c r="F189" s="151"/>
      <c r="G189" s="232"/>
      <c r="H189" s="75"/>
    </row>
    <row r="190" spans="1:8">
      <c r="A190" s="92"/>
      <c r="B190" s="108"/>
      <c r="D190" s="405"/>
      <c r="E190" s="418"/>
      <c r="F190" s="151"/>
      <c r="G190" s="232"/>
      <c r="H190" s="75"/>
    </row>
    <row r="191" spans="1:8">
      <c r="A191" s="92"/>
      <c r="B191" s="108"/>
      <c r="D191" s="405"/>
      <c r="E191" s="418"/>
      <c r="F191" s="151"/>
      <c r="G191" s="232"/>
      <c r="H191" s="75"/>
    </row>
    <row r="192" spans="1:8">
      <c r="A192" s="92"/>
      <c r="B192" s="108"/>
      <c r="D192" s="405"/>
      <c r="E192" s="418"/>
      <c r="F192" s="151"/>
      <c r="G192" s="232"/>
      <c r="H192" s="75"/>
    </row>
    <row r="193" spans="1:8">
      <c r="A193" s="92"/>
      <c r="B193" s="108"/>
      <c r="D193" s="405"/>
      <c r="E193" s="418"/>
      <c r="F193" s="151"/>
      <c r="G193" s="232"/>
      <c r="H193" s="75"/>
    </row>
    <row r="194" spans="1:8">
      <c r="A194" s="92"/>
      <c r="B194" s="108"/>
      <c r="D194" s="405"/>
      <c r="E194" s="418"/>
      <c r="F194" s="151"/>
      <c r="G194" s="232"/>
      <c r="H194" s="75"/>
    </row>
    <row r="195" spans="1:8">
      <c r="A195" s="92"/>
      <c r="B195" s="108"/>
      <c r="D195" s="405"/>
      <c r="E195" s="418"/>
      <c r="F195" s="151"/>
      <c r="G195" s="232"/>
      <c r="H195" s="75"/>
    </row>
    <row r="196" spans="1:8">
      <c r="A196" s="92"/>
      <c r="B196" s="108"/>
      <c r="D196" s="475"/>
      <c r="E196" s="431"/>
      <c r="F196" s="151"/>
      <c r="G196" s="232"/>
      <c r="H196" s="75"/>
    </row>
    <row r="197" spans="1:8" s="39" customFormat="1" ht="25.2" customHeight="1">
      <c r="A197" s="53" t="s">
        <v>36</v>
      </c>
      <c r="B197" s="52"/>
      <c r="C197" s="52"/>
      <c r="D197" s="52"/>
      <c r="E197" s="52"/>
      <c r="F197" s="205"/>
      <c r="G197" s="335"/>
    </row>
    <row r="255" spans="1:11" s="74" customFormat="1">
      <c r="A255" s="1"/>
      <c r="B255" s="1"/>
      <c r="C255" s="1"/>
      <c r="D255" s="1"/>
      <c r="E255" s="1"/>
      <c r="F255" s="162"/>
      <c r="H255" s="1"/>
      <c r="I255" s="1"/>
      <c r="J255" s="1"/>
      <c r="K255" s="1"/>
    </row>
    <row r="256" spans="1:11" s="74" customFormat="1">
      <c r="A256" s="1"/>
      <c r="B256" s="1"/>
      <c r="C256" s="1"/>
      <c r="D256" s="1"/>
      <c r="E256" s="1"/>
      <c r="F256" s="162"/>
      <c r="H256" s="1"/>
      <c r="I256" s="1"/>
      <c r="J256" s="1"/>
      <c r="K256" s="1"/>
    </row>
    <row r="257" spans="1:11" s="74" customFormat="1">
      <c r="A257" s="1"/>
      <c r="B257" s="1"/>
      <c r="C257" s="1"/>
      <c r="D257" s="1"/>
      <c r="E257" s="1"/>
      <c r="F257" s="162"/>
      <c r="H257" s="1"/>
      <c r="I257" s="1"/>
      <c r="J257" s="1"/>
      <c r="K257" s="1"/>
    </row>
    <row r="258" spans="1:11" s="74" customFormat="1">
      <c r="A258" s="1"/>
      <c r="B258" s="1"/>
      <c r="C258" s="1"/>
      <c r="D258" s="1"/>
      <c r="E258" s="1"/>
      <c r="F258" s="162"/>
      <c r="H258" s="1"/>
      <c r="I258" s="1"/>
      <c r="J258" s="1"/>
      <c r="K258" s="1"/>
    </row>
    <row r="259" spans="1:11" s="74" customFormat="1">
      <c r="A259" s="1"/>
      <c r="B259" s="1"/>
      <c r="C259" s="1"/>
      <c r="D259" s="1"/>
      <c r="E259" s="1"/>
      <c r="F259" s="162"/>
      <c r="H259" s="1"/>
      <c r="I259" s="1"/>
      <c r="J259" s="1"/>
      <c r="K259" s="1"/>
    </row>
    <row r="260" spans="1:11" s="74" customFormat="1">
      <c r="A260" s="1"/>
      <c r="B260" s="1"/>
      <c r="C260" s="1"/>
      <c r="D260" s="1"/>
      <c r="E260" s="1"/>
      <c r="F260" s="162"/>
      <c r="H260" s="1"/>
      <c r="I260" s="1"/>
      <c r="J260" s="1"/>
      <c r="K260" s="1"/>
    </row>
    <row r="261" spans="1:11" s="74" customFormat="1">
      <c r="A261" s="1"/>
      <c r="B261" s="1"/>
      <c r="C261" s="1"/>
      <c r="D261" s="1"/>
      <c r="E261" s="1"/>
      <c r="F261" s="162"/>
      <c r="H261" s="1"/>
      <c r="I261" s="1"/>
      <c r="J261" s="1"/>
      <c r="K261" s="1"/>
    </row>
    <row r="262" spans="1:11" s="74" customFormat="1">
      <c r="A262" s="1"/>
      <c r="B262" s="1"/>
      <c r="C262" s="1"/>
      <c r="D262" s="1"/>
      <c r="E262" s="1"/>
      <c r="F262" s="162"/>
      <c r="H262" s="1"/>
      <c r="I262" s="1"/>
      <c r="J262" s="1"/>
      <c r="K262" s="1"/>
    </row>
    <row r="263" spans="1:11" s="74" customFormat="1">
      <c r="A263" s="1"/>
      <c r="B263" s="1"/>
      <c r="C263" s="1"/>
      <c r="D263" s="1"/>
      <c r="E263" s="1"/>
      <c r="F263" s="162"/>
      <c r="H263" s="1"/>
      <c r="I263" s="1"/>
      <c r="J263" s="1"/>
      <c r="K263" s="1"/>
    </row>
    <row r="264" spans="1:11" s="74" customFormat="1">
      <c r="A264" s="1"/>
      <c r="B264" s="1"/>
      <c r="C264" s="1"/>
      <c r="D264" s="1"/>
      <c r="E264" s="1"/>
      <c r="F264" s="162"/>
      <c r="H264" s="1"/>
      <c r="I264" s="1"/>
      <c r="J264" s="1"/>
      <c r="K264" s="1"/>
    </row>
    <row r="265" spans="1:11" s="74" customFormat="1">
      <c r="A265" s="1"/>
      <c r="B265" s="1"/>
      <c r="C265" s="1"/>
      <c r="D265" s="1"/>
      <c r="E265" s="1"/>
      <c r="F265" s="162"/>
      <c r="H265" s="1"/>
      <c r="I265" s="1"/>
      <c r="J265" s="1"/>
      <c r="K265" s="1"/>
    </row>
    <row r="266" spans="1:11" s="74" customFormat="1">
      <c r="A266" s="1"/>
      <c r="B266" s="1"/>
      <c r="C266" s="1"/>
      <c r="D266" s="1"/>
      <c r="E266" s="1"/>
      <c r="F266" s="162"/>
      <c r="H266" s="1"/>
      <c r="I266" s="1"/>
      <c r="J266" s="1"/>
      <c r="K266" s="1"/>
    </row>
    <row r="267" spans="1:11" s="74" customFormat="1">
      <c r="A267" s="1"/>
      <c r="B267" s="1"/>
      <c r="C267" s="1"/>
      <c r="D267" s="1"/>
      <c r="E267" s="1"/>
      <c r="F267" s="162"/>
      <c r="H267" s="1"/>
      <c r="I267" s="1"/>
      <c r="J267" s="1"/>
      <c r="K267" s="1"/>
    </row>
    <row r="268" spans="1:11" s="74" customFormat="1">
      <c r="A268" s="1"/>
      <c r="B268" s="1"/>
      <c r="C268" s="1"/>
      <c r="D268" s="1"/>
      <c r="E268" s="1"/>
      <c r="F268" s="162"/>
      <c r="H268" s="1"/>
      <c r="I268" s="1"/>
      <c r="J268" s="1"/>
      <c r="K268" s="1"/>
    </row>
    <row r="269" spans="1:11" s="74" customFormat="1">
      <c r="A269" s="1"/>
      <c r="B269" s="1"/>
      <c r="C269" s="1"/>
      <c r="D269" s="1"/>
      <c r="E269" s="1"/>
      <c r="F269" s="162"/>
      <c r="H269" s="1"/>
      <c r="I269" s="1"/>
      <c r="J269" s="1"/>
      <c r="K269" s="1"/>
    </row>
    <row r="270" spans="1:11" s="74" customFormat="1">
      <c r="A270" s="1"/>
      <c r="B270" s="1"/>
      <c r="C270" s="1"/>
      <c r="D270" s="1"/>
      <c r="E270" s="1"/>
      <c r="F270" s="162"/>
      <c r="H270" s="1"/>
      <c r="I270" s="1"/>
      <c r="J270" s="1"/>
      <c r="K270" s="1"/>
    </row>
    <row r="271" spans="1:11" s="74" customFormat="1">
      <c r="A271" s="1"/>
      <c r="B271" s="1"/>
      <c r="C271" s="1"/>
      <c r="D271" s="1"/>
      <c r="E271" s="1"/>
      <c r="F271" s="162"/>
      <c r="H271" s="1"/>
      <c r="I271" s="1"/>
      <c r="J271" s="1"/>
      <c r="K271" s="1"/>
    </row>
    <row r="272" spans="1:11" s="74" customFormat="1">
      <c r="A272" s="1"/>
      <c r="B272" s="1"/>
      <c r="C272" s="1"/>
      <c r="D272" s="1"/>
      <c r="E272" s="1"/>
      <c r="F272" s="162"/>
      <c r="H272" s="1"/>
      <c r="I272" s="1"/>
      <c r="J272" s="1"/>
      <c r="K272" s="1"/>
    </row>
    <row r="273" spans="1:11" s="74" customFormat="1">
      <c r="A273" s="1"/>
      <c r="B273" s="1"/>
      <c r="C273" s="1"/>
      <c r="D273" s="1"/>
      <c r="E273" s="1"/>
      <c r="F273" s="162"/>
      <c r="H273" s="1"/>
      <c r="I273" s="1"/>
      <c r="J273" s="1"/>
      <c r="K273" s="1"/>
    </row>
    <row r="274" spans="1:11" s="74" customFormat="1">
      <c r="A274" s="1"/>
      <c r="B274" s="1"/>
      <c r="C274" s="1"/>
      <c r="D274" s="1"/>
      <c r="E274" s="1"/>
      <c r="F274" s="162"/>
      <c r="H274" s="1"/>
      <c r="I274" s="1"/>
      <c r="J274" s="1"/>
      <c r="K274" s="1"/>
    </row>
    <row r="275" spans="1:11" s="74" customFormat="1">
      <c r="A275" s="1"/>
      <c r="B275" s="1"/>
      <c r="C275" s="1"/>
      <c r="D275" s="1"/>
      <c r="E275" s="1"/>
      <c r="F275" s="162"/>
      <c r="H275" s="1"/>
      <c r="I275" s="1"/>
      <c r="J275" s="1"/>
      <c r="K275" s="1"/>
    </row>
    <row r="276" spans="1:11" s="74" customFormat="1">
      <c r="A276" s="1"/>
      <c r="B276" s="1"/>
      <c r="C276" s="1"/>
      <c r="D276" s="1"/>
      <c r="E276" s="1"/>
      <c r="F276" s="162"/>
      <c r="H276" s="1"/>
      <c r="I276" s="1"/>
      <c r="J276" s="1"/>
      <c r="K276" s="1"/>
    </row>
    <row r="277" spans="1:11" s="74" customFormat="1">
      <c r="A277" s="1"/>
      <c r="B277" s="1"/>
      <c r="C277" s="1"/>
      <c r="D277" s="1"/>
      <c r="E277" s="1"/>
      <c r="F277" s="162"/>
      <c r="H277" s="1"/>
      <c r="I277" s="1"/>
      <c r="J277" s="1"/>
      <c r="K277" s="1"/>
    </row>
    <row r="278" spans="1:11" s="74" customFormat="1">
      <c r="A278" s="1"/>
      <c r="B278" s="1"/>
      <c r="C278" s="1"/>
      <c r="D278" s="1"/>
      <c r="E278" s="1"/>
      <c r="F278" s="162"/>
      <c r="H278" s="1"/>
      <c r="I278" s="1"/>
      <c r="J278" s="1"/>
      <c r="K278" s="1"/>
    </row>
    <row r="279" spans="1:11" s="74" customFormat="1">
      <c r="A279" s="1"/>
      <c r="B279" s="1"/>
      <c r="C279" s="1"/>
      <c r="D279" s="1"/>
      <c r="E279" s="1"/>
      <c r="F279" s="162"/>
      <c r="H279" s="1"/>
      <c r="I279" s="1"/>
      <c r="J279" s="1"/>
      <c r="K279" s="1"/>
    </row>
    <row r="280" spans="1:11" s="74" customFormat="1">
      <c r="A280" s="1"/>
      <c r="B280" s="1"/>
      <c r="C280" s="1"/>
      <c r="D280" s="1"/>
      <c r="E280" s="1"/>
      <c r="F280" s="162"/>
      <c r="H280" s="1"/>
      <c r="I280" s="1"/>
      <c r="J280" s="1"/>
      <c r="K280" s="1"/>
    </row>
    <row r="281" spans="1:11" s="74" customFormat="1">
      <c r="A281" s="1"/>
      <c r="B281" s="1"/>
      <c r="C281" s="1"/>
      <c r="D281" s="1"/>
      <c r="E281" s="1"/>
      <c r="F281" s="162"/>
      <c r="H281" s="1"/>
      <c r="I281" s="1"/>
      <c r="J281" s="1"/>
      <c r="K281" s="1"/>
    </row>
    <row r="282" spans="1:11" s="74" customFormat="1">
      <c r="A282" s="1"/>
      <c r="B282" s="1"/>
      <c r="C282" s="1"/>
      <c r="D282" s="1"/>
      <c r="E282" s="1"/>
      <c r="F282" s="162"/>
      <c r="H282" s="1"/>
      <c r="I282" s="1"/>
      <c r="J282" s="1"/>
      <c r="K282" s="1"/>
    </row>
    <row r="283" spans="1:11" s="74" customFormat="1">
      <c r="A283" s="1"/>
      <c r="B283" s="1"/>
      <c r="C283" s="1"/>
      <c r="D283" s="1"/>
      <c r="E283" s="1"/>
      <c r="F283" s="162"/>
      <c r="H283" s="1"/>
      <c r="I283" s="1"/>
      <c r="J283" s="1"/>
      <c r="K283" s="1"/>
    </row>
    <row r="284" spans="1:11" s="74" customFormat="1">
      <c r="A284" s="1"/>
      <c r="B284" s="1"/>
      <c r="C284" s="1"/>
      <c r="D284" s="1"/>
      <c r="E284" s="1"/>
      <c r="F284" s="162"/>
      <c r="H284" s="1"/>
      <c r="I284" s="1"/>
      <c r="J284" s="1"/>
      <c r="K284" s="1"/>
    </row>
    <row r="285" spans="1:11" s="74" customFormat="1">
      <c r="A285" s="1"/>
      <c r="B285" s="1"/>
      <c r="C285" s="1"/>
      <c r="D285" s="1"/>
      <c r="E285" s="1"/>
      <c r="F285" s="162"/>
      <c r="H285" s="1"/>
      <c r="I285" s="1"/>
      <c r="J285" s="1"/>
      <c r="K285" s="1"/>
    </row>
    <row r="293" spans="1:11" s="74" customFormat="1">
      <c r="A293" s="1"/>
      <c r="B293" s="1"/>
      <c r="C293" s="1"/>
      <c r="D293" s="1"/>
      <c r="E293" s="1"/>
      <c r="F293" s="162"/>
      <c r="H293" s="1"/>
      <c r="I293" s="1"/>
      <c r="J293" s="1"/>
      <c r="K293" s="1"/>
    </row>
    <row r="294" spans="1:11" s="74" customFormat="1">
      <c r="A294" s="1"/>
      <c r="B294" s="1"/>
      <c r="C294" s="1"/>
      <c r="D294" s="1"/>
      <c r="E294" s="1"/>
      <c r="F294" s="162"/>
      <c r="H294" s="1"/>
      <c r="I294" s="1"/>
      <c r="J294" s="1"/>
      <c r="K294" s="1"/>
    </row>
    <row r="295" spans="1:11" s="74" customFormat="1">
      <c r="A295" s="1"/>
      <c r="B295" s="1"/>
      <c r="C295" s="1"/>
      <c r="D295" s="1"/>
      <c r="E295" s="1"/>
      <c r="F295" s="162"/>
      <c r="H295" s="1"/>
      <c r="I295" s="1"/>
      <c r="J295" s="1"/>
      <c r="K295" s="1"/>
    </row>
    <row r="296" spans="1:11" s="74" customFormat="1">
      <c r="A296" s="1"/>
      <c r="B296" s="1"/>
      <c r="C296" s="1"/>
      <c r="D296" s="1"/>
      <c r="E296" s="1"/>
      <c r="F296" s="162"/>
      <c r="H296" s="1"/>
      <c r="I296" s="1"/>
      <c r="J296" s="1"/>
      <c r="K296" s="1"/>
    </row>
    <row r="297" spans="1:11" s="74" customFormat="1">
      <c r="A297" s="1"/>
      <c r="B297" s="1"/>
      <c r="C297" s="1"/>
      <c r="D297" s="1"/>
      <c r="E297" s="1"/>
      <c r="F297" s="162"/>
      <c r="H297" s="1"/>
      <c r="I297" s="1"/>
      <c r="J297" s="1"/>
      <c r="K297" s="1"/>
    </row>
    <row r="298" spans="1:11" s="74" customFormat="1">
      <c r="A298" s="1"/>
      <c r="B298" s="1"/>
      <c r="C298" s="1"/>
      <c r="D298" s="1"/>
      <c r="E298" s="1"/>
      <c r="F298" s="162"/>
      <c r="H298" s="1"/>
      <c r="I298" s="1"/>
      <c r="J298" s="1"/>
      <c r="K298" s="1"/>
    </row>
    <row r="299" spans="1:11" s="74" customFormat="1">
      <c r="A299" s="1"/>
      <c r="B299" s="1"/>
      <c r="C299" s="1"/>
      <c r="D299" s="1"/>
      <c r="E299" s="1"/>
      <c r="F299" s="162"/>
      <c r="H299" s="1"/>
      <c r="I299" s="1"/>
      <c r="J299" s="1"/>
      <c r="K299" s="1"/>
    </row>
    <row r="300" spans="1:11" s="74" customFormat="1">
      <c r="A300" s="1"/>
      <c r="B300" s="1"/>
      <c r="C300" s="1"/>
      <c r="D300" s="1"/>
      <c r="E300" s="1"/>
      <c r="F300" s="162"/>
      <c r="H300" s="1"/>
      <c r="I300" s="1"/>
      <c r="J300" s="1"/>
      <c r="K300" s="1"/>
    </row>
    <row r="301" spans="1:11" s="74" customFormat="1">
      <c r="A301" s="1"/>
      <c r="B301" s="1"/>
      <c r="C301" s="1"/>
      <c r="D301" s="1"/>
      <c r="E301" s="1"/>
      <c r="F301" s="162"/>
      <c r="H301" s="1"/>
      <c r="I301" s="1"/>
      <c r="J301" s="1"/>
      <c r="K301" s="1"/>
    </row>
    <row r="302" spans="1:11" s="74" customFormat="1">
      <c r="A302" s="1"/>
      <c r="B302" s="1"/>
      <c r="C302" s="1"/>
      <c r="D302" s="1"/>
      <c r="E302" s="1"/>
      <c r="F302" s="162"/>
      <c r="H302" s="1"/>
      <c r="I302" s="1"/>
      <c r="J302" s="1"/>
      <c r="K302" s="1"/>
    </row>
    <row r="303" spans="1:11" s="74" customFormat="1">
      <c r="A303" s="1"/>
      <c r="B303" s="1"/>
      <c r="C303" s="1"/>
      <c r="D303" s="1"/>
      <c r="E303" s="1"/>
      <c r="F303" s="162"/>
      <c r="H303" s="1"/>
      <c r="I303" s="1"/>
      <c r="J303" s="1"/>
      <c r="K303" s="1"/>
    </row>
    <row r="304" spans="1:11" s="74" customFormat="1">
      <c r="A304" s="1"/>
      <c r="B304" s="1"/>
      <c r="C304" s="1"/>
      <c r="D304" s="1"/>
      <c r="E304" s="1"/>
      <c r="F304" s="162"/>
      <c r="H304" s="1"/>
      <c r="I304" s="1"/>
      <c r="J304" s="1"/>
      <c r="K304" s="1"/>
    </row>
    <row r="305" spans="1:11" s="74" customFormat="1">
      <c r="A305" s="1"/>
      <c r="B305" s="1"/>
      <c r="C305" s="1"/>
      <c r="D305" s="1"/>
      <c r="E305" s="1"/>
      <c r="F305" s="162"/>
      <c r="H305" s="1"/>
      <c r="I305" s="1"/>
      <c r="J305" s="1"/>
      <c r="K305" s="1"/>
    </row>
    <row r="306" spans="1:11" s="74" customFormat="1">
      <c r="A306" s="1"/>
      <c r="B306" s="1"/>
      <c r="C306" s="1"/>
      <c r="D306" s="1"/>
      <c r="E306" s="1"/>
      <c r="F306" s="162"/>
      <c r="H306" s="1"/>
      <c r="I306" s="1"/>
      <c r="J306" s="1"/>
      <c r="K306" s="1"/>
    </row>
    <row r="307" spans="1:11" s="74" customFormat="1">
      <c r="A307" s="1"/>
      <c r="B307" s="1"/>
      <c r="C307" s="1"/>
      <c r="D307" s="1"/>
      <c r="E307" s="1"/>
      <c r="F307" s="162"/>
      <c r="H307" s="1"/>
      <c r="I307" s="1"/>
      <c r="J307" s="1"/>
      <c r="K307" s="1"/>
    </row>
    <row r="308" spans="1:11" s="74" customFormat="1">
      <c r="A308" s="1"/>
      <c r="B308" s="1"/>
      <c r="C308" s="1"/>
      <c r="D308" s="1"/>
      <c r="E308" s="1"/>
      <c r="F308" s="162"/>
      <c r="H308" s="1"/>
      <c r="I308" s="1"/>
      <c r="J308" s="1"/>
      <c r="K308" s="1"/>
    </row>
    <row r="309" spans="1:11" s="74" customFormat="1">
      <c r="A309" s="1"/>
      <c r="B309" s="1"/>
      <c r="C309" s="1"/>
      <c r="D309" s="1"/>
      <c r="E309" s="1"/>
      <c r="F309" s="162"/>
      <c r="H309" s="1"/>
      <c r="I309" s="1"/>
      <c r="J309" s="1"/>
      <c r="K309" s="1"/>
    </row>
    <row r="310" spans="1:11" s="74" customFormat="1">
      <c r="A310" s="1"/>
      <c r="B310" s="1"/>
      <c r="C310" s="1"/>
      <c r="D310" s="1"/>
      <c r="E310" s="1"/>
      <c r="F310" s="162"/>
      <c r="H310" s="1"/>
      <c r="I310" s="1"/>
      <c r="J310" s="1"/>
      <c r="K310" s="1"/>
    </row>
    <row r="311" spans="1:11" s="74" customFormat="1">
      <c r="A311" s="1"/>
      <c r="B311" s="1"/>
      <c r="C311" s="1"/>
      <c r="D311" s="1"/>
      <c r="E311" s="1"/>
      <c r="F311" s="162"/>
      <c r="H311" s="1"/>
      <c r="I311" s="1"/>
      <c r="J311" s="1"/>
      <c r="K311" s="1"/>
    </row>
    <row r="312" spans="1:11" s="74" customFormat="1">
      <c r="A312" s="1"/>
      <c r="B312" s="1"/>
      <c r="C312" s="1"/>
      <c r="D312" s="1"/>
      <c r="E312" s="1"/>
      <c r="F312" s="162"/>
      <c r="H312" s="1"/>
      <c r="I312" s="1"/>
      <c r="J312" s="1"/>
      <c r="K312" s="1"/>
    </row>
    <row r="313" spans="1:11" s="74" customFormat="1">
      <c r="A313" s="1"/>
      <c r="B313" s="1"/>
      <c r="C313" s="1"/>
      <c r="D313" s="1"/>
      <c r="E313" s="1"/>
      <c r="F313" s="162"/>
      <c r="H313" s="1"/>
      <c r="I313" s="1"/>
      <c r="J313" s="1"/>
      <c r="K313" s="1"/>
    </row>
    <row r="314" spans="1:11" s="74" customFormat="1">
      <c r="A314" s="1"/>
      <c r="B314" s="1"/>
      <c r="C314" s="1"/>
      <c r="D314" s="1"/>
      <c r="E314" s="1"/>
      <c r="F314" s="162"/>
      <c r="H314" s="1"/>
      <c r="I314" s="1"/>
      <c r="J314" s="1"/>
      <c r="K314" s="1"/>
    </row>
    <row r="315" spans="1:11" s="74" customFormat="1">
      <c r="A315" s="1"/>
      <c r="B315" s="1"/>
      <c r="C315" s="1"/>
      <c r="D315" s="1"/>
      <c r="E315" s="1"/>
      <c r="F315" s="162"/>
      <c r="H315" s="1"/>
      <c r="I315" s="1"/>
      <c r="J315" s="1"/>
      <c r="K315" s="1"/>
    </row>
    <row r="316" spans="1:11" s="74" customFormat="1">
      <c r="A316" s="1"/>
      <c r="B316" s="1"/>
      <c r="C316" s="1"/>
      <c r="D316" s="1"/>
      <c r="E316" s="1"/>
      <c r="F316" s="162"/>
      <c r="H316" s="1"/>
      <c r="I316" s="1"/>
      <c r="J316" s="1"/>
      <c r="K316" s="1"/>
    </row>
    <row r="317" spans="1:11" s="74" customFormat="1">
      <c r="A317" s="1"/>
      <c r="B317" s="1"/>
      <c r="C317" s="1"/>
      <c r="D317" s="1"/>
      <c r="E317" s="1"/>
      <c r="F317" s="162"/>
      <c r="H317" s="1"/>
      <c r="I317" s="1"/>
      <c r="J317" s="1"/>
      <c r="K317" s="1"/>
    </row>
    <row r="318" spans="1:11" s="74" customFormat="1">
      <c r="A318" s="1"/>
      <c r="B318" s="1"/>
      <c r="C318" s="1"/>
      <c r="D318" s="1"/>
      <c r="E318" s="1"/>
      <c r="F318" s="162"/>
      <c r="H318" s="1"/>
      <c r="I318" s="1"/>
      <c r="J318" s="1"/>
      <c r="K318" s="1"/>
    </row>
    <row r="319" spans="1:11" s="74" customFormat="1">
      <c r="A319" s="1"/>
      <c r="B319" s="1"/>
      <c r="C319" s="1"/>
      <c r="D319" s="1"/>
      <c r="E319" s="1"/>
      <c r="F319" s="162"/>
      <c r="H319" s="1"/>
      <c r="I319" s="1"/>
      <c r="J319" s="1"/>
      <c r="K319" s="1"/>
    </row>
    <row r="320" spans="1:11" s="74" customFormat="1">
      <c r="A320" s="1"/>
      <c r="B320" s="1"/>
      <c r="C320" s="1"/>
      <c r="D320" s="1"/>
      <c r="E320" s="1"/>
      <c r="F320" s="162"/>
      <c r="H320" s="1"/>
      <c r="I320" s="1"/>
      <c r="J320" s="1"/>
      <c r="K320" s="1"/>
    </row>
    <row r="321" spans="1:11" s="74" customFormat="1">
      <c r="A321" s="1"/>
      <c r="B321" s="1"/>
      <c r="C321" s="1"/>
      <c r="D321" s="1"/>
      <c r="E321" s="1"/>
      <c r="F321" s="162"/>
      <c r="H321" s="1"/>
      <c r="I321" s="1"/>
      <c r="J321" s="1"/>
      <c r="K321" s="1"/>
    </row>
    <row r="322" spans="1:11" s="74" customFormat="1">
      <c r="A322" s="1"/>
      <c r="B322" s="1"/>
      <c r="C322" s="1"/>
      <c r="D322" s="1"/>
      <c r="E322" s="1"/>
      <c r="F322" s="162"/>
      <c r="H322" s="1"/>
      <c r="I322" s="1"/>
      <c r="J322" s="1"/>
      <c r="K322" s="1"/>
    </row>
    <row r="323" spans="1:11" s="74" customFormat="1">
      <c r="A323" s="1"/>
      <c r="B323" s="1"/>
      <c r="C323" s="1"/>
      <c r="D323" s="1"/>
      <c r="E323" s="1"/>
      <c r="F323" s="162"/>
      <c r="H323" s="1"/>
      <c r="I323" s="1"/>
      <c r="J323" s="1"/>
      <c r="K323" s="1"/>
    </row>
    <row r="324" spans="1:11" s="74" customFormat="1">
      <c r="A324" s="1"/>
      <c r="B324" s="1"/>
      <c r="C324" s="1"/>
      <c r="D324" s="1"/>
      <c r="E324" s="1"/>
      <c r="F324" s="162"/>
      <c r="H324" s="1"/>
      <c r="I324" s="1"/>
      <c r="J324" s="1"/>
      <c r="K324" s="1"/>
    </row>
    <row r="325" spans="1:11" s="74" customFormat="1">
      <c r="A325" s="1"/>
      <c r="B325" s="1"/>
      <c r="C325" s="1"/>
      <c r="D325" s="1"/>
      <c r="E325" s="1"/>
      <c r="F325" s="162"/>
      <c r="H325" s="1"/>
      <c r="I325" s="1"/>
      <c r="J325" s="1"/>
      <c r="K325" s="1"/>
    </row>
    <row r="326" spans="1:11" s="74" customFormat="1">
      <c r="A326" s="1"/>
      <c r="B326" s="1"/>
      <c r="C326" s="1"/>
      <c r="D326" s="1"/>
      <c r="E326" s="1"/>
      <c r="F326" s="162"/>
      <c r="H326" s="1"/>
      <c r="I326" s="1"/>
      <c r="J326" s="1"/>
      <c r="K326" s="1"/>
    </row>
    <row r="327" spans="1:11" s="74" customFormat="1">
      <c r="A327" s="1"/>
      <c r="B327" s="1"/>
      <c r="C327" s="1"/>
      <c r="D327" s="1"/>
      <c r="E327" s="1"/>
      <c r="F327" s="162"/>
      <c r="H327" s="1"/>
      <c r="I327" s="1"/>
      <c r="J327" s="1"/>
      <c r="K327" s="1"/>
    </row>
  </sheetData>
  <mergeCells count="4">
    <mergeCell ref="A48:F48"/>
    <mergeCell ref="A95:F95"/>
    <mergeCell ref="A147:F147"/>
    <mergeCell ref="C1:G1"/>
  </mergeCells>
  <phoneticPr fontId="44" type="noConversion"/>
  <pageMargins left="0.9055118110236221" right="0.11811023622047245" top="0.74803149606299213" bottom="0.74803149606299213" header="0.31496062992125984" footer="0.31496062992125984"/>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DEAC5-DD8D-46CD-AF91-6E20D7F0B67A}">
  <dimension ref="A1:K206"/>
  <sheetViews>
    <sheetView tabSelected="1" view="pageBreakPreview" topLeftCell="A80" zoomScaleNormal="100" zoomScaleSheetLayoutView="100" workbookViewId="0">
      <selection activeCell="G42" sqref="G42:G48"/>
    </sheetView>
  </sheetViews>
  <sheetFormatPr defaultColWidth="8.77734375" defaultRowHeight="13.2"/>
  <cols>
    <col min="1" max="1" width="9.109375" style="294" customWidth="1"/>
    <col min="2" max="2" width="10.44140625" style="294" customWidth="1"/>
    <col min="3" max="3" width="39.109375" style="294" customWidth="1"/>
    <col min="4" max="4" width="7.21875" style="294" customWidth="1"/>
    <col min="5" max="5" width="9.109375" style="294" customWidth="1"/>
    <col min="6" max="6" width="16.77734375" style="296" customWidth="1"/>
    <col min="7" max="7" width="19.109375" style="295" customWidth="1"/>
    <col min="8" max="16384" width="8.77734375" style="294"/>
  </cols>
  <sheetData>
    <row r="1" spans="1:11" ht="76.2" customHeight="1">
      <c r="A1" s="554"/>
      <c r="B1" s="555"/>
      <c r="C1" s="760" t="s">
        <v>756</v>
      </c>
      <c r="D1" s="760"/>
      <c r="E1" s="760"/>
      <c r="F1" s="760"/>
      <c r="G1" s="761"/>
    </row>
    <row r="2" spans="1:11" ht="30" customHeight="1">
      <c r="A2" s="332" t="s">
        <v>1</v>
      </c>
      <c r="B2" s="330" t="s">
        <v>2</v>
      </c>
      <c r="C2" s="329" t="s">
        <v>3</v>
      </c>
      <c r="D2" s="329" t="s">
        <v>4</v>
      </c>
      <c r="E2" s="329" t="s">
        <v>5</v>
      </c>
      <c r="F2" s="491" t="s">
        <v>6</v>
      </c>
      <c r="G2" s="492" t="s">
        <v>7</v>
      </c>
    </row>
    <row r="3" spans="1:11" ht="29.25" customHeight="1">
      <c r="A3" s="493" t="s">
        <v>442</v>
      </c>
      <c r="B3" s="317"/>
      <c r="C3" s="327" t="s">
        <v>613</v>
      </c>
      <c r="D3" s="325"/>
      <c r="E3" s="494"/>
      <c r="F3" s="337"/>
      <c r="G3" s="495"/>
    </row>
    <row r="4" spans="1:11" ht="13.2" customHeight="1">
      <c r="A4" s="307"/>
      <c r="B4" s="317"/>
      <c r="C4" s="322"/>
      <c r="D4" s="322"/>
      <c r="E4" s="494"/>
      <c r="F4" s="337"/>
      <c r="G4" s="360"/>
    </row>
    <row r="5" spans="1:11" ht="26.4">
      <c r="A5" s="496" t="s">
        <v>155</v>
      </c>
      <c r="B5" s="326" t="s">
        <v>183</v>
      </c>
      <c r="C5" s="325" t="s">
        <v>184</v>
      </c>
      <c r="D5" s="325"/>
      <c r="E5" s="494"/>
      <c r="F5" s="497"/>
      <c r="G5" s="498"/>
    </row>
    <row r="6" spans="1:11" ht="13.2" customHeight="1">
      <c r="A6" s="307"/>
      <c r="B6" s="326"/>
      <c r="C6" s="325"/>
      <c r="D6" s="325"/>
      <c r="E6" s="494"/>
      <c r="F6" s="499"/>
      <c r="G6" s="498"/>
    </row>
    <row r="7" spans="1:11" s="313" customFormat="1">
      <c r="A7" s="500" t="s">
        <v>156</v>
      </c>
      <c r="B7" s="437" t="s">
        <v>305</v>
      </c>
      <c r="C7" s="322" t="s">
        <v>248</v>
      </c>
      <c r="D7" s="303"/>
      <c r="E7" s="501"/>
      <c r="F7" s="233"/>
      <c r="G7" s="502" t="str">
        <f t="shared" ref="G7:G8" si="0">IF(F7="","",E7*F7)</f>
        <v/>
      </c>
      <c r="H7" s="314"/>
      <c r="I7" s="314"/>
      <c r="J7" s="314"/>
      <c r="K7" s="314"/>
    </row>
    <row r="8" spans="1:11" s="301" customFormat="1">
      <c r="A8" s="311"/>
      <c r="B8" s="73"/>
      <c r="C8" s="322"/>
      <c r="D8" s="303"/>
      <c r="E8" s="438"/>
      <c r="F8" s="231"/>
      <c r="G8" s="503" t="str">
        <f t="shared" si="0"/>
        <v/>
      </c>
      <c r="H8" s="302"/>
      <c r="I8" s="302"/>
      <c r="J8" s="302"/>
      <c r="K8" s="302"/>
    </row>
    <row r="9" spans="1:11" s="313" customFormat="1" ht="61.2" customHeight="1">
      <c r="A9" s="504"/>
      <c r="B9" s="73" t="s">
        <v>292</v>
      </c>
      <c r="C9" s="321" t="s">
        <v>293</v>
      </c>
      <c r="D9" s="303"/>
      <c r="E9" s="310"/>
      <c r="F9" s="505"/>
      <c r="G9" s="506"/>
      <c r="H9" s="314"/>
      <c r="I9" s="314"/>
      <c r="J9" s="314"/>
      <c r="K9" s="314"/>
    </row>
    <row r="10" spans="1:11" s="301" customFormat="1">
      <c r="A10" s="311"/>
      <c r="B10" s="303"/>
      <c r="C10" s="321"/>
      <c r="D10" s="73"/>
      <c r="E10" s="310"/>
      <c r="F10" s="338"/>
      <c r="G10" s="362"/>
      <c r="H10" s="302"/>
      <c r="I10" s="302"/>
      <c r="J10" s="302"/>
      <c r="K10" s="302"/>
    </row>
    <row r="11" spans="1:11" s="301" customFormat="1">
      <c r="A11" s="504" t="s">
        <v>443</v>
      </c>
      <c r="B11" s="303"/>
      <c r="C11" s="230" t="s">
        <v>614</v>
      </c>
      <c r="D11" s="303" t="s">
        <v>591</v>
      </c>
      <c r="E11" s="310">
        <v>18.382999999999999</v>
      </c>
      <c r="F11" s="338"/>
      <c r="G11" s="362"/>
      <c r="H11" s="302"/>
      <c r="I11" s="302"/>
      <c r="J11" s="302"/>
      <c r="K11" s="302"/>
    </row>
    <row r="12" spans="1:11" s="301" customFormat="1">
      <c r="A12" s="311"/>
      <c r="B12" s="303"/>
      <c r="C12" s="230"/>
      <c r="D12" s="303"/>
      <c r="E12" s="310"/>
      <c r="F12" s="338"/>
      <c r="G12" s="362"/>
      <c r="H12" s="302"/>
      <c r="I12" s="302"/>
      <c r="J12" s="302"/>
      <c r="K12" s="302"/>
    </row>
    <row r="13" spans="1:11" s="313" customFormat="1">
      <c r="A13" s="504" t="s">
        <v>615</v>
      </c>
      <c r="B13" s="303"/>
      <c r="C13" s="219" t="s">
        <v>294</v>
      </c>
      <c r="D13" s="303" t="s">
        <v>591</v>
      </c>
      <c r="E13" s="310">
        <v>0</v>
      </c>
      <c r="F13" s="338"/>
      <c r="G13" s="362" t="s">
        <v>461</v>
      </c>
      <c r="H13" s="314"/>
      <c r="I13" s="314"/>
      <c r="J13" s="314"/>
      <c r="K13" s="314"/>
    </row>
    <row r="14" spans="1:11" s="313" customFormat="1">
      <c r="A14" s="311"/>
      <c r="B14" s="303"/>
      <c r="C14" s="219"/>
      <c r="D14" s="303"/>
      <c r="E14" s="310"/>
      <c r="F14" s="338"/>
      <c r="G14" s="362"/>
      <c r="H14" s="314"/>
      <c r="I14" s="314"/>
      <c r="J14" s="314"/>
      <c r="K14" s="314"/>
    </row>
    <row r="15" spans="1:11" s="301" customFormat="1">
      <c r="A15" s="504" t="s">
        <v>616</v>
      </c>
      <c r="B15" s="303"/>
      <c r="C15" s="230" t="s">
        <v>295</v>
      </c>
      <c r="D15" s="303" t="s">
        <v>65</v>
      </c>
      <c r="E15" s="310">
        <v>0</v>
      </c>
      <c r="F15" s="338"/>
      <c r="G15" s="362" t="s">
        <v>461</v>
      </c>
      <c r="H15" s="302"/>
      <c r="I15" s="302"/>
      <c r="J15" s="302"/>
      <c r="K15" s="302"/>
    </row>
    <row r="16" spans="1:11" s="301" customFormat="1">
      <c r="A16" s="311"/>
      <c r="B16" s="303"/>
      <c r="C16" s="230"/>
      <c r="D16" s="303"/>
      <c r="E16" s="310"/>
      <c r="F16" s="338"/>
      <c r="G16" s="362"/>
      <c r="H16" s="302"/>
      <c r="I16" s="302"/>
      <c r="J16" s="302"/>
      <c r="K16" s="302"/>
    </row>
    <row r="17" spans="1:11" s="301" customFormat="1">
      <c r="A17" s="504" t="s">
        <v>617</v>
      </c>
      <c r="B17" s="303"/>
      <c r="C17" s="230" t="s">
        <v>296</v>
      </c>
      <c r="D17" s="303" t="s">
        <v>65</v>
      </c>
      <c r="E17" s="310">
        <v>0</v>
      </c>
      <c r="F17" s="338"/>
      <c r="G17" s="362" t="s">
        <v>461</v>
      </c>
      <c r="H17" s="302"/>
      <c r="I17" s="302"/>
      <c r="J17" s="302"/>
      <c r="K17" s="302"/>
    </row>
    <row r="18" spans="1:11" s="301" customFormat="1">
      <c r="A18" s="311"/>
      <c r="B18" s="303"/>
      <c r="C18" s="230"/>
      <c r="D18" s="303"/>
      <c r="E18" s="310"/>
      <c r="F18" s="338"/>
      <c r="G18" s="362"/>
      <c r="H18" s="302"/>
      <c r="I18" s="302"/>
      <c r="J18" s="302"/>
      <c r="K18" s="302"/>
    </row>
    <row r="19" spans="1:11" s="301" customFormat="1">
      <c r="A19" s="504" t="s">
        <v>618</v>
      </c>
      <c r="B19" s="303"/>
      <c r="C19" s="230" t="s">
        <v>297</v>
      </c>
      <c r="D19" s="303" t="s">
        <v>65</v>
      </c>
      <c r="E19" s="310">
        <v>0</v>
      </c>
      <c r="F19" s="338"/>
      <c r="G19" s="362" t="s">
        <v>461</v>
      </c>
      <c r="H19" s="302"/>
      <c r="I19" s="302"/>
      <c r="J19" s="302"/>
      <c r="K19" s="302"/>
    </row>
    <row r="20" spans="1:11" s="301" customFormat="1">
      <c r="A20" s="307"/>
      <c r="B20" s="303"/>
      <c r="C20" s="230"/>
      <c r="D20" s="507"/>
      <c r="E20" s="310"/>
      <c r="F20" s="338"/>
      <c r="G20" s="362"/>
      <c r="H20" s="302"/>
      <c r="I20" s="302"/>
      <c r="J20" s="302"/>
      <c r="K20" s="302"/>
    </row>
    <row r="21" spans="1:11" s="301" customFormat="1">
      <c r="A21" s="504"/>
      <c r="B21" s="303" t="s">
        <v>298</v>
      </c>
      <c r="C21" s="219" t="s">
        <v>299</v>
      </c>
      <c r="D21" s="303"/>
      <c r="E21" s="310"/>
      <c r="F21" s="338"/>
      <c r="G21" s="362"/>
      <c r="H21" s="302"/>
      <c r="I21" s="302"/>
      <c r="J21" s="302"/>
      <c r="K21" s="302"/>
    </row>
    <row r="22" spans="1:11" s="301" customFormat="1">
      <c r="A22" s="311"/>
      <c r="B22" s="303"/>
      <c r="C22" s="219"/>
      <c r="D22" s="303"/>
      <c r="E22" s="310"/>
      <c r="F22" s="338"/>
      <c r="G22" s="362"/>
      <c r="H22" s="302"/>
      <c r="I22" s="302"/>
      <c r="J22" s="302"/>
      <c r="K22" s="302"/>
    </row>
    <row r="23" spans="1:11" s="301" customFormat="1">
      <c r="A23" s="504" t="s">
        <v>619</v>
      </c>
      <c r="B23" s="303"/>
      <c r="C23" s="219" t="s">
        <v>300</v>
      </c>
      <c r="D23" s="73" t="s">
        <v>131</v>
      </c>
      <c r="E23" s="310">
        <v>100</v>
      </c>
      <c r="F23" s="338"/>
      <c r="G23" s="362"/>
      <c r="H23" s="302"/>
      <c r="I23" s="302"/>
      <c r="J23" s="302"/>
      <c r="K23" s="302"/>
    </row>
    <row r="24" spans="1:11" s="301" customFormat="1">
      <c r="A24" s="311"/>
      <c r="B24" s="303"/>
      <c r="C24" s="219"/>
      <c r="D24" s="73"/>
      <c r="E24" s="310"/>
      <c r="F24" s="338"/>
      <c r="G24" s="362"/>
      <c r="H24" s="302"/>
      <c r="I24" s="302"/>
      <c r="J24" s="302"/>
      <c r="K24" s="302"/>
    </row>
    <row r="25" spans="1:11" s="301" customFormat="1">
      <c r="A25" s="504" t="s">
        <v>620</v>
      </c>
      <c r="B25" s="508"/>
      <c r="C25" s="509" t="s">
        <v>301</v>
      </c>
      <c r="D25" s="73" t="s">
        <v>131</v>
      </c>
      <c r="E25" s="310">
        <v>50</v>
      </c>
      <c r="F25" s="497"/>
      <c r="G25" s="362" t="s">
        <v>461</v>
      </c>
      <c r="H25" s="302"/>
      <c r="I25" s="302"/>
      <c r="J25" s="302"/>
      <c r="K25" s="302"/>
    </row>
    <row r="26" spans="1:11" s="301" customFormat="1">
      <c r="A26" s="311"/>
      <c r="B26" s="510"/>
      <c r="C26" s="509"/>
      <c r="D26" s="73"/>
      <c r="E26" s="310"/>
      <c r="F26" s="505"/>
      <c r="G26" s="506"/>
      <c r="H26" s="302"/>
      <c r="I26" s="302"/>
      <c r="J26" s="302"/>
      <c r="K26" s="302"/>
    </row>
    <row r="27" spans="1:11" s="301" customFormat="1" ht="26.4">
      <c r="A27" s="504" t="s">
        <v>621</v>
      </c>
      <c r="B27" s="510" t="s">
        <v>302</v>
      </c>
      <c r="C27" s="308" t="s">
        <v>622</v>
      </c>
      <c r="D27" s="73" t="s">
        <v>131</v>
      </c>
      <c r="E27" s="310">
        <v>50</v>
      </c>
      <c r="F27" s="505"/>
      <c r="G27" s="362"/>
      <c r="H27" s="302"/>
      <c r="I27" s="302"/>
      <c r="J27" s="302"/>
      <c r="K27" s="302"/>
    </row>
    <row r="28" spans="1:11" s="301" customFormat="1">
      <c r="A28" s="311"/>
      <c r="B28" s="510"/>
      <c r="C28" s="308"/>
      <c r="D28" s="511"/>
      <c r="E28" s="310"/>
      <c r="F28" s="505"/>
      <c r="G28" s="506"/>
      <c r="H28" s="302"/>
      <c r="I28" s="302"/>
      <c r="J28" s="302"/>
      <c r="K28" s="302"/>
    </row>
    <row r="29" spans="1:11" s="301" customFormat="1">
      <c r="A29" s="496" t="s">
        <v>157</v>
      </c>
      <c r="B29" s="510"/>
      <c r="C29" s="512" t="s">
        <v>463</v>
      </c>
      <c r="D29" s="511"/>
      <c r="E29" s="310"/>
      <c r="F29" s="505"/>
      <c r="G29" s="506"/>
      <c r="H29" s="302"/>
      <c r="I29" s="302"/>
      <c r="J29" s="302"/>
      <c r="K29" s="302"/>
    </row>
    <row r="30" spans="1:11" s="301" customFormat="1">
      <c r="A30" s="311"/>
      <c r="B30" s="510"/>
      <c r="C30" s="308"/>
      <c r="D30" s="511"/>
      <c r="E30" s="310"/>
      <c r="F30" s="505"/>
      <c r="G30" s="506"/>
      <c r="H30" s="302"/>
      <c r="I30" s="302"/>
      <c r="J30" s="302"/>
      <c r="K30" s="302"/>
    </row>
    <row r="31" spans="1:11" s="301" customFormat="1" ht="26.4">
      <c r="A31" s="496" t="s">
        <v>158</v>
      </c>
      <c r="B31" s="513" t="s">
        <v>226</v>
      </c>
      <c r="C31" s="512" t="s">
        <v>462</v>
      </c>
      <c r="D31" s="511"/>
      <c r="E31" s="310"/>
      <c r="F31" s="505"/>
      <c r="G31" s="506"/>
      <c r="H31" s="302"/>
      <c r="I31" s="302"/>
      <c r="J31" s="302"/>
      <c r="K31" s="302"/>
    </row>
    <row r="32" spans="1:11" s="301" customFormat="1">
      <c r="A32" s="311"/>
      <c r="B32" s="510"/>
      <c r="C32" s="308"/>
      <c r="D32" s="511"/>
      <c r="E32" s="310"/>
      <c r="F32" s="505"/>
      <c r="G32" s="506"/>
      <c r="H32" s="302"/>
      <c r="I32" s="302"/>
      <c r="J32" s="302"/>
      <c r="K32" s="302"/>
    </row>
    <row r="33" spans="1:11" s="301" customFormat="1">
      <c r="A33" s="504" t="s">
        <v>159</v>
      </c>
      <c r="B33" s="511"/>
      <c r="C33" s="315" t="s">
        <v>129</v>
      </c>
      <c r="D33" s="73" t="s">
        <v>131</v>
      </c>
      <c r="E33" s="310">
        <v>100</v>
      </c>
      <c r="F33" s="505"/>
      <c r="G33" s="362"/>
      <c r="H33" s="302"/>
      <c r="I33" s="302"/>
      <c r="J33" s="302"/>
      <c r="K33" s="302"/>
    </row>
    <row r="34" spans="1:11" s="301" customFormat="1">
      <c r="A34" s="311"/>
      <c r="B34" s="511"/>
      <c r="C34" s="315"/>
      <c r="D34" s="511"/>
      <c r="E34" s="310"/>
      <c r="F34" s="505"/>
      <c r="G34" s="506"/>
      <c r="H34" s="302"/>
      <c r="I34" s="302"/>
      <c r="J34" s="302"/>
      <c r="K34" s="302"/>
    </row>
    <row r="35" spans="1:11" s="301" customFormat="1">
      <c r="A35" s="504" t="s">
        <v>444</v>
      </c>
      <c r="B35" s="514"/>
      <c r="C35" s="306" t="s">
        <v>303</v>
      </c>
      <c r="D35" s="73" t="s">
        <v>131</v>
      </c>
      <c r="E35" s="310">
        <v>10</v>
      </c>
      <c r="F35" s="251"/>
      <c r="G35" s="362"/>
      <c r="H35" s="302"/>
      <c r="I35" s="302"/>
      <c r="J35" s="302"/>
      <c r="K35" s="302"/>
    </row>
    <row r="36" spans="1:11" s="301" customFormat="1">
      <c r="A36" s="311"/>
      <c r="B36" s="514"/>
      <c r="C36" s="306"/>
      <c r="D36" s="515"/>
      <c r="E36" s="310"/>
      <c r="F36" s="251"/>
      <c r="G36" s="341"/>
      <c r="H36" s="302"/>
      <c r="I36" s="302"/>
      <c r="J36" s="302"/>
      <c r="K36" s="302"/>
    </row>
    <row r="37" spans="1:11" s="313" customFormat="1" ht="26.4">
      <c r="A37" s="504" t="s">
        <v>445</v>
      </c>
      <c r="B37" s="511"/>
      <c r="C37" s="315" t="s">
        <v>304</v>
      </c>
      <c r="D37" s="511" t="s">
        <v>131</v>
      </c>
      <c r="E37" s="310">
        <v>50</v>
      </c>
      <c r="F37" s="251"/>
      <c r="G37" s="506"/>
      <c r="H37" s="314"/>
      <c r="I37" s="314"/>
      <c r="J37" s="314"/>
      <c r="K37" s="314"/>
    </row>
    <row r="38" spans="1:11" s="313" customFormat="1">
      <c r="A38" s="309"/>
      <c r="B38" s="511"/>
      <c r="C38" s="315"/>
      <c r="D38" s="511"/>
      <c r="E38" s="310"/>
      <c r="F38" s="251"/>
      <c r="G38" s="506"/>
      <c r="H38" s="314"/>
      <c r="I38" s="314"/>
      <c r="J38" s="314"/>
      <c r="K38" s="314"/>
    </row>
    <row r="39" spans="1:11" s="313" customFormat="1">
      <c r="A39" s="309"/>
      <c r="B39" s="511"/>
      <c r="C39" s="315"/>
      <c r="D39" s="511"/>
      <c r="E39" s="310"/>
      <c r="F39" s="251"/>
      <c r="G39" s="506"/>
      <c r="H39" s="314"/>
      <c r="I39" s="314"/>
      <c r="J39" s="314"/>
      <c r="K39" s="314"/>
    </row>
    <row r="40" spans="1:11" s="313" customFormat="1">
      <c r="A40" s="309"/>
      <c r="B40" s="511"/>
      <c r="C40" s="315"/>
      <c r="D40" s="511"/>
      <c r="E40" s="310"/>
      <c r="F40" s="251"/>
      <c r="G40" s="506"/>
      <c r="H40" s="314"/>
      <c r="I40" s="314"/>
      <c r="J40" s="314"/>
      <c r="K40" s="314"/>
    </row>
    <row r="41" spans="1:11" s="313" customFormat="1">
      <c r="A41" s="309"/>
      <c r="B41" s="511"/>
      <c r="C41" s="315"/>
      <c r="D41" s="511"/>
      <c r="E41" s="310"/>
      <c r="F41" s="251"/>
      <c r="G41" s="506"/>
      <c r="H41" s="314"/>
      <c r="I41" s="314"/>
      <c r="J41" s="314"/>
      <c r="K41" s="314"/>
    </row>
    <row r="42" spans="1:11" s="313" customFormat="1">
      <c r="A42" s="309"/>
      <c r="B42" s="511"/>
      <c r="C42" s="315"/>
      <c r="D42" s="511"/>
      <c r="E42" s="310"/>
      <c r="F42" s="251"/>
      <c r="G42" s="506"/>
      <c r="H42" s="314"/>
      <c r="I42" s="314"/>
      <c r="J42" s="314"/>
      <c r="K42" s="314"/>
    </row>
    <row r="43" spans="1:11" s="301" customFormat="1">
      <c r="A43" s="516"/>
      <c r="B43" s="516"/>
      <c r="C43" s="517"/>
      <c r="D43" s="514"/>
      <c r="E43" s="514"/>
      <c r="F43" s="272"/>
      <c r="G43" s="518" t="str">
        <f t="shared" ref="G43" si="1">IF(F43="","",E43*F43)</f>
        <v/>
      </c>
      <c r="H43" s="302"/>
      <c r="I43" s="302"/>
      <c r="J43" s="302"/>
      <c r="K43" s="302"/>
    </row>
    <row r="44" spans="1:11" s="313" customFormat="1">
      <c r="A44" s="309"/>
      <c r="B44" s="511"/>
      <c r="C44" s="315"/>
      <c r="D44" s="511"/>
      <c r="E44" s="310"/>
      <c r="F44" s="251"/>
      <c r="G44" s="506"/>
      <c r="H44" s="314"/>
      <c r="I44" s="314"/>
      <c r="J44" s="314"/>
      <c r="K44" s="314"/>
    </row>
    <row r="45" spans="1:11" s="313" customFormat="1">
      <c r="A45" s="309"/>
      <c r="B45" s="511"/>
      <c r="C45" s="315"/>
      <c r="D45" s="511"/>
      <c r="E45" s="310"/>
      <c r="F45" s="251"/>
      <c r="G45" s="506"/>
      <c r="H45" s="314"/>
      <c r="I45" s="314"/>
      <c r="J45" s="314"/>
      <c r="K45" s="314"/>
    </row>
    <row r="46" spans="1:11" s="313" customFormat="1">
      <c r="A46" s="309"/>
      <c r="B46" s="511"/>
      <c r="C46" s="315"/>
      <c r="D46" s="511"/>
      <c r="E46" s="310"/>
      <c r="F46" s="251"/>
      <c r="G46" s="506"/>
      <c r="H46" s="314"/>
      <c r="I46" s="314"/>
      <c r="J46" s="314"/>
      <c r="K46" s="314"/>
    </row>
    <row r="47" spans="1:11" s="301" customFormat="1">
      <c r="A47" s="309"/>
      <c r="B47" s="510"/>
      <c r="C47" s="305"/>
      <c r="D47" s="511"/>
      <c r="E47" s="310"/>
      <c r="F47" s="172"/>
      <c r="G47" s="519"/>
      <c r="H47" s="302"/>
      <c r="I47" s="302"/>
      <c r="J47" s="302"/>
      <c r="K47" s="302"/>
    </row>
    <row r="48" spans="1:11" s="298" customFormat="1" ht="24.75" customHeight="1">
      <c r="A48" s="754" t="s">
        <v>8</v>
      </c>
      <c r="B48" s="755"/>
      <c r="C48" s="755"/>
      <c r="D48" s="755"/>
      <c r="E48" s="755"/>
      <c r="F48" s="756"/>
      <c r="G48" s="520"/>
      <c r="H48" s="521"/>
    </row>
    <row r="49" spans="1:11" ht="18.600000000000001" customHeight="1">
      <c r="A49" s="522"/>
      <c r="B49" s="523"/>
      <c r="C49" s="524" t="s">
        <v>9</v>
      </c>
      <c r="D49" s="524"/>
      <c r="E49" s="523"/>
      <c r="F49" s="525"/>
      <c r="G49" s="526"/>
      <c r="H49" s="521"/>
    </row>
    <row r="50" spans="1:11" s="301" customFormat="1">
      <c r="A50" s="527"/>
      <c r="B50" s="528"/>
      <c r="C50" s="529"/>
      <c r="D50" s="530"/>
      <c r="E50" s="577"/>
      <c r="F50" s="276"/>
      <c r="G50" s="583"/>
      <c r="H50" s="302"/>
      <c r="I50" s="302"/>
      <c r="J50" s="302"/>
      <c r="K50" s="302"/>
    </row>
    <row r="51" spans="1:11" s="301" customFormat="1" ht="39.6">
      <c r="A51" s="504" t="s">
        <v>446</v>
      </c>
      <c r="B51" s="531"/>
      <c r="C51" s="530" t="s">
        <v>623</v>
      </c>
      <c r="D51" s="532" t="s">
        <v>56</v>
      </c>
      <c r="E51" s="533">
        <v>800</v>
      </c>
      <c r="F51" s="276"/>
      <c r="G51" s="506"/>
      <c r="H51" s="302"/>
      <c r="I51" s="302"/>
      <c r="J51" s="302"/>
      <c r="K51" s="302"/>
    </row>
    <row r="52" spans="1:11" s="301" customFormat="1">
      <c r="A52" s="527"/>
      <c r="B52" s="528"/>
      <c r="C52" s="529"/>
      <c r="D52" s="530"/>
      <c r="E52" s="533"/>
      <c r="F52" s="276"/>
      <c r="G52" s="341"/>
      <c r="H52" s="302"/>
      <c r="I52" s="302"/>
      <c r="J52" s="302"/>
      <c r="K52" s="302"/>
    </row>
    <row r="53" spans="1:11" ht="26.4">
      <c r="A53" s="534" t="s">
        <v>160</v>
      </c>
      <c r="B53" s="535" t="s">
        <v>144</v>
      </c>
      <c r="C53" s="219" t="s">
        <v>52</v>
      </c>
      <c r="D53" s="463"/>
      <c r="E53" s="578"/>
      <c r="F53" s="582"/>
      <c r="G53" s="506"/>
    </row>
    <row r="54" spans="1:11">
      <c r="A54" s="536"/>
      <c r="B54" s="537"/>
      <c r="C54" s="322"/>
      <c r="D54" s="324"/>
      <c r="E54" s="501"/>
      <c r="F54" s="276"/>
      <c r="G54" s="339" t="str">
        <f t="shared" ref="G54" si="2">IF(F54="","",E54*F54)</f>
        <v/>
      </c>
    </row>
    <row r="55" spans="1:11" ht="39.6">
      <c r="A55" s="511" t="s">
        <v>161</v>
      </c>
      <c r="B55" s="537" t="s">
        <v>38</v>
      </c>
      <c r="C55" s="321" t="s">
        <v>233</v>
      </c>
      <c r="D55" s="532" t="s">
        <v>56</v>
      </c>
      <c r="E55" s="579">
        <v>12</v>
      </c>
      <c r="F55" s="582"/>
      <c r="G55" s="506" t="s">
        <v>461</v>
      </c>
    </row>
    <row r="56" spans="1:11">
      <c r="A56" s="536"/>
      <c r="B56" s="537"/>
      <c r="C56" s="321"/>
      <c r="D56" s="463"/>
      <c r="E56" s="578"/>
      <c r="F56" s="582"/>
      <c r="G56" s="506"/>
    </row>
    <row r="57" spans="1:11" ht="15.6">
      <c r="A57" s="511" t="s">
        <v>447</v>
      </c>
      <c r="B57" s="145" t="s">
        <v>44</v>
      </c>
      <c r="C57" s="316" t="s">
        <v>57</v>
      </c>
      <c r="D57" s="532" t="s">
        <v>56</v>
      </c>
      <c r="E57" s="533">
        <v>12</v>
      </c>
      <c r="F57" s="276"/>
      <c r="G57" s="506" t="s">
        <v>461</v>
      </c>
    </row>
    <row r="58" spans="1:11">
      <c r="A58" s="536"/>
      <c r="B58" s="538"/>
      <c r="C58" s="305"/>
      <c r="D58" s="309"/>
      <c r="E58" s="579"/>
      <c r="F58" s="276"/>
      <c r="G58" s="341"/>
    </row>
    <row r="59" spans="1:11" ht="15.6">
      <c r="A59" s="511" t="s">
        <v>448</v>
      </c>
      <c r="B59" s="145"/>
      <c r="C59" s="305" t="s">
        <v>53</v>
      </c>
      <c r="D59" s="309" t="s">
        <v>56</v>
      </c>
      <c r="E59" s="533">
        <v>15</v>
      </c>
      <c r="F59" s="276"/>
      <c r="G59" s="506" t="s">
        <v>461</v>
      </c>
    </row>
    <row r="60" spans="1:11">
      <c r="A60" s="536"/>
      <c r="B60" s="538"/>
      <c r="C60" s="305"/>
      <c r="D60" s="309"/>
      <c r="E60" s="579"/>
      <c r="F60" s="276"/>
      <c r="G60" s="341"/>
    </row>
    <row r="61" spans="1:11" ht="32.4" customHeight="1">
      <c r="A61" s="511" t="s">
        <v>624</v>
      </c>
      <c r="B61" s="145"/>
      <c r="C61" s="308" t="s">
        <v>63</v>
      </c>
      <c r="D61" s="309" t="s">
        <v>64</v>
      </c>
      <c r="E61" s="579">
        <v>6</v>
      </c>
      <c r="F61" s="276"/>
      <c r="G61" s="506" t="s">
        <v>461</v>
      </c>
    </row>
    <row r="62" spans="1:11">
      <c r="A62" s="536"/>
      <c r="B62" s="145"/>
      <c r="C62" s="308"/>
      <c r="D62" s="309"/>
      <c r="E62" s="579"/>
      <c r="F62" s="276"/>
      <c r="G62" s="506"/>
    </row>
    <row r="63" spans="1:11">
      <c r="A63" s="536"/>
      <c r="B63" s="145"/>
      <c r="C63" s="308"/>
      <c r="D63" s="309"/>
      <c r="E63" s="579"/>
      <c r="F63" s="276"/>
      <c r="G63" s="506"/>
    </row>
    <row r="64" spans="1:11">
      <c r="A64" s="536"/>
      <c r="B64" s="145"/>
      <c r="C64" s="308"/>
      <c r="D64" s="309"/>
      <c r="E64" s="579"/>
      <c r="F64" s="276"/>
      <c r="G64" s="506"/>
    </row>
    <row r="65" spans="1:7">
      <c r="A65" s="536"/>
      <c r="B65" s="145"/>
      <c r="C65" s="308"/>
      <c r="D65" s="309"/>
      <c r="E65" s="579"/>
      <c r="F65" s="276"/>
      <c r="G65" s="506"/>
    </row>
    <row r="66" spans="1:7">
      <c r="A66" s="536"/>
      <c r="B66" s="145"/>
      <c r="C66" s="308"/>
      <c r="D66" s="309"/>
      <c r="E66" s="579"/>
      <c r="F66" s="276"/>
      <c r="G66" s="506"/>
    </row>
    <row r="67" spans="1:7">
      <c r="A67" s="536"/>
      <c r="B67" s="539"/>
      <c r="C67" s="540"/>
      <c r="D67" s="319"/>
      <c r="E67" s="580"/>
      <c r="F67" s="576"/>
      <c r="G67" s="340"/>
    </row>
    <row r="68" spans="1:7">
      <c r="A68" s="511"/>
      <c r="B68" s="145"/>
      <c r="C68" s="308"/>
      <c r="D68" s="309"/>
      <c r="E68" s="579"/>
      <c r="F68" s="276"/>
      <c r="G68" s="506"/>
    </row>
    <row r="69" spans="1:7">
      <c r="A69" s="511"/>
      <c r="B69" s="145"/>
      <c r="C69" s="308"/>
      <c r="D69" s="309"/>
      <c r="E69" s="579"/>
      <c r="F69" s="276"/>
      <c r="G69" s="506"/>
    </row>
    <row r="70" spans="1:7">
      <c r="A70" s="511"/>
      <c r="B70" s="145"/>
      <c r="C70" s="308"/>
      <c r="D70" s="309"/>
      <c r="E70" s="579"/>
      <c r="F70" s="276"/>
      <c r="G70" s="506"/>
    </row>
    <row r="71" spans="1:7">
      <c r="A71" s="511"/>
      <c r="B71" s="145"/>
      <c r="C71" s="308"/>
      <c r="D71" s="309"/>
      <c r="E71" s="579"/>
      <c r="F71" s="276"/>
      <c r="G71" s="506"/>
    </row>
    <row r="72" spans="1:7">
      <c r="A72" s="511"/>
      <c r="B72" s="145"/>
      <c r="C72" s="308"/>
      <c r="D72" s="309"/>
      <c r="E72" s="579"/>
      <c r="F72" s="276"/>
      <c r="G72" s="506"/>
    </row>
    <row r="73" spans="1:7">
      <c r="A73" s="511"/>
      <c r="B73" s="145"/>
      <c r="C73" s="308"/>
      <c r="D73" s="309"/>
      <c r="E73" s="579"/>
      <c r="F73" s="276"/>
      <c r="G73" s="506"/>
    </row>
    <row r="74" spans="1:7">
      <c r="A74" s="511"/>
      <c r="B74" s="145"/>
      <c r="C74" s="308"/>
      <c r="D74" s="309"/>
      <c r="E74" s="579"/>
      <c r="F74" s="276"/>
      <c r="G74" s="506"/>
    </row>
    <row r="75" spans="1:7">
      <c r="A75" s="511"/>
      <c r="B75" s="145"/>
      <c r="C75" s="308"/>
      <c r="D75" s="309"/>
      <c r="E75" s="579"/>
      <c r="F75" s="276"/>
      <c r="G75" s="506"/>
    </row>
    <row r="76" spans="1:7">
      <c r="A76" s="511"/>
      <c r="B76" s="145"/>
      <c r="C76" s="308"/>
      <c r="D76" s="309"/>
      <c r="E76" s="579"/>
      <c r="F76" s="276"/>
      <c r="G76" s="506"/>
    </row>
    <row r="77" spans="1:7">
      <c r="A77" s="511"/>
      <c r="B77" s="145"/>
      <c r="C77" s="308"/>
      <c r="D77" s="309"/>
      <c r="E77" s="579"/>
      <c r="F77" s="276"/>
      <c r="G77" s="506"/>
    </row>
    <row r="78" spans="1:7">
      <c r="A78" s="511"/>
      <c r="B78" s="145"/>
      <c r="C78" s="308"/>
      <c r="D78" s="309"/>
      <c r="E78" s="579"/>
      <c r="F78" s="276"/>
      <c r="G78" s="506"/>
    </row>
    <row r="79" spans="1:7">
      <c r="A79" s="536"/>
      <c r="B79" s="541"/>
      <c r="C79" s="536"/>
      <c r="D79" s="528"/>
      <c r="E79" s="536"/>
      <c r="G79" s="584"/>
    </row>
    <row r="80" spans="1:7">
      <c r="A80" s="536"/>
      <c r="B80" s="541"/>
      <c r="C80" s="536"/>
      <c r="E80" s="536"/>
      <c r="G80" s="584"/>
    </row>
    <row r="81" spans="1:11">
      <c r="A81" s="536"/>
      <c r="B81" s="541"/>
      <c r="C81" s="536"/>
      <c r="E81" s="536"/>
      <c r="G81" s="584"/>
    </row>
    <row r="82" spans="1:11">
      <c r="A82" s="542"/>
      <c r="B82" s="536"/>
      <c r="C82" s="536"/>
      <c r="E82" s="536"/>
      <c r="G82" s="584"/>
    </row>
    <row r="83" spans="1:11">
      <c r="A83" s="542"/>
      <c r="B83" s="536"/>
      <c r="C83" s="536"/>
      <c r="E83" s="536"/>
      <c r="G83" s="584"/>
    </row>
    <row r="84" spans="1:11">
      <c r="A84" s="542"/>
      <c r="B84" s="536"/>
      <c r="C84" s="536"/>
      <c r="E84" s="536"/>
      <c r="G84" s="584"/>
    </row>
    <row r="85" spans="1:11">
      <c r="A85" s="542"/>
      <c r="B85" s="536"/>
      <c r="C85" s="536"/>
      <c r="E85" s="536"/>
      <c r="G85" s="584"/>
    </row>
    <row r="86" spans="1:11">
      <c r="A86" s="542"/>
      <c r="B86" s="536"/>
      <c r="C86" s="536"/>
      <c r="E86" s="536"/>
      <c r="G86" s="584"/>
    </row>
    <row r="87" spans="1:11">
      <c r="A87" s="542"/>
      <c r="B87" s="536"/>
      <c r="C87" s="536"/>
      <c r="E87" s="536"/>
      <c r="G87" s="584"/>
    </row>
    <row r="88" spans="1:11">
      <c r="A88" s="542"/>
      <c r="B88" s="536"/>
      <c r="C88" s="536"/>
      <c r="E88" s="536"/>
      <c r="G88" s="584"/>
    </row>
    <row r="89" spans="1:11">
      <c r="A89" s="542"/>
      <c r="B89" s="536"/>
      <c r="C89" s="536"/>
      <c r="E89" s="536"/>
      <c r="G89" s="584"/>
    </row>
    <row r="90" spans="1:11">
      <c r="A90" s="542"/>
      <c r="B90" s="536"/>
      <c r="C90" s="536"/>
      <c r="E90" s="536"/>
      <c r="G90" s="584"/>
    </row>
    <row r="91" spans="1:11">
      <c r="A91" s="542"/>
      <c r="B91" s="536"/>
      <c r="C91" s="536"/>
      <c r="E91" s="536"/>
      <c r="G91" s="584"/>
    </row>
    <row r="92" spans="1:11">
      <c r="A92" s="542"/>
      <c r="B92" s="536"/>
      <c r="C92" s="536"/>
      <c r="E92" s="536"/>
      <c r="G92" s="584"/>
    </row>
    <row r="93" spans="1:11">
      <c r="A93" s="542"/>
      <c r="B93" s="536"/>
      <c r="C93" s="536"/>
      <c r="E93" s="536"/>
      <c r="G93" s="584"/>
    </row>
    <row r="94" spans="1:11">
      <c r="A94" s="542"/>
      <c r="B94" s="536"/>
      <c r="C94" s="536"/>
      <c r="E94" s="536"/>
      <c r="G94" s="584"/>
    </row>
    <row r="95" spans="1:11">
      <c r="A95" s="542"/>
      <c r="B95" s="536"/>
      <c r="C95" s="536"/>
      <c r="E95" s="581"/>
      <c r="G95" s="585"/>
    </row>
    <row r="96" spans="1:11" s="298" customFormat="1" ht="25.2" customHeight="1">
      <c r="A96" s="300" t="s">
        <v>36</v>
      </c>
      <c r="B96" s="299"/>
      <c r="C96" s="299"/>
      <c r="D96" s="299"/>
      <c r="E96" s="299"/>
      <c r="F96" s="543"/>
      <c r="G96" s="544"/>
      <c r="K96" s="294"/>
    </row>
    <row r="98" spans="11:11">
      <c r="K98" s="298"/>
    </row>
    <row r="134" spans="1:11" s="295" customFormat="1">
      <c r="A134" s="294"/>
      <c r="B134" s="294"/>
      <c r="C134" s="294"/>
      <c r="D134" s="294"/>
      <c r="E134" s="294"/>
      <c r="F134" s="297"/>
      <c r="H134" s="294"/>
      <c r="I134" s="294"/>
      <c r="J134" s="294"/>
      <c r="K134" s="294"/>
    </row>
    <row r="135" spans="1:11" s="295" customFormat="1">
      <c r="A135" s="294"/>
      <c r="B135" s="294"/>
      <c r="C135" s="294"/>
      <c r="D135" s="294"/>
      <c r="E135" s="294"/>
      <c r="F135" s="297"/>
      <c r="H135" s="294"/>
      <c r="I135" s="294"/>
      <c r="J135" s="294"/>
      <c r="K135" s="294"/>
    </row>
    <row r="136" spans="1:11" s="295" customFormat="1">
      <c r="A136" s="294"/>
      <c r="B136" s="294"/>
      <c r="C136" s="294"/>
      <c r="D136" s="294"/>
      <c r="E136" s="294"/>
      <c r="F136" s="297"/>
      <c r="H136" s="294"/>
      <c r="I136" s="294"/>
      <c r="J136" s="294"/>
      <c r="K136" s="294"/>
    </row>
    <row r="137" spans="1:11" s="295" customFormat="1">
      <c r="A137" s="294"/>
      <c r="B137" s="294"/>
      <c r="C137" s="294"/>
      <c r="D137" s="294"/>
      <c r="E137" s="294"/>
      <c r="F137" s="297"/>
      <c r="H137" s="294"/>
      <c r="I137" s="294"/>
      <c r="J137" s="294"/>
      <c r="K137" s="294"/>
    </row>
    <row r="138" spans="1:11" s="295" customFormat="1">
      <c r="A138" s="294"/>
      <c r="B138" s="294"/>
      <c r="C138" s="294"/>
      <c r="D138" s="294"/>
      <c r="E138" s="294"/>
      <c r="F138" s="297"/>
      <c r="H138" s="294"/>
      <c r="I138" s="294"/>
      <c r="J138" s="294"/>
      <c r="K138" s="294"/>
    </row>
    <row r="139" spans="1:11" s="295" customFormat="1">
      <c r="A139" s="294"/>
      <c r="B139" s="294"/>
      <c r="C139" s="294"/>
      <c r="D139" s="294"/>
      <c r="E139" s="294"/>
      <c r="F139" s="297"/>
      <c r="H139" s="294"/>
      <c r="I139" s="294"/>
      <c r="J139" s="294"/>
      <c r="K139" s="294"/>
    </row>
    <row r="140" spans="1:11" s="295" customFormat="1">
      <c r="A140" s="294"/>
      <c r="B140" s="294"/>
      <c r="C140" s="294"/>
      <c r="D140" s="294"/>
      <c r="E140" s="294"/>
      <c r="F140" s="297"/>
      <c r="H140" s="294"/>
      <c r="I140" s="294"/>
      <c r="J140" s="294"/>
      <c r="K140" s="294"/>
    </row>
    <row r="141" spans="1:11" s="295" customFormat="1">
      <c r="A141" s="294"/>
      <c r="B141" s="294"/>
      <c r="C141" s="294"/>
      <c r="D141" s="294"/>
      <c r="E141" s="294"/>
      <c r="F141" s="297"/>
      <c r="H141" s="294"/>
      <c r="I141" s="294"/>
      <c r="J141" s="294"/>
      <c r="K141" s="294"/>
    </row>
    <row r="142" spans="1:11" s="295" customFormat="1">
      <c r="A142" s="294"/>
      <c r="B142" s="294"/>
      <c r="C142" s="294"/>
      <c r="D142" s="294"/>
      <c r="E142" s="294"/>
      <c r="F142" s="297"/>
      <c r="H142" s="294"/>
      <c r="I142" s="294"/>
      <c r="J142" s="294"/>
      <c r="K142" s="294"/>
    </row>
    <row r="143" spans="1:11" s="295" customFormat="1">
      <c r="A143" s="294"/>
      <c r="B143" s="294"/>
      <c r="C143" s="294"/>
      <c r="D143" s="294"/>
      <c r="E143" s="294"/>
      <c r="F143" s="297"/>
      <c r="H143" s="294"/>
      <c r="I143" s="294"/>
      <c r="J143" s="294"/>
      <c r="K143" s="294"/>
    </row>
    <row r="144" spans="1:11" s="295" customFormat="1">
      <c r="A144" s="294"/>
      <c r="B144" s="294"/>
      <c r="C144" s="294"/>
      <c r="D144" s="294"/>
      <c r="E144" s="294"/>
      <c r="F144" s="297"/>
      <c r="H144" s="294"/>
      <c r="I144" s="294"/>
      <c r="J144" s="294"/>
      <c r="K144" s="294"/>
    </row>
    <row r="145" spans="1:11" s="295" customFormat="1">
      <c r="A145" s="294"/>
      <c r="B145" s="294"/>
      <c r="C145" s="294"/>
      <c r="D145" s="294"/>
      <c r="E145" s="294"/>
      <c r="F145" s="297"/>
      <c r="H145" s="294"/>
      <c r="I145" s="294"/>
      <c r="J145" s="294"/>
      <c r="K145" s="294"/>
    </row>
    <row r="146" spans="1:11" s="295" customFormat="1">
      <c r="A146" s="294"/>
      <c r="B146" s="294"/>
      <c r="C146" s="294"/>
      <c r="D146" s="294"/>
      <c r="E146" s="294"/>
      <c r="F146" s="297"/>
      <c r="H146" s="294"/>
      <c r="I146" s="294"/>
      <c r="J146" s="294"/>
      <c r="K146" s="294"/>
    </row>
    <row r="147" spans="1:11" s="295" customFormat="1">
      <c r="A147" s="294"/>
      <c r="B147" s="294"/>
      <c r="C147" s="294"/>
      <c r="D147" s="294"/>
      <c r="E147" s="294"/>
      <c r="F147" s="297"/>
      <c r="H147" s="294"/>
      <c r="I147" s="294"/>
      <c r="J147" s="294"/>
      <c r="K147" s="294"/>
    </row>
    <row r="148" spans="1:11" s="295" customFormat="1">
      <c r="A148" s="294"/>
      <c r="B148" s="294"/>
      <c r="C148" s="294"/>
      <c r="D148" s="294"/>
      <c r="E148" s="294"/>
      <c r="F148" s="297"/>
      <c r="H148" s="294"/>
      <c r="I148" s="294"/>
      <c r="J148" s="294"/>
      <c r="K148" s="294"/>
    </row>
    <row r="149" spans="1:11" s="295" customFormat="1">
      <c r="A149" s="294"/>
      <c r="B149" s="294"/>
      <c r="C149" s="294"/>
      <c r="D149" s="294"/>
      <c r="E149" s="294"/>
      <c r="F149" s="297"/>
      <c r="H149" s="294"/>
      <c r="I149" s="294"/>
      <c r="J149" s="294"/>
      <c r="K149" s="294"/>
    </row>
    <row r="150" spans="1:11" s="295" customFormat="1">
      <c r="A150" s="294"/>
      <c r="B150" s="294"/>
      <c r="C150" s="294"/>
      <c r="D150" s="294"/>
      <c r="E150" s="294"/>
      <c r="F150" s="297"/>
      <c r="H150" s="294"/>
      <c r="I150" s="294"/>
      <c r="J150" s="294"/>
      <c r="K150" s="294"/>
    </row>
    <row r="151" spans="1:11" s="295" customFormat="1">
      <c r="A151" s="294"/>
      <c r="B151" s="294"/>
      <c r="C151" s="294"/>
      <c r="D151" s="294"/>
      <c r="E151" s="294"/>
      <c r="F151" s="297"/>
      <c r="H151" s="294"/>
      <c r="I151" s="294"/>
      <c r="J151" s="294"/>
      <c r="K151" s="294"/>
    </row>
    <row r="152" spans="1:11" s="295" customFormat="1">
      <c r="A152" s="294"/>
      <c r="B152" s="294"/>
      <c r="C152" s="294"/>
      <c r="D152" s="294"/>
      <c r="E152" s="294"/>
      <c r="F152" s="297"/>
      <c r="H152" s="294"/>
      <c r="I152" s="294"/>
      <c r="J152" s="294"/>
      <c r="K152" s="294"/>
    </row>
    <row r="153" spans="1:11" s="295" customFormat="1">
      <c r="A153" s="294"/>
      <c r="B153" s="294"/>
      <c r="C153" s="294"/>
      <c r="D153" s="294"/>
      <c r="E153" s="294"/>
      <c r="F153" s="297"/>
      <c r="H153" s="294"/>
      <c r="I153" s="294"/>
      <c r="J153" s="294"/>
      <c r="K153" s="294"/>
    </row>
    <row r="154" spans="1:11" s="295" customFormat="1">
      <c r="A154" s="294"/>
      <c r="B154" s="294"/>
      <c r="C154" s="294"/>
      <c r="D154" s="294"/>
      <c r="E154" s="294"/>
      <c r="F154" s="297"/>
      <c r="H154" s="294"/>
      <c r="I154" s="294"/>
      <c r="J154" s="294"/>
      <c r="K154" s="294"/>
    </row>
    <row r="155" spans="1:11" s="295" customFormat="1">
      <c r="A155" s="294"/>
      <c r="B155" s="294"/>
      <c r="C155" s="294"/>
      <c r="D155" s="294"/>
      <c r="E155" s="294"/>
      <c r="F155" s="297"/>
      <c r="H155" s="294"/>
      <c r="I155" s="294"/>
      <c r="J155" s="294"/>
      <c r="K155" s="294"/>
    </row>
    <row r="156" spans="1:11" s="295" customFormat="1">
      <c r="A156" s="294"/>
      <c r="B156" s="294"/>
      <c r="C156" s="294"/>
      <c r="D156" s="294"/>
      <c r="E156" s="294"/>
      <c r="F156" s="297"/>
      <c r="H156" s="294"/>
      <c r="I156" s="294"/>
      <c r="J156" s="294"/>
      <c r="K156" s="294"/>
    </row>
    <row r="157" spans="1:11" s="295" customFormat="1">
      <c r="A157" s="294"/>
      <c r="B157" s="294"/>
      <c r="C157" s="294"/>
      <c r="D157" s="294"/>
      <c r="E157" s="294"/>
      <c r="F157" s="297"/>
      <c r="H157" s="294"/>
      <c r="I157" s="294"/>
      <c r="J157" s="294"/>
      <c r="K157" s="294"/>
    </row>
    <row r="158" spans="1:11" s="295" customFormat="1">
      <c r="A158" s="294"/>
      <c r="B158" s="294"/>
      <c r="C158" s="294"/>
      <c r="D158" s="294"/>
      <c r="E158" s="294"/>
      <c r="F158" s="297"/>
      <c r="H158" s="294"/>
      <c r="I158" s="294"/>
      <c r="J158" s="294"/>
      <c r="K158" s="294"/>
    </row>
    <row r="159" spans="1:11" s="295" customFormat="1">
      <c r="A159" s="294"/>
      <c r="B159" s="294"/>
      <c r="C159" s="294"/>
      <c r="D159" s="294"/>
      <c r="E159" s="294"/>
      <c r="F159" s="297"/>
      <c r="H159" s="294"/>
      <c r="I159" s="294"/>
      <c r="J159" s="294"/>
      <c r="K159" s="294"/>
    </row>
    <row r="160" spans="1:11" s="295" customFormat="1">
      <c r="A160" s="294"/>
      <c r="B160" s="294"/>
      <c r="C160" s="294"/>
      <c r="D160" s="294"/>
      <c r="E160" s="294"/>
      <c r="F160" s="297"/>
      <c r="H160" s="294"/>
      <c r="I160" s="294"/>
      <c r="J160" s="294"/>
      <c r="K160" s="294"/>
    </row>
    <row r="161" spans="1:11" s="295" customFormat="1">
      <c r="A161" s="294"/>
      <c r="B161" s="294"/>
      <c r="C161" s="294"/>
      <c r="D161" s="294"/>
      <c r="E161" s="294"/>
      <c r="F161" s="297"/>
      <c r="H161" s="294"/>
      <c r="I161" s="294"/>
      <c r="J161" s="294"/>
      <c r="K161" s="294"/>
    </row>
    <row r="162" spans="1:11" s="295" customFormat="1">
      <c r="A162" s="294"/>
      <c r="B162" s="294"/>
      <c r="C162" s="294"/>
      <c r="D162" s="294"/>
      <c r="E162" s="294"/>
      <c r="F162" s="297"/>
      <c r="H162" s="294"/>
      <c r="I162" s="294"/>
      <c r="J162" s="294"/>
      <c r="K162" s="294"/>
    </row>
    <row r="163" spans="1:11" s="295" customFormat="1">
      <c r="A163" s="294"/>
      <c r="B163" s="294"/>
      <c r="C163" s="294"/>
      <c r="D163" s="294"/>
      <c r="E163" s="294"/>
      <c r="F163" s="297"/>
      <c r="H163" s="294"/>
      <c r="I163" s="294"/>
      <c r="J163" s="294"/>
      <c r="K163" s="294"/>
    </row>
    <row r="164" spans="1:11" s="295" customFormat="1">
      <c r="A164" s="294"/>
      <c r="B164" s="294"/>
      <c r="C164" s="294"/>
      <c r="D164" s="294"/>
      <c r="E164" s="294"/>
      <c r="F164" s="297"/>
      <c r="H164" s="294"/>
      <c r="I164" s="294"/>
      <c r="J164" s="294"/>
      <c r="K164" s="294"/>
    </row>
    <row r="172" spans="1:11" s="295" customFormat="1">
      <c r="A172" s="294"/>
      <c r="B172" s="294"/>
      <c r="C172" s="294"/>
      <c r="D172" s="294"/>
      <c r="E172" s="294"/>
      <c r="F172" s="297"/>
      <c r="H172" s="294"/>
      <c r="I172" s="294"/>
      <c r="J172" s="294"/>
      <c r="K172" s="294"/>
    </row>
    <row r="173" spans="1:11" s="295" customFormat="1">
      <c r="A173" s="294"/>
      <c r="B173" s="294"/>
      <c r="C173" s="294"/>
      <c r="D173" s="294"/>
      <c r="E173" s="294"/>
      <c r="F173" s="297"/>
      <c r="H173" s="294"/>
      <c r="I173" s="294"/>
      <c r="J173" s="294"/>
      <c r="K173" s="294"/>
    </row>
    <row r="174" spans="1:11" s="295" customFormat="1">
      <c r="A174" s="294"/>
      <c r="B174" s="294"/>
      <c r="C174" s="294"/>
      <c r="D174" s="294"/>
      <c r="E174" s="294"/>
      <c r="F174" s="297"/>
      <c r="H174" s="294"/>
      <c r="I174" s="294"/>
      <c r="J174" s="294"/>
      <c r="K174" s="294"/>
    </row>
    <row r="175" spans="1:11" s="295" customFormat="1">
      <c r="A175" s="294"/>
      <c r="B175" s="294"/>
      <c r="C175" s="294"/>
      <c r="D175" s="294"/>
      <c r="E175" s="294"/>
      <c r="F175" s="297"/>
      <c r="H175" s="294"/>
      <c r="I175" s="294"/>
      <c r="J175" s="294"/>
      <c r="K175" s="294"/>
    </row>
    <row r="176" spans="1:11" s="295" customFormat="1">
      <c r="A176" s="294"/>
      <c r="B176" s="294"/>
      <c r="C176" s="294"/>
      <c r="D176" s="294"/>
      <c r="E176" s="294"/>
      <c r="F176" s="297"/>
      <c r="H176" s="294"/>
      <c r="I176" s="294"/>
      <c r="J176" s="294"/>
      <c r="K176" s="294"/>
    </row>
    <row r="177" spans="1:11" s="295" customFormat="1">
      <c r="A177" s="294"/>
      <c r="B177" s="294"/>
      <c r="C177" s="294"/>
      <c r="D177" s="294"/>
      <c r="E177" s="294"/>
      <c r="F177" s="297"/>
      <c r="H177" s="294"/>
      <c r="I177" s="294"/>
      <c r="J177" s="294"/>
      <c r="K177" s="294"/>
    </row>
    <row r="178" spans="1:11" s="295" customFormat="1">
      <c r="A178" s="294"/>
      <c r="B178" s="294"/>
      <c r="C178" s="294"/>
      <c r="D178" s="294"/>
      <c r="E178" s="294"/>
      <c r="F178" s="297"/>
      <c r="H178" s="294"/>
      <c r="I178" s="294"/>
      <c r="J178" s="294"/>
      <c r="K178" s="294"/>
    </row>
    <row r="179" spans="1:11" s="295" customFormat="1">
      <c r="A179" s="294"/>
      <c r="B179" s="294"/>
      <c r="C179" s="294"/>
      <c r="D179" s="294"/>
      <c r="E179" s="294"/>
      <c r="F179" s="297"/>
      <c r="H179" s="294"/>
      <c r="I179" s="294"/>
      <c r="J179" s="294"/>
      <c r="K179" s="294"/>
    </row>
    <row r="180" spans="1:11" s="295" customFormat="1">
      <c r="A180" s="294"/>
      <c r="B180" s="294"/>
      <c r="C180" s="294"/>
      <c r="D180" s="294"/>
      <c r="E180" s="294"/>
      <c r="F180" s="297"/>
      <c r="H180" s="294"/>
      <c r="I180" s="294"/>
      <c r="J180" s="294"/>
      <c r="K180" s="294"/>
    </row>
    <row r="181" spans="1:11" s="295" customFormat="1">
      <c r="A181" s="294"/>
      <c r="B181" s="294"/>
      <c r="C181" s="294"/>
      <c r="D181" s="294"/>
      <c r="E181" s="294"/>
      <c r="F181" s="297"/>
      <c r="H181" s="294"/>
      <c r="I181" s="294"/>
      <c r="J181" s="294"/>
      <c r="K181" s="294"/>
    </row>
    <row r="182" spans="1:11" s="295" customFormat="1">
      <c r="A182" s="294"/>
      <c r="B182" s="294"/>
      <c r="C182" s="294"/>
      <c r="D182" s="294"/>
      <c r="E182" s="294"/>
      <c r="F182" s="297"/>
      <c r="H182" s="294"/>
      <c r="I182" s="294"/>
      <c r="J182" s="294"/>
      <c r="K182" s="294"/>
    </row>
    <row r="183" spans="1:11" s="295" customFormat="1">
      <c r="A183" s="294"/>
      <c r="B183" s="294"/>
      <c r="C183" s="294"/>
      <c r="D183" s="294"/>
      <c r="E183" s="294"/>
      <c r="F183" s="297"/>
      <c r="H183" s="294"/>
      <c r="I183" s="294"/>
      <c r="J183" s="294"/>
      <c r="K183" s="294"/>
    </row>
    <row r="184" spans="1:11" s="295" customFormat="1">
      <c r="A184" s="294"/>
      <c r="B184" s="294"/>
      <c r="C184" s="294"/>
      <c r="D184" s="294"/>
      <c r="E184" s="294"/>
      <c r="F184" s="297"/>
      <c r="H184" s="294"/>
      <c r="I184" s="294"/>
      <c r="J184" s="294"/>
      <c r="K184" s="294"/>
    </row>
    <row r="185" spans="1:11" s="295" customFormat="1">
      <c r="A185" s="294"/>
      <c r="B185" s="294"/>
      <c r="C185" s="294"/>
      <c r="D185" s="294"/>
      <c r="E185" s="294"/>
      <c r="F185" s="297"/>
      <c r="H185" s="294"/>
      <c r="I185" s="294"/>
      <c r="J185" s="294"/>
      <c r="K185" s="294"/>
    </row>
    <row r="186" spans="1:11" s="295" customFormat="1">
      <c r="A186" s="294"/>
      <c r="B186" s="294"/>
      <c r="C186" s="294"/>
      <c r="D186" s="294"/>
      <c r="E186" s="294"/>
      <c r="F186" s="297"/>
      <c r="H186" s="294"/>
      <c r="I186" s="294"/>
      <c r="J186" s="294"/>
      <c r="K186" s="294"/>
    </row>
    <row r="187" spans="1:11" s="295" customFormat="1">
      <c r="A187" s="294"/>
      <c r="B187" s="294"/>
      <c r="C187" s="294"/>
      <c r="D187" s="294"/>
      <c r="E187" s="294"/>
      <c r="F187" s="297"/>
      <c r="H187" s="294"/>
      <c r="I187" s="294"/>
      <c r="J187" s="294"/>
      <c r="K187" s="294"/>
    </row>
    <row r="188" spans="1:11" s="295" customFormat="1">
      <c r="A188" s="294"/>
      <c r="B188" s="294"/>
      <c r="C188" s="294"/>
      <c r="D188" s="294"/>
      <c r="E188" s="294"/>
      <c r="F188" s="297"/>
      <c r="H188" s="294"/>
      <c r="I188" s="294"/>
      <c r="J188" s="294"/>
      <c r="K188" s="294"/>
    </row>
    <row r="189" spans="1:11" s="295" customFormat="1">
      <c r="A189" s="294"/>
      <c r="B189" s="294"/>
      <c r="C189" s="294"/>
      <c r="D189" s="294"/>
      <c r="E189" s="294"/>
      <c r="F189" s="297"/>
      <c r="H189" s="294"/>
      <c r="I189" s="294"/>
      <c r="J189" s="294"/>
      <c r="K189" s="294"/>
    </row>
    <row r="190" spans="1:11" s="295" customFormat="1">
      <c r="A190" s="294"/>
      <c r="B190" s="294"/>
      <c r="C190" s="294"/>
      <c r="D190" s="294"/>
      <c r="E190" s="294"/>
      <c r="F190" s="297"/>
      <c r="H190" s="294"/>
      <c r="I190" s="294"/>
      <c r="J190" s="294"/>
      <c r="K190" s="294"/>
    </row>
    <row r="191" spans="1:11" s="295" customFormat="1">
      <c r="A191" s="294"/>
      <c r="B191" s="294"/>
      <c r="C191" s="294"/>
      <c r="D191" s="294"/>
      <c r="E191" s="294"/>
      <c r="F191" s="297"/>
      <c r="H191" s="294"/>
      <c r="I191" s="294"/>
      <c r="J191" s="294"/>
      <c r="K191" s="294"/>
    </row>
    <row r="192" spans="1:11" s="295" customFormat="1">
      <c r="A192" s="294"/>
      <c r="B192" s="294"/>
      <c r="C192" s="294"/>
      <c r="D192" s="294"/>
      <c r="E192" s="294"/>
      <c r="F192" s="297"/>
      <c r="H192" s="294"/>
      <c r="I192" s="294"/>
      <c r="J192" s="294"/>
      <c r="K192" s="294"/>
    </row>
    <row r="193" spans="1:11" s="295" customFormat="1">
      <c r="A193" s="294"/>
      <c r="B193" s="294"/>
      <c r="C193" s="294"/>
      <c r="D193" s="294"/>
      <c r="E193" s="294"/>
      <c r="F193" s="297"/>
      <c r="H193" s="294"/>
      <c r="I193" s="294"/>
      <c r="J193" s="294"/>
      <c r="K193" s="294"/>
    </row>
    <row r="194" spans="1:11" s="295" customFormat="1">
      <c r="A194" s="294"/>
      <c r="B194" s="294"/>
      <c r="C194" s="294"/>
      <c r="D194" s="294"/>
      <c r="E194" s="294"/>
      <c r="F194" s="297"/>
      <c r="H194" s="294"/>
      <c r="I194" s="294"/>
      <c r="J194" s="294"/>
      <c r="K194" s="294"/>
    </row>
    <row r="195" spans="1:11" s="295" customFormat="1">
      <c r="A195" s="294"/>
      <c r="B195" s="294"/>
      <c r="C195" s="294"/>
      <c r="D195" s="294"/>
      <c r="E195" s="294"/>
      <c r="F195" s="297"/>
      <c r="H195" s="294"/>
      <c r="I195" s="294"/>
      <c r="J195" s="294"/>
      <c r="K195" s="294"/>
    </row>
    <row r="196" spans="1:11" s="295" customFormat="1">
      <c r="A196" s="294"/>
      <c r="B196" s="294"/>
      <c r="C196" s="294"/>
      <c r="D196" s="294"/>
      <c r="E196" s="294"/>
      <c r="F196" s="297"/>
      <c r="H196" s="294"/>
      <c r="I196" s="294"/>
      <c r="J196" s="294"/>
      <c r="K196" s="294"/>
    </row>
    <row r="197" spans="1:11" s="295" customFormat="1">
      <c r="A197" s="294"/>
      <c r="B197" s="294"/>
      <c r="C197" s="294"/>
      <c r="D197" s="294"/>
      <c r="E197" s="294"/>
      <c r="F197" s="297"/>
      <c r="H197" s="294"/>
      <c r="I197" s="294"/>
      <c r="J197" s="294"/>
      <c r="K197" s="294"/>
    </row>
    <row r="198" spans="1:11" s="295" customFormat="1">
      <c r="A198" s="294"/>
      <c r="B198" s="294"/>
      <c r="C198" s="294"/>
      <c r="D198" s="294"/>
      <c r="E198" s="294"/>
      <c r="F198" s="297"/>
      <c r="H198" s="294"/>
      <c r="I198" s="294"/>
      <c r="J198" s="294"/>
      <c r="K198" s="294"/>
    </row>
    <row r="199" spans="1:11" s="295" customFormat="1">
      <c r="A199" s="294"/>
      <c r="B199" s="294"/>
      <c r="C199" s="294"/>
      <c r="D199" s="294"/>
      <c r="E199" s="294"/>
      <c r="F199" s="297"/>
      <c r="H199" s="294"/>
      <c r="I199" s="294"/>
      <c r="J199" s="294"/>
      <c r="K199" s="294"/>
    </row>
    <row r="200" spans="1:11" s="295" customFormat="1">
      <c r="A200" s="294"/>
      <c r="B200" s="294"/>
      <c r="C200" s="294"/>
      <c r="D200" s="294"/>
      <c r="E200" s="294"/>
      <c r="F200" s="297"/>
      <c r="H200" s="294"/>
      <c r="I200" s="294"/>
      <c r="J200" s="294"/>
      <c r="K200" s="294"/>
    </row>
    <row r="201" spans="1:11" s="295" customFormat="1">
      <c r="A201" s="294"/>
      <c r="B201" s="294"/>
      <c r="C201" s="294"/>
      <c r="D201" s="294"/>
      <c r="E201" s="294"/>
      <c r="F201" s="297"/>
      <c r="H201" s="294"/>
      <c r="I201" s="294"/>
      <c r="J201" s="294"/>
      <c r="K201" s="294"/>
    </row>
    <row r="202" spans="1:11" s="295" customFormat="1">
      <c r="A202" s="294"/>
      <c r="B202" s="294"/>
      <c r="C202" s="294"/>
      <c r="D202" s="294"/>
      <c r="E202" s="294"/>
      <c r="F202" s="297"/>
      <c r="H202" s="294"/>
      <c r="I202" s="294"/>
      <c r="J202" s="294"/>
      <c r="K202" s="294"/>
    </row>
    <row r="203" spans="1:11" s="295" customFormat="1">
      <c r="A203" s="294"/>
      <c r="B203" s="294"/>
      <c r="C203" s="294"/>
      <c r="D203" s="294"/>
      <c r="E203" s="294"/>
      <c r="F203" s="297"/>
      <c r="H203" s="294"/>
      <c r="I203" s="294"/>
      <c r="J203" s="294"/>
      <c r="K203" s="294"/>
    </row>
    <row r="204" spans="1:11" s="295" customFormat="1">
      <c r="A204" s="294"/>
      <c r="B204" s="294"/>
      <c r="C204" s="294"/>
      <c r="D204" s="294"/>
      <c r="E204" s="294"/>
      <c r="F204" s="297"/>
      <c r="H204" s="294"/>
      <c r="I204" s="294"/>
      <c r="J204" s="294"/>
      <c r="K204" s="294"/>
    </row>
    <row r="205" spans="1:11" s="295" customFormat="1">
      <c r="A205" s="294"/>
      <c r="B205" s="294"/>
      <c r="C205" s="294"/>
      <c r="D205" s="294"/>
      <c r="E205" s="294"/>
      <c r="F205" s="297"/>
      <c r="H205" s="294"/>
      <c r="I205" s="294"/>
      <c r="J205" s="294"/>
      <c r="K205" s="294"/>
    </row>
    <row r="206" spans="1:11" s="295" customFormat="1">
      <c r="A206" s="294"/>
      <c r="B206" s="294"/>
      <c r="C206" s="294"/>
      <c r="D206" s="294"/>
      <c r="E206" s="294"/>
      <c r="F206" s="297"/>
      <c r="H206" s="294"/>
      <c r="I206" s="294"/>
      <c r="J206" s="294"/>
      <c r="K206" s="294"/>
    </row>
  </sheetData>
  <mergeCells count="2">
    <mergeCell ref="A48:F48"/>
    <mergeCell ref="C1:G1"/>
  </mergeCells>
  <pageMargins left="0.70866141732283472" right="0.11811023622047245" top="0.74803149606299213" bottom="0.74803149606299213" header="0.31496062992125984" footer="0.31496062992125984"/>
  <pageSetup paperSize="9" scale="8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F788-EB12-4030-B429-BDF4F041C818}">
  <dimension ref="A1:K178"/>
  <sheetViews>
    <sheetView tabSelected="1" view="pageBreakPreview" zoomScaleNormal="100" zoomScaleSheetLayoutView="100" workbookViewId="0">
      <selection activeCell="G42" sqref="G42:G48"/>
    </sheetView>
  </sheetViews>
  <sheetFormatPr defaultColWidth="8.77734375" defaultRowHeight="13.2"/>
  <cols>
    <col min="1" max="1" width="9.109375" style="294" customWidth="1"/>
    <col min="2" max="2" width="10.44140625" style="294" customWidth="1"/>
    <col min="3" max="3" width="39.109375" style="294" customWidth="1"/>
    <col min="4" max="4" width="7.21875" style="294" customWidth="1"/>
    <col min="5" max="5" width="9.109375" style="294" customWidth="1"/>
    <col min="6" max="6" width="16.77734375" style="296" customWidth="1"/>
    <col min="7" max="7" width="19.109375" style="295" customWidth="1"/>
    <col min="8" max="16384" width="8.77734375" style="294"/>
  </cols>
  <sheetData>
    <row r="1" spans="1:7" ht="76.2" customHeight="1">
      <c r="A1" s="574"/>
      <c r="B1" s="575"/>
      <c r="C1" s="762" t="s">
        <v>765</v>
      </c>
      <c r="D1" s="762"/>
      <c r="E1" s="762"/>
      <c r="F1" s="762"/>
      <c r="G1" s="763"/>
    </row>
    <row r="2" spans="1:7" ht="30" customHeight="1">
      <c r="A2" s="332" t="s">
        <v>1</v>
      </c>
      <c r="B2" s="330" t="s">
        <v>2</v>
      </c>
      <c r="C2" s="329" t="s">
        <v>3</v>
      </c>
      <c r="D2" s="329" t="s">
        <v>4</v>
      </c>
      <c r="E2" s="329" t="s">
        <v>5</v>
      </c>
      <c r="F2" s="328" t="s">
        <v>6</v>
      </c>
      <c r="G2" s="359" t="s">
        <v>7</v>
      </c>
    </row>
    <row r="3" spans="1:7" ht="29.25" customHeight="1">
      <c r="A3" s="493" t="s">
        <v>454</v>
      </c>
      <c r="B3" s="317" t="s">
        <v>508</v>
      </c>
      <c r="C3" s="327" t="s">
        <v>766</v>
      </c>
      <c r="D3" s="219"/>
      <c r="E3" s="320"/>
      <c r="F3" s="323"/>
      <c r="G3" s="360"/>
    </row>
    <row r="4" spans="1:7" ht="6.6" customHeight="1">
      <c r="A4" s="493"/>
      <c r="B4" s="317"/>
      <c r="C4" s="325"/>
      <c r="D4" s="219"/>
      <c r="E4" s="320"/>
      <c r="F4" s="323"/>
      <c r="G4" s="360"/>
    </row>
    <row r="5" spans="1:7" ht="26.4">
      <c r="A5" s="493" t="s">
        <v>455</v>
      </c>
      <c r="B5" s="326" t="s">
        <v>183</v>
      </c>
      <c r="C5" s="325" t="s">
        <v>184</v>
      </c>
      <c r="D5" s="219"/>
      <c r="E5" s="320"/>
      <c r="F5" s="323"/>
      <c r="G5" s="360"/>
    </row>
    <row r="6" spans="1:7" ht="6.6" customHeight="1">
      <c r="A6" s="493"/>
      <c r="B6" s="326"/>
      <c r="C6" s="325"/>
      <c r="D6" s="219"/>
      <c r="E6" s="320"/>
      <c r="F6" s="323"/>
      <c r="G6" s="360"/>
    </row>
    <row r="7" spans="1:7" ht="26.4">
      <c r="A7" s="493" t="s">
        <v>456</v>
      </c>
      <c r="B7" s="437" t="s">
        <v>247</v>
      </c>
      <c r="C7" s="322" t="s">
        <v>248</v>
      </c>
      <c r="D7" s="219"/>
      <c r="E7" s="320"/>
      <c r="F7" s="337"/>
      <c r="G7" s="361"/>
    </row>
    <row r="8" spans="1:7" ht="13.2" customHeight="1">
      <c r="A8" s="307"/>
      <c r="B8" s="317"/>
      <c r="C8" s="322"/>
      <c r="D8" s="219"/>
      <c r="E8" s="320"/>
      <c r="F8" s="337"/>
      <c r="G8" s="361"/>
    </row>
    <row r="9" spans="1:7" ht="26.4">
      <c r="A9" s="493"/>
      <c r="B9" s="303" t="s">
        <v>39</v>
      </c>
      <c r="C9" s="144" t="s">
        <v>514</v>
      </c>
      <c r="D9" s="219"/>
      <c r="E9" s="320"/>
      <c r="F9" s="337"/>
      <c r="G9" s="361"/>
    </row>
    <row r="10" spans="1:7" ht="13.2" customHeight="1">
      <c r="A10" s="307"/>
      <c r="B10" s="317"/>
      <c r="C10" s="324"/>
      <c r="D10" s="219"/>
      <c r="E10" s="320"/>
      <c r="F10" s="337"/>
      <c r="G10" s="361"/>
    </row>
    <row r="11" spans="1:7" ht="28.95" customHeight="1">
      <c r="A11" s="307"/>
      <c r="B11" s="317"/>
      <c r="C11" s="144" t="s">
        <v>513</v>
      </c>
      <c r="D11" s="303"/>
      <c r="E11" s="320"/>
      <c r="F11" s="337"/>
      <c r="G11" s="361"/>
    </row>
    <row r="12" spans="1:7" ht="7.8" customHeight="1">
      <c r="A12" s="307"/>
      <c r="B12" s="317"/>
      <c r="C12" s="324"/>
      <c r="D12" s="303"/>
      <c r="E12" s="320"/>
      <c r="F12" s="337"/>
      <c r="G12" s="361"/>
    </row>
    <row r="13" spans="1:7" ht="13.2" customHeight="1">
      <c r="A13" s="307" t="s">
        <v>457</v>
      </c>
      <c r="B13" s="303"/>
      <c r="C13" s="144" t="s">
        <v>512</v>
      </c>
      <c r="D13" s="303" t="s">
        <v>65</v>
      </c>
      <c r="E13" s="320">
        <v>0</v>
      </c>
      <c r="F13" s="337"/>
      <c r="G13" s="361" t="s">
        <v>461</v>
      </c>
    </row>
    <row r="14" spans="1:7" ht="13.2" customHeight="1">
      <c r="A14" s="307"/>
      <c r="B14" s="303"/>
      <c r="C14" s="144"/>
      <c r="D14" s="303"/>
      <c r="E14" s="320"/>
      <c r="F14" s="337"/>
      <c r="G14" s="361"/>
    </row>
    <row r="15" spans="1:7" ht="13.2" customHeight="1">
      <c r="A15" s="307" t="s">
        <v>458</v>
      </c>
      <c r="B15" s="303"/>
      <c r="C15" s="144" t="s">
        <v>511</v>
      </c>
      <c r="D15" s="303" t="s">
        <v>65</v>
      </c>
      <c r="E15" s="320">
        <v>95</v>
      </c>
      <c r="F15" s="337"/>
      <c r="G15" s="361"/>
    </row>
    <row r="16" spans="1:7" ht="13.2" customHeight="1">
      <c r="A16" s="307"/>
      <c r="B16" s="303"/>
      <c r="C16" s="144"/>
      <c r="D16" s="303"/>
      <c r="E16" s="320"/>
      <c r="F16" s="337"/>
      <c r="G16" s="361"/>
    </row>
    <row r="17" spans="1:11" ht="13.2" customHeight="1">
      <c r="A17" s="307" t="s">
        <v>459</v>
      </c>
      <c r="B17" s="303"/>
      <c r="C17" s="144" t="s">
        <v>510</v>
      </c>
      <c r="D17" s="303" t="s">
        <v>65</v>
      </c>
      <c r="E17" s="320">
        <v>15</v>
      </c>
      <c r="F17" s="337"/>
      <c r="G17" s="361"/>
    </row>
    <row r="18" spans="1:11" ht="13.2" customHeight="1">
      <c r="A18" s="307"/>
      <c r="B18" s="303"/>
      <c r="C18" s="144"/>
      <c r="D18" s="303"/>
      <c r="E18" s="320"/>
      <c r="F18" s="337"/>
      <c r="G18" s="361"/>
    </row>
    <row r="19" spans="1:11" ht="26.4">
      <c r="A19" s="307" t="s">
        <v>460</v>
      </c>
      <c r="B19" s="307"/>
      <c r="C19" s="144" t="s">
        <v>625</v>
      </c>
      <c r="D19" s="73" t="s">
        <v>131</v>
      </c>
      <c r="E19" s="320">
        <v>454</v>
      </c>
      <c r="F19" s="338"/>
      <c r="G19" s="362"/>
    </row>
    <row r="20" spans="1:11" ht="7.8" customHeight="1">
      <c r="A20" s="304"/>
      <c r="B20" s="307"/>
      <c r="C20" s="144"/>
      <c r="D20" s="303"/>
      <c r="E20" s="320"/>
      <c r="F20" s="337"/>
      <c r="G20" s="361"/>
    </row>
    <row r="21" spans="1:11" ht="26.4">
      <c r="A21" s="545" t="s">
        <v>509</v>
      </c>
      <c r="B21" s="317" t="s">
        <v>508</v>
      </c>
      <c r="C21" s="324" t="s">
        <v>507</v>
      </c>
      <c r="D21" s="303"/>
      <c r="E21" s="320"/>
      <c r="F21" s="337"/>
      <c r="G21" s="361"/>
    </row>
    <row r="22" spans="1:11" s="301" customFormat="1" ht="7.2" customHeight="1">
      <c r="A22" s="311"/>
      <c r="B22" s="73"/>
      <c r="C22" s="322"/>
      <c r="D22" s="303"/>
      <c r="E22" s="438"/>
      <c r="F22" s="231"/>
      <c r="G22" s="339" t="str">
        <f t="shared" ref="G22" si="0">IF(F22="","",E22*F22)</f>
        <v/>
      </c>
      <c r="H22" s="302"/>
      <c r="I22" s="302"/>
      <c r="J22" s="302"/>
      <c r="K22" s="302"/>
    </row>
    <row r="23" spans="1:11" s="301" customFormat="1" ht="39.6">
      <c r="A23" s="304" t="s">
        <v>506</v>
      </c>
      <c r="B23" s="307" t="s">
        <v>38</v>
      </c>
      <c r="C23" s="439" t="s">
        <v>505</v>
      </c>
      <c r="D23" s="303"/>
      <c r="E23" s="320"/>
      <c r="F23" s="338"/>
      <c r="G23" s="362"/>
      <c r="H23" s="302"/>
      <c r="I23" s="302"/>
      <c r="J23" s="302"/>
      <c r="K23" s="302"/>
    </row>
    <row r="24" spans="1:11" s="301" customFormat="1">
      <c r="A24" s="311"/>
      <c r="B24" s="311"/>
      <c r="C24" s="322"/>
      <c r="D24" s="303"/>
      <c r="E24" s="438"/>
      <c r="F24" s="231"/>
      <c r="G24" s="339"/>
      <c r="H24" s="302"/>
      <c r="I24" s="302"/>
      <c r="J24" s="302"/>
      <c r="K24" s="302"/>
    </row>
    <row r="25" spans="1:11" s="313" customFormat="1">
      <c r="A25" s="304" t="s">
        <v>548</v>
      </c>
      <c r="B25" s="311"/>
      <c r="C25" s="321" t="s">
        <v>504</v>
      </c>
      <c r="D25" s="303" t="s">
        <v>65</v>
      </c>
      <c r="E25" s="548">
        <v>110</v>
      </c>
      <c r="F25" s="551"/>
      <c r="G25" s="362"/>
      <c r="H25" s="314"/>
      <c r="I25" s="314"/>
      <c r="J25" s="314"/>
      <c r="K25" s="314"/>
    </row>
    <row r="26" spans="1:11" s="301" customFormat="1">
      <c r="A26" s="309"/>
      <c r="B26" s="304"/>
      <c r="C26" s="316"/>
      <c r="D26" s="303"/>
      <c r="E26" s="549"/>
      <c r="F26" s="551"/>
      <c r="G26" s="362"/>
      <c r="H26" s="302"/>
      <c r="I26" s="302"/>
      <c r="J26" s="302"/>
      <c r="K26" s="302"/>
    </row>
    <row r="27" spans="1:11" s="313" customFormat="1">
      <c r="A27" s="545" t="s">
        <v>626</v>
      </c>
      <c r="B27" s="319" t="s">
        <v>39</v>
      </c>
      <c r="C27" s="318" t="s">
        <v>503</v>
      </c>
      <c r="D27" s="317"/>
      <c r="E27" s="550"/>
      <c r="F27" s="233"/>
      <c r="G27" s="340"/>
      <c r="H27" s="314"/>
      <c r="I27" s="314"/>
      <c r="J27" s="314"/>
      <c r="K27" s="314"/>
    </row>
    <row r="28" spans="1:11" s="313" customFormat="1" ht="7.8" customHeight="1">
      <c r="A28" s="309"/>
      <c r="B28" s="309"/>
      <c r="C28" s="316"/>
      <c r="D28" s="303"/>
      <c r="E28" s="312"/>
      <c r="F28" s="231"/>
      <c r="G28" s="341"/>
      <c r="H28" s="314"/>
      <c r="I28" s="314"/>
      <c r="J28" s="314"/>
      <c r="K28" s="314"/>
    </row>
    <row r="29" spans="1:11" s="313" customFormat="1" ht="39" customHeight="1">
      <c r="A29" s="304" t="s">
        <v>627</v>
      </c>
      <c r="B29" s="309"/>
      <c r="C29" s="315" t="s">
        <v>502</v>
      </c>
      <c r="D29" s="303"/>
      <c r="E29" s="312"/>
      <c r="F29" s="231"/>
      <c r="G29" s="341"/>
      <c r="H29" s="314"/>
      <c r="I29" s="314"/>
      <c r="J29" s="314"/>
      <c r="K29" s="314"/>
    </row>
    <row r="30" spans="1:11" s="313" customFormat="1" ht="8.4" customHeight="1">
      <c r="A30" s="309"/>
      <c r="B30" s="309"/>
      <c r="C30" s="315"/>
      <c r="D30" s="303"/>
      <c r="E30" s="312"/>
      <c r="F30" s="231"/>
      <c r="G30" s="341"/>
      <c r="H30" s="314"/>
      <c r="I30" s="314"/>
      <c r="J30" s="314"/>
      <c r="K30" s="314"/>
    </row>
    <row r="31" spans="1:11" s="301" customFormat="1">
      <c r="A31" s="304" t="s">
        <v>628</v>
      </c>
      <c r="B31" s="309"/>
      <c r="C31" s="306" t="s">
        <v>501</v>
      </c>
      <c r="D31" s="303" t="s">
        <v>64</v>
      </c>
      <c r="E31" s="312">
        <v>1</v>
      </c>
      <c r="F31" s="231"/>
      <c r="G31" s="362"/>
      <c r="H31" s="302"/>
      <c r="I31" s="302"/>
      <c r="J31" s="302"/>
      <c r="K31" s="302"/>
    </row>
    <row r="32" spans="1:11" s="301" customFormat="1">
      <c r="A32" s="309"/>
      <c r="B32" s="309"/>
      <c r="C32" s="306"/>
      <c r="D32" s="303"/>
      <c r="E32" s="440"/>
      <c r="F32" s="231"/>
      <c r="G32" s="341"/>
      <c r="H32" s="302"/>
      <c r="I32" s="302"/>
      <c r="J32" s="302"/>
      <c r="K32" s="302"/>
    </row>
    <row r="33" spans="1:11" s="301" customFormat="1">
      <c r="A33" s="304" t="s">
        <v>629</v>
      </c>
      <c r="B33" s="309"/>
      <c r="C33" s="305" t="s">
        <v>630</v>
      </c>
      <c r="D33" s="303" t="s">
        <v>64</v>
      </c>
      <c r="E33" s="310">
        <v>1</v>
      </c>
      <c r="F33" s="231"/>
      <c r="G33" s="362"/>
      <c r="H33" s="302"/>
      <c r="I33" s="302"/>
      <c r="J33" s="302"/>
      <c r="K33" s="302"/>
    </row>
    <row r="34" spans="1:11" s="301" customFormat="1" ht="6.6" customHeight="1">
      <c r="A34" s="304"/>
      <c r="B34" s="309"/>
      <c r="C34" s="305"/>
      <c r="D34" s="303"/>
      <c r="E34" s="440"/>
      <c r="F34" s="251"/>
      <c r="G34" s="362"/>
      <c r="H34" s="302"/>
      <c r="I34" s="302"/>
      <c r="J34" s="302"/>
      <c r="K34" s="302"/>
    </row>
    <row r="35" spans="1:11" s="301" customFormat="1" ht="26.4">
      <c r="A35" s="309"/>
      <c r="B35" s="493" t="s">
        <v>261</v>
      </c>
      <c r="C35" s="512" t="s">
        <v>262</v>
      </c>
      <c r="D35" s="303"/>
      <c r="E35" s="548"/>
      <c r="F35" s="551"/>
      <c r="G35" s="362"/>
      <c r="H35" s="302"/>
      <c r="I35" s="302"/>
      <c r="J35" s="302"/>
      <c r="K35" s="302"/>
    </row>
    <row r="36" spans="1:11" s="301" customFormat="1" ht="7.8" customHeight="1">
      <c r="A36" s="309"/>
      <c r="B36" s="309"/>
      <c r="C36" s="316"/>
      <c r="D36" s="303"/>
      <c r="E36" s="548"/>
      <c r="F36" s="551"/>
      <c r="G36" s="362"/>
      <c r="H36" s="302"/>
      <c r="I36" s="302"/>
      <c r="J36" s="302"/>
      <c r="K36" s="302"/>
    </row>
    <row r="37" spans="1:11" s="301" customFormat="1" ht="24" customHeight="1">
      <c r="A37" s="309"/>
      <c r="B37" s="545" t="s">
        <v>631</v>
      </c>
      <c r="C37" s="308" t="s">
        <v>264</v>
      </c>
      <c r="D37" s="308"/>
      <c r="E37" s="310"/>
      <c r="F37" s="251"/>
      <c r="G37" s="341"/>
      <c r="H37" s="302"/>
      <c r="I37" s="302"/>
      <c r="J37" s="302"/>
      <c r="K37" s="302"/>
    </row>
    <row r="38" spans="1:11" s="301" customFormat="1">
      <c r="A38" s="309"/>
      <c r="B38" s="304"/>
      <c r="C38" s="305"/>
      <c r="D38" s="305"/>
      <c r="E38" s="310"/>
      <c r="F38" s="251"/>
      <c r="G38" s="341"/>
      <c r="H38" s="302"/>
      <c r="I38" s="302"/>
      <c r="J38" s="302"/>
      <c r="K38" s="302"/>
    </row>
    <row r="39" spans="1:11" s="301" customFormat="1">
      <c r="A39" s="309"/>
      <c r="B39" s="309"/>
      <c r="C39" s="308" t="s">
        <v>265</v>
      </c>
      <c r="D39" s="311" t="s">
        <v>131</v>
      </c>
      <c r="E39" s="310">
        <v>60</v>
      </c>
      <c r="F39" s="251"/>
      <c r="G39" s="361" t="s">
        <v>461</v>
      </c>
      <c r="H39" s="302"/>
      <c r="I39" s="302"/>
      <c r="J39" s="302"/>
      <c r="K39" s="302"/>
    </row>
    <row r="40" spans="1:11" s="301" customFormat="1">
      <c r="A40" s="309"/>
      <c r="B40" s="309"/>
      <c r="C40" s="308"/>
      <c r="D40" s="511"/>
      <c r="E40" s="310"/>
      <c r="F40" s="251"/>
      <c r="G40" s="341"/>
      <c r="H40" s="302"/>
      <c r="I40" s="302"/>
      <c r="J40" s="302"/>
      <c r="K40" s="302"/>
    </row>
    <row r="41" spans="1:11" s="301" customFormat="1">
      <c r="A41" s="309"/>
      <c r="B41" s="528"/>
      <c r="C41" s="530" t="s">
        <v>266</v>
      </c>
      <c r="D41" s="311" t="s">
        <v>131</v>
      </c>
      <c r="E41" s="310">
        <v>175</v>
      </c>
      <c r="F41" s="251"/>
      <c r="G41" s="361" t="s">
        <v>461</v>
      </c>
      <c r="H41" s="302"/>
      <c r="I41" s="302"/>
      <c r="J41" s="302"/>
      <c r="K41" s="302"/>
    </row>
    <row r="42" spans="1:11" s="301" customFormat="1">
      <c r="A42" s="309"/>
      <c r="B42" s="309"/>
      <c r="C42" s="488"/>
      <c r="D42" s="307"/>
      <c r="E42" s="546"/>
      <c r="F42" s="231"/>
      <c r="G42" s="339"/>
      <c r="H42" s="302"/>
      <c r="I42" s="302"/>
      <c r="J42" s="302"/>
      <c r="K42" s="302"/>
    </row>
    <row r="43" spans="1:11" s="301" customFormat="1">
      <c r="A43" s="304"/>
      <c r="B43" s="528" t="s">
        <v>632</v>
      </c>
      <c r="C43" s="547" t="s">
        <v>270</v>
      </c>
      <c r="D43" s="307"/>
      <c r="E43" s="533"/>
      <c r="F43" s="231"/>
      <c r="G43" s="363"/>
      <c r="H43" s="302"/>
      <c r="I43" s="302"/>
      <c r="J43" s="302"/>
      <c r="K43" s="302"/>
    </row>
    <row r="44" spans="1:11" s="301" customFormat="1">
      <c r="A44" s="309"/>
      <c r="B44" s="528"/>
      <c r="C44" s="530"/>
      <c r="D44" s="307"/>
      <c r="E44" s="533"/>
      <c r="F44" s="231"/>
      <c r="G44" s="363"/>
      <c r="H44" s="302"/>
      <c r="I44" s="302"/>
      <c r="J44" s="302"/>
      <c r="K44" s="302"/>
    </row>
    <row r="45" spans="1:11" s="301" customFormat="1">
      <c r="A45" s="304"/>
      <c r="B45" s="528"/>
      <c r="C45" s="308" t="s">
        <v>265</v>
      </c>
      <c r="D45" s="311" t="s">
        <v>131</v>
      </c>
      <c r="E45" s="533">
        <v>60</v>
      </c>
      <c r="F45" s="251"/>
      <c r="G45" s="362"/>
      <c r="H45" s="302"/>
      <c r="I45" s="302"/>
      <c r="J45" s="302"/>
      <c r="K45" s="302"/>
    </row>
    <row r="46" spans="1:11" s="301" customFormat="1">
      <c r="A46" s="309"/>
      <c r="B46" s="528"/>
      <c r="C46" s="308"/>
      <c r="D46" s="307"/>
      <c r="E46" s="533"/>
      <c r="F46" s="251"/>
      <c r="G46" s="341"/>
      <c r="H46" s="302"/>
      <c r="I46" s="302"/>
      <c r="J46" s="302"/>
      <c r="K46" s="302"/>
    </row>
    <row r="47" spans="1:11" s="301" customFormat="1">
      <c r="A47" s="516"/>
      <c r="B47" s="528"/>
      <c r="C47" s="530" t="s">
        <v>266</v>
      </c>
      <c r="D47" s="311" t="s">
        <v>131</v>
      </c>
      <c r="E47" s="533">
        <v>50</v>
      </c>
      <c r="F47" s="231"/>
      <c r="G47" s="362"/>
      <c r="H47" s="302"/>
      <c r="I47" s="302"/>
      <c r="J47" s="302"/>
      <c r="K47" s="302"/>
    </row>
    <row r="48" spans="1:11" s="298" customFormat="1" ht="25.2" customHeight="1">
      <c r="A48" s="300" t="s">
        <v>36</v>
      </c>
      <c r="B48" s="299"/>
      <c r="C48" s="299"/>
      <c r="D48" s="299"/>
      <c r="E48" s="299"/>
      <c r="F48" s="342"/>
      <c r="G48" s="544"/>
    </row>
    <row r="106" spans="1:11" s="295" customFormat="1">
      <c r="A106" s="294"/>
      <c r="B106" s="294"/>
      <c r="C106" s="294"/>
      <c r="D106" s="294"/>
      <c r="E106" s="294"/>
      <c r="F106" s="297"/>
      <c r="H106" s="294"/>
      <c r="I106" s="294"/>
      <c r="J106" s="294"/>
      <c r="K106" s="294"/>
    </row>
    <row r="107" spans="1:11" s="295" customFormat="1">
      <c r="A107" s="294"/>
      <c r="B107" s="294"/>
      <c r="C107" s="294"/>
      <c r="D107" s="294"/>
      <c r="E107" s="294"/>
      <c r="F107" s="297"/>
      <c r="H107" s="294"/>
      <c r="I107" s="294"/>
      <c r="J107" s="294"/>
      <c r="K107" s="294"/>
    </row>
    <row r="108" spans="1:11" s="295" customFormat="1">
      <c r="A108" s="294"/>
      <c r="B108" s="294"/>
      <c r="C108" s="294"/>
      <c r="D108" s="294"/>
      <c r="E108" s="294"/>
      <c r="F108" s="297"/>
      <c r="H108" s="294"/>
      <c r="I108" s="294"/>
      <c r="J108" s="294"/>
      <c r="K108" s="294"/>
    </row>
    <row r="109" spans="1:11" s="295" customFormat="1">
      <c r="A109" s="294"/>
      <c r="B109" s="294"/>
      <c r="C109" s="294"/>
      <c r="D109" s="294"/>
      <c r="E109" s="294"/>
      <c r="F109" s="297"/>
      <c r="H109" s="294"/>
      <c r="I109" s="294"/>
      <c r="J109" s="294"/>
      <c r="K109" s="294"/>
    </row>
    <row r="110" spans="1:11" s="295" customFormat="1">
      <c r="A110" s="294"/>
      <c r="B110" s="294"/>
      <c r="C110" s="294"/>
      <c r="D110" s="294"/>
      <c r="E110" s="294"/>
      <c r="F110" s="297"/>
      <c r="H110" s="294"/>
      <c r="I110" s="294"/>
      <c r="J110" s="294"/>
      <c r="K110" s="294"/>
    </row>
    <row r="111" spans="1:11" s="295" customFormat="1">
      <c r="A111" s="294"/>
      <c r="B111" s="294"/>
      <c r="C111" s="294"/>
      <c r="D111" s="294"/>
      <c r="E111" s="294"/>
      <c r="F111" s="297"/>
      <c r="H111" s="294"/>
      <c r="I111" s="294"/>
      <c r="J111" s="294"/>
      <c r="K111" s="294"/>
    </row>
    <row r="112" spans="1:11" s="295" customFormat="1">
      <c r="A112" s="294"/>
      <c r="B112" s="294"/>
      <c r="C112" s="294"/>
      <c r="D112" s="294"/>
      <c r="E112" s="294"/>
      <c r="F112" s="297"/>
      <c r="H112" s="294"/>
      <c r="I112" s="294"/>
      <c r="J112" s="294"/>
      <c r="K112" s="294"/>
    </row>
    <row r="113" spans="1:11" s="295" customFormat="1">
      <c r="A113" s="294"/>
      <c r="B113" s="294"/>
      <c r="C113" s="294"/>
      <c r="D113" s="294"/>
      <c r="E113" s="294"/>
      <c r="F113" s="297"/>
      <c r="H113" s="294"/>
      <c r="I113" s="294"/>
      <c r="J113" s="294"/>
      <c r="K113" s="294"/>
    </row>
    <row r="114" spans="1:11" s="295" customFormat="1">
      <c r="A114" s="294"/>
      <c r="B114" s="294"/>
      <c r="C114" s="294"/>
      <c r="D114" s="294"/>
      <c r="E114" s="294"/>
      <c r="F114" s="297"/>
      <c r="H114" s="294"/>
      <c r="I114" s="294"/>
      <c r="J114" s="294"/>
      <c r="K114" s="294"/>
    </row>
    <row r="115" spans="1:11" s="295" customFormat="1">
      <c r="A115" s="294"/>
      <c r="B115" s="294"/>
      <c r="C115" s="294"/>
      <c r="D115" s="294"/>
      <c r="E115" s="294"/>
      <c r="F115" s="297"/>
      <c r="H115" s="294"/>
      <c r="I115" s="294"/>
      <c r="J115" s="294"/>
      <c r="K115" s="294"/>
    </row>
    <row r="116" spans="1:11" s="295" customFormat="1">
      <c r="A116" s="294"/>
      <c r="B116" s="294"/>
      <c r="C116" s="294"/>
      <c r="D116" s="294"/>
      <c r="E116" s="294"/>
      <c r="F116" s="297"/>
      <c r="H116" s="294"/>
      <c r="I116" s="294"/>
      <c r="J116" s="294"/>
      <c r="K116" s="294"/>
    </row>
    <row r="117" spans="1:11" s="295" customFormat="1">
      <c r="A117" s="294"/>
      <c r="B117" s="294"/>
      <c r="C117" s="294"/>
      <c r="D117" s="294"/>
      <c r="E117" s="294"/>
      <c r="F117" s="297"/>
      <c r="H117" s="294"/>
      <c r="I117" s="294"/>
      <c r="J117" s="294"/>
      <c r="K117" s="294"/>
    </row>
    <row r="118" spans="1:11" s="295" customFormat="1">
      <c r="A118" s="294"/>
      <c r="B118" s="294"/>
      <c r="C118" s="294"/>
      <c r="D118" s="294"/>
      <c r="E118" s="294"/>
      <c r="F118" s="297"/>
      <c r="H118" s="294"/>
      <c r="I118" s="294"/>
      <c r="J118" s="294"/>
      <c r="K118" s="294"/>
    </row>
    <row r="119" spans="1:11" s="295" customFormat="1">
      <c r="A119" s="294"/>
      <c r="B119" s="294"/>
      <c r="C119" s="294"/>
      <c r="D119" s="294"/>
      <c r="E119" s="294"/>
      <c r="F119" s="297"/>
      <c r="H119" s="294"/>
      <c r="I119" s="294"/>
      <c r="J119" s="294"/>
      <c r="K119" s="294"/>
    </row>
    <row r="120" spans="1:11" s="295" customFormat="1">
      <c r="A120" s="294"/>
      <c r="B120" s="294"/>
      <c r="C120" s="294"/>
      <c r="D120" s="294"/>
      <c r="E120" s="294"/>
      <c r="F120" s="297"/>
      <c r="H120" s="294"/>
      <c r="I120" s="294"/>
      <c r="J120" s="294"/>
      <c r="K120" s="294"/>
    </row>
    <row r="121" spans="1:11" s="295" customFormat="1">
      <c r="A121" s="294"/>
      <c r="B121" s="294"/>
      <c r="C121" s="294"/>
      <c r="D121" s="294"/>
      <c r="E121" s="294"/>
      <c r="F121" s="297"/>
      <c r="H121" s="294"/>
      <c r="I121" s="294"/>
      <c r="J121" s="294"/>
      <c r="K121" s="294"/>
    </row>
    <row r="122" spans="1:11" s="295" customFormat="1">
      <c r="A122" s="294"/>
      <c r="B122" s="294"/>
      <c r="C122" s="294"/>
      <c r="D122" s="294"/>
      <c r="E122" s="294"/>
      <c r="F122" s="297"/>
      <c r="H122" s="294"/>
      <c r="I122" s="294"/>
      <c r="J122" s="294"/>
      <c r="K122" s="294"/>
    </row>
    <row r="123" spans="1:11" s="295" customFormat="1">
      <c r="A123" s="294"/>
      <c r="B123" s="294"/>
      <c r="C123" s="294"/>
      <c r="D123" s="294"/>
      <c r="E123" s="294"/>
      <c r="F123" s="297"/>
      <c r="H123" s="294"/>
      <c r="I123" s="294"/>
      <c r="J123" s="294"/>
      <c r="K123" s="294"/>
    </row>
    <row r="124" spans="1:11" s="295" customFormat="1">
      <c r="A124" s="294"/>
      <c r="B124" s="294"/>
      <c r="C124" s="294"/>
      <c r="D124" s="294"/>
      <c r="E124" s="294"/>
      <c r="F124" s="297"/>
      <c r="H124" s="294"/>
      <c r="I124" s="294"/>
      <c r="J124" s="294"/>
      <c r="K124" s="294"/>
    </row>
    <row r="125" spans="1:11" s="295" customFormat="1">
      <c r="A125" s="294"/>
      <c r="B125" s="294"/>
      <c r="C125" s="294"/>
      <c r="D125" s="294"/>
      <c r="E125" s="294"/>
      <c r="F125" s="297"/>
      <c r="H125" s="294"/>
      <c r="I125" s="294"/>
      <c r="J125" s="294"/>
      <c r="K125" s="294"/>
    </row>
    <row r="126" spans="1:11" s="295" customFormat="1">
      <c r="A126" s="294"/>
      <c r="B126" s="294"/>
      <c r="C126" s="294"/>
      <c r="D126" s="294"/>
      <c r="E126" s="294"/>
      <c r="F126" s="297"/>
      <c r="H126" s="294"/>
      <c r="I126" s="294"/>
      <c r="J126" s="294"/>
      <c r="K126" s="294"/>
    </row>
    <row r="127" spans="1:11" s="295" customFormat="1">
      <c r="A127" s="294"/>
      <c r="B127" s="294"/>
      <c r="C127" s="294"/>
      <c r="D127" s="294"/>
      <c r="E127" s="294"/>
      <c r="F127" s="297"/>
      <c r="H127" s="294"/>
      <c r="I127" s="294"/>
      <c r="J127" s="294"/>
      <c r="K127" s="294"/>
    </row>
    <row r="128" spans="1:11" s="295" customFormat="1">
      <c r="A128" s="294"/>
      <c r="B128" s="294"/>
      <c r="C128" s="294"/>
      <c r="D128" s="294"/>
      <c r="E128" s="294"/>
      <c r="F128" s="297"/>
      <c r="H128" s="294"/>
      <c r="I128" s="294"/>
      <c r="J128" s="294"/>
      <c r="K128" s="294"/>
    </row>
    <row r="129" spans="1:11" s="295" customFormat="1">
      <c r="A129" s="294"/>
      <c r="B129" s="294"/>
      <c r="C129" s="294"/>
      <c r="D129" s="294"/>
      <c r="E129" s="294"/>
      <c r="F129" s="297"/>
      <c r="H129" s="294"/>
      <c r="I129" s="294"/>
      <c r="J129" s="294"/>
      <c r="K129" s="294"/>
    </row>
    <row r="130" spans="1:11" s="295" customFormat="1">
      <c r="A130" s="294"/>
      <c r="B130" s="294"/>
      <c r="C130" s="294"/>
      <c r="D130" s="294"/>
      <c r="E130" s="294"/>
      <c r="F130" s="297"/>
      <c r="H130" s="294"/>
      <c r="I130" s="294"/>
      <c r="J130" s="294"/>
      <c r="K130" s="294"/>
    </row>
    <row r="131" spans="1:11" s="295" customFormat="1">
      <c r="A131" s="294"/>
      <c r="B131" s="294"/>
      <c r="C131" s="294"/>
      <c r="D131" s="294"/>
      <c r="E131" s="294"/>
      <c r="F131" s="297"/>
      <c r="H131" s="294"/>
      <c r="I131" s="294"/>
      <c r="J131" s="294"/>
      <c r="K131" s="294"/>
    </row>
    <row r="132" spans="1:11" s="295" customFormat="1">
      <c r="A132" s="294"/>
      <c r="B132" s="294"/>
      <c r="C132" s="294"/>
      <c r="D132" s="294"/>
      <c r="E132" s="294"/>
      <c r="F132" s="297"/>
      <c r="H132" s="294"/>
      <c r="I132" s="294"/>
      <c r="J132" s="294"/>
      <c r="K132" s="294"/>
    </row>
    <row r="133" spans="1:11" s="295" customFormat="1">
      <c r="A133" s="294"/>
      <c r="B133" s="294"/>
      <c r="C133" s="294"/>
      <c r="D133" s="294"/>
      <c r="E133" s="294"/>
      <c r="F133" s="297"/>
      <c r="H133" s="294"/>
      <c r="I133" s="294"/>
      <c r="J133" s="294"/>
      <c r="K133" s="294"/>
    </row>
    <row r="134" spans="1:11" s="295" customFormat="1">
      <c r="A134" s="294"/>
      <c r="B134" s="294"/>
      <c r="C134" s="294"/>
      <c r="D134" s="294"/>
      <c r="E134" s="294"/>
      <c r="F134" s="297"/>
      <c r="H134" s="294"/>
      <c r="I134" s="294"/>
      <c r="J134" s="294"/>
      <c r="K134" s="294"/>
    </row>
    <row r="135" spans="1:11" s="295" customFormat="1">
      <c r="A135" s="294"/>
      <c r="B135" s="294"/>
      <c r="C135" s="294"/>
      <c r="D135" s="294"/>
      <c r="E135" s="294"/>
      <c r="F135" s="297"/>
      <c r="H135" s="294"/>
      <c r="I135" s="294"/>
      <c r="J135" s="294"/>
      <c r="K135" s="294"/>
    </row>
    <row r="136" spans="1:11" s="295" customFormat="1">
      <c r="A136" s="294"/>
      <c r="B136" s="294"/>
      <c r="C136" s="294"/>
      <c r="D136" s="294"/>
      <c r="E136" s="294"/>
      <c r="F136" s="297"/>
      <c r="H136" s="294"/>
      <c r="I136" s="294"/>
      <c r="J136" s="294"/>
      <c r="K136" s="294"/>
    </row>
    <row r="144" spans="1:11" s="295" customFormat="1">
      <c r="A144" s="294"/>
      <c r="B144" s="294"/>
      <c r="C144" s="294"/>
      <c r="D144" s="294"/>
      <c r="E144" s="294"/>
      <c r="F144" s="297"/>
      <c r="H144" s="294"/>
      <c r="I144" s="294"/>
      <c r="J144" s="294"/>
      <c r="K144" s="294"/>
    </row>
    <row r="145" spans="1:11" s="295" customFormat="1">
      <c r="A145" s="294"/>
      <c r="B145" s="294"/>
      <c r="C145" s="294"/>
      <c r="D145" s="294"/>
      <c r="E145" s="294"/>
      <c r="F145" s="297"/>
      <c r="H145" s="294"/>
      <c r="I145" s="294"/>
      <c r="J145" s="294"/>
      <c r="K145" s="294"/>
    </row>
    <row r="146" spans="1:11" s="295" customFormat="1">
      <c r="A146" s="294"/>
      <c r="B146" s="294"/>
      <c r="C146" s="294"/>
      <c r="D146" s="294"/>
      <c r="E146" s="294"/>
      <c r="F146" s="297"/>
      <c r="H146" s="294"/>
      <c r="I146" s="294"/>
      <c r="J146" s="294"/>
      <c r="K146" s="294"/>
    </row>
    <row r="147" spans="1:11" s="295" customFormat="1">
      <c r="A147" s="294"/>
      <c r="B147" s="294"/>
      <c r="C147" s="294"/>
      <c r="D147" s="294"/>
      <c r="E147" s="294"/>
      <c r="F147" s="297"/>
      <c r="H147" s="294"/>
      <c r="I147" s="294"/>
      <c r="J147" s="294"/>
      <c r="K147" s="294"/>
    </row>
    <row r="148" spans="1:11" s="295" customFormat="1">
      <c r="A148" s="294"/>
      <c r="B148" s="294"/>
      <c r="C148" s="294"/>
      <c r="D148" s="294"/>
      <c r="E148" s="294"/>
      <c r="F148" s="297"/>
      <c r="H148" s="294"/>
      <c r="I148" s="294"/>
      <c r="J148" s="294"/>
      <c r="K148" s="294"/>
    </row>
    <row r="149" spans="1:11" s="295" customFormat="1">
      <c r="A149" s="294"/>
      <c r="B149" s="294"/>
      <c r="C149" s="294"/>
      <c r="D149" s="294"/>
      <c r="E149" s="294"/>
      <c r="F149" s="297"/>
      <c r="H149" s="294"/>
      <c r="I149" s="294"/>
      <c r="J149" s="294"/>
      <c r="K149" s="294"/>
    </row>
    <row r="150" spans="1:11" s="295" customFormat="1">
      <c r="A150" s="294"/>
      <c r="B150" s="294"/>
      <c r="C150" s="294"/>
      <c r="D150" s="294"/>
      <c r="E150" s="294"/>
      <c r="F150" s="297"/>
      <c r="H150" s="294"/>
      <c r="I150" s="294"/>
      <c r="J150" s="294"/>
      <c r="K150" s="294"/>
    </row>
    <row r="151" spans="1:11" s="295" customFormat="1">
      <c r="A151" s="294"/>
      <c r="B151" s="294"/>
      <c r="C151" s="294"/>
      <c r="D151" s="294"/>
      <c r="E151" s="294"/>
      <c r="F151" s="297"/>
      <c r="H151" s="294"/>
      <c r="I151" s="294"/>
      <c r="J151" s="294"/>
      <c r="K151" s="294"/>
    </row>
    <row r="152" spans="1:11" s="295" customFormat="1">
      <c r="A152" s="294"/>
      <c r="B152" s="294"/>
      <c r="C152" s="294"/>
      <c r="D152" s="294"/>
      <c r="E152" s="294"/>
      <c r="F152" s="297"/>
      <c r="H152" s="294"/>
      <c r="I152" s="294"/>
      <c r="J152" s="294"/>
      <c r="K152" s="294"/>
    </row>
    <row r="153" spans="1:11" s="295" customFormat="1">
      <c r="A153" s="294"/>
      <c r="B153" s="294"/>
      <c r="C153" s="294"/>
      <c r="D153" s="294"/>
      <c r="E153" s="294"/>
      <c r="F153" s="297"/>
      <c r="H153" s="294"/>
      <c r="I153" s="294"/>
      <c r="J153" s="294"/>
      <c r="K153" s="294"/>
    </row>
    <row r="154" spans="1:11" s="295" customFormat="1">
      <c r="A154" s="294"/>
      <c r="B154" s="294"/>
      <c r="C154" s="294"/>
      <c r="D154" s="294"/>
      <c r="E154" s="294"/>
      <c r="F154" s="297"/>
      <c r="H154" s="294"/>
      <c r="I154" s="294"/>
      <c r="J154" s="294"/>
      <c r="K154" s="294"/>
    </row>
    <row r="155" spans="1:11" s="295" customFormat="1">
      <c r="A155" s="294"/>
      <c r="B155" s="294"/>
      <c r="C155" s="294"/>
      <c r="D155" s="294"/>
      <c r="E155" s="294"/>
      <c r="F155" s="297"/>
      <c r="H155" s="294"/>
      <c r="I155" s="294"/>
      <c r="J155" s="294"/>
      <c r="K155" s="294"/>
    </row>
    <row r="156" spans="1:11" s="295" customFormat="1">
      <c r="A156" s="294"/>
      <c r="B156" s="294"/>
      <c r="C156" s="294"/>
      <c r="D156" s="294"/>
      <c r="E156" s="294"/>
      <c r="F156" s="297"/>
      <c r="H156" s="294"/>
      <c r="I156" s="294"/>
      <c r="J156" s="294"/>
      <c r="K156" s="294"/>
    </row>
    <row r="157" spans="1:11" s="295" customFormat="1">
      <c r="A157" s="294"/>
      <c r="B157" s="294"/>
      <c r="C157" s="294"/>
      <c r="D157" s="294"/>
      <c r="E157" s="294"/>
      <c r="F157" s="297"/>
      <c r="H157" s="294"/>
      <c r="I157" s="294"/>
      <c r="J157" s="294"/>
      <c r="K157" s="294"/>
    </row>
    <row r="158" spans="1:11" s="295" customFormat="1">
      <c r="A158" s="294"/>
      <c r="B158" s="294"/>
      <c r="C158" s="294"/>
      <c r="D158" s="294"/>
      <c r="E158" s="294"/>
      <c r="F158" s="297"/>
      <c r="H158" s="294"/>
      <c r="I158" s="294"/>
      <c r="J158" s="294"/>
      <c r="K158" s="294"/>
    </row>
    <row r="159" spans="1:11" s="295" customFormat="1">
      <c r="A159" s="294"/>
      <c r="B159" s="294"/>
      <c r="C159" s="294"/>
      <c r="D159" s="294"/>
      <c r="E159" s="294"/>
      <c r="F159" s="297"/>
      <c r="H159" s="294"/>
      <c r="I159" s="294"/>
      <c r="J159" s="294"/>
      <c r="K159" s="294"/>
    </row>
    <row r="160" spans="1:11" s="295" customFormat="1">
      <c r="A160" s="294"/>
      <c r="B160" s="294"/>
      <c r="C160" s="294"/>
      <c r="D160" s="294"/>
      <c r="E160" s="294"/>
      <c r="F160" s="297"/>
      <c r="H160" s="294"/>
      <c r="I160" s="294"/>
      <c r="J160" s="294"/>
      <c r="K160" s="294"/>
    </row>
    <row r="161" spans="1:11" s="295" customFormat="1">
      <c r="A161" s="294"/>
      <c r="B161" s="294"/>
      <c r="C161" s="294"/>
      <c r="D161" s="294"/>
      <c r="E161" s="294"/>
      <c r="F161" s="297"/>
      <c r="H161" s="294"/>
      <c r="I161" s="294"/>
      <c r="J161" s="294"/>
      <c r="K161" s="294"/>
    </row>
    <row r="162" spans="1:11" s="295" customFormat="1">
      <c r="A162" s="294"/>
      <c r="B162" s="294"/>
      <c r="C162" s="294"/>
      <c r="D162" s="294"/>
      <c r="E162" s="294"/>
      <c r="F162" s="297"/>
      <c r="H162" s="294"/>
      <c r="I162" s="294"/>
      <c r="J162" s="294"/>
      <c r="K162" s="294"/>
    </row>
    <row r="163" spans="1:11" s="295" customFormat="1">
      <c r="A163" s="294"/>
      <c r="B163" s="294"/>
      <c r="C163" s="294"/>
      <c r="D163" s="294"/>
      <c r="E163" s="294"/>
      <c r="F163" s="297"/>
      <c r="H163" s="294"/>
      <c r="I163" s="294"/>
      <c r="J163" s="294"/>
      <c r="K163" s="294"/>
    </row>
    <row r="164" spans="1:11" s="295" customFormat="1">
      <c r="A164" s="294"/>
      <c r="B164" s="294"/>
      <c r="C164" s="294"/>
      <c r="D164" s="294"/>
      <c r="E164" s="294"/>
      <c r="F164" s="297"/>
      <c r="H164" s="294"/>
      <c r="I164" s="294"/>
      <c r="J164" s="294"/>
      <c r="K164" s="294"/>
    </row>
    <row r="165" spans="1:11" s="295" customFormat="1">
      <c r="A165" s="294"/>
      <c r="B165" s="294"/>
      <c r="C165" s="294"/>
      <c r="D165" s="294"/>
      <c r="E165" s="294"/>
      <c r="F165" s="297"/>
      <c r="H165" s="294"/>
      <c r="I165" s="294"/>
      <c r="J165" s="294"/>
      <c r="K165" s="294"/>
    </row>
    <row r="166" spans="1:11" s="295" customFormat="1">
      <c r="A166" s="294"/>
      <c r="B166" s="294"/>
      <c r="C166" s="294"/>
      <c r="D166" s="294"/>
      <c r="E166" s="294"/>
      <c r="F166" s="297"/>
      <c r="H166" s="294"/>
      <c r="I166" s="294"/>
      <c r="J166" s="294"/>
      <c r="K166" s="294"/>
    </row>
    <row r="167" spans="1:11" s="295" customFormat="1">
      <c r="A167" s="294"/>
      <c r="B167" s="294"/>
      <c r="C167" s="294"/>
      <c r="D167" s="294"/>
      <c r="E167" s="294"/>
      <c r="F167" s="297"/>
      <c r="H167" s="294"/>
      <c r="I167" s="294"/>
      <c r="J167" s="294"/>
      <c r="K167" s="294"/>
    </row>
    <row r="168" spans="1:11" s="295" customFormat="1">
      <c r="A168" s="294"/>
      <c r="B168" s="294"/>
      <c r="C168" s="294"/>
      <c r="D168" s="294"/>
      <c r="E168" s="294"/>
      <c r="F168" s="297"/>
      <c r="H168" s="294"/>
      <c r="I168" s="294"/>
      <c r="J168" s="294"/>
      <c r="K168" s="294"/>
    </row>
    <row r="169" spans="1:11" s="295" customFormat="1">
      <c r="A169" s="294"/>
      <c r="B169" s="294"/>
      <c r="C169" s="294"/>
      <c r="D169" s="294"/>
      <c r="E169" s="294"/>
      <c r="F169" s="297"/>
      <c r="H169" s="294"/>
      <c r="I169" s="294"/>
      <c r="J169" s="294"/>
      <c r="K169" s="294"/>
    </row>
    <row r="170" spans="1:11" s="295" customFormat="1">
      <c r="A170" s="294"/>
      <c r="B170" s="294"/>
      <c r="C170" s="294"/>
      <c r="D170" s="294"/>
      <c r="E170" s="294"/>
      <c r="F170" s="297"/>
      <c r="H170" s="294"/>
      <c r="I170" s="294"/>
      <c r="J170" s="294"/>
      <c r="K170" s="294"/>
    </row>
    <row r="171" spans="1:11" s="295" customFormat="1">
      <c r="A171" s="294"/>
      <c r="B171" s="294"/>
      <c r="C171" s="294"/>
      <c r="D171" s="294"/>
      <c r="E171" s="294"/>
      <c r="F171" s="297"/>
      <c r="H171" s="294"/>
      <c r="I171" s="294"/>
      <c r="J171" s="294"/>
      <c r="K171" s="294"/>
    </row>
    <row r="172" spans="1:11" s="295" customFormat="1">
      <c r="A172" s="294"/>
      <c r="B172" s="294"/>
      <c r="C172" s="294"/>
      <c r="D172" s="294"/>
      <c r="E172" s="294"/>
      <c r="F172" s="297"/>
      <c r="H172" s="294"/>
      <c r="I172" s="294"/>
      <c r="J172" s="294"/>
      <c r="K172" s="294"/>
    </row>
    <row r="173" spans="1:11" s="295" customFormat="1">
      <c r="A173" s="294"/>
      <c r="B173" s="294"/>
      <c r="C173" s="294"/>
      <c r="D173" s="294"/>
      <c r="E173" s="294"/>
      <c r="F173" s="297"/>
      <c r="H173" s="294"/>
      <c r="I173" s="294"/>
      <c r="J173" s="294"/>
      <c r="K173" s="294"/>
    </row>
    <row r="174" spans="1:11" s="295" customFormat="1">
      <c r="A174" s="294"/>
      <c r="B174" s="294"/>
      <c r="C174" s="294"/>
      <c r="D174" s="294"/>
      <c r="E174" s="294"/>
      <c r="F174" s="297"/>
      <c r="H174" s="294"/>
      <c r="I174" s="294"/>
      <c r="J174" s="294"/>
      <c r="K174" s="294"/>
    </row>
    <row r="175" spans="1:11" s="295" customFormat="1">
      <c r="A175" s="294"/>
      <c r="B175" s="294"/>
      <c r="C175" s="294"/>
      <c r="D175" s="294"/>
      <c r="E175" s="294"/>
      <c r="F175" s="297"/>
      <c r="H175" s="294"/>
      <c r="I175" s="294"/>
      <c r="J175" s="294"/>
      <c r="K175" s="294"/>
    </row>
    <row r="176" spans="1:11" s="295" customFormat="1">
      <c r="A176" s="294"/>
      <c r="B176" s="294"/>
      <c r="C176" s="294"/>
      <c r="D176" s="294"/>
      <c r="E176" s="294"/>
      <c r="F176" s="297"/>
      <c r="H176" s="294"/>
      <c r="I176" s="294"/>
      <c r="J176" s="294"/>
      <c r="K176" s="294"/>
    </row>
    <row r="177" spans="1:11" s="295" customFormat="1">
      <c r="A177" s="294"/>
      <c r="B177" s="294"/>
      <c r="C177" s="294"/>
      <c r="D177" s="294"/>
      <c r="E177" s="294"/>
      <c r="F177" s="297"/>
      <c r="H177" s="294"/>
      <c r="I177" s="294"/>
      <c r="J177" s="294"/>
      <c r="K177" s="294"/>
    </row>
    <row r="178" spans="1:11" s="295" customFormat="1">
      <c r="A178" s="294"/>
      <c r="B178" s="294"/>
      <c r="C178" s="294"/>
      <c r="D178" s="294"/>
      <c r="E178" s="294"/>
      <c r="F178" s="297"/>
      <c r="H178" s="294"/>
      <c r="I178" s="294"/>
      <c r="J178" s="294"/>
      <c r="K178" s="294"/>
    </row>
  </sheetData>
  <mergeCells count="1">
    <mergeCell ref="C1:G1"/>
  </mergeCells>
  <pageMargins left="0.70866141732283472" right="0.11811023622047245" top="0.74803149606299213" bottom="0.74803149606299213" header="0.31496062992125984" footer="0.31496062992125984"/>
  <pageSetup paperSize="9" scale="8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B8C77-0745-4B7C-A0EE-8100AF420988}">
  <sheetPr codeName="Sheet19"/>
  <dimension ref="A1:K162"/>
  <sheetViews>
    <sheetView tabSelected="1" view="pageBreakPreview" zoomScaleNormal="100" zoomScaleSheetLayoutView="100" workbookViewId="0">
      <selection activeCell="G42" sqref="G42:G48"/>
    </sheetView>
  </sheetViews>
  <sheetFormatPr defaultColWidth="8.77734375" defaultRowHeight="13.2"/>
  <cols>
    <col min="1" max="1" width="9.109375" style="294" customWidth="1"/>
    <col min="2" max="2" width="10.44140625" style="294" customWidth="1"/>
    <col min="3" max="3" width="39.109375" style="294" customWidth="1"/>
    <col min="4" max="4" width="7.21875" style="294" customWidth="1"/>
    <col min="5" max="5" width="9.109375" style="294" customWidth="1"/>
    <col min="6" max="6" width="16.77734375" style="296" customWidth="1"/>
    <col min="7" max="7" width="19.109375" style="295" customWidth="1"/>
    <col min="8" max="10" width="8.77734375" style="294"/>
    <col min="11" max="11" width="11.6640625" style="294" bestFit="1" customWidth="1"/>
    <col min="12" max="16384" width="8.77734375" style="294"/>
  </cols>
  <sheetData>
    <row r="1" spans="1:11" ht="76.2" customHeight="1">
      <c r="A1" s="574"/>
      <c r="B1" s="575"/>
      <c r="C1" s="762" t="s">
        <v>761</v>
      </c>
      <c r="D1" s="762"/>
      <c r="E1" s="762"/>
      <c r="F1" s="762"/>
      <c r="G1" s="763"/>
    </row>
    <row r="2" spans="1:11" ht="30" customHeight="1">
      <c r="A2" s="332" t="s">
        <v>1</v>
      </c>
      <c r="B2" s="330" t="s">
        <v>2</v>
      </c>
      <c r="C2" s="329" t="s">
        <v>3</v>
      </c>
      <c r="D2" s="329" t="s">
        <v>4</v>
      </c>
      <c r="E2" s="329" t="s">
        <v>5</v>
      </c>
      <c r="F2" s="328" t="s">
        <v>6</v>
      </c>
      <c r="G2" s="359" t="s">
        <v>7</v>
      </c>
    </row>
    <row r="3" spans="1:11" ht="29.25" customHeight="1">
      <c r="A3" s="111" t="s">
        <v>470</v>
      </c>
      <c r="B3" s="317"/>
      <c r="C3" s="327" t="s">
        <v>522</v>
      </c>
      <c r="D3" s="219"/>
      <c r="E3" s="320"/>
      <c r="F3" s="323"/>
      <c r="G3" s="360"/>
    </row>
    <row r="4" spans="1:11" ht="6.6" customHeight="1">
      <c r="A4" s="92"/>
      <c r="B4" s="317"/>
      <c r="C4" s="322"/>
      <c r="D4" s="219"/>
      <c r="E4" s="320"/>
      <c r="F4" s="323"/>
      <c r="G4" s="360"/>
    </row>
    <row r="5" spans="1:11" ht="26.4">
      <c r="A5" s="111" t="s">
        <v>471</v>
      </c>
      <c r="B5" s="326" t="s">
        <v>183</v>
      </c>
      <c r="C5" s="325" t="s">
        <v>184</v>
      </c>
      <c r="D5" s="219"/>
      <c r="E5" s="320"/>
      <c r="F5" s="323"/>
      <c r="G5" s="360"/>
    </row>
    <row r="6" spans="1:11" ht="6.6" customHeight="1">
      <c r="A6" s="92"/>
      <c r="B6" s="326"/>
      <c r="C6" s="325"/>
      <c r="D6" s="219"/>
      <c r="E6" s="320"/>
      <c r="F6" s="323"/>
      <c r="G6" s="360"/>
    </row>
    <row r="7" spans="1:11">
      <c r="A7" s="111" t="s">
        <v>472</v>
      </c>
      <c r="B7" s="303"/>
      <c r="C7" s="322" t="s">
        <v>185</v>
      </c>
      <c r="D7" s="303"/>
      <c r="E7" s="320"/>
      <c r="F7" s="323"/>
      <c r="G7" s="360"/>
    </row>
    <row r="8" spans="1:11" ht="5.4" customHeight="1">
      <c r="A8" s="92"/>
      <c r="B8" s="317"/>
      <c r="C8" s="324"/>
      <c r="D8" s="303"/>
      <c r="E8" s="320"/>
      <c r="F8" s="323"/>
      <c r="G8" s="360"/>
    </row>
    <row r="9" spans="1:11" ht="52.8">
      <c r="A9" s="92" t="s">
        <v>473</v>
      </c>
      <c r="B9" s="73" t="s">
        <v>186</v>
      </c>
      <c r="C9" s="321" t="s">
        <v>521</v>
      </c>
      <c r="D9" s="73" t="s">
        <v>131</v>
      </c>
      <c r="E9" s="320">
        <v>30</v>
      </c>
      <c r="F9" s="249"/>
      <c r="G9" s="248"/>
      <c r="J9" s="294">
        <v>60</v>
      </c>
      <c r="K9" s="556">
        <f>F9*J9</f>
        <v>0</v>
      </c>
    </row>
    <row r="10" spans="1:11" ht="6.6" customHeight="1">
      <c r="A10" s="92"/>
      <c r="B10" s="73"/>
      <c r="C10" s="321"/>
      <c r="D10" s="303"/>
      <c r="E10" s="320"/>
      <c r="F10" s="343"/>
      <c r="G10" s="587"/>
    </row>
    <row r="11" spans="1:11" ht="39.6">
      <c r="A11" s="92" t="s">
        <v>474</v>
      </c>
      <c r="B11" s="73" t="s">
        <v>186</v>
      </c>
      <c r="C11" s="321" t="s">
        <v>520</v>
      </c>
      <c r="D11" s="73" t="s">
        <v>131</v>
      </c>
      <c r="E11" s="320">
        <v>5</v>
      </c>
      <c r="F11" s="249"/>
      <c r="G11" s="248"/>
    </row>
    <row r="12" spans="1:11" ht="6" customHeight="1">
      <c r="A12" s="92"/>
      <c r="B12" s="73"/>
      <c r="C12" s="321"/>
      <c r="D12" s="303"/>
      <c r="E12" s="320"/>
      <c r="F12" s="247"/>
      <c r="G12" s="587"/>
    </row>
    <row r="13" spans="1:11" ht="40.200000000000003" customHeight="1">
      <c r="A13" s="92" t="s">
        <v>475</v>
      </c>
      <c r="B13" s="73"/>
      <c r="C13" s="321" t="s">
        <v>519</v>
      </c>
      <c r="D13" s="73" t="s">
        <v>131</v>
      </c>
      <c r="E13" s="320">
        <v>20</v>
      </c>
      <c r="F13" s="249"/>
      <c r="G13" s="248"/>
    </row>
    <row r="14" spans="1:11">
      <c r="A14" s="92"/>
      <c r="B14" s="73"/>
      <c r="C14" s="331"/>
      <c r="D14" s="303"/>
      <c r="E14" s="320"/>
      <c r="F14" s="337"/>
      <c r="G14" s="361"/>
    </row>
    <row r="15" spans="1:11">
      <c r="A15" s="111" t="s">
        <v>732</v>
      </c>
      <c r="B15" s="73"/>
      <c r="C15" s="331" t="s">
        <v>518</v>
      </c>
      <c r="D15" s="303"/>
      <c r="E15" s="320"/>
      <c r="F15" s="337"/>
      <c r="G15" s="361"/>
    </row>
    <row r="16" spans="1:11">
      <c r="A16" s="92"/>
      <c r="B16" s="73"/>
      <c r="C16" s="321"/>
      <c r="D16" s="303"/>
      <c r="E16" s="320"/>
      <c r="F16" s="337"/>
      <c r="G16" s="361"/>
    </row>
    <row r="17" spans="1:9" ht="128.4" customHeight="1">
      <c r="A17" s="92" t="s">
        <v>733</v>
      </c>
      <c r="B17" s="303"/>
      <c r="C17" s="144" t="s">
        <v>517</v>
      </c>
      <c r="D17" s="303" t="s">
        <v>64</v>
      </c>
      <c r="E17" s="320">
        <v>1</v>
      </c>
      <c r="F17" s="338"/>
      <c r="G17" s="362"/>
    </row>
    <row r="18" spans="1:9" ht="13.2" customHeight="1">
      <c r="A18" s="92"/>
      <c r="B18" s="303"/>
      <c r="C18" s="144"/>
      <c r="D18" s="303"/>
      <c r="E18" s="320"/>
      <c r="F18" s="337"/>
      <c r="G18" s="361"/>
    </row>
    <row r="19" spans="1:9" ht="147" customHeight="1">
      <c r="A19" s="92" t="s">
        <v>734</v>
      </c>
      <c r="B19" s="508"/>
      <c r="C19" s="315" t="s">
        <v>516</v>
      </c>
      <c r="D19" s="304" t="s">
        <v>64</v>
      </c>
      <c r="E19" s="566">
        <v>1</v>
      </c>
      <c r="F19" s="569"/>
      <c r="G19" s="250"/>
    </row>
    <row r="20" spans="1:9">
      <c r="A20" s="92"/>
      <c r="B20" s="508"/>
      <c r="C20" s="315"/>
      <c r="D20" s="304"/>
      <c r="E20" s="567"/>
      <c r="F20" s="570"/>
      <c r="G20" s="588"/>
    </row>
    <row r="21" spans="1:9" ht="28.2" customHeight="1">
      <c r="A21" s="58" t="s">
        <v>735</v>
      </c>
      <c r="B21" s="304"/>
      <c r="C21" s="488" t="s">
        <v>523</v>
      </c>
      <c r="D21" s="564" t="s">
        <v>56</v>
      </c>
      <c r="E21" s="567">
        <v>5</v>
      </c>
      <c r="F21" s="505"/>
      <c r="G21" s="506"/>
    </row>
    <row r="22" spans="1:9" ht="13.2" customHeight="1">
      <c r="A22" s="209"/>
      <c r="B22" s="304"/>
      <c r="C22" s="488"/>
      <c r="D22" s="304"/>
      <c r="E22" s="567"/>
      <c r="F22" s="570"/>
      <c r="G22" s="588"/>
    </row>
    <row r="23" spans="1:9">
      <c r="A23" s="58" t="s">
        <v>736</v>
      </c>
      <c r="B23" s="304"/>
      <c r="C23" s="488" t="s">
        <v>515</v>
      </c>
      <c r="D23" s="309" t="s">
        <v>131</v>
      </c>
      <c r="E23" s="567">
        <v>10</v>
      </c>
      <c r="F23" s="570"/>
      <c r="G23" s="506"/>
    </row>
    <row r="24" spans="1:9">
      <c r="A24" s="58"/>
      <c r="B24" s="304"/>
      <c r="C24" s="488"/>
      <c r="D24" s="309"/>
      <c r="E24" s="567"/>
      <c r="F24" s="570"/>
      <c r="G24" s="588"/>
    </row>
    <row r="25" spans="1:9" ht="26.4">
      <c r="A25" s="558" t="s">
        <v>758</v>
      </c>
      <c r="B25" s="304"/>
      <c r="C25" s="561" t="s">
        <v>774</v>
      </c>
      <c r="D25" s="309" t="s">
        <v>582</v>
      </c>
      <c r="E25" s="567">
        <v>1</v>
      </c>
      <c r="F25" s="571"/>
      <c r="G25" s="506"/>
      <c r="I25" s="294" t="s">
        <v>760</v>
      </c>
    </row>
    <row r="26" spans="1:9">
      <c r="A26" s="558"/>
      <c r="B26" s="304"/>
      <c r="C26" s="488"/>
      <c r="D26" s="309"/>
      <c r="E26" s="567"/>
      <c r="F26" s="571"/>
      <c r="G26" s="588"/>
    </row>
    <row r="27" spans="1:9">
      <c r="A27" s="558" t="s">
        <v>759</v>
      </c>
      <c r="B27" s="304"/>
      <c r="C27" s="561" t="s">
        <v>775</v>
      </c>
      <c r="D27" s="309" t="s">
        <v>582</v>
      </c>
      <c r="E27" s="567">
        <v>2</v>
      </c>
      <c r="F27" s="571"/>
      <c r="G27" s="506"/>
      <c r="I27" s="294" t="s">
        <v>760</v>
      </c>
    </row>
    <row r="28" spans="1:9">
      <c r="A28" s="558"/>
      <c r="B28" s="304"/>
      <c r="C28" s="561"/>
      <c r="D28" s="309"/>
      <c r="E28" s="567"/>
      <c r="F28" s="571"/>
      <c r="G28" s="506"/>
    </row>
    <row r="29" spans="1:9">
      <c r="A29" s="558"/>
      <c r="B29" s="304"/>
      <c r="C29" s="561"/>
      <c r="D29" s="309"/>
      <c r="E29" s="567"/>
      <c r="F29" s="571"/>
      <c r="G29" s="506"/>
    </row>
    <row r="30" spans="1:9">
      <c r="A30" s="558"/>
      <c r="B30" s="304"/>
      <c r="C30" s="561"/>
      <c r="D30" s="309"/>
      <c r="E30" s="567"/>
      <c r="F30" s="571"/>
      <c r="G30" s="506"/>
    </row>
    <row r="31" spans="1:9">
      <c r="A31" s="559"/>
      <c r="B31" s="560"/>
      <c r="C31" s="562"/>
      <c r="D31" s="563"/>
      <c r="E31" s="565"/>
      <c r="F31" s="568"/>
      <c r="G31" s="589"/>
    </row>
    <row r="32" spans="1:9" s="298" customFormat="1" ht="25.2" customHeight="1">
      <c r="A32" s="300" t="s">
        <v>36</v>
      </c>
      <c r="B32" s="299"/>
      <c r="C32" s="299"/>
      <c r="D32" s="299"/>
      <c r="E32" s="299"/>
      <c r="F32" s="342"/>
      <c r="G32" s="335"/>
    </row>
    <row r="90" spans="1:11" s="295" customFormat="1">
      <c r="A90" s="294"/>
      <c r="B90" s="294"/>
      <c r="C90" s="294"/>
      <c r="D90" s="294"/>
      <c r="E90" s="294"/>
      <c r="F90" s="297"/>
      <c r="H90" s="294"/>
      <c r="I90" s="294"/>
      <c r="J90" s="294"/>
      <c r="K90" s="294"/>
    </row>
    <row r="91" spans="1:11" s="295" customFormat="1">
      <c r="A91" s="294"/>
      <c r="B91" s="294"/>
      <c r="C91" s="294"/>
      <c r="D91" s="294"/>
      <c r="E91" s="294"/>
      <c r="F91" s="297"/>
      <c r="H91" s="294"/>
      <c r="I91" s="294"/>
      <c r="J91" s="294"/>
      <c r="K91" s="294"/>
    </row>
    <row r="92" spans="1:11" s="295" customFormat="1">
      <c r="A92" s="294"/>
      <c r="B92" s="294"/>
      <c r="C92" s="294"/>
      <c r="D92" s="294"/>
      <c r="E92" s="294"/>
      <c r="F92" s="297"/>
      <c r="H92" s="294"/>
      <c r="I92" s="294"/>
      <c r="J92" s="294"/>
      <c r="K92" s="294"/>
    </row>
    <row r="93" spans="1:11" s="295" customFormat="1">
      <c r="A93" s="294"/>
      <c r="B93" s="294"/>
      <c r="C93" s="294"/>
      <c r="D93" s="294"/>
      <c r="E93" s="294"/>
      <c r="F93" s="297"/>
      <c r="H93" s="294"/>
      <c r="I93" s="294"/>
      <c r="J93" s="294"/>
      <c r="K93" s="294"/>
    </row>
    <row r="94" spans="1:11" s="295" customFormat="1">
      <c r="A94" s="294"/>
      <c r="B94" s="294"/>
      <c r="C94" s="294"/>
      <c r="D94" s="294"/>
      <c r="E94" s="294"/>
      <c r="F94" s="297"/>
      <c r="H94" s="294"/>
      <c r="I94" s="294"/>
      <c r="J94" s="294"/>
      <c r="K94" s="294"/>
    </row>
    <row r="95" spans="1:11" s="295" customFormat="1">
      <c r="A95" s="294"/>
      <c r="B95" s="294"/>
      <c r="C95" s="294"/>
      <c r="D95" s="294"/>
      <c r="E95" s="294"/>
      <c r="F95" s="297"/>
      <c r="H95" s="294"/>
      <c r="I95" s="294"/>
      <c r="J95" s="294"/>
      <c r="K95" s="294"/>
    </row>
    <row r="96" spans="1:11" s="295" customFormat="1">
      <c r="A96" s="294"/>
      <c r="B96" s="294"/>
      <c r="C96" s="294"/>
      <c r="D96" s="294"/>
      <c r="E96" s="294"/>
      <c r="F96" s="297"/>
      <c r="H96" s="294"/>
      <c r="I96" s="294"/>
      <c r="J96" s="294"/>
      <c r="K96" s="294"/>
    </row>
    <row r="97" spans="1:11" s="295" customFormat="1">
      <c r="A97" s="294"/>
      <c r="B97" s="294"/>
      <c r="C97" s="294"/>
      <c r="D97" s="294"/>
      <c r="E97" s="294"/>
      <c r="F97" s="297"/>
      <c r="H97" s="294"/>
      <c r="I97" s="294"/>
      <c r="J97" s="294"/>
      <c r="K97" s="294"/>
    </row>
    <row r="98" spans="1:11" s="295" customFormat="1">
      <c r="A98" s="294"/>
      <c r="B98" s="294"/>
      <c r="C98" s="294"/>
      <c r="D98" s="294"/>
      <c r="E98" s="294"/>
      <c r="F98" s="297"/>
      <c r="H98" s="294"/>
      <c r="I98" s="294"/>
      <c r="J98" s="294"/>
      <c r="K98" s="294"/>
    </row>
    <row r="99" spans="1:11" s="295" customFormat="1">
      <c r="A99" s="294"/>
      <c r="B99" s="294"/>
      <c r="C99" s="294"/>
      <c r="D99" s="294"/>
      <c r="E99" s="294"/>
      <c r="F99" s="297"/>
      <c r="H99" s="294"/>
      <c r="I99" s="294"/>
      <c r="J99" s="294"/>
      <c r="K99" s="294"/>
    </row>
    <row r="100" spans="1:11" s="295" customFormat="1">
      <c r="A100" s="294"/>
      <c r="B100" s="294"/>
      <c r="C100" s="294"/>
      <c r="D100" s="294"/>
      <c r="E100" s="294"/>
      <c r="F100" s="297"/>
      <c r="H100" s="294"/>
      <c r="I100" s="294"/>
      <c r="J100" s="294"/>
      <c r="K100" s="294"/>
    </row>
    <row r="101" spans="1:11" s="295" customFormat="1">
      <c r="A101" s="294"/>
      <c r="B101" s="294"/>
      <c r="C101" s="294"/>
      <c r="D101" s="294"/>
      <c r="E101" s="294"/>
      <c r="F101" s="297"/>
      <c r="H101" s="294"/>
      <c r="I101" s="294"/>
      <c r="J101" s="294"/>
      <c r="K101" s="294"/>
    </row>
    <row r="102" spans="1:11" s="295" customFormat="1">
      <c r="A102" s="294"/>
      <c r="B102" s="294"/>
      <c r="C102" s="294"/>
      <c r="D102" s="294"/>
      <c r="E102" s="294"/>
      <c r="F102" s="297"/>
      <c r="H102" s="294"/>
      <c r="I102" s="294"/>
      <c r="J102" s="294"/>
      <c r="K102" s="294"/>
    </row>
    <row r="103" spans="1:11" s="295" customFormat="1">
      <c r="A103" s="294"/>
      <c r="B103" s="294"/>
      <c r="C103" s="294"/>
      <c r="D103" s="294"/>
      <c r="E103" s="294"/>
      <c r="F103" s="297"/>
      <c r="H103" s="294"/>
      <c r="I103" s="294"/>
      <c r="J103" s="294"/>
      <c r="K103" s="294"/>
    </row>
    <row r="104" spans="1:11" s="295" customFormat="1">
      <c r="A104" s="294"/>
      <c r="B104" s="294"/>
      <c r="C104" s="294"/>
      <c r="D104" s="294"/>
      <c r="E104" s="294"/>
      <c r="F104" s="297"/>
      <c r="H104" s="294"/>
      <c r="I104" s="294"/>
      <c r="J104" s="294"/>
      <c r="K104" s="294"/>
    </row>
    <row r="105" spans="1:11" s="295" customFormat="1">
      <c r="A105" s="294"/>
      <c r="B105" s="294"/>
      <c r="C105" s="294"/>
      <c r="D105" s="294"/>
      <c r="E105" s="294"/>
      <c r="F105" s="297"/>
      <c r="H105" s="294"/>
      <c r="I105" s="294"/>
      <c r="J105" s="294"/>
      <c r="K105" s="294"/>
    </row>
    <row r="106" spans="1:11" s="295" customFormat="1">
      <c r="A106" s="294"/>
      <c r="B106" s="294"/>
      <c r="C106" s="294"/>
      <c r="D106" s="294"/>
      <c r="E106" s="294"/>
      <c r="F106" s="297"/>
      <c r="H106" s="294"/>
      <c r="I106" s="294"/>
      <c r="J106" s="294"/>
      <c r="K106" s="294"/>
    </row>
    <row r="107" spans="1:11" s="295" customFormat="1">
      <c r="A107" s="294"/>
      <c r="B107" s="294"/>
      <c r="C107" s="294"/>
      <c r="D107" s="294"/>
      <c r="E107" s="294"/>
      <c r="F107" s="297"/>
      <c r="H107" s="294"/>
      <c r="I107" s="294"/>
      <c r="J107" s="294"/>
      <c r="K107" s="294"/>
    </row>
    <row r="108" spans="1:11" s="295" customFormat="1">
      <c r="A108" s="294"/>
      <c r="B108" s="294"/>
      <c r="C108" s="294"/>
      <c r="D108" s="294"/>
      <c r="E108" s="294"/>
      <c r="F108" s="297"/>
      <c r="H108" s="294"/>
      <c r="I108" s="294"/>
      <c r="J108" s="294"/>
      <c r="K108" s="294"/>
    </row>
    <row r="109" spans="1:11" s="295" customFormat="1">
      <c r="A109" s="294"/>
      <c r="B109" s="294"/>
      <c r="C109" s="294"/>
      <c r="D109" s="294"/>
      <c r="E109" s="294"/>
      <c r="F109" s="297"/>
      <c r="H109" s="294"/>
      <c r="I109" s="294"/>
      <c r="J109" s="294"/>
      <c r="K109" s="294"/>
    </row>
    <row r="110" spans="1:11" s="295" customFormat="1">
      <c r="A110" s="294"/>
      <c r="B110" s="294"/>
      <c r="C110" s="294"/>
      <c r="D110" s="294"/>
      <c r="E110" s="294"/>
      <c r="F110" s="297"/>
      <c r="H110" s="294"/>
      <c r="I110" s="294"/>
      <c r="J110" s="294"/>
      <c r="K110" s="294"/>
    </row>
    <row r="111" spans="1:11" s="295" customFormat="1">
      <c r="A111" s="294"/>
      <c r="B111" s="294"/>
      <c r="C111" s="294"/>
      <c r="D111" s="294"/>
      <c r="E111" s="294"/>
      <c r="F111" s="297"/>
      <c r="H111" s="294"/>
      <c r="I111" s="294"/>
      <c r="J111" s="294"/>
      <c r="K111" s="294"/>
    </row>
    <row r="112" spans="1:11" s="295" customFormat="1">
      <c r="A112" s="294"/>
      <c r="B112" s="294"/>
      <c r="C112" s="294"/>
      <c r="D112" s="294"/>
      <c r="E112" s="294"/>
      <c r="F112" s="297"/>
      <c r="H112" s="294"/>
      <c r="I112" s="294"/>
      <c r="J112" s="294"/>
      <c r="K112" s="294"/>
    </row>
    <row r="113" spans="1:11" s="295" customFormat="1">
      <c r="A113" s="294"/>
      <c r="B113" s="294"/>
      <c r="C113" s="294"/>
      <c r="D113" s="294"/>
      <c r="E113" s="294"/>
      <c r="F113" s="297"/>
      <c r="H113" s="294"/>
      <c r="I113" s="294"/>
      <c r="J113" s="294"/>
      <c r="K113" s="294"/>
    </row>
    <row r="114" spans="1:11" s="295" customFormat="1">
      <c r="A114" s="294"/>
      <c r="B114" s="294"/>
      <c r="C114" s="294"/>
      <c r="D114" s="294"/>
      <c r="E114" s="294"/>
      <c r="F114" s="297"/>
      <c r="H114" s="294"/>
      <c r="I114" s="294"/>
      <c r="J114" s="294"/>
      <c r="K114" s="294"/>
    </row>
    <row r="115" spans="1:11" s="295" customFormat="1">
      <c r="A115" s="294"/>
      <c r="B115" s="294"/>
      <c r="C115" s="294"/>
      <c r="D115" s="294"/>
      <c r="E115" s="294"/>
      <c r="F115" s="297"/>
      <c r="H115" s="294"/>
      <c r="I115" s="294"/>
      <c r="J115" s="294"/>
      <c r="K115" s="294"/>
    </row>
    <row r="116" spans="1:11" s="295" customFormat="1">
      <c r="A116" s="294"/>
      <c r="B116" s="294"/>
      <c r="C116" s="294"/>
      <c r="D116" s="294"/>
      <c r="E116" s="294"/>
      <c r="F116" s="297"/>
      <c r="H116" s="294"/>
      <c r="I116" s="294"/>
      <c r="J116" s="294"/>
      <c r="K116" s="294"/>
    </row>
    <row r="117" spans="1:11" s="295" customFormat="1">
      <c r="A117" s="294"/>
      <c r="B117" s="294"/>
      <c r="C117" s="294"/>
      <c r="D117" s="294"/>
      <c r="E117" s="294"/>
      <c r="F117" s="297"/>
      <c r="H117" s="294"/>
      <c r="I117" s="294"/>
      <c r="J117" s="294"/>
      <c r="K117" s="294"/>
    </row>
    <row r="118" spans="1:11" s="295" customFormat="1">
      <c r="A118" s="294"/>
      <c r="B118" s="294"/>
      <c r="C118" s="294"/>
      <c r="D118" s="294"/>
      <c r="E118" s="294"/>
      <c r="F118" s="297"/>
      <c r="H118" s="294"/>
      <c r="I118" s="294"/>
      <c r="J118" s="294"/>
      <c r="K118" s="294"/>
    </row>
    <row r="119" spans="1:11" s="295" customFormat="1">
      <c r="A119" s="294"/>
      <c r="B119" s="294"/>
      <c r="C119" s="294"/>
      <c r="D119" s="294"/>
      <c r="E119" s="294"/>
      <c r="F119" s="297"/>
      <c r="H119" s="294"/>
      <c r="I119" s="294"/>
      <c r="J119" s="294"/>
      <c r="K119" s="294"/>
    </row>
    <row r="120" spans="1:11" s="295" customFormat="1">
      <c r="A120" s="294"/>
      <c r="B120" s="294"/>
      <c r="C120" s="294"/>
      <c r="D120" s="294"/>
      <c r="E120" s="294"/>
      <c r="F120" s="297"/>
      <c r="H120" s="294"/>
      <c r="I120" s="294"/>
      <c r="J120" s="294"/>
      <c r="K120" s="294"/>
    </row>
    <row r="128" spans="1:11" s="295" customFormat="1">
      <c r="A128" s="294"/>
      <c r="B128" s="294"/>
      <c r="C128" s="294"/>
      <c r="D128" s="294"/>
      <c r="E128" s="294"/>
      <c r="F128" s="297"/>
      <c r="H128" s="294"/>
      <c r="I128" s="294"/>
      <c r="J128" s="294"/>
      <c r="K128" s="294"/>
    </row>
    <row r="129" spans="1:11" s="295" customFormat="1">
      <c r="A129" s="294"/>
      <c r="B129" s="294"/>
      <c r="C129" s="294"/>
      <c r="D129" s="294"/>
      <c r="E129" s="294"/>
      <c r="F129" s="297"/>
      <c r="H129" s="294"/>
      <c r="I129" s="294"/>
      <c r="J129" s="294"/>
      <c r="K129" s="294"/>
    </row>
    <row r="130" spans="1:11" s="295" customFormat="1">
      <c r="A130" s="294"/>
      <c r="B130" s="294"/>
      <c r="C130" s="294"/>
      <c r="D130" s="294"/>
      <c r="E130" s="294"/>
      <c r="F130" s="297"/>
      <c r="H130" s="294"/>
      <c r="I130" s="294"/>
      <c r="J130" s="294"/>
      <c r="K130" s="294"/>
    </row>
    <row r="131" spans="1:11" s="295" customFormat="1">
      <c r="A131" s="294"/>
      <c r="B131" s="294"/>
      <c r="C131" s="294"/>
      <c r="D131" s="294"/>
      <c r="E131" s="294"/>
      <c r="F131" s="297"/>
      <c r="H131" s="294"/>
      <c r="I131" s="294"/>
      <c r="J131" s="294"/>
      <c r="K131" s="294"/>
    </row>
    <row r="132" spans="1:11" s="295" customFormat="1">
      <c r="A132" s="294"/>
      <c r="B132" s="294"/>
      <c r="C132" s="294"/>
      <c r="D132" s="294"/>
      <c r="E132" s="294"/>
      <c r="F132" s="297"/>
      <c r="H132" s="294"/>
      <c r="I132" s="294"/>
      <c r="J132" s="294"/>
      <c r="K132" s="294"/>
    </row>
    <row r="133" spans="1:11" s="295" customFormat="1">
      <c r="A133" s="294"/>
      <c r="B133" s="294"/>
      <c r="C133" s="294"/>
      <c r="D133" s="294"/>
      <c r="E133" s="294"/>
      <c r="F133" s="297"/>
      <c r="H133" s="294"/>
      <c r="I133" s="294"/>
      <c r="J133" s="294"/>
      <c r="K133" s="294"/>
    </row>
    <row r="134" spans="1:11" s="295" customFormat="1">
      <c r="A134" s="294"/>
      <c r="B134" s="294"/>
      <c r="C134" s="294"/>
      <c r="D134" s="294"/>
      <c r="E134" s="294"/>
      <c r="F134" s="297"/>
      <c r="H134" s="294"/>
      <c r="I134" s="294"/>
      <c r="J134" s="294"/>
      <c r="K134" s="294"/>
    </row>
    <row r="135" spans="1:11" s="295" customFormat="1">
      <c r="A135" s="294"/>
      <c r="B135" s="294"/>
      <c r="C135" s="294"/>
      <c r="D135" s="294"/>
      <c r="E135" s="294"/>
      <c r="F135" s="297"/>
      <c r="H135" s="294"/>
      <c r="I135" s="294"/>
      <c r="J135" s="294"/>
      <c r="K135" s="294"/>
    </row>
    <row r="136" spans="1:11" s="295" customFormat="1">
      <c r="A136" s="294"/>
      <c r="B136" s="294"/>
      <c r="C136" s="294"/>
      <c r="D136" s="294"/>
      <c r="E136" s="294"/>
      <c r="F136" s="297"/>
      <c r="H136" s="294"/>
      <c r="I136" s="294"/>
      <c r="J136" s="294"/>
      <c r="K136" s="294"/>
    </row>
    <row r="137" spans="1:11" s="295" customFormat="1">
      <c r="A137" s="294"/>
      <c r="B137" s="294"/>
      <c r="C137" s="294"/>
      <c r="D137" s="294"/>
      <c r="E137" s="294"/>
      <c r="F137" s="297"/>
      <c r="H137" s="294"/>
      <c r="I137" s="294"/>
      <c r="J137" s="294"/>
      <c r="K137" s="294"/>
    </row>
    <row r="138" spans="1:11" s="295" customFormat="1">
      <c r="A138" s="294"/>
      <c r="B138" s="294"/>
      <c r="C138" s="294"/>
      <c r="D138" s="294"/>
      <c r="E138" s="294"/>
      <c r="F138" s="297"/>
      <c r="H138" s="294"/>
      <c r="I138" s="294"/>
      <c r="J138" s="294"/>
      <c r="K138" s="294"/>
    </row>
    <row r="139" spans="1:11" s="295" customFormat="1">
      <c r="A139" s="294"/>
      <c r="B139" s="294"/>
      <c r="C139" s="294"/>
      <c r="D139" s="294"/>
      <c r="E139" s="294"/>
      <c r="F139" s="297"/>
      <c r="H139" s="294"/>
      <c r="I139" s="294"/>
      <c r="J139" s="294"/>
      <c r="K139" s="294"/>
    </row>
    <row r="140" spans="1:11" s="295" customFormat="1">
      <c r="A140" s="294"/>
      <c r="B140" s="294"/>
      <c r="C140" s="294"/>
      <c r="D140" s="294"/>
      <c r="E140" s="294"/>
      <c r="F140" s="297"/>
      <c r="H140" s="294"/>
      <c r="I140" s="294"/>
      <c r="J140" s="294"/>
      <c r="K140" s="294"/>
    </row>
    <row r="141" spans="1:11" s="295" customFormat="1">
      <c r="A141" s="294"/>
      <c r="B141" s="294"/>
      <c r="C141" s="294"/>
      <c r="D141" s="294"/>
      <c r="E141" s="294"/>
      <c r="F141" s="297"/>
      <c r="H141" s="294"/>
      <c r="I141" s="294"/>
      <c r="J141" s="294"/>
      <c r="K141" s="294"/>
    </row>
    <row r="142" spans="1:11" s="295" customFormat="1">
      <c r="A142" s="294"/>
      <c r="B142" s="294"/>
      <c r="C142" s="294"/>
      <c r="D142" s="294"/>
      <c r="E142" s="294"/>
      <c r="F142" s="297"/>
      <c r="H142" s="294"/>
      <c r="I142" s="294"/>
      <c r="J142" s="294"/>
      <c r="K142" s="294"/>
    </row>
    <row r="143" spans="1:11" s="295" customFormat="1">
      <c r="A143" s="294"/>
      <c r="B143" s="294"/>
      <c r="C143" s="294"/>
      <c r="D143" s="294"/>
      <c r="E143" s="294"/>
      <c r="F143" s="297"/>
      <c r="H143" s="294"/>
      <c r="I143" s="294"/>
      <c r="J143" s="294"/>
      <c r="K143" s="294"/>
    </row>
    <row r="144" spans="1:11" s="295" customFormat="1">
      <c r="A144" s="294"/>
      <c r="B144" s="294"/>
      <c r="C144" s="294"/>
      <c r="D144" s="294"/>
      <c r="E144" s="294"/>
      <c r="F144" s="297"/>
      <c r="H144" s="294"/>
      <c r="I144" s="294"/>
      <c r="J144" s="294"/>
      <c r="K144" s="294"/>
    </row>
    <row r="145" spans="1:11" s="295" customFormat="1">
      <c r="A145" s="294"/>
      <c r="B145" s="294"/>
      <c r="C145" s="294"/>
      <c r="D145" s="294"/>
      <c r="E145" s="294"/>
      <c r="F145" s="297"/>
      <c r="H145" s="294"/>
      <c r="I145" s="294"/>
      <c r="J145" s="294"/>
      <c r="K145" s="294"/>
    </row>
    <row r="146" spans="1:11" s="295" customFormat="1">
      <c r="A146" s="294"/>
      <c r="B146" s="294"/>
      <c r="C146" s="294"/>
      <c r="D146" s="294"/>
      <c r="E146" s="294"/>
      <c r="F146" s="297"/>
      <c r="H146" s="294"/>
      <c r="I146" s="294"/>
      <c r="J146" s="294"/>
      <c r="K146" s="294"/>
    </row>
    <row r="147" spans="1:11" s="295" customFormat="1">
      <c r="A147" s="294"/>
      <c r="B147" s="294"/>
      <c r="C147" s="294"/>
      <c r="D147" s="294"/>
      <c r="E147" s="294"/>
      <c r="F147" s="297"/>
      <c r="H147" s="294"/>
      <c r="I147" s="294"/>
      <c r="J147" s="294"/>
      <c r="K147" s="294"/>
    </row>
    <row r="148" spans="1:11" s="295" customFormat="1">
      <c r="A148" s="294"/>
      <c r="B148" s="294"/>
      <c r="C148" s="294"/>
      <c r="D148" s="294"/>
      <c r="E148" s="294"/>
      <c r="F148" s="297"/>
      <c r="H148" s="294"/>
      <c r="I148" s="294"/>
      <c r="J148" s="294"/>
      <c r="K148" s="294"/>
    </row>
    <row r="149" spans="1:11" s="295" customFormat="1">
      <c r="A149" s="294"/>
      <c r="B149" s="294"/>
      <c r="C149" s="294"/>
      <c r="D149" s="294"/>
      <c r="E149" s="294"/>
      <c r="F149" s="297"/>
      <c r="H149" s="294"/>
      <c r="I149" s="294"/>
      <c r="J149" s="294"/>
      <c r="K149" s="294"/>
    </row>
    <row r="150" spans="1:11" s="295" customFormat="1">
      <c r="A150" s="294"/>
      <c r="B150" s="294"/>
      <c r="C150" s="294"/>
      <c r="D150" s="294"/>
      <c r="E150" s="294"/>
      <c r="F150" s="297"/>
      <c r="H150" s="294"/>
      <c r="I150" s="294"/>
      <c r="J150" s="294"/>
      <c r="K150" s="294"/>
    </row>
    <row r="151" spans="1:11" s="295" customFormat="1">
      <c r="A151" s="294"/>
      <c r="B151" s="294"/>
      <c r="C151" s="294"/>
      <c r="D151" s="294"/>
      <c r="E151" s="294"/>
      <c r="F151" s="297"/>
      <c r="H151" s="294"/>
      <c r="I151" s="294"/>
      <c r="J151" s="294"/>
      <c r="K151" s="294"/>
    </row>
    <row r="152" spans="1:11" s="295" customFormat="1">
      <c r="A152" s="294"/>
      <c r="B152" s="294"/>
      <c r="C152" s="294"/>
      <c r="D152" s="294"/>
      <c r="E152" s="294"/>
      <c r="F152" s="297"/>
      <c r="H152" s="294"/>
      <c r="I152" s="294"/>
      <c r="J152" s="294"/>
      <c r="K152" s="294"/>
    </row>
    <row r="153" spans="1:11" s="295" customFormat="1">
      <c r="A153" s="294"/>
      <c r="B153" s="294"/>
      <c r="C153" s="294"/>
      <c r="D153" s="294"/>
      <c r="E153" s="294"/>
      <c r="F153" s="297"/>
      <c r="H153" s="294"/>
      <c r="I153" s="294"/>
      <c r="J153" s="294"/>
      <c r="K153" s="294"/>
    </row>
    <row r="154" spans="1:11" s="295" customFormat="1">
      <c r="A154" s="294"/>
      <c r="B154" s="294"/>
      <c r="C154" s="294"/>
      <c r="D154" s="294"/>
      <c r="E154" s="294"/>
      <c r="F154" s="297"/>
      <c r="H154" s="294"/>
      <c r="I154" s="294"/>
      <c r="J154" s="294"/>
      <c r="K154" s="294"/>
    </row>
    <row r="155" spans="1:11" s="295" customFormat="1">
      <c r="A155" s="294"/>
      <c r="B155" s="294"/>
      <c r="C155" s="294"/>
      <c r="D155" s="294"/>
      <c r="E155" s="294"/>
      <c r="F155" s="297"/>
      <c r="H155" s="294"/>
      <c r="I155" s="294"/>
      <c r="J155" s="294"/>
      <c r="K155" s="294"/>
    </row>
    <row r="156" spans="1:11" s="295" customFormat="1">
      <c r="A156" s="294"/>
      <c r="B156" s="294"/>
      <c r="C156" s="294"/>
      <c r="D156" s="294"/>
      <c r="E156" s="294"/>
      <c r="F156" s="297"/>
      <c r="H156" s="294"/>
      <c r="I156" s="294"/>
      <c r="J156" s="294"/>
      <c r="K156" s="294"/>
    </row>
    <row r="157" spans="1:11" s="295" customFormat="1">
      <c r="A157" s="294"/>
      <c r="B157" s="294"/>
      <c r="C157" s="294"/>
      <c r="D157" s="294"/>
      <c r="E157" s="294"/>
      <c r="F157" s="297"/>
      <c r="H157" s="294"/>
      <c r="I157" s="294"/>
      <c r="J157" s="294"/>
      <c r="K157" s="294"/>
    </row>
    <row r="158" spans="1:11" s="295" customFormat="1">
      <c r="A158" s="294"/>
      <c r="B158" s="294"/>
      <c r="C158" s="294"/>
      <c r="D158" s="294"/>
      <c r="E158" s="294"/>
      <c r="F158" s="297"/>
      <c r="H158" s="294"/>
      <c r="I158" s="294"/>
      <c r="J158" s="294"/>
      <c r="K158" s="294"/>
    </row>
    <row r="159" spans="1:11" s="295" customFormat="1">
      <c r="A159" s="294"/>
      <c r="B159" s="294"/>
      <c r="C159" s="294"/>
      <c r="D159" s="294"/>
      <c r="E159" s="294"/>
      <c r="F159" s="297"/>
      <c r="H159" s="294"/>
      <c r="I159" s="294"/>
      <c r="J159" s="294"/>
      <c r="K159" s="294"/>
    </row>
    <row r="160" spans="1:11" s="295" customFormat="1">
      <c r="A160" s="294"/>
      <c r="B160" s="294"/>
      <c r="C160" s="294"/>
      <c r="D160" s="294"/>
      <c r="E160" s="294"/>
      <c r="F160" s="297"/>
      <c r="H160" s="294"/>
      <c r="I160" s="294"/>
      <c r="J160" s="294"/>
      <c r="K160" s="294"/>
    </row>
    <row r="161" spans="1:11" s="295" customFormat="1">
      <c r="A161" s="294"/>
      <c r="B161" s="294"/>
      <c r="C161" s="294"/>
      <c r="D161" s="294"/>
      <c r="E161" s="294"/>
      <c r="F161" s="297"/>
      <c r="H161" s="294"/>
      <c r="I161" s="294"/>
      <c r="J161" s="294"/>
      <c r="K161" s="294"/>
    </row>
    <row r="162" spans="1:11" s="295" customFormat="1">
      <c r="A162" s="294"/>
      <c r="B162" s="294"/>
      <c r="C162" s="294"/>
      <c r="D162" s="294"/>
      <c r="E162" s="294"/>
      <c r="F162" s="297"/>
      <c r="H162" s="294"/>
      <c r="I162" s="294"/>
      <c r="J162" s="294"/>
      <c r="K162" s="294"/>
    </row>
  </sheetData>
  <mergeCells count="1">
    <mergeCell ref="C1:G1"/>
  </mergeCells>
  <pageMargins left="0.9055118110236221" right="0.11811023622047245" top="0.74803149606299213" bottom="0.74803149606299213" header="0.31496062992125984" footer="0.31496062992125984"/>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EFE5D-0B88-4FEA-9869-B8423637265D}">
  <sheetPr codeName="Sheet7"/>
  <dimension ref="A1:K225"/>
  <sheetViews>
    <sheetView tabSelected="1" view="pageBreakPreview" topLeftCell="A68" zoomScaleNormal="100" zoomScaleSheetLayoutView="100" workbookViewId="0">
      <selection activeCell="G42" sqref="G42:G48"/>
    </sheetView>
  </sheetViews>
  <sheetFormatPr defaultColWidth="8.77734375" defaultRowHeight="13.2"/>
  <cols>
    <col min="1" max="1" width="9.109375" style="1" customWidth="1"/>
    <col min="2" max="2" width="10.44140625" style="1" customWidth="1"/>
    <col min="3" max="3" width="39.109375" style="1" customWidth="1"/>
    <col min="4" max="4" width="7.21875" style="1" customWidth="1"/>
    <col min="5" max="5" width="9.109375" style="1" customWidth="1"/>
    <col min="6" max="6" width="16.77734375" style="68" customWidth="1"/>
    <col min="7" max="7" width="19.109375" style="74" customWidth="1"/>
    <col min="8" max="16384" width="8.77734375" style="1"/>
  </cols>
  <sheetData>
    <row r="1" spans="1:11" ht="76.2" customHeight="1">
      <c r="A1" s="554"/>
      <c r="B1" s="555"/>
      <c r="C1" s="760" t="s">
        <v>757</v>
      </c>
      <c r="D1" s="760"/>
      <c r="E1" s="760"/>
      <c r="F1" s="760"/>
      <c r="G1" s="761"/>
    </row>
    <row r="2" spans="1:11" ht="30" customHeight="1">
      <c r="A2" s="347" t="s">
        <v>1</v>
      </c>
      <c r="B2" s="48" t="s">
        <v>2</v>
      </c>
      <c r="C2" s="2" t="s">
        <v>3</v>
      </c>
      <c r="D2" s="2" t="s">
        <v>4</v>
      </c>
      <c r="E2" s="2" t="s">
        <v>5</v>
      </c>
      <c r="F2" s="63" t="s">
        <v>6</v>
      </c>
      <c r="G2" s="364" t="s">
        <v>7</v>
      </c>
    </row>
    <row r="3" spans="1:11" ht="29.25" customHeight="1">
      <c r="A3" s="35" t="s">
        <v>479</v>
      </c>
      <c r="B3" s="25"/>
      <c r="C3" s="140" t="s">
        <v>737</v>
      </c>
      <c r="D3" s="3"/>
      <c r="E3" s="22"/>
      <c r="F3" s="190"/>
      <c r="G3" s="201"/>
    </row>
    <row r="4" spans="1:11" ht="13.2" customHeight="1">
      <c r="A4" s="36"/>
      <c r="B4" s="25"/>
      <c r="C4" s="18"/>
      <c r="D4" s="3"/>
      <c r="E4" s="22"/>
      <c r="F4" s="190"/>
      <c r="G4" s="201"/>
    </row>
    <row r="5" spans="1:11" ht="26.4">
      <c r="A5" s="35" t="s">
        <v>476</v>
      </c>
      <c r="B5" s="106" t="s">
        <v>183</v>
      </c>
      <c r="C5" s="139" t="s">
        <v>184</v>
      </c>
      <c r="D5" s="3"/>
      <c r="E5" s="22"/>
      <c r="F5" s="173"/>
      <c r="G5" s="184"/>
    </row>
    <row r="6" spans="1:11" ht="13.2" customHeight="1">
      <c r="A6" s="36"/>
      <c r="B6" s="106"/>
      <c r="C6" s="139"/>
      <c r="D6" s="3"/>
      <c r="E6" s="22"/>
      <c r="F6" s="184"/>
      <c r="G6" s="184"/>
    </row>
    <row r="7" spans="1:11" s="11" customFormat="1">
      <c r="A7" s="35" t="s">
        <v>477</v>
      </c>
      <c r="B7" s="8"/>
      <c r="C7" s="18" t="s">
        <v>185</v>
      </c>
      <c r="D7" s="20"/>
      <c r="E7" s="28"/>
      <c r="F7" s="151"/>
      <c r="G7" s="152"/>
      <c r="H7" s="10"/>
      <c r="I7" s="10"/>
      <c r="J7" s="10"/>
      <c r="K7" s="10"/>
    </row>
    <row r="8" spans="1:11" s="11" customFormat="1">
      <c r="A8" s="92"/>
      <c r="B8" s="8"/>
      <c r="C8" s="18"/>
      <c r="D8" s="20"/>
      <c r="E8" s="28"/>
      <c r="F8" s="151"/>
      <c r="G8" s="152"/>
      <c r="H8" s="10"/>
      <c r="I8" s="10"/>
      <c r="J8" s="10"/>
      <c r="K8" s="10"/>
    </row>
    <row r="9" spans="1:11" s="11" customFormat="1" ht="26.4">
      <c r="A9" s="34"/>
      <c r="B9" s="7" t="s">
        <v>186</v>
      </c>
      <c r="C9" s="6" t="s">
        <v>187</v>
      </c>
      <c r="D9" s="8"/>
      <c r="E9" s="43"/>
      <c r="F9" s="151"/>
      <c r="G9" s="152"/>
      <c r="H9" s="10"/>
      <c r="I9" s="10"/>
      <c r="J9" s="10"/>
      <c r="K9" s="10"/>
    </row>
    <row r="10" spans="1:11" s="11" customFormat="1">
      <c r="A10" s="92"/>
      <c r="B10" s="4"/>
      <c r="C10" s="6"/>
      <c r="D10" s="3"/>
      <c r="E10" s="60"/>
      <c r="F10" s="151"/>
      <c r="G10" s="152"/>
      <c r="H10" s="10"/>
      <c r="I10" s="10"/>
      <c r="J10" s="10"/>
      <c r="K10" s="10"/>
    </row>
    <row r="11" spans="1:11" s="11" customFormat="1" ht="39.6">
      <c r="A11" s="34" t="s">
        <v>524</v>
      </c>
      <c r="B11" s="7"/>
      <c r="C11" s="5" t="s">
        <v>464</v>
      </c>
      <c r="D11" s="7" t="s">
        <v>66</v>
      </c>
      <c r="E11" s="59">
        <v>1080</v>
      </c>
      <c r="F11" s="231"/>
      <c r="G11" s="232"/>
      <c r="H11" s="10" t="s">
        <v>227</v>
      </c>
      <c r="I11" s="10"/>
      <c r="J11" s="10"/>
      <c r="K11" s="10"/>
    </row>
    <row r="12" spans="1:11" s="11" customFormat="1">
      <c r="A12" s="92"/>
      <c r="B12" s="4"/>
      <c r="C12" s="6" t="s">
        <v>189</v>
      </c>
      <c r="D12" s="3"/>
      <c r="E12" s="60"/>
      <c r="F12" s="231"/>
      <c r="G12" s="232"/>
      <c r="H12" s="10" t="s">
        <v>228</v>
      </c>
      <c r="I12" s="10"/>
      <c r="J12" s="10"/>
      <c r="K12" s="10"/>
    </row>
    <row r="13" spans="1:11" s="11" customFormat="1">
      <c r="A13" s="34" t="s">
        <v>525</v>
      </c>
      <c r="B13" s="7" t="s">
        <v>190</v>
      </c>
      <c r="C13" s="6" t="s">
        <v>191</v>
      </c>
      <c r="D13" s="3"/>
      <c r="E13" s="60"/>
      <c r="F13" s="231"/>
      <c r="G13" s="232"/>
      <c r="H13" s="10"/>
      <c r="I13" s="10"/>
      <c r="J13" s="10"/>
      <c r="K13" s="10"/>
    </row>
    <row r="14" spans="1:11" s="11" customFormat="1">
      <c r="A14" s="92"/>
      <c r="B14" s="7"/>
      <c r="C14" s="6"/>
      <c r="D14" s="3"/>
      <c r="E14" s="60"/>
      <c r="F14" s="231"/>
      <c r="G14" s="232"/>
      <c r="H14" s="10"/>
      <c r="I14" s="10"/>
      <c r="J14" s="10"/>
      <c r="K14" s="10"/>
    </row>
    <row r="15" spans="1:11" s="11" customFormat="1" ht="15.6">
      <c r="A15" s="34" t="s">
        <v>526</v>
      </c>
      <c r="B15" s="7"/>
      <c r="C15" s="6" t="s">
        <v>193</v>
      </c>
      <c r="D15" s="7" t="s">
        <v>66</v>
      </c>
      <c r="E15" s="59">
        <v>455</v>
      </c>
      <c r="F15" s="231"/>
      <c r="G15" s="232"/>
      <c r="H15" s="10"/>
      <c r="I15" s="10"/>
      <c r="J15" s="10" t="s">
        <v>821</v>
      </c>
      <c r="K15" s="10"/>
    </row>
    <row r="16" spans="1:11" s="11" customFormat="1">
      <c r="A16" s="92"/>
      <c r="B16" s="7"/>
      <c r="C16" s="6"/>
      <c r="D16" s="3"/>
      <c r="E16" s="60"/>
      <c r="F16" s="231"/>
      <c r="G16" s="232"/>
      <c r="H16" s="10"/>
      <c r="I16" s="10"/>
      <c r="J16" s="10"/>
      <c r="K16" s="10"/>
    </row>
    <row r="17" spans="1:11" s="11" customFormat="1" ht="15.6">
      <c r="A17" s="34" t="s">
        <v>738</v>
      </c>
      <c r="B17" s="7"/>
      <c r="C17" s="6" t="s">
        <v>195</v>
      </c>
      <c r="D17" s="7" t="s">
        <v>66</v>
      </c>
      <c r="E17" s="59">
        <v>195</v>
      </c>
      <c r="F17" s="231"/>
      <c r="G17" s="232"/>
      <c r="H17" s="10"/>
      <c r="I17" s="10"/>
      <c r="J17" s="10"/>
      <c r="K17" s="10"/>
    </row>
    <row r="18" spans="1:11" s="11" customFormat="1">
      <c r="A18" s="92"/>
      <c r="B18" s="7"/>
      <c r="C18" s="6"/>
      <c r="D18" s="3"/>
      <c r="E18" s="60"/>
      <c r="F18" s="231"/>
      <c r="G18" s="232"/>
      <c r="H18" s="10"/>
      <c r="I18" s="10"/>
      <c r="J18" s="10"/>
      <c r="K18" s="10"/>
    </row>
    <row r="19" spans="1:11" s="11" customFormat="1" ht="15.6">
      <c r="A19" s="34" t="s">
        <v>739</v>
      </c>
      <c r="B19" s="4"/>
      <c r="C19" s="6" t="s">
        <v>196</v>
      </c>
      <c r="D19" s="7" t="s">
        <v>66</v>
      </c>
      <c r="E19" s="59"/>
      <c r="F19" s="231"/>
      <c r="G19" s="236" t="s">
        <v>461</v>
      </c>
      <c r="H19" s="188"/>
      <c r="I19" s="10"/>
      <c r="J19" s="10"/>
      <c r="K19" s="10"/>
    </row>
    <row r="20" spans="1:11" s="11" customFormat="1">
      <c r="A20" s="92"/>
      <c r="B20" s="4"/>
      <c r="C20" s="6"/>
      <c r="D20" s="7"/>
      <c r="E20" s="59"/>
      <c r="F20" s="231"/>
      <c r="G20" s="236"/>
      <c r="H20" s="10"/>
      <c r="I20" s="10"/>
      <c r="J20" s="10"/>
      <c r="K20" s="10"/>
    </row>
    <row r="21" spans="1:11" s="11" customFormat="1" ht="15.6">
      <c r="A21" s="34" t="s">
        <v>740</v>
      </c>
      <c r="B21" s="4"/>
      <c r="C21" s="6" t="s">
        <v>197</v>
      </c>
      <c r="D21" s="7" t="s">
        <v>66</v>
      </c>
      <c r="E21" s="59"/>
      <c r="F21" s="231"/>
      <c r="G21" s="236" t="s">
        <v>461</v>
      </c>
      <c r="H21" s="188">
        <f>E17+E19</f>
        <v>195</v>
      </c>
      <c r="I21" s="10"/>
      <c r="J21" s="10"/>
      <c r="K21" s="10"/>
    </row>
    <row r="22" spans="1:11" s="11" customFormat="1">
      <c r="A22" s="92"/>
      <c r="B22" s="4"/>
      <c r="C22" s="6"/>
      <c r="D22" s="7"/>
      <c r="E22" s="59"/>
      <c r="F22" s="231"/>
      <c r="G22" s="232"/>
      <c r="H22" s="10"/>
      <c r="I22" s="10"/>
      <c r="J22" s="10"/>
      <c r="K22" s="10"/>
    </row>
    <row r="23" spans="1:11" s="11" customFormat="1">
      <c r="A23" s="34" t="s">
        <v>741</v>
      </c>
      <c r="B23" s="4" t="s">
        <v>40</v>
      </c>
      <c r="C23" s="6" t="s">
        <v>198</v>
      </c>
      <c r="D23" s="7"/>
      <c r="E23" s="59"/>
      <c r="F23" s="231"/>
      <c r="G23" s="232"/>
      <c r="H23" s="10"/>
      <c r="I23" s="10"/>
      <c r="J23" s="10"/>
      <c r="K23" s="10"/>
    </row>
    <row r="24" spans="1:11" s="11" customFormat="1">
      <c r="A24" s="92"/>
      <c r="B24" s="4"/>
      <c r="C24" s="6"/>
      <c r="D24" s="7"/>
      <c r="E24" s="59"/>
      <c r="F24" s="231"/>
      <c r="G24" s="232"/>
      <c r="H24" s="10"/>
      <c r="I24" s="10"/>
      <c r="J24" s="10"/>
      <c r="K24" s="10"/>
    </row>
    <row r="25" spans="1:11" s="11" customFormat="1" ht="15.6">
      <c r="A25" s="34" t="s">
        <v>742</v>
      </c>
      <c r="B25" s="107"/>
      <c r="C25" s="6" t="s">
        <v>195</v>
      </c>
      <c r="D25" s="7" t="s">
        <v>66</v>
      </c>
      <c r="E25" s="59">
        <v>195</v>
      </c>
      <c r="F25" s="231"/>
      <c r="G25" s="232"/>
      <c r="H25" s="10"/>
      <c r="I25" s="10"/>
      <c r="J25" s="10"/>
      <c r="K25" s="10"/>
    </row>
    <row r="26" spans="1:11" s="11" customFormat="1">
      <c r="A26" s="92"/>
      <c r="B26" s="4"/>
      <c r="C26" s="6"/>
      <c r="D26" s="3"/>
      <c r="E26" s="60"/>
      <c r="F26" s="231"/>
      <c r="G26" s="232"/>
      <c r="H26" s="10"/>
      <c r="I26" s="10"/>
      <c r="J26" s="10"/>
      <c r="K26" s="10"/>
    </row>
    <row r="27" spans="1:11" s="11" customFormat="1" ht="15.6">
      <c r="A27" s="34" t="s">
        <v>743</v>
      </c>
      <c r="B27" s="4"/>
      <c r="C27" s="6" t="s">
        <v>196</v>
      </c>
      <c r="D27" s="7" t="s">
        <v>66</v>
      </c>
      <c r="E27" s="59"/>
      <c r="F27" s="231"/>
      <c r="G27" s="236" t="s">
        <v>461</v>
      </c>
      <c r="H27" s="10"/>
      <c r="I27" s="10"/>
      <c r="J27" s="10"/>
      <c r="K27" s="10"/>
    </row>
    <row r="28" spans="1:11" s="11" customFormat="1">
      <c r="A28" s="92"/>
      <c r="B28" s="4"/>
      <c r="C28" s="6"/>
      <c r="D28" s="7"/>
      <c r="E28" s="59"/>
      <c r="F28" s="231"/>
      <c r="G28" s="236"/>
      <c r="H28" s="10"/>
      <c r="I28" s="10"/>
      <c r="J28" s="10"/>
      <c r="K28" s="10"/>
    </row>
    <row r="29" spans="1:11" s="11" customFormat="1" ht="15.6">
      <c r="A29" s="34" t="s">
        <v>744</v>
      </c>
      <c r="B29" s="4"/>
      <c r="C29" s="6" t="s">
        <v>197</v>
      </c>
      <c r="D29" s="7" t="s">
        <v>66</v>
      </c>
      <c r="E29" s="59"/>
      <c r="F29" s="231"/>
      <c r="G29" s="236" t="s">
        <v>461</v>
      </c>
      <c r="H29" s="10"/>
      <c r="I29" s="10"/>
      <c r="J29" s="10"/>
      <c r="K29" s="10"/>
    </row>
    <row r="30" spans="1:11" s="11" customFormat="1">
      <c r="A30" s="92"/>
      <c r="B30" s="4"/>
      <c r="C30" s="6"/>
      <c r="D30" s="7"/>
      <c r="E30" s="59"/>
      <c r="F30" s="231"/>
      <c r="G30" s="232"/>
      <c r="H30" s="10"/>
      <c r="I30" s="10"/>
      <c r="J30" s="10"/>
      <c r="K30" s="10"/>
    </row>
    <row r="31" spans="1:11" s="11" customFormat="1" ht="26.4">
      <c r="A31" s="35" t="s">
        <v>527</v>
      </c>
      <c r="B31" s="106" t="s">
        <v>229</v>
      </c>
      <c r="C31" s="167" t="s">
        <v>128</v>
      </c>
      <c r="D31" s="7"/>
      <c r="E31" s="59"/>
      <c r="F31" s="231"/>
      <c r="G31" s="232"/>
      <c r="H31" s="10"/>
      <c r="I31" s="10"/>
      <c r="J31" s="10"/>
      <c r="K31" s="10"/>
    </row>
    <row r="32" spans="1:11" s="11" customFormat="1">
      <c r="A32" s="92"/>
      <c r="B32" s="4"/>
      <c r="C32" s="6"/>
      <c r="D32" s="7"/>
      <c r="E32" s="59"/>
      <c r="F32" s="231"/>
      <c r="G32" s="232"/>
      <c r="H32" s="10"/>
      <c r="I32" s="10"/>
      <c r="J32" s="10"/>
      <c r="K32" s="10"/>
    </row>
    <row r="33" spans="1:11" s="11" customFormat="1">
      <c r="A33" s="34" t="s">
        <v>528</v>
      </c>
      <c r="B33" s="349" t="s">
        <v>226</v>
      </c>
      <c r="C33" s="202" t="s">
        <v>125</v>
      </c>
      <c r="D33" s="7"/>
      <c r="E33" s="59"/>
      <c r="F33" s="231"/>
      <c r="G33" s="232"/>
      <c r="H33" s="10"/>
      <c r="I33" s="10"/>
      <c r="J33" s="10"/>
      <c r="K33" s="10"/>
    </row>
    <row r="34" spans="1:11" s="11" customFormat="1">
      <c r="A34" s="92"/>
      <c r="B34" s="4"/>
      <c r="C34" s="6"/>
      <c r="D34" s="7"/>
      <c r="E34" s="59"/>
      <c r="F34" s="231"/>
      <c r="G34" s="232"/>
      <c r="H34" s="10"/>
      <c r="I34" s="10"/>
      <c r="J34" s="10"/>
      <c r="K34" s="10"/>
    </row>
    <row r="35" spans="1:11" s="11" customFormat="1" ht="26.4" customHeight="1">
      <c r="A35" s="34" t="s">
        <v>529</v>
      </c>
      <c r="B35" s="4"/>
      <c r="C35" s="203" t="s">
        <v>129</v>
      </c>
      <c r="D35" s="8" t="s">
        <v>46</v>
      </c>
      <c r="E35" s="27">
        <v>864</v>
      </c>
      <c r="F35" s="344"/>
      <c r="G35" s="244"/>
      <c r="H35" s="10"/>
      <c r="I35" s="10">
        <v>432</v>
      </c>
      <c r="J35" s="10" t="s">
        <v>787</v>
      </c>
      <c r="K35" s="10"/>
    </row>
    <row r="36" spans="1:11" s="11" customFormat="1">
      <c r="A36" s="92"/>
      <c r="B36" s="4"/>
      <c r="C36" s="203"/>
      <c r="D36" s="193"/>
      <c r="E36" s="42"/>
      <c r="F36" s="344"/>
      <c r="G36" s="244"/>
      <c r="H36" s="10"/>
      <c r="I36" s="10"/>
      <c r="J36" s="10"/>
      <c r="K36" s="10"/>
    </row>
    <row r="37" spans="1:11" s="11" customFormat="1" ht="26.4">
      <c r="A37" s="34" t="s">
        <v>530</v>
      </c>
      <c r="B37" s="4"/>
      <c r="C37" s="192" t="s">
        <v>130</v>
      </c>
      <c r="D37" s="193" t="s">
        <v>46</v>
      </c>
      <c r="E37" s="27">
        <v>216</v>
      </c>
      <c r="F37" s="344"/>
      <c r="G37" s="244"/>
      <c r="H37" s="10"/>
      <c r="I37" s="10" t="s">
        <v>822</v>
      </c>
      <c r="J37" s="10"/>
      <c r="K37" s="10"/>
    </row>
    <row r="38" spans="1:11" s="11" customFormat="1">
      <c r="A38" s="92"/>
      <c r="B38" s="4"/>
      <c r="C38" s="192"/>
      <c r="D38" s="98"/>
      <c r="E38" s="27"/>
      <c r="F38" s="344"/>
      <c r="G38" s="244"/>
      <c r="H38" s="10"/>
      <c r="I38" s="10"/>
      <c r="J38" s="10"/>
      <c r="K38" s="10"/>
    </row>
    <row r="39" spans="1:11" s="11" customFormat="1" ht="26.4">
      <c r="A39" s="34" t="s">
        <v>531</v>
      </c>
      <c r="B39" s="25" t="s">
        <v>152</v>
      </c>
      <c r="C39" s="185" t="s">
        <v>205</v>
      </c>
      <c r="E39" s="22"/>
      <c r="F39" s="242"/>
      <c r="G39" s="365"/>
      <c r="H39" s="346"/>
      <c r="I39" s="10"/>
      <c r="J39" s="10"/>
      <c r="K39" s="10"/>
    </row>
    <row r="40" spans="1:11" s="11" customFormat="1">
      <c r="A40" s="92"/>
      <c r="B40" s="8"/>
      <c r="C40" s="186"/>
      <c r="E40" s="22"/>
      <c r="F40" s="242"/>
      <c r="G40" s="365"/>
      <c r="H40" s="346"/>
      <c r="I40" s="10"/>
      <c r="J40" s="10"/>
      <c r="K40" s="10"/>
    </row>
    <row r="41" spans="1:11" s="11" customFormat="1" ht="26.4">
      <c r="A41" s="34" t="s">
        <v>745</v>
      </c>
      <c r="B41" s="8"/>
      <c r="C41" s="186" t="s">
        <v>465</v>
      </c>
      <c r="D41" s="174" t="s">
        <v>66</v>
      </c>
      <c r="E41" s="43">
        <v>720</v>
      </c>
      <c r="F41" s="243"/>
      <c r="G41" s="232"/>
      <c r="H41" s="346">
        <f>E41*F41</f>
        <v>0</v>
      </c>
      <c r="I41" s="159">
        <f>40000*0.15</f>
        <v>6000</v>
      </c>
      <c r="J41" s="10"/>
      <c r="K41" s="10"/>
    </row>
    <row r="42" spans="1:11" s="11" customFormat="1">
      <c r="A42" s="34"/>
      <c r="B42" s="80"/>
      <c r="C42" s="186"/>
      <c r="D42" s="174"/>
      <c r="E42" s="43"/>
      <c r="F42" s="243"/>
      <c r="G42" s="244"/>
      <c r="H42" s="189"/>
      <c r="I42" s="135"/>
      <c r="J42" s="10"/>
      <c r="K42" s="10"/>
    </row>
    <row r="43" spans="1:11" s="11" customFormat="1">
      <c r="A43" s="34"/>
      <c r="B43" s="80"/>
      <c r="C43" s="186"/>
      <c r="D43" s="174"/>
      <c r="E43" s="43"/>
      <c r="F43" s="243"/>
      <c r="G43" s="244"/>
      <c r="H43" s="189"/>
      <c r="I43" s="135"/>
      <c r="J43" s="10"/>
      <c r="K43" s="10"/>
    </row>
    <row r="44" spans="1:11" s="11" customFormat="1">
      <c r="A44" s="34"/>
      <c r="B44" s="80"/>
      <c r="C44" s="186"/>
      <c r="D44" s="174"/>
      <c r="E44" s="43"/>
      <c r="F44" s="243"/>
      <c r="G44" s="244"/>
      <c r="H44" s="189"/>
      <c r="I44" s="135"/>
      <c r="J44" s="10"/>
      <c r="K44" s="10"/>
    </row>
    <row r="45" spans="1:11" s="11" customFormat="1">
      <c r="A45" s="34"/>
      <c r="B45" s="80"/>
      <c r="C45" s="186"/>
      <c r="D45" s="174"/>
      <c r="E45" s="43"/>
      <c r="F45" s="243"/>
      <c r="G45" s="244"/>
      <c r="H45" s="189"/>
      <c r="I45" s="135"/>
      <c r="J45" s="10"/>
      <c r="K45" s="10"/>
    </row>
    <row r="46" spans="1:11" s="11" customFormat="1">
      <c r="A46" s="34"/>
      <c r="B46" s="80"/>
      <c r="C46" s="186"/>
      <c r="D46" s="174"/>
      <c r="E46" s="43"/>
      <c r="F46" s="243"/>
      <c r="G46" s="244"/>
      <c r="H46" s="189"/>
      <c r="I46" s="135"/>
      <c r="J46" s="10"/>
      <c r="K46" s="10"/>
    </row>
    <row r="47" spans="1:11" s="11" customFormat="1">
      <c r="A47" s="36"/>
      <c r="B47" s="80"/>
      <c r="C47" s="186"/>
      <c r="D47" s="174"/>
      <c r="E47" s="171"/>
      <c r="F47" s="171"/>
      <c r="G47" s="188"/>
      <c r="H47" s="189"/>
      <c r="I47" s="135"/>
      <c r="J47" s="10"/>
      <c r="K47" s="10"/>
    </row>
    <row r="48" spans="1:11" s="39" customFormat="1" ht="24.75" customHeight="1">
      <c r="A48" s="742" t="s">
        <v>8</v>
      </c>
      <c r="B48" s="743"/>
      <c r="C48" s="743"/>
      <c r="D48" s="743"/>
      <c r="E48" s="743"/>
      <c r="F48" s="746"/>
      <c r="G48" s="269"/>
      <c r="H48" s="75"/>
    </row>
    <row r="49" spans="1:11" ht="18.600000000000001" customHeight="1">
      <c r="A49" s="129"/>
      <c r="B49" s="130"/>
      <c r="C49" s="17" t="s">
        <v>9</v>
      </c>
      <c r="D49" s="130"/>
      <c r="E49" s="130"/>
      <c r="F49" s="204"/>
      <c r="G49" s="288"/>
      <c r="H49" s="75"/>
    </row>
    <row r="50" spans="1:11" s="11" customFormat="1">
      <c r="A50" s="36"/>
      <c r="B50" s="80"/>
      <c r="C50" s="186"/>
      <c r="D50" s="174"/>
      <c r="E50" s="171"/>
      <c r="F50" s="171"/>
      <c r="G50" s="188"/>
      <c r="H50" s="189"/>
      <c r="I50" s="135"/>
      <c r="J50" s="10"/>
      <c r="K50" s="10"/>
    </row>
    <row r="51" spans="1:11" s="11" customFormat="1">
      <c r="A51" s="34" t="s">
        <v>746</v>
      </c>
      <c r="B51" s="80"/>
      <c r="C51" s="211" t="s">
        <v>532</v>
      </c>
      <c r="D51" s="36"/>
      <c r="E51" s="171"/>
      <c r="F51" s="171"/>
      <c r="G51" s="188"/>
      <c r="H51" s="189"/>
      <c r="I51" s="135"/>
      <c r="J51" s="10"/>
      <c r="K51" s="10"/>
    </row>
    <row r="52" spans="1:11" s="11" customFormat="1">
      <c r="A52" s="36"/>
      <c r="B52" s="80"/>
      <c r="C52" s="187"/>
      <c r="D52" s="36"/>
      <c r="E52" s="171"/>
      <c r="F52" s="171"/>
      <c r="G52" s="188"/>
      <c r="H52" s="189"/>
      <c r="I52" s="135"/>
      <c r="J52" s="10"/>
      <c r="K52" s="10"/>
    </row>
    <row r="53" spans="1:11" s="11" customFormat="1" ht="15.6">
      <c r="A53" s="34" t="s">
        <v>747</v>
      </c>
      <c r="B53" s="80"/>
      <c r="C53" s="187" t="s">
        <v>246</v>
      </c>
      <c r="D53" s="36" t="s">
        <v>66</v>
      </c>
      <c r="E53" s="171">
        <v>800</v>
      </c>
      <c r="F53" s="243"/>
      <c r="G53" s="232"/>
      <c r="H53" s="189"/>
      <c r="I53" s="135"/>
      <c r="J53" s="10"/>
      <c r="K53" s="10"/>
    </row>
    <row r="54" spans="1:11" s="11" customFormat="1">
      <c r="A54" s="36"/>
      <c r="B54" s="80"/>
      <c r="C54" s="187"/>
      <c r="D54" s="36"/>
      <c r="E54" s="171"/>
      <c r="F54" s="243"/>
      <c r="G54" s="244"/>
      <c r="H54" s="189"/>
      <c r="I54" s="135"/>
      <c r="J54" s="10"/>
      <c r="K54" s="10"/>
    </row>
    <row r="55" spans="1:11" s="11" customFormat="1" ht="26.4">
      <c r="A55" s="35" t="s">
        <v>748</v>
      </c>
      <c r="B55" s="141" t="s">
        <v>210</v>
      </c>
      <c r="C55" s="434" t="s">
        <v>345</v>
      </c>
      <c r="D55" s="36"/>
      <c r="E55" s="22"/>
      <c r="F55" s="243"/>
      <c r="G55" s="248"/>
      <c r="H55" s="10"/>
      <c r="I55" s="10"/>
      <c r="J55" s="10"/>
      <c r="K55" s="10"/>
    </row>
    <row r="56" spans="1:11" s="11" customFormat="1">
      <c r="A56" s="92"/>
      <c r="B56" s="8"/>
      <c r="C56" s="435"/>
      <c r="D56" s="36"/>
      <c r="E56" s="44"/>
      <c r="F56" s="243"/>
      <c r="G56" s="248"/>
      <c r="H56" s="10"/>
      <c r="I56" s="10"/>
      <c r="J56" s="10"/>
      <c r="K56" s="10"/>
    </row>
    <row r="57" spans="1:11" s="11" customFormat="1" ht="39.6">
      <c r="A57" s="34"/>
      <c r="B57" s="8" t="s">
        <v>152</v>
      </c>
      <c r="C57" s="434" t="s">
        <v>466</v>
      </c>
      <c r="D57" s="92"/>
      <c r="E57" s="43"/>
      <c r="F57" s="243"/>
      <c r="G57" s="248"/>
      <c r="H57" s="10"/>
      <c r="I57" s="10"/>
      <c r="J57" s="10"/>
      <c r="K57" s="10"/>
    </row>
    <row r="58" spans="1:11" s="11" customFormat="1">
      <c r="A58" s="92"/>
      <c r="B58" s="8"/>
      <c r="C58" s="419"/>
      <c r="D58" s="36"/>
      <c r="E58" s="43"/>
      <c r="F58" s="243"/>
      <c r="G58" s="248"/>
      <c r="H58" s="10"/>
      <c r="I58" s="10"/>
      <c r="J58" s="10"/>
      <c r="K58" s="10"/>
    </row>
    <row r="59" spans="1:11" s="11" customFormat="1" ht="39.6">
      <c r="A59" s="34" t="s">
        <v>749</v>
      </c>
      <c r="B59" s="8"/>
      <c r="C59" s="435" t="s">
        <v>467</v>
      </c>
      <c r="D59" s="36" t="s">
        <v>66</v>
      </c>
      <c r="E59" s="43">
        <v>540</v>
      </c>
      <c r="F59" s="243"/>
      <c r="G59" s="248"/>
      <c r="H59" s="10"/>
      <c r="I59" s="10"/>
      <c r="J59" s="10"/>
      <c r="K59" s="10"/>
    </row>
    <row r="60" spans="1:11" s="11" customFormat="1">
      <c r="A60" s="122"/>
      <c r="B60" s="7"/>
      <c r="C60" s="285"/>
      <c r="D60" s="92"/>
      <c r="E60" s="43"/>
      <c r="F60" s="231"/>
      <c r="G60" s="232"/>
      <c r="H60" s="10"/>
      <c r="I60" s="10"/>
      <c r="J60" s="10"/>
      <c r="K60" s="10"/>
    </row>
    <row r="61" spans="1:11" s="11" customFormat="1">
      <c r="A61" s="35" t="s">
        <v>750</v>
      </c>
      <c r="B61" s="141"/>
      <c r="C61" s="434" t="s">
        <v>468</v>
      </c>
      <c r="D61" s="36"/>
      <c r="E61" s="43"/>
      <c r="F61" s="243"/>
      <c r="G61" s="248"/>
      <c r="H61" s="10"/>
      <c r="I61" s="10"/>
      <c r="J61" s="10"/>
      <c r="K61" s="10"/>
    </row>
    <row r="62" spans="1:11" s="11" customFormat="1">
      <c r="A62" s="92"/>
      <c r="B62" s="108"/>
      <c r="C62" s="381"/>
      <c r="D62" s="36"/>
      <c r="E62" s="28"/>
      <c r="F62" s="243"/>
      <c r="G62" s="248"/>
      <c r="H62" s="10"/>
      <c r="I62" s="10"/>
      <c r="J62" s="10"/>
      <c r="K62" s="10"/>
    </row>
    <row r="63" spans="1:11" s="11" customFormat="1" ht="39.6">
      <c r="A63" s="34"/>
      <c r="B63" s="8"/>
      <c r="C63" s="23" t="s">
        <v>469</v>
      </c>
      <c r="D63" s="7"/>
      <c r="E63" s="28"/>
      <c r="F63" s="243"/>
      <c r="G63" s="248"/>
      <c r="H63" s="10"/>
      <c r="I63" s="10"/>
      <c r="J63" s="10"/>
      <c r="K63" s="10"/>
    </row>
    <row r="64" spans="1:11" s="11" customFormat="1">
      <c r="A64" s="92"/>
      <c r="B64" s="8"/>
      <c r="C64" s="19"/>
      <c r="D64" s="7"/>
      <c r="E64" s="28"/>
      <c r="F64" s="243"/>
      <c r="G64" s="248"/>
      <c r="H64" s="10"/>
      <c r="I64" s="10"/>
      <c r="J64" s="10"/>
      <c r="K64" s="10"/>
    </row>
    <row r="65" spans="1:11" s="11" customFormat="1" ht="40.950000000000003" customHeight="1">
      <c r="A65" s="34" t="s">
        <v>751</v>
      </c>
      <c r="B65" s="8"/>
      <c r="C65" s="5" t="s">
        <v>612</v>
      </c>
      <c r="D65" s="7" t="s">
        <v>66</v>
      </c>
      <c r="E65" s="43">
        <v>540</v>
      </c>
      <c r="F65" s="243"/>
      <c r="G65" s="248"/>
      <c r="H65" s="10"/>
      <c r="I65" s="10"/>
      <c r="J65" s="10"/>
      <c r="K65" s="10"/>
    </row>
    <row r="66" spans="1:11" s="11" customFormat="1">
      <c r="A66" s="36"/>
      <c r="B66" s="37"/>
      <c r="C66" s="12"/>
      <c r="D66" s="54"/>
      <c r="E66" s="37"/>
      <c r="F66" s="231"/>
      <c r="G66" s="236"/>
      <c r="H66" s="10"/>
      <c r="I66" s="10"/>
      <c r="J66" s="10"/>
      <c r="K66" s="10"/>
    </row>
    <row r="67" spans="1:11" s="15" customFormat="1">
      <c r="A67" s="34"/>
      <c r="B67" s="108"/>
      <c r="C67" s="95"/>
      <c r="D67" s="8"/>
      <c r="E67" s="45"/>
      <c r="F67" s="231"/>
      <c r="G67" s="236"/>
      <c r="H67" s="14"/>
      <c r="I67" s="14"/>
      <c r="J67" s="14"/>
      <c r="K67" s="14"/>
    </row>
    <row r="68" spans="1:11" s="11" customFormat="1">
      <c r="A68" s="36"/>
      <c r="B68" s="108"/>
      <c r="C68" s="95"/>
      <c r="D68" s="8"/>
      <c r="E68" s="46"/>
      <c r="F68" s="231"/>
      <c r="G68" s="236"/>
      <c r="H68" s="10"/>
      <c r="I68" s="10"/>
      <c r="J68" s="10"/>
      <c r="K68" s="10"/>
    </row>
    <row r="69" spans="1:11" s="11" customFormat="1">
      <c r="A69" s="36"/>
      <c r="B69" s="108"/>
      <c r="C69" s="95"/>
      <c r="D69" s="8"/>
      <c r="E69" s="47"/>
      <c r="F69" s="231"/>
      <c r="G69" s="248"/>
      <c r="H69" s="10"/>
      <c r="I69" s="10"/>
      <c r="J69" s="10"/>
      <c r="K69" s="10"/>
    </row>
    <row r="70" spans="1:11" s="11" customFormat="1">
      <c r="A70" s="113"/>
      <c r="B70" s="98"/>
      <c r="C70" s="29"/>
      <c r="D70" s="41"/>
      <c r="E70" s="46"/>
      <c r="F70" s="231"/>
      <c r="G70" s="236"/>
      <c r="H70" s="10"/>
      <c r="I70" s="10"/>
      <c r="J70" s="10"/>
      <c r="K70" s="10"/>
    </row>
    <row r="71" spans="1:11" s="11" customFormat="1">
      <c r="A71" s="35"/>
      <c r="B71" s="79"/>
      <c r="C71" s="164"/>
      <c r="D71" s="8"/>
      <c r="E71" s="61"/>
      <c r="F71" s="243"/>
      <c r="G71" s="248"/>
      <c r="H71" s="10"/>
      <c r="I71" s="10"/>
      <c r="J71" s="10"/>
      <c r="K71" s="10"/>
    </row>
    <row r="72" spans="1:11" s="11" customFormat="1">
      <c r="A72" s="36"/>
      <c r="B72" s="4"/>
      <c r="C72" s="5"/>
      <c r="D72" s="8"/>
      <c r="E72" s="61"/>
      <c r="F72" s="243"/>
      <c r="G72" s="248"/>
      <c r="H72" s="10"/>
      <c r="I72" s="10"/>
      <c r="J72" s="10"/>
      <c r="K72" s="10"/>
    </row>
    <row r="73" spans="1:11" s="11" customFormat="1">
      <c r="A73" s="34"/>
      <c r="B73" s="4"/>
      <c r="C73" s="5"/>
      <c r="D73" s="8"/>
      <c r="E73" s="61"/>
      <c r="F73" s="243"/>
      <c r="G73" s="248"/>
      <c r="H73" s="10"/>
      <c r="I73" s="10"/>
      <c r="J73" s="10"/>
      <c r="K73" s="10"/>
    </row>
    <row r="74" spans="1:11" s="11" customFormat="1">
      <c r="A74" s="36"/>
      <c r="B74" s="4"/>
      <c r="C74" s="5"/>
      <c r="D74" s="8"/>
      <c r="E74" s="61"/>
      <c r="F74" s="243"/>
      <c r="G74" s="248"/>
      <c r="H74" s="10"/>
      <c r="I74" s="10"/>
      <c r="J74" s="10"/>
      <c r="K74" s="10"/>
    </row>
    <row r="75" spans="1:11" s="11" customFormat="1">
      <c r="A75" s="34"/>
      <c r="B75" s="4"/>
      <c r="C75" s="194"/>
      <c r="D75" s="8"/>
      <c r="E75" s="61"/>
      <c r="F75" s="243"/>
      <c r="G75" s="248"/>
      <c r="H75" s="10"/>
      <c r="I75" s="10"/>
      <c r="J75" s="10"/>
      <c r="K75" s="10"/>
    </row>
    <row r="76" spans="1:11" s="11" customFormat="1">
      <c r="A76" s="36"/>
      <c r="B76" s="4"/>
      <c r="C76" s="5"/>
      <c r="D76" s="8"/>
      <c r="E76" s="61"/>
      <c r="F76" s="243"/>
      <c r="G76" s="248"/>
      <c r="H76" s="10"/>
      <c r="I76" s="10"/>
      <c r="J76" s="10"/>
      <c r="K76" s="10"/>
    </row>
    <row r="77" spans="1:11" s="11" customFormat="1">
      <c r="A77" s="34"/>
      <c r="B77" s="4"/>
      <c r="C77" s="5"/>
      <c r="D77" s="8"/>
      <c r="E77" s="61"/>
      <c r="F77" s="243"/>
      <c r="G77" s="248"/>
      <c r="H77" s="10"/>
      <c r="I77" s="10"/>
      <c r="J77" s="10"/>
      <c r="K77" s="10"/>
    </row>
    <row r="78" spans="1:11" s="11" customFormat="1">
      <c r="A78" s="36"/>
      <c r="B78" s="4"/>
      <c r="C78" s="6"/>
      <c r="D78" s="8"/>
      <c r="E78" s="61"/>
      <c r="F78" s="243"/>
      <c r="G78" s="248"/>
      <c r="H78" s="10"/>
      <c r="I78" s="10"/>
      <c r="J78" s="10"/>
      <c r="K78" s="10"/>
    </row>
    <row r="79" spans="1:11" s="11" customFormat="1">
      <c r="A79" s="34"/>
      <c r="B79" s="4"/>
      <c r="C79" s="5"/>
      <c r="D79" s="8"/>
      <c r="E79" s="61"/>
      <c r="F79" s="243"/>
      <c r="G79" s="248"/>
      <c r="H79" s="10"/>
      <c r="I79" s="10"/>
      <c r="J79" s="10"/>
      <c r="K79" s="10"/>
    </row>
    <row r="80" spans="1:11" s="11" customFormat="1">
      <c r="A80" s="92"/>
      <c r="B80" s="4"/>
      <c r="C80" s="6"/>
      <c r="D80" s="7"/>
      <c r="E80" s="59"/>
      <c r="F80" s="231"/>
      <c r="G80" s="232"/>
      <c r="H80" s="10"/>
      <c r="I80" s="10"/>
      <c r="J80" s="10"/>
      <c r="K80" s="10"/>
    </row>
    <row r="81" spans="1:11" s="11" customFormat="1">
      <c r="A81" s="92"/>
      <c r="B81" s="4"/>
      <c r="C81" s="6"/>
      <c r="D81" s="7"/>
      <c r="E81" s="59"/>
      <c r="F81" s="231"/>
      <c r="G81" s="232"/>
      <c r="H81" s="10"/>
      <c r="I81" s="10"/>
      <c r="J81" s="10"/>
      <c r="K81" s="10"/>
    </row>
    <row r="82" spans="1:11" s="11" customFormat="1">
      <c r="A82" s="92"/>
      <c r="B82" s="4"/>
      <c r="C82" s="6"/>
      <c r="D82" s="7"/>
      <c r="E82" s="59"/>
      <c r="F82" s="231"/>
      <c r="G82" s="232"/>
      <c r="H82" s="10"/>
      <c r="I82" s="10"/>
      <c r="J82" s="10"/>
      <c r="K82" s="10"/>
    </row>
    <row r="83" spans="1:11" s="11" customFormat="1">
      <c r="A83" s="111"/>
      <c r="B83" s="8"/>
      <c r="C83" s="18"/>
      <c r="D83" s="7"/>
      <c r="E83" s="59"/>
      <c r="F83" s="231"/>
      <c r="G83" s="232"/>
      <c r="H83" s="10"/>
      <c r="I83" s="10"/>
      <c r="J83" s="10"/>
      <c r="K83" s="10"/>
    </row>
    <row r="84" spans="1:11" s="11" customFormat="1">
      <c r="A84" s="92"/>
      <c r="B84" s="4"/>
      <c r="C84" s="6"/>
      <c r="D84" s="7"/>
      <c r="E84" s="59"/>
      <c r="F84" s="231"/>
      <c r="G84" s="232"/>
      <c r="H84" s="10"/>
      <c r="I84" s="10"/>
      <c r="J84" s="10"/>
      <c r="K84" s="10"/>
    </row>
    <row r="85" spans="1:11" s="11" customFormat="1">
      <c r="A85" s="122"/>
      <c r="B85" s="7"/>
      <c r="C85" s="6"/>
      <c r="D85" s="8"/>
      <c r="E85" s="43"/>
      <c r="F85" s="231"/>
      <c r="G85" s="232"/>
      <c r="H85" s="10"/>
      <c r="I85" s="10"/>
      <c r="J85" s="10"/>
      <c r="K85" s="10"/>
    </row>
    <row r="86" spans="1:11" s="11" customFormat="1">
      <c r="A86" s="92"/>
      <c r="B86" s="4"/>
      <c r="C86" s="6"/>
      <c r="D86" s="3"/>
      <c r="E86" s="60"/>
      <c r="F86" s="231"/>
      <c r="G86" s="232"/>
      <c r="H86" s="10"/>
      <c r="I86" s="10"/>
      <c r="J86" s="10"/>
      <c r="K86" s="10"/>
    </row>
    <row r="87" spans="1:11" s="11" customFormat="1">
      <c r="A87" s="92"/>
      <c r="B87" s="4"/>
      <c r="C87" s="6"/>
      <c r="D87" s="3"/>
      <c r="E87" s="60"/>
      <c r="F87" s="231"/>
      <c r="G87" s="232"/>
      <c r="H87" s="10"/>
      <c r="I87" s="10"/>
      <c r="J87" s="10"/>
      <c r="K87" s="10"/>
    </row>
    <row r="88" spans="1:11" s="11" customFormat="1">
      <c r="A88" s="92"/>
      <c r="B88" s="4"/>
      <c r="C88" s="6"/>
      <c r="D88" s="3"/>
      <c r="E88" s="60"/>
      <c r="F88" s="231"/>
      <c r="G88" s="232"/>
      <c r="H88" s="10"/>
      <c r="I88" s="10"/>
      <c r="J88" s="10"/>
      <c r="K88" s="10"/>
    </row>
    <row r="89" spans="1:11" s="11" customFormat="1">
      <c r="A89" s="92"/>
      <c r="B89" s="4"/>
      <c r="C89" s="6"/>
      <c r="D89" s="3"/>
      <c r="E89" s="60"/>
      <c r="F89" s="231"/>
      <c r="G89" s="232"/>
      <c r="H89" s="10"/>
      <c r="I89" s="10"/>
      <c r="J89" s="10"/>
      <c r="K89" s="10"/>
    </row>
    <row r="90" spans="1:11" s="11" customFormat="1">
      <c r="A90" s="92"/>
      <c r="B90" s="4"/>
      <c r="C90" s="6"/>
      <c r="D90" s="3"/>
      <c r="E90" s="60"/>
      <c r="F90" s="231"/>
      <c r="G90" s="232"/>
      <c r="H90" s="10"/>
      <c r="I90" s="10"/>
      <c r="J90" s="10"/>
      <c r="K90" s="10"/>
    </row>
    <row r="91" spans="1:11" s="294" customFormat="1" ht="13.2" customHeight="1">
      <c r="A91" s="137"/>
      <c r="B91" s="303"/>
      <c r="C91" s="144"/>
      <c r="D91" s="303"/>
      <c r="E91" s="320"/>
      <c r="F91" s="337"/>
      <c r="G91" s="361"/>
    </row>
    <row r="92" spans="1:11" s="11" customFormat="1">
      <c r="A92" s="92"/>
      <c r="B92" s="7"/>
      <c r="C92" s="6"/>
      <c r="D92" s="3"/>
      <c r="E92" s="60"/>
      <c r="F92" s="231"/>
      <c r="G92" s="232"/>
      <c r="H92" s="10"/>
      <c r="I92" s="10"/>
      <c r="J92" s="10"/>
      <c r="K92" s="10"/>
    </row>
    <row r="93" spans="1:11" s="11" customFormat="1">
      <c r="A93" s="92"/>
      <c r="B93" s="7"/>
      <c r="C93" s="6"/>
      <c r="D93" s="7"/>
      <c r="E93" s="59"/>
      <c r="F93" s="231"/>
      <c r="G93" s="232"/>
      <c r="H93" s="10"/>
      <c r="I93" s="10"/>
      <c r="J93" s="10"/>
      <c r="K93" s="10"/>
    </row>
    <row r="94" spans="1:11" s="11" customFormat="1">
      <c r="A94" s="92"/>
      <c r="B94" s="7"/>
      <c r="C94" s="6"/>
      <c r="D94" s="3"/>
      <c r="E94" s="60"/>
      <c r="F94" s="231"/>
      <c r="G94" s="232"/>
      <c r="H94" s="10"/>
      <c r="I94" s="10"/>
      <c r="J94" s="10"/>
      <c r="K94" s="10"/>
    </row>
    <row r="95" spans="1:11" s="39" customFormat="1" ht="25.2" customHeight="1">
      <c r="A95" s="53" t="s">
        <v>36</v>
      </c>
      <c r="B95" s="52"/>
      <c r="C95" s="52"/>
      <c r="D95" s="52"/>
      <c r="E95" s="52"/>
      <c r="F95" s="239"/>
      <c r="G95" s="335"/>
    </row>
    <row r="153" spans="6:6">
      <c r="F153" s="162"/>
    </row>
    <row r="154" spans="6:6">
      <c r="F154" s="162"/>
    </row>
    <row r="155" spans="6:6">
      <c r="F155" s="162"/>
    </row>
    <row r="156" spans="6:6">
      <c r="F156" s="162"/>
    </row>
    <row r="157" spans="6:6">
      <c r="F157" s="162"/>
    </row>
    <row r="158" spans="6:6">
      <c r="F158" s="162"/>
    </row>
    <row r="159" spans="6:6">
      <c r="F159" s="162"/>
    </row>
    <row r="160" spans="6:6">
      <c r="F160" s="162"/>
    </row>
    <row r="161" spans="6:6">
      <c r="F161" s="162"/>
    </row>
    <row r="162" spans="6:6">
      <c r="F162" s="162"/>
    </row>
    <row r="163" spans="6:6">
      <c r="F163" s="162"/>
    </row>
    <row r="164" spans="6:6">
      <c r="F164" s="162"/>
    </row>
    <row r="165" spans="6:6">
      <c r="F165" s="162"/>
    </row>
    <row r="166" spans="6:6">
      <c r="F166" s="162"/>
    </row>
    <row r="167" spans="6:6">
      <c r="F167" s="162"/>
    </row>
    <row r="168" spans="6:6">
      <c r="F168" s="162"/>
    </row>
    <row r="169" spans="6:6">
      <c r="F169" s="162"/>
    </row>
    <row r="170" spans="6:6">
      <c r="F170" s="162"/>
    </row>
    <row r="171" spans="6:6">
      <c r="F171" s="162"/>
    </row>
    <row r="172" spans="6:6">
      <c r="F172" s="162"/>
    </row>
    <row r="173" spans="6:6">
      <c r="F173" s="162"/>
    </row>
    <row r="174" spans="6:6">
      <c r="F174" s="162"/>
    </row>
    <row r="175" spans="6:6">
      <c r="F175" s="162"/>
    </row>
    <row r="176" spans="6:6">
      <c r="F176" s="162"/>
    </row>
    <row r="177" spans="6:6">
      <c r="F177" s="162"/>
    </row>
    <row r="178" spans="6:6">
      <c r="F178" s="162"/>
    </row>
    <row r="179" spans="6:6">
      <c r="F179" s="162"/>
    </row>
    <row r="180" spans="6:6">
      <c r="F180" s="162"/>
    </row>
    <row r="181" spans="6:6">
      <c r="F181" s="162"/>
    </row>
    <row r="182" spans="6:6">
      <c r="F182" s="162"/>
    </row>
    <row r="183" spans="6:6">
      <c r="F183" s="162"/>
    </row>
    <row r="191" spans="6:6">
      <c r="F191" s="162"/>
    </row>
    <row r="192" spans="6:6">
      <c r="F192" s="162"/>
    </row>
    <row r="193" spans="6:6">
      <c r="F193" s="162"/>
    </row>
    <row r="194" spans="6:6">
      <c r="F194" s="162"/>
    </row>
    <row r="195" spans="6:6">
      <c r="F195" s="162"/>
    </row>
    <row r="196" spans="6:6">
      <c r="F196" s="162"/>
    </row>
    <row r="197" spans="6:6">
      <c r="F197" s="162"/>
    </row>
    <row r="198" spans="6:6">
      <c r="F198" s="162"/>
    </row>
    <row r="199" spans="6:6">
      <c r="F199" s="162"/>
    </row>
    <row r="200" spans="6:6">
      <c r="F200" s="162"/>
    </row>
    <row r="201" spans="6:6">
      <c r="F201" s="162"/>
    </row>
    <row r="202" spans="6:6">
      <c r="F202" s="162"/>
    </row>
    <row r="203" spans="6:6">
      <c r="F203" s="162"/>
    </row>
    <row r="204" spans="6:6">
      <c r="F204" s="162"/>
    </row>
    <row r="205" spans="6:6">
      <c r="F205" s="162"/>
    </row>
    <row r="206" spans="6:6">
      <c r="F206" s="162"/>
    </row>
    <row r="207" spans="6:6">
      <c r="F207" s="162"/>
    </row>
    <row r="208" spans="6:6">
      <c r="F208" s="162"/>
    </row>
    <row r="209" spans="6:6">
      <c r="F209" s="162"/>
    </row>
    <row r="210" spans="6:6">
      <c r="F210" s="162"/>
    </row>
    <row r="211" spans="6:6">
      <c r="F211" s="162"/>
    </row>
    <row r="212" spans="6:6">
      <c r="F212" s="162"/>
    </row>
    <row r="213" spans="6:6">
      <c r="F213" s="162"/>
    </row>
    <row r="214" spans="6:6">
      <c r="F214" s="162"/>
    </row>
    <row r="215" spans="6:6">
      <c r="F215" s="162"/>
    </row>
    <row r="216" spans="6:6">
      <c r="F216" s="162"/>
    </row>
    <row r="217" spans="6:6">
      <c r="F217" s="162"/>
    </row>
    <row r="218" spans="6:6">
      <c r="F218" s="162"/>
    </row>
    <row r="219" spans="6:6">
      <c r="F219" s="162"/>
    </row>
    <row r="220" spans="6:6">
      <c r="F220" s="162"/>
    </row>
    <row r="221" spans="6:6">
      <c r="F221" s="162"/>
    </row>
    <row r="222" spans="6:6">
      <c r="F222" s="162"/>
    </row>
    <row r="223" spans="6:6">
      <c r="F223" s="162"/>
    </row>
    <row r="224" spans="6:6">
      <c r="F224" s="162"/>
    </row>
    <row r="225" spans="6:6">
      <c r="F225" s="162"/>
    </row>
  </sheetData>
  <mergeCells count="2">
    <mergeCell ref="A48:F48"/>
    <mergeCell ref="C1:G1"/>
  </mergeCells>
  <phoneticPr fontId="8" type="noConversion"/>
  <pageMargins left="0.9055118110236221" right="0.11811023622047245" top="0.74803149606299213" bottom="0.74803149606299213" header="0.31496062992125984" footer="0.31496062992125984"/>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dimension ref="A1:L173"/>
  <sheetViews>
    <sheetView tabSelected="1" view="pageBreakPreview" topLeftCell="A18" zoomScaleNormal="100" zoomScaleSheetLayoutView="100" workbookViewId="0">
      <selection activeCell="G42" sqref="G42:G48"/>
    </sheetView>
  </sheetViews>
  <sheetFormatPr defaultColWidth="8.77734375" defaultRowHeight="13.2"/>
  <cols>
    <col min="1" max="1" width="10" style="1" customWidth="1"/>
    <col min="2" max="2" width="49" style="1" customWidth="1"/>
    <col min="3" max="3" width="17.44140625" style="1" customWidth="1"/>
    <col min="4" max="4" width="22.109375" style="1" customWidth="1"/>
    <col min="5" max="5" width="8.77734375" style="1"/>
    <col min="6" max="6" width="15.6640625" style="1" bestFit="1" customWidth="1"/>
    <col min="7" max="7" width="15.33203125" style="1" bestFit="1" customWidth="1"/>
    <col min="8" max="9" width="8.77734375" style="1"/>
    <col min="10" max="10" width="25" style="1" bestFit="1" customWidth="1"/>
    <col min="11" max="11" width="26.44140625" style="1" bestFit="1" customWidth="1"/>
    <col min="12" max="12" width="14.33203125" style="1" bestFit="1" customWidth="1"/>
    <col min="13" max="16384" width="8.77734375" style="1"/>
  </cols>
  <sheetData>
    <row r="1" spans="1:7" ht="87.45" customHeight="1">
      <c r="A1" s="776" t="s">
        <v>245</v>
      </c>
      <c r="B1" s="777"/>
      <c r="C1" s="777"/>
      <c r="D1" s="778"/>
    </row>
    <row r="2" spans="1:7" ht="25.5" customHeight="1">
      <c r="A2" s="765" t="s">
        <v>58</v>
      </c>
      <c r="B2" s="767" t="s">
        <v>59</v>
      </c>
      <c r="C2" s="768"/>
      <c r="D2" s="424" t="s">
        <v>7</v>
      </c>
    </row>
    <row r="3" spans="1:7" ht="18.899999999999999" customHeight="1">
      <c r="A3" s="766"/>
      <c r="B3" s="769"/>
      <c r="C3" s="770"/>
      <c r="D3" s="424" t="s">
        <v>60</v>
      </c>
      <c r="E3" s="423"/>
      <c r="F3" s="31"/>
    </row>
    <row r="4" spans="1:7" ht="17.399999999999999" customHeight="1">
      <c r="A4" s="410" t="s">
        <v>145</v>
      </c>
      <c r="B4" s="771" t="s">
        <v>61</v>
      </c>
      <c r="C4" s="772"/>
      <c r="D4" s="411"/>
      <c r="E4" s="31"/>
      <c r="F4" s="482"/>
    </row>
    <row r="5" spans="1:7" ht="20.25" customHeight="1">
      <c r="A5" s="410" t="s">
        <v>146</v>
      </c>
      <c r="B5" s="773" t="s">
        <v>234</v>
      </c>
      <c r="C5" s="774"/>
      <c r="D5" s="411"/>
      <c r="E5" s="31"/>
      <c r="F5" s="482">
        <f>0.15*F14</f>
        <v>0</v>
      </c>
      <c r="G5" s="480"/>
    </row>
    <row r="6" spans="1:7" ht="17.7" customHeight="1">
      <c r="A6" s="412" t="s">
        <v>151</v>
      </c>
      <c r="B6" s="773" t="s">
        <v>779</v>
      </c>
      <c r="C6" s="774"/>
      <c r="D6" s="411"/>
      <c r="E6" s="31"/>
      <c r="F6" s="552">
        <v>494998</v>
      </c>
      <c r="G6" s="1" t="s">
        <v>752</v>
      </c>
    </row>
    <row r="7" spans="1:7" ht="31.2" customHeight="1">
      <c r="A7" s="410" t="s">
        <v>147</v>
      </c>
      <c r="B7" s="773" t="s">
        <v>820</v>
      </c>
      <c r="C7" s="775"/>
      <c r="D7" s="411"/>
      <c r="E7" s="31"/>
      <c r="F7" s="482">
        <f>D9+D10+D11+D12+D13</f>
        <v>0</v>
      </c>
      <c r="G7" s="1" t="s">
        <v>753</v>
      </c>
    </row>
    <row r="8" spans="1:7" ht="17.7" customHeight="1">
      <c r="A8" s="410" t="s">
        <v>148</v>
      </c>
      <c r="B8" s="773" t="s">
        <v>781</v>
      </c>
      <c r="C8" s="774"/>
      <c r="D8" s="411"/>
      <c r="E8" s="31"/>
      <c r="F8" s="552">
        <f>F6+F7</f>
        <v>494998</v>
      </c>
    </row>
    <row r="9" spans="1:7" ht="17.7" customHeight="1">
      <c r="A9" s="410" t="s">
        <v>149</v>
      </c>
      <c r="B9" s="773" t="s">
        <v>478</v>
      </c>
      <c r="C9" s="774"/>
      <c r="D9" s="411"/>
      <c r="E9" s="31"/>
      <c r="F9" s="482"/>
    </row>
    <row r="10" spans="1:7" ht="17.7" customHeight="1">
      <c r="A10" s="410" t="s">
        <v>150</v>
      </c>
      <c r="B10" s="773" t="s">
        <v>763</v>
      </c>
      <c r="C10" s="775"/>
      <c r="D10" s="411"/>
      <c r="E10" s="31"/>
      <c r="F10" s="31"/>
    </row>
    <row r="11" spans="1:7" ht="17.7" customHeight="1">
      <c r="A11" s="410" t="s">
        <v>442</v>
      </c>
      <c r="B11" s="773" t="s">
        <v>480</v>
      </c>
      <c r="C11" s="775"/>
      <c r="D11" s="411"/>
      <c r="E11" s="31"/>
      <c r="F11" s="31"/>
    </row>
    <row r="12" spans="1:7" ht="17.7" customHeight="1">
      <c r="A12" s="410" t="s">
        <v>454</v>
      </c>
      <c r="B12" s="773" t="s">
        <v>764</v>
      </c>
      <c r="C12" s="775"/>
      <c r="D12" s="411"/>
      <c r="E12" s="31"/>
      <c r="F12" s="31"/>
    </row>
    <row r="13" spans="1:7" ht="17.7" customHeight="1">
      <c r="A13" s="410" t="s">
        <v>470</v>
      </c>
      <c r="B13" s="773" t="s">
        <v>762</v>
      </c>
      <c r="C13" s="775"/>
      <c r="D13" s="411"/>
      <c r="E13" s="31"/>
      <c r="F13" s="31"/>
      <c r="G13" s="480">
        <f>F14*0.15</f>
        <v>0</v>
      </c>
    </row>
    <row r="14" spans="1:7" ht="17.7" customHeight="1">
      <c r="A14" s="410" t="s">
        <v>479</v>
      </c>
      <c r="B14" s="773" t="s">
        <v>595</v>
      </c>
      <c r="C14" s="775"/>
      <c r="D14" s="411"/>
      <c r="E14" s="31"/>
      <c r="F14" s="586">
        <f>SUM(D5:D14)</f>
        <v>0</v>
      </c>
    </row>
    <row r="15" spans="1:7" ht="17.7" customHeight="1">
      <c r="A15" s="410"/>
      <c r="B15" s="553"/>
      <c r="C15" s="557"/>
      <c r="D15" s="411"/>
      <c r="E15" s="31"/>
      <c r="F15" s="481"/>
    </row>
    <row r="16" spans="1:7" ht="25.5" customHeight="1">
      <c r="A16" s="410"/>
      <c r="B16" s="32" t="s">
        <v>62</v>
      </c>
      <c r="C16" s="32"/>
      <c r="D16" s="425"/>
      <c r="E16" s="31"/>
      <c r="F16" s="31"/>
    </row>
    <row r="17" spans="1:12" ht="40.200000000000003" customHeight="1">
      <c r="A17" s="413"/>
      <c r="B17" s="422" t="s">
        <v>578</v>
      </c>
      <c r="C17" s="32"/>
      <c r="D17" s="425"/>
      <c r="E17" s="31"/>
      <c r="F17" s="31"/>
      <c r="J17" s="707" t="s">
        <v>947</v>
      </c>
      <c r="K17" s="707" t="s">
        <v>948</v>
      </c>
      <c r="L17" s="707"/>
    </row>
    <row r="18" spans="1:12" ht="48.75" customHeight="1">
      <c r="A18" s="414"/>
      <c r="B18" s="415" t="s">
        <v>577</v>
      </c>
      <c r="C18" s="416"/>
      <c r="D18" s="425"/>
      <c r="E18" s="31"/>
      <c r="F18" s="31"/>
      <c r="G18" s="591"/>
      <c r="J18" s="707" t="s">
        <v>944</v>
      </c>
      <c r="K18" s="707" t="s">
        <v>945</v>
      </c>
      <c r="L18" s="707" t="s">
        <v>946</v>
      </c>
    </row>
    <row r="19" spans="1:12" ht="30" customHeight="1">
      <c r="A19" s="725"/>
      <c r="B19" s="726" t="s">
        <v>782</v>
      </c>
      <c r="C19" s="725"/>
      <c r="D19" s="727"/>
      <c r="E19" s="31"/>
      <c r="F19" s="31"/>
      <c r="J19" s="708">
        <f>D19</f>
        <v>0</v>
      </c>
      <c r="K19" s="708">
        <v>48101233.355999991</v>
      </c>
      <c r="L19" s="708">
        <v>8054289.3953499943</v>
      </c>
    </row>
    <row r="20" spans="1:12" s="39" customFormat="1" ht="226.2" customHeight="1">
      <c r="A20" s="784" t="s">
        <v>69</v>
      </c>
      <c r="B20" s="785"/>
      <c r="C20" s="785"/>
      <c r="D20" s="786"/>
      <c r="E20" s="76"/>
      <c r="F20" s="592">
        <f>G18-D18</f>
        <v>0</v>
      </c>
      <c r="I20" s="593" t="e">
        <f>(G18/D18-1)*100</f>
        <v>#DIV/0!</v>
      </c>
    </row>
    <row r="21" spans="1:12" ht="12" customHeight="1">
      <c r="A21" s="764"/>
      <c r="B21" s="764"/>
      <c r="C21" s="764"/>
      <c r="D21" s="764"/>
      <c r="E21" s="31"/>
      <c r="F21" s="31"/>
    </row>
    <row r="22" spans="1:12">
      <c r="E22" s="31"/>
      <c r="F22" s="31"/>
    </row>
    <row r="23" spans="1:12">
      <c r="E23" s="31"/>
      <c r="F23" s="31"/>
    </row>
    <row r="24" spans="1:12">
      <c r="E24" s="31"/>
      <c r="F24" s="31"/>
    </row>
    <row r="25" spans="1:12">
      <c r="E25" s="31"/>
      <c r="F25" s="31"/>
    </row>
    <row r="26" spans="1:12">
      <c r="E26" s="31"/>
      <c r="F26" s="31"/>
    </row>
    <row r="27" spans="1:12">
      <c r="E27" s="31"/>
      <c r="F27" s="31"/>
    </row>
    <row r="28" spans="1:12">
      <c r="E28" s="31"/>
      <c r="F28" s="31"/>
    </row>
    <row r="29" spans="1:12">
      <c r="E29" s="31"/>
      <c r="F29" s="31"/>
    </row>
    <row r="30" spans="1:12">
      <c r="E30" s="31"/>
      <c r="F30" s="31"/>
    </row>
    <row r="31" spans="1:12">
      <c r="E31" s="31"/>
      <c r="F31" s="31"/>
    </row>
    <row r="32" spans="1:12">
      <c r="E32" s="31"/>
      <c r="F32" s="31"/>
    </row>
    <row r="33" spans="5:6">
      <c r="E33" s="31"/>
      <c r="F33" s="31"/>
    </row>
    <row r="34" spans="5:6">
      <c r="E34" s="31"/>
      <c r="F34" s="31"/>
    </row>
    <row r="101" spans="6:6">
      <c r="F101" s="160"/>
    </row>
    <row r="102" spans="6:6">
      <c r="F102" s="160"/>
    </row>
    <row r="103" spans="6:6">
      <c r="F103" s="160"/>
    </row>
    <row r="104" spans="6:6">
      <c r="F104" s="160"/>
    </row>
    <row r="105" spans="6:6">
      <c r="F105" s="160"/>
    </row>
    <row r="106" spans="6:6">
      <c r="F106" s="160"/>
    </row>
    <row r="107" spans="6:6">
      <c r="F107" s="160"/>
    </row>
    <row r="108" spans="6:6">
      <c r="F108" s="160"/>
    </row>
    <row r="109" spans="6:6">
      <c r="F109" s="160"/>
    </row>
    <row r="110" spans="6:6">
      <c r="F110" s="160"/>
    </row>
    <row r="111" spans="6:6">
      <c r="F111" s="160"/>
    </row>
    <row r="112" spans="6:6">
      <c r="F112" s="160"/>
    </row>
    <row r="113" spans="6:6">
      <c r="F113" s="160"/>
    </row>
    <row r="114" spans="6:6">
      <c r="F114" s="160"/>
    </row>
    <row r="115" spans="6:6">
      <c r="F115" s="160"/>
    </row>
    <row r="116" spans="6:6">
      <c r="F116" s="160"/>
    </row>
    <row r="117" spans="6:6">
      <c r="F117" s="160"/>
    </row>
    <row r="118" spans="6:6">
      <c r="F118" s="160"/>
    </row>
    <row r="119" spans="6:6">
      <c r="F119" s="160"/>
    </row>
    <row r="120" spans="6:6">
      <c r="F120" s="160"/>
    </row>
    <row r="121" spans="6:6">
      <c r="F121" s="160"/>
    </row>
    <row r="122" spans="6:6">
      <c r="F122" s="160"/>
    </row>
    <row r="123" spans="6:6">
      <c r="F123" s="160"/>
    </row>
    <row r="124" spans="6:6">
      <c r="F124" s="160"/>
    </row>
    <row r="125" spans="6:6">
      <c r="F125" s="160"/>
    </row>
    <row r="126" spans="6:6">
      <c r="F126" s="160"/>
    </row>
    <row r="127" spans="6:6">
      <c r="F127" s="160"/>
    </row>
    <row r="128" spans="6:6">
      <c r="F128" s="160"/>
    </row>
    <row r="129" spans="6:6">
      <c r="F129" s="160"/>
    </row>
    <row r="130" spans="6:6">
      <c r="F130" s="160"/>
    </row>
    <row r="131" spans="6:6">
      <c r="F131" s="160"/>
    </row>
    <row r="139" spans="6:6">
      <c r="F139" s="160"/>
    </row>
    <row r="140" spans="6:6">
      <c r="F140" s="160"/>
    </row>
    <row r="141" spans="6:6">
      <c r="F141" s="160"/>
    </row>
    <row r="142" spans="6:6">
      <c r="F142" s="160"/>
    </row>
    <row r="143" spans="6:6">
      <c r="F143" s="160"/>
    </row>
    <row r="144" spans="6:6">
      <c r="F144" s="160"/>
    </row>
    <row r="145" spans="6:6">
      <c r="F145" s="160"/>
    </row>
    <row r="146" spans="6:6">
      <c r="F146" s="160"/>
    </row>
    <row r="147" spans="6:6">
      <c r="F147" s="160"/>
    </row>
    <row r="148" spans="6:6">
      <c r="F148" s="160"/>
    </row>
    <row r="149" spans="6:6">
      <c r="F149" s="160"/>
    </row>
    <row r="150" spans="6:6">
      <c r="F150" s="160"/>
    </row>
    <row r="151" spans="6:6">
      <c r="F151" s="160"/>
    </row>
    <row r="152" spans="6:6">
      <c r="F152" s="160"/>
    </row>
    <row r="153" spans="6:6">
      <c r="F153" s="160"/>
    </row>
    <row r="154" spans="6:6">
      <c r="F154" s="160"/>
    </row>
    <row r="155" spans="6:6">
      <c r="F155" s="160"/>
    </row>
    <row r="156" spans="6:6">
      <c r="F156" s="160"/>
    </row>
    <row r="157" spans="6:6">
      <c r="F157" s="160"/>
    </row>
    <row r="158" spans="6:6">
      <c r="F158" s="160"/>
    </row>
    <row r="159" spans="6:6">
      <c r="F159" s="160"/>
    </row>
    <row r="160" spans="6:6">
      <c r="F160" s="160"/>
    </row>
    <row r="161" spans="6:6">
      <c r="F161" s="160"/>
    </row>
    <row r="162" spans="6:6">
      <c r="F162" s="160"/>
    </row>
    <row r="163" spans="6:6">
      <c r="F163" s="160"/>
    </row>
    <row r="164" spans="6:6">
      <c r="F164" s="160"/>
    </row>
    <row r="165" spans="6:6">
      <c r="F165" s="160"/>
    </row>
    <row r="166" spans="6:6">
      <c r="F166" s="160"/>
    </row>
    <row r="167" spans="6:6">
      <c r="F167" s="160"/>
    </row>
    <row r="168" spans="6:6">
      <c r="F168" s="160"/>
    </row>
    <row r="169" spans="6:6">
      <c r="F169" s="160"/>
    </row>
    <row r="170" spans="6:6">
      <c r="F170" s="160"/>
    </row>
    <row r="171" spans="6:6">
      <c r="F171" s="160"/>
    </row>
    <row r="172" spans="6:6">
      <c r="F172" s="160"/>
    </row>
    <row r="173" spans="6:6">
      <c r="F173" s="160"/>
    </row>
  </sheetData>
  <mergeCells count="16">
    <mergeCell ref="A1:D1"/>
    <mergeCell ref="B14:C14"/>
    <mergeCell ref="B7:C7"/>
    <mergeCell ref="B6:C6"/>
    <mergeCell ref="A20:C20"/>
    <mergeCell ref="A21:D21"/>
    <mergeCell ref="A2:A3"/>
    <mergeCell ref="B2:C3"/>
    <mergeCell ref="B4:C4"/>
    <mergeCell ref="B5:C5"/>
    <mergeCell ref="B9:C9"/>
    <mergeCell ref="B8:C8"/>
    <mergeCell ref="B10:C10"/>
    <mergeCell ref="B11:C11"/>
    <mergeCell ref="B12:C12"/>
    <mergeCell ref="B13:C13"/>
  </mergeCells>
  <pageMargins left="1.1023622047244095" right="0.11811023622047245" top="0.74803149606299213" bottom="0.74803149606299213" header="0.31496062992125984" footer="0.31496062992125984"/>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22</vt:i4>
      </vt:variant>
    </vt:vector>
  </HeadingPairs>
  <TitlesOfParts>
    <vt:vector size="34" baseType="lpstr">
      <vt:lpstr>PnGs</vt:lpstr>
      <vt:lpstr>Site Clearance</vt:lpstr>
      <vt:lpstr>Platform</vt:lpstr>
      <vt:lpstr>Package Treatment Plant</vt:lpstr>
      <vt:lpstr>STORAGE TANKS</vt:lpstr>
      <vt:lpstr>STEEL PIPELINE </vt:lpstr>
      <vt:lpstr>MEDIUM PRESSURE</vt:lpstr>
      <vt:lpstr>Stormwater </vt:lpstr>
      <vt:lpstr>Sewer</vt:lpstr>
      <vt:lpstr>WASTE WATER </vt:lpstr>
      <vt:lpstr>Paving</vt:lpstr>
      <vt:lpstr>Summary</vt:lpstr>
      <vt:lpstr>'MEDIUM PRESSURE'!Print_Area</vt:lpstr>
      <vt:lpstr>'Package Treatment Plant'!Print_Area</vt:lpstr>
      <vt:lpstr>Paving!Print_Area</vt:lpstr>
      <vt:lpstr>Platform!Print_Area</vt:lpstr>
      <vt:lpstr>PnGs!Print_Area</vt:lpstr>
      <vt:lpstr>Sewer!Print_Area</vt:lpstr>
      <vt:lpstr>'Site Clearance'!Print_Area</vt:lpstr>
      <vt:lpstr>'STEEL PIPELINE '!Print_Area</vt:lpstr>
      <vt:lpstr>'Stormwater '!Print_Area</vt:lpstr>
      <vt:lpstr>Summary!Print_Area</vt:lpstr>
      <vt:lpstr>'WASTE WATER '!Print_Area</vt:lpstr>
      <vt:lpstr>'MEDIUM PRESSURE'!Print_Titles</vt:lpstr>
      <vt:lpstr>'Package Treatment Plant'!Print_Titles</vt:lpstr>
      <vt:lpstr>Paving!Print_Titles</vt:lpstr>
      <vt:lpstr>Platform!Print_Titles</vt:lpstr>
      <vt:lpstr>PnGs!Print_Titles</vt:lpstr>
      <vt:lpstr>Sewer!Print_Titles</vt:lpstr>
      <vt:lpstr>'Site Clearance'!Print_Titles</vt:lpstr>
      <vt:lpstr>'STEEL PIPELINE '!Print_Titles</vt:lpstr>
      <vt:lpstr>'STORAGE TANKS'!Print_Titles</vt:lpstr>
      <vt:lpstr>'Stormwater '!Print_Titles</vt:lpstr>
      <vt:lpstr>'WASTE WATER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7 17101-61-BOQ-001-Uitkyk Rev 0 Draft 1 (priced)</dc:title>
  <dc:creator>neilg</dc:creator>
  <cp:lastModifiedBy>ARA</cp:lastModifiedBy>
  <cp:lastPrinted>2024-11-25T19:18:22Z</cp:lastPrinted>
  <dcterms:created xsi:type="dcterms:W3CDTF">2021-02-22T20:15:34Z</dcterms:created>
  <dcterms:modified xsi:type="dcterms:W3CDTF">2024-11-25T20:06:44Z</dcterms:modified>
</cp:coreProperties>
</file>