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8.xml" ContentType="application/vnd.openxmlformats-officedocument.drawing+xml"/>
  <Override PartName="/xl/drawings/drawing9.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https://transnetsocltd-my.sharepoint.com/personal/tholakele_mzolo_transnet_net/Documents/Documents/Strategic Sourcing 202526/Bloemfontein Hygiene Servies/"/>
    </mc:Choice>
  </mc:AlternateContent>
  <xr:revisionPtr revIDLastSave="1" documentId="8_{A618FF4F-FAAC-4ED8-A6C3-84886D475F39}" xr6:coauthVersionLast="47" xr6:coauthVersionMax="47" xr10:uidLastSave="{D24224E6-85C3-47B3-845C-D27867C74220}"/>
  <bookViews>
    <workbookView xWindow="28680" yWindow="-120" windowWidth="29040" windowHeight="15720" activeTab="3" xr2:uid="{00000000-000D-0000-FFFF-FFFF00000000}"/>
  </bookViews>
  <sheets>
    <sheet name="SUMMARY SHEET" sheetId="26" r:id="rId1"/>
    <sheet name="SHE BINS " sheetId="16" r:id="rId2"/>
    <sheet name="HAND DRYERS" sheetId="19" r:id="rId3"/>
    <sheet name="WALL BINS" sheetId="20" r:id="rId4"/>
    <sheet name="TOILET ROLL HOLDERS" sheetId="21" r:id="rId5"/>
    <sheet name="SOAP DISPENSERS" sheetId="22" r:id="rId6"/>
    <sheet name="ROOM ENHANCERS" sheetId="23" r:id="rId7"/>
    <sheet name="SEAT WIPES AND DISPENSERS" sheetId="24" r:id="rId8"/>
    <sheet name="MISCALLANEOUS" sheetId="25" r:id="rId9"/>
  </sheets>
  <definedNames>
    <definedName name="_xlnm._FilterDatabase" localSheetId="2" hidden="1">'HAND DRYERS'!$A$18:$F$19</definedName>
    <definedName name="_xlnm._FilterDatabase" localSheetId="8" hidden="1">MISCALLANEOUS!$A$6:$H$9</definedName>
    <definedName name="_xlnm._FilterDatabase" localSheetId="6" hidden="1">'ROOM ENHANCERS'!$A$17:$G$18</definedName>
    <definedName name="_xlnm._FilterDatabase" localSheetId="7" hidden="1">'SEAT WIPES AND DISPENSERS'!$A$18:$F$19</definedName>
    <definedName name="_xlnm._FilterDatabase" localSheetId="1" hidden="1">'SHE BINS '!$A$17:$F$20</definedName>
    <definedName name="_xlnm._FilterDatabase" localSheetId="5" hidden="1">'SOAP DISPENSERS'!#REF!</definedName>
    <definedName name="_xlnm._FilterDatabase" localSheetId="0" hidden="1">'SUMMARY SHEET'!$A$8:$H$12</definedName>
    <definedName name="_xlnm._FilterDatabase" localSheetId="4" hidden="1">'TOILET ROLL HOLDERS'!#REF!</definedName>
    <definedName name="_xlnm._FilterDatabase" localSheetId="3" hidden="1">'WALL BINS'!$A$18:$F$19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8" i="22" l="1"/>
  <c r="B46" i="16"/>
  <c r="B51" i="16"/>
  <c r="B56" i="16"/>
  <c r="A51" i="16"/>
  <c r="A46" i="16"/>
  <c r="F15" i="16"/>
  <c r="F38" i="16"/>
  <c r="F27" i="16"/>
  <c r="F28" i="16"/>
  <c r="F29" i="16"/>
  <c r="F30" i="16"/>
  <c r="F31" i="16"/>
  <c r="F32" i="16"/>
  <c r="F33" i="16"/>
  <c r="F34" i="16"/>
  <c r="F35" i="16"/>
  <c r="F36" i="16"/>
  <c r="F37" i="16"/>
  <c r="F26" i="16"/>
  <c r="F25" i="16"/>
  <c r="F23" i="16"/>
  <c r="F24" i="16"/>
  <c r="F22" i="16"/>
  <c r="F21" i="16"/>
  <c r="F18" i="16"/>
  <c r="F19" i="16"/>
  <c r="F20" i="16"/>
  <c r="E56" i="26"/>
  <c r="G33" i="26"/>
  <c r="H33" i="26"/>
  <c r="E33" i="26"/>
  <c r="G10" i="26"/>
  <c r="E10" i="26"/>
  <c r="H17" i="25"/>
  <c r="H16" i="25"/>
  <c r="G16" i="25"/>
  <c r="H15" i="25"/>
  <c r="G15" i="25"/>
  <c r="H14" i="25"/>
  <c r="H11" i="25"/>
  <c r="G14" i="25"/>
  <c r="G12" i="25"/>
  <c r="H12" i="25"/>
  <c r="H13" i="25"/>
  <c r="G13" i="25"/>
  <c r="G11" i="25"/>
  <c r="G10" i="25"/>
  <c r="H10" i="25"/>
  <c r="H8" i="25"/>
  <c r="H9" i="25"/>
  <c r="H7" i="25"/>
  <c r="G8" i="25"/>
  <c r="G9" i="25"/>
  <c r="G7" i="25"/>
  <c r="F8" i="16"/>
  <c r="F7" i="16"/>
  <c r="F9" i="16"/>
  <c r="F10" i="16"/>
  <c r="E11" i="25"/>
  <c r="E12" i="25"/>
  <c r="E13" i="25"/>
  <c r="E15" i="25"/>
  <c r="E16" i="25"/>
  <c r="E8" i="25"/>
  <c r="E9" i="25"/>
  <c r="E7" i="25"/>
  <c r="F19" i="24"/>
  <c r="B48" i="24"/>
  <c r="A48" i="24"/>
  <c r="B43" i="24"/>
  <c r="A43" i="24"/>
  <c r="B37" i="24"/>
  <c r="F16" i="24"/>
  <c r="A37" i="24" s="1"/>
  <c r="F27" i="24"/>
  <c r="F24" i="24"/>
  <c r="F25" i="24"/>
  <c r="F26" i="24"/>
  <c r="F23" i="24"/>
  <c r="F21" i="24"/>
  <c r="F22" i="24" s="1"/>
  <c r="F20" i="24"/>
  <c r="G7" i="23"/>
  <c r="G23" i="23"/>
  <c r="G24" i="23"/>
  <c r="G25" i="23"/>
  <c r="G22" i="23"/>
  <c r="G26" i="23" s="1"/>
  <c r="B35" i="23" s="1"/>
  <c r="G20" i="23"/>
  <c r="G21" i="23" s="1"/>
  <c r="G18" i="23"/>
  <c r="B41" i="22"/>
  <c r="A41" i="22"/>
  <c r="A36" i="22"/>
  <c r="B30" i="22"/>
  <c r="A30" i="22"/>
  <c r="I26" i="22"/>
  <c r="I23" i="22"/>
  <c r="I22" i="22"/>
  <c r="I24" i="22"/>
  <c r="I25" i="22"/>
  <c r="I20" i="22"/>
  <c r="I18" i="22"/>
  <c r="F15" i="22"/>
  <c r="F12" i="22"/>
  <c r="F13" i="22"/>
  <c r="F14" i="22"/>
  <c r="F11" i="22"/>
  <c r="F10" i="22"/>
  <c r="F9" i="22"/>
  <c r="F8" i="22"/>
  <c r="F7" i="22"/>
  <c r="I21" i="22"/>
  <c r="I19" i="22"/>
  <c r="B36" i="22" s="1"/>
  <c r="F16" i="21"/>
  <c r="F10" i="21"/>
  <c r="F11" i="21" s="1"/>
  <c r="F8" i="21"/>
  <c r="F9" i="21" s="1"/>
  <c r="F21" i="20"/>
  <c r="F22" i="20" s="1"/>
  <c r="B46" i="20" s="1"/>
  <c r="F23" i="20"/>
  <c r="F19" i="20"/>
  <c r="G56" i="26" l="1"/>
  <c r="H56" i="26" s="1"/>
  <c r="A46" i="23"/>
  <c r="B46" i="23"/>
  <c r="G17" i="25"/>
  <c r="F20" i="19"/>
  <c r="B43" i="19"/>
  <c r="C60" i="26" s="1"/>
  <c r="E60" i="26" s="1"/>
  <c r="G60" i="26" s="1"/>
  <c r="B38" i="19"/>
  <c r="B33" i="19"/>
  <c r="F21" i="19"/>
  <c r="C14" i="26" s="1"/>
  <c r="E14" i="26" s="1"/>
  <c r="G14" i="26" s="1"/>
  <c r="F22" i="19"/>
  <c r="F23" i="19"/>
  <c r="F24" i="19"/>
  <c r="F19" i="19"/>
  <c r="C46" i="26"/>
  <c r="E46" i="26" s="1"/>
  <c r="C63" i="26"/>
  <c r="C59" i="26"/>
  <c r="H59" i="26" s="1"/>
  <c r="H63" i="26"/>
  <c r="H76" i="26"/>
  <c r="H74" i="26"/>
  <c r="H53" i="26"/>
  <c r="H51" i="26"/>
  <c r="H28" i="26"/>
  <c r="H30" i="26"/>
  <c r="F11" i="16"/>
  <c r="A56" i="16"/>
  <c r="C57" i="26" s="1"/>
  <c r="H57" i="26" s="1"/>
  <c r="F12" i="19"/>
  <c r="F16" i="19" s="1"/>
  <c r="F8" i="19"/>
  <c r="F9" i="19" s="1"/>
  <c r="A38" i="19" s="1"/>
  <c r="F11" i="19"/>
  <c r="F13" i="19"/>
  <c r="F14" i="19"/>
  <c r="F15" i="19"/>
  <c r="F10" i="19"/>
  <c r="C17" i="26"/>
  <c r="H17" i="26" s="1"/>
  <c r="F13" i="21"/>
  <c r="F14" i="21"/>
  <c r="F15" i="21"/>
  <c r="F12" i="21"/>
  <c r="C37" i="26"/>
  <c r="E37" i="26" s="1"/>
  <c r="G37" i="26" s="1"/>
  <c r="B69" i="26"/>
  <c r="B67" i="26"/>
  <c r="B65" i="26"/>
  <c r="B46" i="26"/>
  <c r="B44" i="26"/>
  <c r="B42" i="26"/>
  <c r="B23" i="26"/>
  <c r="B21" i="26"/>
  <c r="B19" i="26"/>
  <c r="G11" i="23"/>
  <c r="G9" i="23"/>
  <c r="G10" i="23" s="1"/>
  <c r="G8" i="23"/>
  <c r="A41" i="23" s="1"/>
  <c r="C22" i="23"/>
  <c r="D22" i="23" s="1"/>
  <c r="C20" i="23"/>
  <c r="D20" i="23" s="1"/>
  <c r="C18" i="23"/>
  <c r="D18" i="23" s="1"/>
  <c r="C23" i="22"/>
  <c r="C24" i="22"/>
  <c r="C25" i="22"/>
  <c r="C22" i="22"/>
  <c r="C20" i="22"/>
  <c r="C42" i="26"/>
  <c r="C68" i="26"/>
  <c r="H68" i="26" s="1"/>
  <c r="C69" i="26"/>
  <c r="E69" i="26" s="1"/>
  <c r="F13" i="24"/>
  <c r="F14" i="24"/>
  <c r="F15" i="24"/>
  <c r="F12" i="24"/>
  <c r="F10" i="24"/>
  <c r="F11" i="24" s="1"/>
  <c r="F8" i="24"/>
  <c r="F9" i="24" s="1"/>
  <c r="C45" i="26" s="1"/>
  <c r="H45" i="26" s="1"/>
  <c r="G12" i="23"/>
  <c r="G13" i="23"/>
  <c r="G14" i="23"/>
  <c r="C40" i="26"/>
  <c r="H40" i="26" s="1"/>
  <c r="F12" i="20"/>
  <c r="F10" i="20"/>
  <c r="F11" i="20" s="1"/>
  <c r="A46" i="20" s="1"/>
  <c r="C61" i="26" s="1"/>
  <c r="F8" i="20"/>
  <c r="F9" i="20" s="1"/>
  <c r="A41" i="20" s="1"/>
  <c r="C38" i="26" s="1"/>
  <c r="H38" i="26" s="1"/>
  <c r="F12" i="16"/>
  <c r="F13" i="16"/>
  <c r="F14" i="16"/>
  <c r="C34" i="26"/>
  <c r="H34" i="26" s="1"/>
  <c r="H61" i="26" l="1"/>
  <c r="C46" i="16"/>
  <c r="G15" i="23"/>
  <c r="A35" i="23" s="1"/>
  <c r="C70" i="26"/>
  <c r="E70" i="26" s="1"/>
  <c r="G70" i="26" s="1"/>
  <c r="C65" i="26"/>
  <c r="E65" i="26" s="1"/>
  <c r="G65" i="26" s="1"/>
  <c r="H65" i="26" s="1"/>
  <c r="H20" i="22"/>
  <c r="H22" i="22"/>
  <c r="H25" i="22"/>
  <c r="H24" i="22"/>
  <c r="H23" i="22"/>
  <c r="C41" i="22"/>
  <c r="D41" i="22" s="1"/>
  <c r="F41" i="22" s="1"/>
  <c r="C64" i="26"/>
  <c r="H64" i="26" s="1"/>
  <c r="H37" i="26"/>
  <c r="G46" i="26"/>
  <c r="H46" i="26" s="1"/>
  <c r="E42" i="26"/>
  <c r="G42" i="26" s="1"/>
  <c r="C46" i="20"/>
  <c r="D46" i="20" s="1"/>
  <c r="C62" i="26"/>
  <c r="C71" i="26" s="1"/>
  <c r="G69" i="26"/>
  <c r="H69" i="26" s="1"/>
  <c r="H60" i="26"/>
  <c r="H10" i="26"/>
  <c r="H14" i="26"/>
  <c r="C36" i="26"/>
  <c r="H36" i="26" s="1"/>
  <c r="C38" i="19"/>
  <c r="A33" i="19"/>
  <c r="C33" i="19" s="1"/>
  <c r="D33" i="19" s="1"/>
  <c r="A43" i="19"/>
  <c r="C36" i="22"/>
  <c r="C41" i="26"/>
  <c r="H41" i="26" s="1"/>
  <c r="C48" i="24"/>
  <c r="D48" i="24" s="1"/>
  <c r="E48" i="24" s="1"/>
  <c r="C43" i="26"/>
  <c r="H43" i="26" s="1"/>
  <c r="C20" i="26"/>
  <c r="H20" i="26" s="1"/>
  <c r="C67" i="26"/>
  <c r="E67" i="26" s="1"/>
  <c r="G67" i="26" s="1"/>
  <c r="C66" i="26"/>
  <c r="H66" i="26" s="1"/>
  <c r="C43" i="24"/>
  <c r="C22" i="26"/>
  <c r="H22" i="26" s="1"/>
  <c r="C58" i="26"/>
  <c r="E58" i="26" s="1"/>
  <c r="G58" i="26" s="1"/>
  <c r="C12" i="26" l="1"/>
  <c r="E12" i="26" s="1"/>
  <c r="G12" i="26" s="1"/>
  <c r="H12" i="26"/>
  <c r="H70" i="26"/>
  <c r="C19" i="26"/>
  <c r="E19" i="26" s="1"/>
  <c r="G19" i="26" s="1"/>
  <c r="H42" i="26"/>
  <c r="D36" i="22"/>
  <c r="F36" i="22" s="1"/>
  <c r="E62" i="26"/>
  <c r="H67" i="26"/>
  <c r="C13" i="26"/>
  <c r="H58" i="26"/>
  <c r="D38" i="19"/>
  <c r="E38" i="19" s="1"/>
  <c r="E33" i="19"/>
  <c r="C43" i="19"/>
  <c r="C11" i="26"/>
  <c r="H11" i="26" s="1"/>
  <c r="C56" i="16"/>
  <c r="D56" i="16" s="1"/>
  <c r="E56" i="16" s="1"/>
  <c r="C46" i="23"/>
  <c r="E46" i="23" s="1"/>
  <c r="F46" i="23" s="1"/>
  <c r="C18" i="26"/>
  <c r="H18" i="26" s="1"/>
  <c r="E46" i="20"/>
  <c r="D43" i="24"/>
  <c r="E43" i="24" s="1"/>
  <c r="C23" i="23"/>
  <c r="D23" i="23" s="1"/>
  <c r="C24" i="23"/>
  <c r="D24" i="23" s="1"/>
  <c r="C25" i="23"/>
  <c r="D25" i="23" s="1"/>
  <c r="G19" i="23"/>
  <c r="B41" i="23" s="1"/>
  <c r="F24" i="20"/>
  <c r="F27" i="20" s="1"/>
  <c r="B36" i="20" s="1"/>
  <c r="F25" i="20"/>
  <c r="F26" i="20"/>
  <c r="F20" i="20"/>
  <c r="C47" i="26"/>
  <c r="F15" i="20"/>
  <c r="F14" i="20"/>
  <c r="F13" i="20"/>
  <c r="F16" i="20" s="1"/>
  <c r="A36" i="20" s="1"/>
  <c r="C15" i="26" s="1"/>
  <c r="H15" i="26" s="1"/>
  <c r="C41" i="20" l="1"/>
  <c r="D41" i="20" s="1"/>
  <c r="E41" i="20" s="1"/>
  <c r="B41" i="20"/>
  <c r="C30" i="22"/>
  <c r="D30" i="22" s="1"/>
  <c r="H19" i="26"/>
  <c r="E47" i="26"/>
  <c r="G47" i="26" s="1"/>
  <c r="G62" i="26"/>
  <c r="G71" i="26" s="1"/>
  <c r="E71" i="26"/>
  <c r="H71" i="26" s="1"/>
  <c r="H13" i="26"/>
  <c r="D43" i="19"/>
  <c r="E43" i="19" s="1"/>
  <c r="C73" i="26"/>
  <c r="C75" i="26" s="1"/>
  <c r="D46" i="16"/>
  <c r="E46" i="16" s="1"/>
  <c r="C44" i="26"/>
  <c r="C41" i="23"/>
  <c r="E41" i="23" s="1"/>
  <c r="F41" i="23" s="1"/>
  <c r="F30" i="22"/>
  <c r="C39" i="26"/>
  <c r="E73" i="26" l="1"/>
  <c r="E75" i="26" s="1"/>
  <c r="G73" i="26"/>
  <c r="H62" i="26"/>
  <c r="H47" i="26"/>
  <c r="E44" i="26"/>
  <c r="G44" i="26" s="1"/>
  <c r="C16" i="26"/>
  <c r="C36" i="20"/>
  <c r="E39" i="26"/>
  <c r="C21" i="26"/>
  <c r="C35" i="23"/>
  <c r="E35" i="23" s="1"/>
  <c r="F35" i="23" s="1"/>
  <c r="G75" i="26" l="1"/>
  <c r="H75" i="26" s="1"/>
  <c r="H73" i="26"/>
  <c r="E21" i="26"/>
  <c r="G21" i="26" s="1"/>
  <c r="H21" i="26"/>
  <c r="H44" i="26"/>
  <c r="E16" i="26"/>
  <c r="D36" i="20"/>
  <c r="E36" i="20" s="1"/>
  <c r="G39" i="26"/>
  <c r="C51" i="16"/>
  <c r="D51" i="16" s="1"/>
  <c r="E51" i="16" s="1"/>
  <c r="C35" i="26"/>
  <c r="C37" i="24"/>
  <c r="D37" i="24" s="1"/>
  <c r="E37" i="24" s="1"/>
  <c r="C23" i="26"/>
  <c r="C48" i="26" l="1"/>
  <c r="C50" i="26" s="1"/>
  <c r="E35" i="26"/>
  <c r="G35" i="26" s="1"/>
  <c r="E23" i="26"/>
  <c r="G23" i="26" s="1"/>
  <c r="H23" i="26" s="1"/>
  <c r="G16" i="26"/>
  <c r="H39" i="26"/>
  <c r="E48" i="26" l="1"/>
  <c r="H16" i="26"/>
  <c r="C52" i="26"/>
  <c r="E50" i="26" l="1"/>
  <c r="H35" i="26"/>
  <c r="G48" i="26"/>
  <c r="G50" i="26" s="1"/>
  <c r="G52" i="26" s="1"/>
  <c r="E52" i="26" l="1"/>
  <c r="H52" i="26" s="1"/>
  <c r="H50" i="26"/>
  <c r="H48" i="26"/>
  <c r="C24" i="26" l="1"/>
  <c r="E24" i="26" s="1"/>
  <c r="E25" i="26" l="1"/>
  <c r="G24" i="26"/>
  <c r="G25" i="26" s="1"/>
  <c r="C25" i="26"/>
  <c r="H24" i="26" l="1"/>
  <c r="H25" i="26"/>
  <c r="C27" i="26"/>
  <c r="C29" i="26" s="1"/>
  <c r="G27" i="26"/>
  <c r="G29" i="26" s="1"/>
  <c r="E27" i="26"/>
  <c r="E29" i="26" s="1"/>
  <c r="H29" i="26" l="1"/>
  <c r="H27" i="2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tc={DF41D6C3-6C6B-409B-9CA3-AA3C19972FBE}</author>
  </authors>
  <commentList>
    <comment ref="B7" authorId="0" shapeId="0" xr:uid="{DF41D6C3-6C6B-409B-9CA3-AA3C19972FBE}">
      <text>
        <t>[Threaded comment]
Your version of Excel allows you to read this threaded comment; however, any edits to it will get removed if the file is opened in a newer version of Excel. Learn more: https://go.microsoft.com/fwlink/?linkid=870924
Comment:
    Please note that this is a once off.</t>
      </text>
    </comment>
  </commentList>
</comments>
</file>

<file path=xl/sharedStrings.xml><?xml version="1.0" encoding="utf-8"?>
<sst xmlns="http://schemas.openxmlformats.org/spreadsheetml/2006/main" count="601" uniqueCount="144">
  <si>
    <t>DETAILED PRICING SCHEDULE</t>
  </si>
  <si>
    <t>PRICING SCHEDULE</t>
  </si>
  <si>
    <t>TRANSNET ENGINEERING - HYGIENE SERVICES FOR CAPE CORRIDOR DEPOTS SERVICED BY THE BLOEMFONTEIN MAIN CENTRE</t>
  </si>
  <si>
    <r>
      <rPr>
        <b/>
        <sz val="10"/>
        <rFont val="Tahoma"/>
        <family val="2"/>
      </rPr>
      <t>This tender will be evaluated and awarded per grouping as per the below based on the relevant evalaution critieria. It is possible that one supplier might be awarded all the depots, based on the same criteria mentioned. This will be based on the overall cost, criteria established per grouping for the full compliment of Hygiene Services(SHE Bins , Hand Dryers , Toilet Roll Holders , etc)</t>
    </r>
    <r>
      <rPr>
        <sz val="10"/>
        <rFont val="Tahoma"/>
        <family val="2"/>
      </rPr>
      <t xml:space="preserve">
Group 1 : 
Postmasburg , Upington , De Aar , Lime Acres
Group 2 : 
Kimberley (Wagons and Locos)
Group 3 :
Bloemfontein(Wagons and Locos) 
</t>
    </r>
  </si>
  <si>
    <t>Site Name</t>
  </si>
  <si>
    <t>Service Cover</t>
  </si>
  <si>
    <t>Total Cost (Year 1) - Excl VAT</t>
  </si>
  <si>
    <t>Escalation (%)</t>
  </si>
  <si>
    <t>Total Cost (Year 2) - Excl VAT</t>
  </si>
  <si>
    <t>Cost (Year 3) - Excl VAT</t>
  </si>
  <si>
    <t>Total Cost (36 Months - Excl VAT)</t>
  </si>
  <si>
    <t>Group 1  (PMG , De Aar , Lime Acres , Upington)</t>
  </si>
  <si>
    <t>Provision of Health and Safety File</t>
  </si>
  <si>
    <t>OHS ACT 85 of 1993 Compliance</t>
  </si>
  <si>
    <t>Supply and Installation of She Bins</t>
  </si>
  <si>
    <t>SHE BINS</t>
  </si>
  <si>
    <t>Servicing of She Bins</t>
  </si>
  <si>
    <t>Supply and Installation of Hand Dryers</t>
  </si>
  <si>
    <t>HAND DRYERS</t>
  </si>
  <si>
    <t>Maintenance of Hand Dryers as Per OEM</t>
  </si>
  <si>
    <t>Supply and Installation of Wall Bins</t>
  </si>
  <si>
    <t>WALL BIN</t>
  </si>
  <si>
    <t>Supply of Wall Bin Liners</t>
  </si>
  <si>
    <t>Supply and Installation of Toilet Rolls Holders</t>
  </si>
  <si>
    <t>TOILET ROLL HOLDERS</t>
  </si>
  <si>
    <t>Supply and Installation of Soap Dispensers</t>
  </si>
  <si>
    <t>SOAP DISPENSERS</t>
  </si>
  <si>
    <t>Supply of Soap Refills</t>
  </si>
  <si>
    <t>Supply and Installation of Room Enhancers</t>
  </si>
  <si>
    <t>ROOM ENHANCERS</t>
  </si>
  <si>
    <t>Supply of Enhancer Refills</t>
  </si>
  <si>
    <t>Supply and Installation of Seat Wipe Dispensers</t>
  </si>
  <si>
    <t>SEAT WIPES</t>
  </si>
  <si>
    <t>Supply of Seat Wipes</t>
  </si>
  <si>
    <t>Miscalaneous Costs</t>
  </si>
  <si>
    <t>MISCALLANEOUS</t>
  </si>
  <si>
    <t>Total (Excl VAT)</t>
  </si>
  <si>
    <t>VAT @ 15%</t>
  </si>
  <si>
    <t>Total(Incl VAT)</t>
  </si>
  <si>
    <t>Group 2 (Kimberley)</t>
  </si>
  <si>
    <t>Group 3 (Bloemfontein)</t>
  </si>
  <si>
    <t>Entity Acknowledgement below:</t>
  </si>
  <si>
    <t>Entity Name:</t>
  </si>
  <si>
    <t>Signature by Authorised Personnel</t>
  </si>
  <si>
    <t>Date</t>
  </si>
  <si>
    <t>NB: Bidders may only populate figures/values on the portion
 highlighted in green. Formulas are already pre-populated</t>
  </si>
  <si>
    <t>Quantity</t>
  </si>
  <si>
    <t>Unit price</t>
  </si>
  <si>
    <t>Total Price</t>
  </si>
  <si>
    <t>Kimberley (Both Locos and Wagons)</t>
  </si>
  <si>
    <t xml:space="preserve">Supply and installation of SHE Bins (Once off) 19 litre hard plastic and stain resistance pedal design with a central opening for optimum capacity. White Color
</t>
  </si>
  <si>
    <t>Total Excl. VAT</t>
  </si>
  <si>
    <t>Bloemfontein (Locos and Wagons)</t>
  </si>
  <si>
    <t>Postmasburg(Both Locos and Wagons)</t>
  </si>
  <si>
    <t>Upington</t>
  </si>
  <si>
    <t>Lime Acres</t>
  </si>
  <si>
    <t>De Aar</t>
  </si>
  <si>
    <t>Calls p.a.</t>
  </si>
  <si>
    <t>Per Month Cost Per Unit</t>
  </si>
  <si>
    <t>Monthly (Year 1)</t>
  </si>
  <si>
    <t>Kimberley(Both Locos and Wagons)</t>
  </si>
  <si>
    <t>She Bin Liners (each)</t>
  </si>
  <si>
    <t>Sanitize SHE White (Fortnightly) - Including Disposal</t>
  </si>
  <si>
    <t>Refill SHE Packet dispensers (6 x Pack of 30 Per Month)</t>
  </si>
  <si>
    <t>Total Monthly Cost  (Excl VAT)</t>
  </si>
  <si>
    <t>Sanitize SHE Bin  (Fortnightly) - Including Disposal</t>
  </si>
  <si>
    <t>Refill SHE Packet dispensers (4 x Packs of 30 Per Month)</t>
  </si>
  <si>
    <t>Postmasburg</t>
  </si>
  <si>
    <t>Refill SHE Packet dispensers (1 x Pack of 50 Per Month)</t>
  </si>
  <si>
    <t>Sanitize SHE Bin White (Fortnightly) - Including Disposal</t>
  </si>
  <si>
    <t>Sanitize SHE Bin (Fortnightly) - Including Disposal</t>
  </si>
  <si>
    <t xml:space="preserve">  YEAR 1 PRICE - GROUP 1</t>
  </si>
  <si>
    <t>Total Equipment Cost (Year 1) - Excl VAT</t>
  </si>
  <si>
    <t>Total Servicing Cost Year 1</t>
  </si>
  <si>
    <t>Total Cost (Equipment _+ Maintenance) - Year 1 Excl VAT</t>
  </si>
  <si>
    <t>Total (Incl VAT)</t>
  </si>
  <si>
    <t>YEAR 1 - GROUP 2</t>
  </si>
  <si>
    <t xml:space="preserve"> YEAR 1 GROUP 3</t>
  </si>
  <si>
    <t>NB</t>
  </si>
  <si>
    <t>Bidders may only populate figures/values on the portion
 highlighted in green. Formulas are already pre-populated</t>
  </si>
  <si>
    <t>Total Price(Year 1) - Excl VAT</t>
  </si>
  <si>
    <t>Supply and Installation of Wall Mounted Automatic Hand Dryer , 2.3kW minimum , Stainless Steel(Grade 304 minimum) , Sensor to have range of 100mm</t>
  </si>
  <si>
    <t>Monthly Rate - Year 1 (Excl VAT)</t>
  </si>
  <si>
    <t>Yearl Rate - Year 1 (Excl VAT)</t>
  </si>
  <si>
    <t>Maintenance as required as per OEM (Maintenance Manual to be attached)</t>
  </si>
  <si>
    <t>As required by OEM</t>
  </si>
  <si>
    <t xml:space="preserve">  YEAR 1 GROUP 1</t>
  </si>
  <si>
    <t>Total Maintenenance Cost Year 1</t>
  </si>
  <si>
    <t xml:space="preserve">  YEAR 1 GROUP 2</t>
  </si>
  <si>
    <t xml:space="preserve">  YEAR 1 GROUP 3</t>
  </si>
  <si>
    <t>Unit price - Excl VAT</t>
  </si>
  <si>
    <t>Total Price(Excl VAT)</t>
  </si>
  <si>
    <t>Supply and Install wall mounted bins manufcatured from polypropylene or similar polymer based material - Size= 18 Liter , White Finish</t>
  </si>
  <si>
    <r>
      <t xml:space="preserve">Service Cover - </t>
    </r>
    <r>
      <rPr>
        <u/>
        <sz val="11"/>
        <color theme="1"/>
        <rFont val="Tahoma"/>
        <family val="2"/>
      </rPr>
      <t>Liners should be compatible with supplied wall bin</t>
    </r>
  </si>
  <si>
    <t>Supplied Once Off PA(No of Packs of 100)</t>
  </si>
  <si>
    <t>Total Year 1(Excl VAT)</t>
  </si>
  <si>
    <t>Supply Only of Wall Bin Liners (Pack of 100)</t>
  </si>
  <si>
    <t>YEAR 1 PRICE - GROUP 1</t>
  </si>
  <si>
    <t>WALL BINS</t>
  </si>
  <si>
    <t>Total Wall Bin Liner Costs (Year 1) - Excl VAT</t>
  </si>
  <si>
    <t>Total Cost (Equipment _+ Liners) - Year 1 Excl VAT</t>
  </si>
  <si>
    <t>YEAR 1 PRICE - GROUP 2</t>
  </si>
  <si>
    <t>YEAR 1 PRICE - GROUP 3</t>
  </si>
  <si>
    <t>Supply and installation of Toilet Roll Holder (3-
Roll Stainless Steel - with lock mechanism - Key and Lock Mechanism included) - WxHxD: 130 x 390 x 140mm</t>
  </si>
  <si>
    <t>Unit price - Excl VAT)</t>
  </si>
  <si>
    <t>Supply and installation of Wall Mounted Soap Dispensers ( 1 Liter - Manufactured from ABS Plastic) -Refillable</t>
  </si>
  <si>
    <t>Quantity (In Liters) - Litres Per Annum</t>
  </si>
  <si>
    <t xml:space="preserve">Liters (Per Delivery) </t>
  </si>
  <si>
    <t>Unit price  Per delivery to the Depot - Excl VAT</t>
  </si>
  <si>
    <t>Calls P.A</t>
  </si>
  <si>
    <t>Total Price - Year 1 (Excl VAT)</t>
  </si>
  <si>
    <r>
      <t>Supply of Soap Refills compatible with supplied soap dispenser</t>
    </r>
    <r>
      <rPr>
        <b/>
        <sz val="11"/>
        <rFont val="Tahoma"/>
        <family val="2"/>
      </rPr>
      <t xml:space="preserve"> Delivered quarterly to the depot </t>
    </r>
  </si>
  <si>
    <r>
      <t xml:space="preserve">Supply of Soap Refills compatible with supplied soap dispenser -  </t>
    </r>
    <r>
      <rPr>
        <b/>
        <sz val="11"/>
        <rFont val="Tahoma"/>
        <family val="2"/>
      </rPr>
      <t>Delivered Quarterly to the Depot</t>
    </r>
  </si>
  <si>
    <r>
      <t xml:space="preserve">Supply of Soap Refills compatible with supplied soap dispenser - </t>
    </r>
    <r>
      <rPr>
        <b/>
        <sz val="11"/>
        <rFont val="Tahoma"/>
        <family val="2"/>
      </rPr>
      <t>Delivered Bi Annually to the Depot</t>
    </r>
  </si>
  <si>
    <r>
      <t xml:space="preserve">Supply of Soap Refills compatible with supplied soap dispenser - </t>
    </r>
    <r>
      <rPr>
        <b/>
        <sz val="11"/>
        <rFont val="Tahoma"/>
        <family val="2"/>
      </rPr>
      <t xml:space="preserve">Delivered Bi Annually to the Depot </t>
    </r>
  </si>
  <si>
    <t>Total Soap Refill Supply(Year 1) - Excl VAT</t>
  </si>
  <si>
    <t>Total Cost (Equipment _+ Refill) - Year 1 Excl VAT</t>
  </si>
  <si>
    <t xml:space="preserve">  YEAR 1 PRICE - GROUP 2</t>
  </si>
  <si>
    <t xml:space="preserve">  YEAR 1 PRICE - GROUP 3</t>
  </si>
  <si>
    <t>NB Bidders may only populate figures/values on the portion
 highlighted in green. Formulas are already pre-populated</t>
  </si>
  <si>
    <t>Supply and installation Air Freshener
Dispenser (Auto) - Sized on a 30 Day Cycle - 3000 Sprays per refill, white finish , ABS or similar polymer based material</t>
  </si>
  <si>
    <r>
      <t xml:space="preserve">Service Cover - </t>
    </r>
    <r>
      <rPr>
        <u/>
        <sz val="11"/>
        <color theme="1"/>
        <rFont val="Tahoma"/>
        <family val="2"/>
      </rPr>
      <t>Note supplied refills must be compatible with the dispenser unit provided.</t>
    </r>
  </si>
  <si>
    <t>QTY(Yearly) -Liters</t>
  </si>
  <si>
    <t xml:space="preserve">Litres Per Delivery </t>
  </si>
  <si>
    <t>Yearly Cost (Excl VAT)</t>
  </si>
  <si>
    <r>
      <t xml:space="preserve">Supply Only - Room Enhancers Refills ) - </t>
    </r>
    <r>
      <rPr>
        <b/>
        <sz val="11"/>
        <color theme="1"/>
        <rFont val="Tahoma"/>
        <family val="2"/>
      </rPr>
      <t>Supplied Quarterly</t>
    </r>
  </si>
  <si>
    <r>
      <t xml:space="preserve">Supply Only - Room Enhancers Refills  - </t>
    </r>
    <r>
      <rPr>
        <b/>
        <sz val="11"/>
        <color theme="1"/>
        <rFont val="Tahoma"/>
        <family val="2"/>
      </rPr>
      <t>Supplied Bi-Anually</t>
    </r>
  </si>
  <si>
    <r>
      <t xml:space="preserve">Supply Only - Room Enhancers Refills  </t>
    </r>
    <r>
      <rPr>
        <b/>
        <sz val="11"/>
        <rFont val="Tahoma"/>
        <family val="2"/>
      </rPr>
      <t xml:space="preserve">Supplied Once Per Annum </t>
    </r>
  </si>
  <si>
    <t>Total Enhancers Refill Supply(Year 1) - Excl VAT</t>
  </si>
  <si>
    <t>Supply and installation of Seat Wipess
Dispenser (ABS or Similar Polymer Based Material- to hold 30 Wipess at a time)</t>
  </si>
  <si>
    <t>Supply and installation of Seat Wipes
Dispenser (ABS or Similar Polymer Based Material- to hold 30 Wipess at a time)</t>
  </si>
  <si>
    <t>QTY (Yearly) -No of Packs of 200</t>
  </si>
  <si>
    <t>Unit price(Excl VAT) - Per Delivery to Depot</t>
  </si>
  <si>
    <r>
      <t xml:space="preserve">Supply Only - Seat Wipes (Pack of 200) - </t>
    </r>
    <r>
      <rPr>
        <b/>
        <sz val="11"/>
        <color theme="1"/>
        <rFont val="Tahoma"/>
        <family val="2"/>
      </rPr>
      <t>Delivered by Bi-Annually</t>
    </r>
  </si>
  <si>
    <t>SEAT WipesS</t>
  </si>
  <si>
    <t>Total Seat Wipess Provision(Year 1) - Excl VAT</t>
  </si>
  <si>
    <t>Total Cost (Equipment _+ Wipess) - Year 1 Excl VAT</t>
  </si>
  <si>
    <t>Quantity (Per Month)</t>
  </si>
  <si>
    <t>Quantity (Per Year)</t>
  </si>
  <si>
    <t>Per Month Unit price (Excl VAT)</t>
  </si>
  <si>
    <t>Monthly Cost (Excl VAT)</t>
  </si>
  <si>
    <t>Duo Blocks - kg</t>
  </si>
  <si>
    <t>P-Mats - Each</t>
  </si>
  <si>
    <t>IC Bowl Deep Chemical Clean  Liters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</si>
</sst>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0.00_);_(&quot;R&quot;* \(#,##0.00\);_(&quot;R&quot;* &quot;-&quot;??_);_(@_)"/>
    <numFmt numFmtId="165" formatCode="&quot;$&quot;#,##0.00"/>
  </numFmts>
  <fonts count="20" x14ac:knownFonts="1">
    <font>
      <sz val="11"/>
      <color theme="1"/>
      <name val="Calibri"/>
      <family val="2"/>
      <scheme val="minor"/>
    </font>
    <font>
      <sz val="11"/>
      <color theme="1"/>
      <name val="Calibri"/>
      <family val="2"/>
      <scheme val="minor"/>
    </font>
    <font>
      <b/>
      <sz val="9"/>
      <color theme="1"/>
      <name val="Tahoma"/>
      <family val="2"/>
    </font>
    <font>
      <sz val="9"/>
      <name val="Tahoma"/>
      <family val="2"/>
    </font>
    <font>
      <sz val="11"/>
      <color theme="1"/>
      <name val="Tahoma"/>
      <family val="2"/>
    </font>
    <font>
      <b/>
      <sz val="11"/>
      <color theme="1"/>
      <name val="Tahoma"/>
      <family val="2"/>
    </font>
    <font>
      <b/>
      <sz val="12"/>
      <color theme="1"/>
      <name val="Tahoma"/>
      <family val="2"/>
    </font>
    <font>
      <b/>
      <sz val="11"/>
      <name val="Tahoma"/>
      <family val="2"/>
    </font>
    <font>
      <sz val="11"/>
      <name val="Tahoma"/>
      <family val="2"/>
    </font>
    <font>
      <b/>
      <sz val="11"/>
      <color rgb="FFFF0000"/>
      <name val="Tahoma"/>
      <family val="2"/>
    </font>
    <font>
      <sz val="11"/>
      <color rgb="FFFF0000"/>
      <name val="Tahoma"/>
      <family val="2"/>
    </font>
    <font>
      <b/>
      <u/>
      <sz val="11"/>
      <color theme="1"/>
      <name val="Tahoma"/>
      <family val="2"/>
    </font>
    <font>
      <b/>
      <sz val="20"/>
      <color rgb="FFFF0000"/>
      <name val="Tahoma"/>
      <family val="2"/>
    </font>
    <font>
      <sz val="10"/>
      <name val="Tahoma"/>
      <family val="2"/>
    </font>
    <font>
      <b/>
      <sz val="10"/>
      <name val="Tahoma"/>
      <family val="2"/>
    </font>
    <font>
      <b/>
      <sz val="10"/>
      <color theme="1"/>
      <name val="Tahoma"/>
      <family val="2"/>
    </font>
    <font>
      <u/>
      <sz val="11"/>
      <color theme="1"/>
      <name val="Tahoma"/>
      <family val="2"/>
    </font>
    <font>
      <sz val="8"/>
      <color rgb="FFFF0000"/>
      <name val="Tahoma"/>
      <family val="2"/>
    </font>
    <font>
      <b/>
      <sz val="16"/>
      <color rgb="FFFF0000"/>
      <name val="Tahoma"/>
      <family val="2"/>
    </font>
    <font>
      <b/>
      <sz val="9"/>
      <name val="Tahoma"/>
      <family val="2"/>
    </font>
  </fonts>
  <fills count="10">
    <fill>
      <patternFill patternType="none"/>
    </fill>
    <fill>
      <patternFill patternType="gray125"/>
    </fill>
    <fill>
      <patternFill patternType="solid">
        <fgColor theme="0" tint="-0.14999847407452621"/>
        <bgColor indexed="64"/>
      </patternFill>
    </fill>
    <fill>
      <patternFill patternType="solid">
        <fgColor theme="0" tint="-0.34998626667073579"/>
        <bgColor indexed="64"/>
      </patternFill>
    </fill>
    <fill>
      <patternFill patternType="solid">
        <fgColor rgb="FF92D050"/>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theme="5"/>
        <bgColor indexed="64"/>
      </patternFill>
    </fill>
  </fills>
  <borders count="56">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diagonal/>
    </border>
    <border>
      <left style="medium">
        <color auto="1"/>
      </left>
      <right style="medium">
        <color auto="1"/>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medium">
        <color indexed="64"/>
      </left>
      <right style="medium">
        <color indexed="64"/>
      </right>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medium">
        <color indexed="64"/>
      </right>
      <top/>
      <bottom style="thin">
        <color auto="1"/>
      </bottom>
      <diagonal/>
    </border>
    <border>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top/>
      <bottom style="thin">
        <color auto="1"/>
      </bottom>
      <diagonal/>
    </border>
    <border>
      <left style="thin">
        <color auto="1"/>
      </left>
      <right style="thin">
        <color auto="1"/>
      </right>
      <top style="medium">
        <color indexed="64"/>
      </top>
      <bottom style="thin">
        <color auto="1"/>
      </bottom>
      <diagonal/>
    </border>
    <border>
      <left/>
      <right style="medium">
        <color indexed="64"/>
      </right>
      <top style="medium">
        <color indexed="64"/>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top style="medium">
        <color indexed="64"/>
      </top>
      <bottom style="thin">
        <color indexed="64"/>
      </bottom>
      <diagonal/>
    </border>
    <border>
      <left style="thin">
        <color auto="1"/>
      </left>
      <right/>
      <top style="thin">
        <color auto="1"/>
      </top>
      <bottom style="medium">
        <color indexed="64"/>
      </bottom>
      <diagonal/>
    </border>
    <border>
      <left/>
      <right/>
      <top style="thin">
        <color auto="1"/>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346">
    <xf numFmtId="0" fontId="0" fillId="0" borderId="0" xfId="0"/>
    <xf numFmtId="0" fontId="2" fillId="5" borderId="0" xfId="0" applyFont="1" applyFill="1" applyAlignment="1">
      <alignment horizontal="center" vertical="center" wrapText="1"/>
    </xf>
    <xf numFmtId="164" fontId="3" fillId="0" borderId="24" xfId="1" applyFont="1" applyBorder="1" applyAlignment="1">
      <alignment horizontal="left" vertical="center"/>
    </xf>
    <xf numFmtId="164" fontId="3" fillId="0" borderId="2" xfId="1" applyFont="1" applyBorder="1" applyAlignment="1">
      <alignment horizontal="left" vertical="center"/>
    </xf>
    <xf numFmtId="164" fontId="3" fillId="0" borderId="23" xfId="1" applyFont="1" applyBorder="1" applyAlignment="1">
      <alignment horizontal="left" vertical="center"/>
    </xf>
    <xf numFmtId="0" fontId="4" fillId="0" borderId="0" xfId="0" applyFont="1"/>
    <xf numFmtId="0" fontId="4" fillId="0" borderId="3" xfId="0" applyFont="1" applyBorder="1"/>
    <xf numFmtId="0" fontId="5" fillId="0" borderId="4" xfId="0" applyFont="1" applyBorder="1"/>
    <xf numFmtId="0" fontId="4" fillId="0" borderId="4" xfId="0" applyFont="1" applyBorder="1"/>
    <xf numFmtId="0" fontId="4" fillId="0" borderId="5" xfId="0" applyFont="1" applyBorder="1"/>
    <xf numFmtId="0" fontId="4" fillId="2" borderId="3" xfId="0" applyFont="1" applyFill="1" applyBorder="1"/>
    <xf numFmtId="0" fontId="4" fillId="2" borderId="4" xfId="0" applyFont="1" applyFill="1" applyBorder="1"/>
    <xf numFmtId="0" fontId="4" fillId="2" borderId="5" xfId="0" applyFont="1" applyFill="1" applyBorder="1"/>
    <xf numFmtId="0" fontId="4" fillId="2" borderId="6" xfId="0" applyFont="1" applyFill="1" applyBorder="1"/>
    <xf numFmtId="0" fontId="4" fillId="2" borderId="0" xfId="0" applyFont="1" applyFill="1"/>
    <xf numFmtId="0" fontId="4" fillId="2" borderId="7" xfId="0" applyFont="1" applyFill="1" applyBorder="1"/>
    <xf numFmtId="0" fontId="4" fillId="2" borderId="12" xfId="0" applyFont="1" applyFill="1" applyBorder="1"/>
    <xf numFmtId="0" fontId="5" fillId="0" borderId="13" xfId="0" applyFont="1" applyBorder="1"/>
    <xf numFmtId="0" fontId="5" fillId="0" borderId="14" xfId="0" applyFont="1" applyBorder="1"/>
    <xf numFmtId="0" fontId="5" fillId="0" borderId="15" xfId="0" applyFont="1" applyBorder="1" applyAlignment="1">
      <alignment horizontal="center"/>
    </xf>
    <xf numFmtId="0" fontId="7" fillId="0" borderId="16" xfId="0" applyFont="1" applyBorder="1"/>
    <xf numFmtId="0" fontId="8" fillId="0" borderId="17" xfId="0" applyFont="1" applyBorder="1" applyAlignment="1">
      <alignment wrapText="1"/>
    </xf>
    <xf numFmtId="164" fontId="4" fillId="4" borderId="1" xfId="1" applyFont="1" applyFill="1" applyBorder="1" applyProtection="1">
      <protection locked="0"/>
    </xf>
    <xf numFmtId="164" fontId="8" fillId="0" borderId="21" xfId="1" applyFont="1" applyBorder="1"/>
    <xf numFmtId="0" fontId="8" fillId="0" borderId="30" xfId="0" applyFont="1" applyBorder="1" applyAlignment="1">
      <alignment horizontal="center"/>
    </xf>
    <xf numFmtId="0" fontId="8" fillId="0" borderId="31" xfId="0" applyFont="1" applyBorder="1" applyAlignment="1">
      <alignment horizontal="center"/>
    </xf>
    <xf numFmtId="0" fontId="7" fillId="0" borderId="1" xfId="0" applyFont="1" applyBorder="1"/>
    <xf numFmtId="0" fontId="8" fillId="0" borderId="1" xfId="0" applyFont="1" applyBorder="1" applyAlignment="1">
      <alignment wrapText="1"/>
    </xf>
    <xf numFmtId="164" fontId="8" fillId="0" borderId="1" xfId="1" applyFont="1" applyBorder="1"/>
    <xf numFmtId="0" fontId="10" fillId="6" borderId="0" xfId="0" applyFont="1" applyFill="1" applyAlignment="1">
      <alignment wrapText="1"/>
    </xf>
    <xf numFmtId="164" fontId="5" fillId="0" borderId="1" xfId="1" applyFont="1" applyFill="1" applyBorder="1" applyProtection="1">
      <protection locked="0"/>
    </xf>
    <xf numFmtId="0" fontId="5" fillId="0" borderId="8" xfId="0" applyFont="1" applyBorder="1" applyAlignment="1">
      <alignment wrapText="1"/>
    </xf>
    <xf numFmtId="0" fontId="4" fillId="0" borderId="1" xfId="0" applyFont="1" applyBorder="1" applyAlignment="1">
      <alignment wrapText="1"/>
    </xf>
    <xf numFmtId="0" fontId="4" fillId="0" borderId="7" xfId="0" applyFont="1" applyBorder="1"/>
    <xf numFmtId="0" fontId="4" fillId="0" borderId="11" xfId="0" applyFont="1" applyBorder="1"/>
    <xf numFmtId="0" fontId="4" fillId="0" borderId="12" xfId="0" applyFont="1" applyBorder="1"/>
    <xf numFmtId="0" fontId="4" fillId="0" borderId="6" xfId="0" applyFont="1" applyBorder="1"/>
    <xf numFmtId="0" fontId="12" fillId="0" borderId="18" xfId="0" applyFont="1" applyBorder="1" applyAlignment="1">
      <alignment horizontal="center" vertical="center"/>
    </xf>
    <xf numFmtId="0" fontId="4" fillId="0" borderId="10" xfId="0" applyFont="1" applyBorder="1"/>
    <xf numFmtId="0" fontId="8" fillId="6" borderId="1" xfId="0" applyFont="1" applyFill="1" applyBorder="1" applyAlignment="1">
      <alignment wrapText="1"/>
    </xf>
    <xf numFmtId="0" fontId="5" fillId="0" borderId="24" xfId="0" applyFont="1" applyBorder="1" applyAlignment="1">
      <alignment horizontal="center" wrapText="1"/>
    </xf>
    <xf numFmtId="0" fontId="11" fillId="0" borderId="13" xfId="0" applyFont="1" applyBorder="1" applyAlignment="1">
      <alignment wrapText="1"/>
    </xf>
    <xf numFmtId="0" fontId="4" fillId="0" borderId="0" xfId="0" applyFont="1" applyAlignment="1">
      <alignment wrapText="1"/>
    </xf>
    <xf numFmtId="0" fontId="4" fillId="0" borderId="3" xfId="0" applyFont="1" applyBorder="1" applyAlignment="1">
      <alignment wrapText="1"/>
    </xf>
    <xf numFmtId="0" fontId="5" fillId="0" borderId="4" xfId="0" applyFont="1" applyBorder="1" applyAlignment="1">
      <alignment wrapText="1"/>
    </xf>
    <xf numFmtId="0" fontId="4" fillId="0" borderId="4" xfId="0" applyFont="1" applyBorder="1" applyAlignment="1">
      <alignment wrapText="1"/>
    </xf>
    <xf numFmtId="0" fontId="4" fillId="0" borderId="5" xfId="0" applyFont="1" applyBorder="1" applyAlignment="1">
      <alignment wrapText="1"/>
    </xf>
    <xf numFmtId="0" fontId="4" fillId="2" borderId="3" xfId="0" applyFont="1" applyFill="1" applyBorder="1" applyAlignment="1">
      <alignment wrapText="1"/>
    </xf>
    <xf numFmtId="0" fontId="4" fillId="2" borderId="4" xfId="0" applyFont="1" applyFill="1" applyBorder="1" applyAlignment="1">
      <alignment wrapText="1"/>
    </xf>
    <xf numFmtId="0" fontId="4" fillId="2" borderId="5" xfId="0" applyFont="1" applyFill="1" applyBorder="1" applyAlignment="1">
      <alignment wrapText="1"/>
    </xf>
    <xf numFmtId="0" fontId="4" fillId="2" borderId="6" xfId="0" applyFont="1" applyFill="1" applyBorder="1" applyAlignment="1">
      <alignment wrapText="1"/>
    </xf>
    <xf numFmtId="0" fontId="4" fillId="2" borderId="0" xfId="0" applyFont="1" applyFill="1" applyAlignment="1">
      <alignment wrapText="1"/>
    </xf>
    <xf numFmtId="0" fontId="4" fillId="2" borderId="7" xfId="0" applyFont="1" applyFill="1" applyBorder="1" applyAlignment="1">
      <alignment wrapText="1"/>
    </xf>
    <xf numFmtId="0" fontId="4" fillId="2" borderId="12" xfId="0" applyFont="1" applyFill="1" applyBorder="1" applyAlignment="1">
      <alignment wrapText="1"/>
    </xf>
    <xf numFmtId="0" fontId="5" fillId="0" borderId="13" xfId="0" applyFont="1" applyBorder="1" applyAlignment="1">
      <alignment wrapText="1"/>
    </xf>
    <xf numFmtId="0" fontId="5" fillId="0" borderId="14" xfId="0" applyFont="1" applyBorder="1" applyAlignment="1">
      <alignment wrapText="1"/>
    </xf>
    <xf numFmtId="0" fontId="5" fillId="0" borderId="15" xfId="0" applyFont="1" applyBorder="1" applyAlignment="1">
      <alignment horizontal="center" wrapText="1"/>
    </xf>
    <xf numFmtId="0" fontId="7" fillId="0" borderId="16" xfId="0" applyFont="1" applyBorder="1" applyAlignment="1">
      <alignment wrapText="1"/>
    </xf>
    <xf numFmtId="164" fontId="4" fillId="4" borderId="1" xfId="1" applyFont="1" applyFill="1" applyBorder="1" applyAlignment="1" applyProtection="1">
      <alignment wrapText="1"/>
      <protection locked="0"/>
    </xf>
    <xf numFmtId="164" fontId="8" fillId="0" borderId="21" xfId="1" applyFont="1" applyBorder="1" applyAlignment="1">
      <alignment wrapText="1"/>
    </xf>
    <xf numFmtId="0" fontId="8" fillId="0" borderId="30" xfId="0" applyFont="1" applyBorder="1" applyAlignment="1">
      <alignment horizontal="center" wrapText="1"/>
    </xf>
    <xf numFmtId="0" fontId="8" fillId="0" borderId="31" xfId="0" applyFont="1" applyBorder="1" applyAlignment="1">
      <alignment horizontal="center" wrapText="1"/>
    </xf>
    <xf numFmtId="0" fontId="7" fillId="0" borderId="1" xfId="0" applyFont="1" applyBorder="1" applyAlignment="1">
      <alignment wrapText="1"/>
    </xf>
    <xf numFmtId="164" fontId="8" fillId="0" borderId="1" xfId="1" applyFont="1" applyBorder="1" applyAlignment="1">
      <alignment wrapText="1"/>
    </xf>
    <xf numFmtId="0" fontId="9" fillId="6" borderId="0" xfId="0" applyFont="1" applyFill="1" applyAlignment="1">
      <alignment wrapText="1"/>
    </xf>
    <xf numFmtId="0" fontId="10" fillId="6" borderId="0" xfId="0" applyFont="1" applyFill="1" applyAlignment="1">
      <alignment horizontal="center" wrapText="1"/>
    </xf>
    <xf numFmtId="0" fontId="4" fillId="6" borderId="0" xfId="0" applyFont="1" applyFill="1" applyAlignment="1">
      <alignment horizontal="center" wrapText="1"/>
    </xf>
    <xf numFmtId="164" fontId="5" fillId="0" borderId="14" xfId="1" applyFont="1" applyFill="1" applyBorder="1" applyAlignment="1" applyProtection="1">
      <alignment wrapText="1"/>
      <protection locked="0"/>
    </xf>
    <xf numFmtId="164" fontId="8" fillId="0" borderId="14" xfId="1" applyFont="1" applyBorder="1" applyAlignment="1">
      <alignment wrapText="1"/>
    </xf>
    <xf numFmtId="164" fontId="5" fillId="0" borderId="1" xfId="1" applyFont="1" applyFill="1" applyBorder="1" applyAlignment="1" applyProtection="1">
      <alignment wrapText="1"/>
      <protection locked="0"/>
    </xf>
    <xf numFmtId="165" fontId="4" fillId="0" borderId="0" xfId="0" applyNumberFormat="1" applyFont="1" applyAlignment="1">
      <alignment wrapText="1"/>
    </xf>
    <xf numFmtId="0" fontId="5" fillId="0" borderId="23" xfId="0" applyFont="1" applyBorder="1" applyAlignment="1">
      <alignment wrapText="1"/>
    </xf>
    <xf numFmtId="0" fontId="5" fillId="0" borderId="24" xfId="0" applyFont="1" applyBorder="1" applyAlignment="1">
      <alignment wrapText="1"/>
    </xf>
    <xf numFmtId="0" fontId="5" fillId="0" borderId="32" xfId="0" applyFont="1" applyBorder="1" applyAlignment="1">
      <alignment horizontal="center" wrapText="1"/>
    </xf>
    <xf numFmtId="0" fontId="4" fillId="0" borderId="14" xfId="0" applyFont="1" applyBorder="1" applyAlignment="1">
      <alignment wrapText="1"/>
    </xf>
    <xf numFmtId="164" fontId="4" fillId="4" borderId="14" xfId="1" applyFont="1" applyFill="1" applyBorder="1" applyAlignment="1" applyProtection="1">
      <alignment wrapText="1"/>
      <protection locked="0"/>
    </xf>
    <xf numFmtId="164" fontId="8" fillId="0" borderId="15" xfId="1" applyFont="1" applyBorder="1" applyAlignment="1">
      <alignment wrapText="1"/>
    </xf>
    <xf numFmtId="0" fontId="11" fillId="0" borderId="8" xfId="0" applyFont="1" applyBorder="1" applyAlignment="1">
      <alignment wrapText="1"/>
    </xf>
    <xf numFmtId="164" fontId="8" fillId="0" borderId="9" xfId="1" applyFont="1" applyBorder="1" applyAlignment="1">
      <alignment wrapText="1"/>
    </xf>
    <xf numFmtId="0" fontId="5" fillId="0" borderId="20" xfId="0" applyFont="1" applyBorder="1" applyAlignment="1">
      <alignment horizontal="center" wrapText="1"/>
    </xf>
    <xf numFmtId="0" fontId="5" fillId="0" borderId="6" xfId="0" applyFont="1" applyBorder="1" applyAlignment="1">
      <alignment wrapText="1"/>
    </xf>
    <xf numFmtId="0" fontId="4" fillId="0" borderId="7" xfId="0" applyFont="1" applyBorder="1" applyAlignment="1">
      <alignment wrapText="1"/>
    </xf>
    <xf numFmtId="0" fontId="5" fillId="0" borderId="10" xfId="0" applyFont="1" applyBorder="1" applyAlignment="1">
      <alignment wrapText="1"/>
    </xf>
    <xf numFmtId="0" fontId="4" fillId="0" borderId="11" xfId="0" applyFont="1" applyBorder="1" applyAlignment="1">
      <alignment wrapText="1"/>
    </xf>
    <xf numFmtId="0" fontId="4" fillId="0" borderId="12" xfId="0" applyFont="1" applyBorder="1" applyAlignment="1">
      <alignment wrapText="1"/>
    </xf>
    <xf numFmtId="0" fontId="4" fillId="0" borderId="6" xfId="0" applyFont="1" applyBorder="1" applyAlignment="1">
      <alignment wrapText="1"/>
    </xf>
    <xf numFmtId="0" fontId="5" fillId="0" borderId="0" xfId="0" applyFont="1" applyAlignment="1">
      <alignment horizontal="center" wrapText="1"/>
    </xf>
    <xf numFmtId="0" fontId="2" fillId="5" borderId="22" xfId="0" applyFont="1" applyFill="1" applyBorder="1" applyAlignment="1">
      <alignment horizontal="center" vertical="center" wrapText="1"/>
    </xf>
    <xf numFmtId="164" fontId="3" fillId="0" borderId="23" xfId="1" applyFont="1" applyBorder="1" applyAlignment="1">
      <alignment horizontal="left" vertical="center" wrapText="1"/>
    </xf>
    <xf numFmtId="164" fontId="3" fillId="0" borderId="24" xfId="1" applyFont="1" applyBorder="1" applyAlignment="1">
      <alignment horizontal="left" vertical="center" wrapText="1"/>
    </xf>
    <xf numFmtId="164" fontId="3" fillId="0" borderId="2" xfId="1" applyFont="1" applyBorder="1" applyAlignment="1">
      <alignment horizontal="left" vertical="center" wrapText="1"/>
    </xf>
    <xf numFmtId="0" fontId="12" fillId="0" borderId="18" xfId="0" applyFont="1" applyBorder="1" applyAlignment="1">
      <alignment horizontal="center" vertical="center" wrapText="1"/>
    </xf>
    <xf numFmtId="0" fontId="4" fillId="0" borderId="10" xfId="0" applyFont="1" applyBorder="1" applyAlignment="1">
      <alignment wrapText="1"/>
    </xf>
    <xf numFmtId="0" fontId="6" fillId="2" borderId="0" xfId="0" applyFont="1" applyFill="1" applyAlignment="1">
      <alignment horizontal="center" wrapText="1"/>
    </xf>
    <xf numFmtId="0" fontId="7" fillId="2" borderId="11" xfId="0" applyFont="1" applyFill="1" applyBorder="1" applyAlignment="1">
      <alignment horizontal="center" wrapText="1"/>
    </xf>
    <xf numFmtId="0" fontId="4" fillId="6" borderId="1" xfId="0" applyFont="1" applyFill="1" applyBorder="1" applyAlignment="1">
      <alignment wrapText="1"/>
    </xf>
    <xf numFmtId="0" fontId="5" fillId="6" borderId="8" xfId="0" applyFont="1" applyFill="1" applyBorder="1" applyAlignment="1">
      <alignment wrapText="1"/>
    </xf>
    <xf numFmtId="0" fontId="5" fillId="6" borderId="23" xfId="0" applyFont="1" applyFill="1" applyBorder="1" applyAlignment="1">
      <alignment wrapText="1"/>
    </xf>
    <xf numFmtId="0" fontId="5" fillId="6" borderId="24" xfId="0" applyFont="1" applyFill="1" applyBorder="1" applyAlignment="1">
      <alignment wrapText="1"/>
    </xf>
    <xf numFmtId="0" fontId="5" fillId="6" borderId="24" xfId="0" applyFont="1" applyFill="1" applyBorder="1" applyAlignment="1">
      <alignment horizontal="center" wrapText="1"/>
    </xf>
    <xf numFmtId="0" fontId="5" fillId="6" borderId="24" xfId="0" applyFont="1" applyFill="1" applyBorder="1" applyAlignment="1" applyProtection="1">
      <alignment horizontal="center" wrapText="1"/>
      <protection locked="0"/>
    </xf>
    <xf numFmtId="0" fontId="5" fillId="6" borderId="32" xfId="0" applyFont="1" applyFill="1" applyBorder="1" applyAlignment="1">
      <alignment horizontal="center" wrapText="1"/>
    </xf>
    <xf numFmtId="0" fontId="4" fillId="6" borderId="0" xfId="0" applyFont="1" applyFill="1" applyAlignment="1">
      <alignment wrapText="1"/>
    </xf>
    <xf numFmtId="0" fontId="11" fillId="6" borderId="13" xfId="0" applyFont="1" applyFill="1" applyBorder="1" applyAlignment="1">
      <alignment wrapText="1"/>
    </xf>
    <xf numFmtId="0" fontId="4" fillId="6" borderId="14" xfId="0" applyFont="1" applyFill="1" applyBorder="1" applyAlignment="1">
      <alignment wrapText="1"/>
    </xf>
    <xf numFmtId="164" fontId="8" fillId="6" borderId="15" xfId="1" applyFont="1" applyFill="1" applyBorder="1" applyAlignment="1">
      <alignment wrapText="1"/>
    </xf>
    <xf numFmtId="0" fontId="4" fillId="7" borderId="0" xfId="0" applyFont="1" applyFill="1" applyAlignment="1">
      <alignment wrapText="1"/>
    </xf>
    <xf numFmtId="0" fontId="11" fillId="6" borderId="8" xfId="0" applyFont="1" applyFill="1" applyBorder="1" applyAlignment="1">
      <alignment wrapText="1"/>
    </xf>
    <xf numFmtId="0" fontId="4" fillId="0" borderId="36" xfId="0" applyFont="1" applyBorder="1" applyAlignment="1">
      <alignment wrapText="1"/>
    </xf>
    <xf numFmtId="0" fontId="7" fillId="0" borderId="31" xfId="0" applyFont="1" applyBorder="1" applyAlignment="1">
      <alignment wrapText="1"/>
    </xf>
    <xf numFmtId="164" fontId="3" fillId="6" borderId="25" xfId="1" applyFont="1" applyFill="1" applyBorder="1" applyAlignment="1" applyProtection="1">
      <alignment horizontal="left" vertical="center" wrapText="1"/>
      <protection locked="0"/>
    </xf>
    <xf numFmtId="0" fontId="2" fillId="5" borderId="37" xfId="0" applyFont="1" applyFill="1" applyBorder="1" applyAlignment="1">
      <alignment horizontal="center" vertical="center" wrapText="1"/>
    </xf>
    <xf numFmtId="0" fontId="4" fillId="0" borderId="0" xfId="0" applyFont="1" applyAlignment="1">
      <alignment horizontal="left" vertical="top" wrapText="1"/>
    </xf>
    <xf numFmtId="164" fontId="3" fillId="6" borderId="25" xfId="1" applyFont="1" applyFill="1" applyBorder="1" applyAlignment="1" applyProtection="1">
      <alignment horizontal="left" vertical="center"/>
      <protection locked="0"/>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4" fillId="0" borderId="0" xfId="0" applyFont="1" applyAlignment="1">
      <alignment horizontal="center" vertical="center" wrapText="1"/>
    </xf>
    <xf numFmtId="0" fontId="5" fillId="0" borderId="25" xfId="0" applyFont="1" applyBorder="1" applyAlignment="1">
      <alignment horizontal="center" wrapText="1"/>
    </xf>
    <xf numFmtId="0" fontId="5" fillId="6" borderId="2" xfId="0" applyFont="1" applyFill="1" applyBorder="1" applyAlignment="1" applyProtection="1">
      <alignment horizontal="center" vertical="center" wrapText="1"/>
      <protection locked="0"/>
    </xf>
    <xf numFmtId="0" fontId="5" fillId="0" borderId="18" xfId="0" applyFont="1" applyBorder="1" applyAlignment="1">
      <alignment wrapText="1"/>
    </xf>
    <xf numFmtId="0" fontId="5" fillId="0" borderId="19" xfId="0" applyFont="1" applyBorder="1" applyAlignment="1">
      <alignment wrapText="1"/>
    </xf>
    <xf numFmtId="164" fontId="4" fillId="4" borderId="42" xfId="1" applyFont="1" applyFill="1" applyBorder="1" applyAlignment="1" applyProtection="1">
      <alignment wrapText="1"/>
      <protection locked="0"/>
    </xf>
    <xf numFmtId="164" fontId="5" fillId="0" borderId="2" xfId="1" applyFont="1" applyFill="1" applyBorder="1" applyAlignment="1" applyProtection="1">
      <alignment wrapText="1"/>
      <protection locked="0"/>
    </xf>
    <xf numFmtId="164" fontId="7" fillId="0" borderId="2" xfId="0" applyNumberFormat="1" applyFont="1" applyBorder="1" applyAlignment="1">
      <alignment wrapText="1"/>
    </xf>
    <xf numFmtId="164" fontId="8" fillId="0" borderId="30" xfId="1" applyFont="1" applyBorder="1"/>
    <xf numFmtId="0" fontId="7" fillId="0" borderId="0" xfId="0" applyFont="1"/>
    <xf numFmtId="0" fontId="8" fillId="0" borderId="0" xfId="0" applyFont="1" applyAlignment="1">
      <alignment wrapText="1"/>
    </xf>
    <xf numFmtId="0" fontId="8" fillId="0" borderId="0" xfId="0" applyFont="1" applyAlignment="1">
      <alignment horizontal="center"/>
    </xf>
    <xf numFmtId="164" fontId="5" fillId="6" borderId="1" xfId="1" applyFont="1" applyFill="1" applyBorder="1" applyAlignment="1" applyProtection="1">
      <alignment wrapText="1"/>
      <protection locked="0"/>
    </xf>
    <xf numFmtId="164" fontId="8" fillId="6" borderId="1" xfId="1" applyFont="1" applyFill="1" applyBorder="1" applyAlignment="1">
      <alignment wrapText="1"/>
    </xf>
    <xf numFmtId="164" fontId="5" fillId="0" borderId="38" xfId="1" applyFont="1" applyFill="1" applyBorder="1" applyProtection="1">
      <protection locked="0"/>
    </xf>
    <xf numFmtId="164" fontId="8" fillId="0" borderId="39" xfId="1" applyFont="1" applyBorder="1" applyAlignment="1">
      <alignment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32" xfId="0" applyFont="1" applyBorder="1" applyAlignment="1">
      <alignment horizontal="center" vertical="center" wrapText="1"/>
    </xf>
    <xf numFmtId="0" fontId="7" fillId="6" borderId="14" xfId="0" applyFont="1" applyFill="1" applyBorder="1" applyAlignment="1">
      <alignment wrapText="1"/>
    </xf>
    <xf numFmtId="0" fontId="8" fillId="6" borderId="14" xfId="0" applyFont="1" applyFill="1" applyBorder="1" applyAlignment="1">
      <alignment wrapText="1"/>
    </xf>
    <xf numFmtId="164" fontId="8" fillId="6" borderId="14" xfId="1" applyFont="1" applyFill="1" applyBorder="1" applyAlignment="1">
      <alignment wrapText="1"/>
    </xf>
    <xf numFmtId="0" fontId="7" fillId="6" borderId="1" xfId="0" applyFont="1" applyFill="1" applyBorder="1" applyAlignment="1">
      <alignment wrapText="1"/>
    </xf>
    <xf numFmtId="164" fontId="5" fillId="6" borderId="0" xfId="1" applyFont="1" applyFill="1" applyBorder="1" applyAlignment="1" applyProtection="1">
      <alignment wrapText="1"/>
      <protection locked="0"/>
    </xf>
    <xf numFmtId="164" fontId="8" fillId="6" borderId="0" xfId="1" applyFont="1" applyFill="1" applyBorder="1" applyAlignment="1">
      <alignment wrapText="1"/>
    </xf>
    <xf numFmtId="0" fontId="2" fillId="0" borderId="0" xfId="0" applyFont="1" applyAlignment="1">
      <alignment wrapText="1"/>
    </xf>
    <xf numFmtId="0" fontId="2" fillId="0" borderId="7" xfId="0" applyFont="1" applyBorder="1" applyAlignment="1">
      <alignment wrapText="1"/>
    </xf>
    <xf numFmtId="164" fontId="3" fillId="0" borderId="6" xfId="1" applyFont="1" applyBorder="1" applyAlignment="1">
      <alignment horizontal="left" vertical="center" wrapText="1"/>
    </xf>
    <xf numFmtId="164" fontId="3" fillId="0" borderId="0" xfId="1" applyFont="1" applyBorder="1" applyAlignment="1">
      <alignment horizontal="left" vertical="center" wrapText="1"/>
    </xf>
    <xf numFmtId="164" fontId="3" fillId="6" borderId="0" xfId="1" applyFont="1" applyFill="1" applyBorder="1" applyAlignment="1" applyProtection="1">
      <alignment horizontal="left" vertical="center" wrapText="1"/>
      <protection locked="0"/>
    </xf>
    <xf numFmtId="0" fontId="4" fillId="0" borderId="14" xfId="0" applyFont="1" applyBorder="1" applyAlignment="1">
      <alignment horizontal="center" vertical="center" wrapText="1"/>
    </xf>
    <xf numFmtId="0" fontId="4" fillId="0" borderId="40" xfId="0" applyFont="1" applyBorder="1" applyAlignment="1">
      <alignment horizontal="center" wrapText="1"/>
    </xf>
    <xf numFmtId="164" fontId="4" fillId="8" borderId="1" xfId="1" applyFont="1" applyFill="1" applyBorder="1" applyAlignment="1" applyProtection="1">
      <alignment wrapText="1"/>
      <protection locked="0"/>
    </xf>
    <xf numFmtId="0" fontId="4" fillId="0" borderId="13" xfId="0" applyFont="1" applyBorder="1" applyAlignment="1">
      <alignment wrapText="1"/>
    </xf>
    <xf numFmtId="0" fontId="4" fillId="0" borderId="8" xfId="0" applyFont="1" applyBorder="1" applyAlignment="1">
      <alignment wrapText="1"/>
    </xf>
    <xf numFmtId="164" fontId="8" fillId="0" borderId="45" xfId="1" applyFont="1" applyBorder="1" applyAlignment="1">
      <alignment wrapText="1"/>
    </xf>
    <xf numFmtId="0" fontId="9" fillId="0" borderId="7" xfId="0" applyFont="1" applyBorder="1" applyAlignment="1">
      <alignment horizontal="center" vertical="center" wrapText="1"/>
    </xf>
    <xf numFmtId="164" fontId="4" fillId="8" borderId="14" xfId="1" applyFont="1" applyFill="1" applyBorder="1" applyAlignment="1" applyProtection="1">
      <alignment wrapText="1"/>
      <protection locked="0"/>
    </xf>
    <xf numFmtId="164" fontId="8" fillId="0" borderId="44" xfId="1" applyFont="1" applyBorder="1" applyAlignment="1">
      <alignment wrapText="1"/>
    </xf>
    <xf numFmtId="0" fontId="11" fillId="0" borderId="38" xfId="0" applyFont="1" applyBorder="1" applyAlignment="1">
      <alignment wrapText="1"/>
    </xf>
    <xf numFmtId="0" fontId="4" fillId="6" borderId="48" xfId="0" applyFont="1" applyFill="1" applyBorder="1" applyAlignment="1">
      <alignment wrapText="1"/>
    </xf>
    <xf numFmtId="0" fontId="4" fillId="0" borderId="48" xfId="0" applyFont="1" applyBorder="1" applyAlignment="1">
      <alignment horizontal="center" vertical="center" wrapText="1"/>
    </xf>
    <xf numFmtId="0" fontId="4" fillId="0" borderId="28" xfId="0" applyFont="1" applyBorder="1" applyAlignment="1">
      <alignment horizontal="center" wrapText="1"/>
    </xf>
    <xf numFmtId="164" fontId="4" fillId="8" borderId="48" xfId="1" applyFont="1" applyFill="1" applyBorder="1" applyAlignment="1" applyProtection="1">
      <alignment wrapText="1"/>
      <protection locked="0"/>
    </xf>
    <xf numFmtId="0" fontId="8" fillId="0" borderId="49" xfId="1" applyNumberFormat="1" applyFont="1" applyBorder="1" applyAlignment="1">
      <alignment wrapText="1"/>
    </xf>
    <xf numFmtId="0" fontId="8" fillId="0" borderId="1" xfId="1" applyNumberFormat="1" applyFont="1" applyBorder="1" applyAlignment="1">
      <alignment wrapText="1"/>
    </xf>
    <xf numFmtId="0" fontId="8" fillId="0" borderId="0" xfId="0" applyFont="1" applyAlignment="1">
      <alignment horizontal="left" vertical="center" wrapText="1"/>
    </xf>
    <xf numFmtId="0" fontId="5" fillId="5" borderId="22" xfId="0" applyFont="1" applyFill="1" applyBorder="1" applyAlignment="1">
      <alignment horizontal="center" vertical="center" wrapText="1"/>
    </xf>
    <xf numFmtId="0" fontId="5" fillId="5" borderId="0" xfId="0" applyFont="1" applyFill="1" applyAlignment="1">
      <alignment horizontal="center" vertical="center" wrapText="1"/>
    </xf>
    <xf numFmtId="0" fontId="5" fillId="5" borderId="37" xfId="0" applyFont="1" applyFill="1" applyBorder="1" applyAlignment="1">
      <alignment horizontal="center" vertical="center" wrapText="1"/>
    </xf>
    <xf numFmtId="164" fontId="8" fillId="0" borderId="23" xfId="1" applyFont="1" applyBorder="1" applyAlignment="1">
      <alignment horizontal="left" vertical="center" wrapText="1"/>
    </xf>
    <xf numFmtId="164" fontId="8" fillId="0" borderId="24" xfId="1" applyFont="1" applyBorder="1" applyAlignment="1">
      <alignment horizontal="left" vertical="center" wrapText="1"/>
    </xf>
    <xf numFmtId="164" fontId="8" fillId="6" borderId="25" xfId="1" applyFont="1" applyFill="1" applyBorder="1" applyAlignment="1" applyProtection="1">
      <alignment horizontal="left" vertical="center" wrapText="1"/>
      <protection locked="0"/>
    </xf>
    <xf numFmtId="164" fontId="8" fillId="0" borderId="2" xfId="1" applyFont="1" applyBorder="1" applyAlignment="1">
      <alignment horizontal="left"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32" xfId="0" applyFont="1" applyBorder="1" applyAlignment="1">
      <alignment horizontal="center" vertical="center" wrapText="1"/>
    </xf>
    <xf numFmtId="0" fontId="8" fillId="0" borderId="0" xfId="0" applyFont="1" applyAlignment="1">
      <alignment horizontal="center" vertical="center" wrapText="1"/>
    </xf>
    <xf numFmtId="0" fontId="4" fillId="2" borderId="4" xfId="0" applyFont="1" applyFill="1" applyBorder="1" applyAlignment="1">
      <alignment horizontal="center" vertical="center" wrapText="1"/>
    </xf>
    <xf numFmtId="0" fontId="4" fillId="2" borderId="0" xfId="0" applyFont="1" applyFill="1" applyAlignment="1">
      <alignment horizontal="center" vertical="center" wrapText="1"/>
    </xf>
    <xf numFmtId="0" fontId="6" fillId="2" borderId="0" xfId="0" applyFont="1" applyFill="1" applyAlignment="1">
      <alignment horizontal="center" vertical="center" wrapText="1"/>
    </xf>
    <xf numFmtId="0" fontId="7" fillId="2" borderId="11" xfId="0" applyFont="1" applyFill="1" applyBorder="1" applyAlignment="1">
      <alignment horizontal="center" vertical="center" wrapText="1"/>
    </xf>
    <xf numFmtId="164" fontId="4" fillId="8" borderId="48" xfId="1" applyFont="1" applyFill="1" applyBorder="1" applyAlignment="1" applyProtection="1">
      <alignment horizontal="center" vertical="center" wrapText="1"/>
      <protection locked="0"/>
    </xf>
    <xf numFmtId="164" fontId="4" fillId="8" borderId="1" xfId="1" applyFont="1" applyFill="1" applyBorder="1" applyAlignment="1" applyProtection="1">
      <alignment horizontal="center" vertical="center" wrapText="1"/>
      <protection locked="0"/>
    </xf>
    <xf numFmtId="164" fontId="4" fillId="8" borderId="14" xfId="1" applyFont="1" applyFill="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4" xfId="0" applyFont="1" applyBorder="1" applyAlignment="1">
      <alignment horizontal="center" wrapText="1"/>
    </xf>
    <xf numFmtId="0" fontId="4" fillId="0" borderId="38" xfId="0" applyFont="1" applyBorder="1" applyAlignment="1">
      <alignment wrapText="1"/>
    </xf>
    <xf numFmtId="0" fontId="8" fillId="6" borderId="48" xfId="0" applyFont="1" applyFill="1" applyBorder="1" applyAlignment="1">
      <alignment wrapText="1"/>
    </xf>
    <xf numFmtId="164" fontId="8" fillId="0" borderId="49" xfId="1" applyFont="1" applyBorder="1" applyAlignment="1">
      <alignment wrapText="1"/>
    </xf>
    <xf numFmtId="0" fontId="8" fillId="6" borderId="1" xfId="0" applyFont="1" applyFill="1" applyBorder="1" applyAlignment="1">
      <alignment horizontal="center" wrapText="1"/>
    </xf>
    <xf numFmtId="0" fontId="8" fillId="6" borderId="14" xfId="0" applyFont="1" applyFill="1" applyBorder="1" applyAlignment="1">
      <alignment horizontal="center" wrapText="1"/>
    </xf>
    <xf numFmtId="0" fontId="15" fillId="0" borderId="24" xfId="0" applyFont="1" applyBorder="1" applyAlignment="1">
      <alignment horizontal="center" vertical="center" wrapText="1"/>
    </xf>
    <xf numFmtId="0" fontId="15" fillId="0" borderId="24" xfId="0" applyFont="1" applyBorder="1" applyAlignment="1">
      <alignment horizontal="center" wrapText="1"/>
    </xf>
    <xf numFmtId="0" fontId="17" fillId="6" borderId="0" xfId="0" applyFont="1" applyFill="1" applyAlignment="1">
      <alignment horizontal="center" wrapText="1"/>
    </xf>
    <xf numFmtId="0" fontId="10" fillId="0" borderId="53" xfId="0" applyFont="1" applyBorder="1" applyAlignment="1">
      <alignment wrapText="1"/>
    </xf>
    <xf numFmtId="164" fontId="5" fillId="0" borderId="43" xfId="1" applyFont="1" applyFill="1" applyBorder="1" applyAlignment="1" applyProtection="1">
      <alignment wrapText="1"/>
      <protection locked="0"/>
    </xf>
    <xf numFmtId="0" fontId="5" fillId="6" borderId="25" xfId="0" applyFont="1" applyFill="1" applyBorder="1" applyAlignment="1" applyProtection="1">
      <alignment horizontal="center" wrapText="1"/>
      <protection locked="0"/>
    </xf>
    <xf numFmtId="1" fontId="4" fillId="6" borderId="1" xfId="1" applyNumberFormat="1" applyFont="1" applyFill="1" applyBorder="1" applyAlignment="1" applyProtection="1">
      <alignment wrapText="1"/>
      <protection locked="0"/>
    </xf>
    <xf numFmtId="1" fontId="4" fillId="6" borderId="17" xfId="1" applyNumberFormat="1" applyFont="1" applyFill="1" applyBorder="1" applyAlignment="1" applyProtection="1">
      <alignment wrapText="1"/>
      <protection locked="0"/>
    </xf>
    <xf numFmtId="164" fontId="5" fillId="6" borderId="23" xfId="1" applyFont="1" applyFill="1" applyBorder="1" applyAlignment="1" applyProtection="1">
      <alignment wrapText="1"/>
      <protection locked="0"/>
    </xf>
    <xf numFmtId="164" fontId="8" fillId="6" borderId="32" xfId="1" applyFont="1" applyFill="1" applyBorder="1" applyAlignment="1">
      <alignment wrapText="1"/>
    </xf>
    <xf numFmtId="1" fontId="4" fillId="6" borderId="14" xfId="1" applyNumberFormat="1" applyFont="1" applyFill="1" applyBorder="1" applyAlignment="1" applyProtection="1">
      <alignment wrapText="1"/>
      <protection locked="0"/>
    </xf>
    <xf numFmtId="0" fontId="5" fillId="6" borderId="33" xfId="0" applyFont="1" applyFill="1" applyBorder="1" applyAlignment="1">
      <alignment horizontal="center" wrapText="1"/>
    </xf>
    <xf numFmtId="164" fontId="4" fillId="4" borderId="17" xfId="1" applyFont="1" applyFill="1" applyBorder="1" applyAlignment="1" applyProtection="1">
      <alignment wrapText="1"/>
      <protection locked="0"/>
    </xf>
    <xf numFmtId="0" fontId="7" fillId="0" borderId="8" xfId="0" applyFont="1" applyBorder="1" applyAlignment="1">
      <alignment wrapText="1"/>
    </xf>
    <xf numFmtId="0" fontId="9" fillId="6" borderId="10" xfId="0" applyFont="1" applyFill="1" applyBorder="1" applyAlignment="1">
      <alignment wrapText="1"/>
    </xf>
    <xf numFmtId="0" fontId="10" fillId="6" borderId="11" xfId="0" applyFont="1" applyFill="1" applyBorder="1" applyAlignment="1">
      <alignment wrapText="1"/>
    </xf>
    <xf numFmtId="164" fontId="5" fillId="0" borderId="50" xfId="1" applyFont="1" applyFill="1" applyBorder="1" applyAlignment="1" applyProtection="1">
      <alignment wrapText="1"/>
      <protection locked="0"/>
    </xf>
    <xf numFmtId="0" fontId="5" fillId="0" borderId="40" xfId="0" applyFont="1" applyBorder="1" applyAlignment="1">
      <alignment horizontal="center" vertical="center" wrapText="1"/>
    </xf>
    <xf numFmtId="164" fontId="8" fillId="0" borderId="30" xfId="1" applyFont="1" applyBorder="1" applyAlignment="1">
      <alignment wrapText="1"/>
    </xf>
    <xf numFmtId="164" fontId="8" fillId="0" borderId="26" xfId="1" applyFont="1" applyBorder="1" applyAlignment="1">
      <alignment wrapText="1"/>
    </xf>
    <xf numFmtId="164" fontId="8" fillId="0" borderId="54" xfId="1" applyFont="1" applyBorder="1" applyAlignment="1">
      <alignment wrapText="1"/>
    </xf>
    <xf numFmtId="0" fontId="8" fillId="0" borderId="55" xfId="0" applyFont="1" applyBorder="1" applyAlignment="1">
      <alignment horizontal="center" wrapText="1"/>
    </xf>
    <xf numFmtId="164" fontId="3" fillId="6" borderId="19" xfId="1" applyFont="1" applyFill="1" applyBorder="1" applyAlignment="1" applyProtection="1">
      <alignment horizontal="left" vertical="center" wrapText="1"/>
      <protection locked="0"/>
    </xf>
    <xf numFmtId="0" fontId="8" fillId="0" borderId="14" xfId="0" applyFont="1" applyBorder="1" applyAlignment="1">
      <alignment wrapText="1"/>
    </xf>
    <xf numFmtId="164" fontId="4" fillId="8" borderId="24" xfId="1" applyFont="1" applyFill="1" applyBorder="1" applyAlignment="1" applyProtection="1">
      <alignment wrapText="1"/>
      <protection locked="0"/>
    </xf>
    <xf numFmtId="164" fontId="4" fillId="8" borderId="32" xfId="1" applyFont="1" applyFill="1" applyBorder="1" applyAlignment="1" applyProtection="1">
      <alignment wrapText="1"/>
      <protection locked="0"/>
    </xf>
    <xf numFmtId="164" fontId="4" fillId="4" borderId="1" xfId="1" applyFont="1" applyFill="1" applyBorder="1" applyAlignment="1" applyProtection="1">
      <alignment horizontal="left" vertical="center" wrapText="1"/>
      <protection locked="0"/>
    </xf>
    <xf numFmtId="164" fontId="4" fillId="9" borderId="1" xfId="1" applyFont="1" applyFill="1" applyBorder="1" applyAlignment="1" applyProtection="1">
      <alignment horizontal="left" vertical="center" wrapText="1"/>
      <protection locked="0"/>
    </xf>
    <xf numFmtId="164" fontId="4" fillId="8" borderId="1" xfId="1" applyFont="1" applyFill="1" applyBorder="1" applyAlignment="1" applyProtection="1">
      <alignment horizontal="left" vertical="center" wrapText="1"/>
      <protection locked="0"/>
    </xf>
    <xf numFmtId="9" fontId="4" fillId="4" borderId="40" xfId="2" applyFont="1" applyFill="1" applyBorder="1" applyAlignment="1">
      <alignment horizontal="left" vertical="center" wrapText="1"/>
    </xf>
    <xf numFmtId="9" fontId="4" fillId="4" borderId="1" xfId="2" applyFont="1" applyFill="1" applyBorder="1" applyAlignment="1" applyProtection="1">
      <alignment horizontal="left" vertical="center" wrapText="1"/>
      <protection locked="0"/>
    </xf>
    <xf numFmtId="164" fontId="8" fillId="0" borderId="44" xfId="1" applyFont="1" applyBorder="1" applyAlignment="1">
      <alignment horizontal="left" vertical="center" wrapText="1"/>
    </xf>
    <xf numFmtId="9" fontId="4" fillId="9" borderId="40" xfId="2" applyFont="1" applyFill="1" applyBorder="1" applyAlignment="1">
      <alignment horizontal="left" vertical="center" wrapText="1"/>
    </xf>
    <xf numFmtId="9" fontId="4" fillId="9" borderId="1" xfId="2" applyFont="1" applyFill="1" applyBorder="1" applyAlignment="1" applyProtection="1">
      <alignment horizontal="left" vertical="center" wrapText="1"/>
      <protection locked="0"/>
    </xf>
    <xf numFmtId="9" fontId="4" fillId="4" borderId="40" xfId="2" applyFont="1" applyFill="1" applyBorder="1" applyAlignment="1">
      <alignment horizontal="left" vertical="top" wrapText="1"/>
    </xf>
    <xf numFmtId="9" fontId="4" fillId="4" borderId="1" xfId="2" applyFont="1" applyFill="1" applyBorder="1" applyAlignment="1" applyProtection="1">
      <alignment horizontal="left" vertical="top" wrapText="1"/>
      <protection locked="0"/>
    </xf>
    <xf numFmtId="164" fontId="8" fillId="0" borderId="45" xfId="1" applyFont="1" applyBorder="1" applyAlignment="1">
      <alignment horizontal="left" vertical="top" wrapText="1"/>
    </xf>
    <xf numFmtId="164" fontId="4" fillId="8" borderId="1" xfId="1" applyFont="1" applyFill="1" applyBorder="1" applyAlignment="1" applyProtection="1">
      <alignment horizontal="left" vertical="top" wrapText="1"/>
      <protection locked="0"/>
    </xf>
    <xf numFmtId="9" fontId="4" fillId="9" borderId="40" xfId="2" applyFont="1" applyFill="1" applyBorder="1" applyAlignment="1">
      <alignment horizontal="left" vertical="top" wrapText="1"/>
    </xf>
    <xf numFmtId="164" fontId="4" fillId="3" borderId="1" xfId="1" applyFont="1" applyFill="1" applyBorder="1" applyAlignment="1" applyProtection="1">
      <alignment horizontal="left" vertical="top" wrapText="1"/>
      <protection locked="0"/>
    </xf>
    <xf numFmtId="9" fontId="4" fillId="9" borderId="1" xfId="2" applyFont="1" applyFill="1" applyBorder="1" applyAlignment="1" applyProtection="1">
      <alignment horizontal="left" vertical="top" wrapText="1"/>
      <protection locked="0"/>
    </xf>
    <xf numFmtId="164" fontId="8" fillId="0" borderId="45" xfId="1" applyFont="1" applyBorder="1" applyAlignment="1">
      <alignment horizontal="left" vertical="center" wrapText="1"/>
    </xf>
    <xf numFmtId="164" fontId="4" fillId="3" borderId="1" xfId="1" applyFont="1" applyFill="1" applyBorder="1" applyAlignment="1" applyProtection="1">
      <alignment horizontal="left" vertical="center" wrapText="1"/>
      <protection locked="0"/>
    </xf>
    <xf numFmtId="0" fontId="19" fillId="5" borderId="0" xfId="0" applyFont="1" applyFill="1" applyAlignment="1">
      <alignment horizontal="center" vertical="center" wrapText="1"/>
    </xf>
    <xf numFmtId="164" fontId="4" fillId="6" borderId="1" xfId="1" applyFont="1" applyFill="1" applyBorder="1" applyAlignment="1" applyProtection="1">
      <alignment horizontal="left" vertical="center" wrapText="1"/>
      <protection locked="0"/>
    </xf>
    <xf numFmtId="0" fontId="5" fillId="6" borderId="14" xfId="0" applyFont="1" applyFill="1" applyBorder="1" applyAlignment="1" applyProtection="1">
      <alignment horizontal="center" wrapText="1"/>
      <protection locked="0"/>
    </xf>
    <xf numFmtId="0" fontId="5" fillId="6" borderId="14" xfId="0" applyFont="1" applyFill="1" applyBorder="1" applyAlignment="1" applyProtection="1">
      <alignment horizontal="center" vertical="center" wrapText="1"/>
      <protection locked="0"/>
    </xf>
    <xf numFmtId="0" fontId="5" fillId="6" borderId="14" xfId="0" applyFont="1" applyFill="1" applyBorder="1" applyAlignment="1" applyProtection="1">
      <alignment horizontal="center"/>
      <protection locked="0"/>
    </xf>
    <xf numFmtId="0" fontId="5" fillId="6" borderId="24" xfId="0" applyFont="1" applyFill="1" applyBorder="1" applyAlignment="1" applyProtection="1">
      <alignment horizontal="center" vertical="center" wrapText="1"/>
      <protection locked="0"/>
    </xf>
    <xf numFmtId="0" fontId="4" fillId="9" borderId="1" xfId="0" applyFont="1" applyFill="1" applyBorder="1" applyAlignment="1">
      <alignment horizontal="left" vertical="center" wrapText="1"/>
    </xf>
    <xf numFmtId="164" fontId="4" fillId="8" borderId="17" xfId="1" applyFont="1" applyFill="1" applyBorder="1" applyAlignment="1" applyProtection="1">
      <alignment horizontal="left" vertical="center" wrapText="1"/>
      <protection locked="0"/>
    </xf>
    <xf numFmtId="164" fontId="4" fillId="8" borderId="14" xfId="1" applyFont="1" applyFill="1" applyBorder="1" applyAlignment="1" applyProtection="1">
      <alignment horizontal="left" vertical="center" wrapText="1"/>
      <protection locked="0"/>
    </xf>
    <xf numFmtId="164" fontId="8" fillId="0" borderId="21" xfId="1" applyFont="1" applyBorder="1" applyAlignment="1">
      <alignment horizontal="left" vertical="center" wrapText="1"/>
    </xf>
    <xf numFmtId="164" fontId="8" fillId="0" borderId="15" xfId="1" applyFont="1" applyBorder="1" applyAlignment="1">
      <alignment horizontal="left" vertical="center" wrapText="1"/>
    </xf>
    <xf numFmtId="0" fontId="6" fillId="2" borderId="6" xfId="0" applyFont="1" applyFill="1" applyBorder="1" applyAlignment="1">
      <alignment horizontal="center" wrapText="1"/>
    </xf>
    <xf numFmtId="0" fontId="6" fillId="2" borderId="0" xfId="0" applyFont="1" applyFill="1" applyAlignment="1">
      <alignment horizontal="center" wrapText="1"/>
    </xf>
    <xf numFmtId="0" fontId="7" fillId="2" borderId="10" xfId="0" applyFont="1" applyFill="1" applyBorder="1" applyAlignment="1">
      <alignment horizontal="center" wrapText="1"/>
    </xf>
    <xf numFmtId="0" fontId="7" fillId="2" borderId="11" xfId="0" applyFont="1" applyFill="1" applyBorder="1" applyAlignment="1">
      <alignment horizontal="center" wrapText="1"/>
    </xf>
    <xf numFmtId="0" fontId="4" fillId="0" borderId="46" xfId="0" applyFont="1" applyBorder="1" applyAlignment="1">
      <alignment horizontal="center" wrapText="1"/>
    </xf>
    <xf numFmtId="0" fontId="4" fillId="0" borderId="47" xfId="0" applyFont="1" applyBorder="1" applyAlignment="1">
      <alignment horizontal="center" wrapText="1"/>
    </xf>
    <xf numFmtId="0" fontId="5" fillId="0" borderId="1" xfId="0" applyFont="1" applyBorder="1" applyAlignment="1">
      <alignment horizontal="center" wrapText="1"/>
    </xf>
    <xf numFmtId="0" fontId="5" fillId="0" borderId="18" xfId="0" applyFont="1" applyBorder="1" applyAlignment="1">
      <alignment horizontal="center" wrapText="1"/>
    </xf>
    <xf numFmtId="0" fontId="5" fillId="0" borderId="19" xfId="0" applyFont="1" applyBorder="1" applyAlignment="1">
      <alignment horizontal="center" wrapText="1"/>
    </xf>
    <xf numFmtId="0" fontId="13" fillId="6" borderId="18" xfId="0" applyFont="1" applyFill="1" applyBorder="1" applyAlignment="1">
      <alignment horizontal="left" vertical="top" wrapText="1"/>
    </xf>
    <xf numFmtId="0" fontId="13" fillId="6" borderId="19" xfId="0" applyFont="1" applyFill="1" applyBorder="1" applyAlignment="1">
      <alignment horizontal="left" vertical="top" wrapText="1"/>
    </xf>
    <xf numFmtId="164" fontId="8" fillId="0" borderId="52" xfId="1" applyFont="1" applyBorder="1" applyAlignment="1">
      <alignment horizontal="left" vertical="center" wrapText="1"/>
    </xf>
    <xf numFmtId="164" fontId="4" fillId="8" borderId="17" xfId="1" applyFont="1" applyFill="1" applyBorder="1" applyAlignment="1" applyProtection="1">
      <alignment horizontal="left" vertical="top" wrapText="1"/>
      <protection locked="0"/>
    </xf>
    <xf numFmtId="164" fontId="4" fillId="8" borderId="14" xfId="1" applyFont="1" applyFill="1" applyBorder="1" applyAlignment="1" applyProtection="1">
      <alignment horizontal="left" vertical="top" wrapText="1"/>
      <protection locked="0"/>
    </xf>
    <xf numFmtId="0" fontId="4" fillId="3" borderId="1" xfId="0" applyFont="1" applyFill="1" applyBorder="1" applyAlignment="1">
      <alignment horizontal="left" vertical="top" wrapText="1"/>
    </xf>
    <xf numFmtId="164" fontId="8" fillId="0" borderId="21" xfId="1" applyFont="1" applyBorder="1" applyAlignment="1">
      <alignment horizontal="left" vertical="top" wrapText="1"/>
    </xf>
    <xf numFmtId="164" fontId="8" fillId="0" borderId="15" xfId="1" applyFont="1" applyBorder="1" applyAlignment="1">
      <alignment horizontal="left" vertical="top" wrapText="1"/>
    </xf>
    <xf numFmtId="0" fontId="4" fillId="9" borderId="50" xfId="0" applyFont="1" applyFill="1" applyBorder="1" applyAlignment="1">
      <alignment horizontal="left" vertical="center" wrapText="1"/>
    </xf>
    <xf numFmtId="164" fontId="4" fillId="8" borderId="51" xfId="1" applyFont="1" applyFill="1" applyBorder="1" applyAlignment="1" applyProtection="1">
      <alignment horizontal="left" vertical="center" wrapText="1"/>
      <protection locked="0"/>
    </xf>
    <xf numFmtId="0" fontId="4" fillId="0" borderId="10" xfId="0" applyFont="1" applyBorder="1" applyAlignment="1">
      <alignment horizontal="center" wrapText="1"/>
    </xf>
    <xf numFmtId="0" fontId="5" fillId="0" borderId="50" xfId="0" applyFont="1" applyBorder="1" applyAlignment="1">
      <alignment horizontal="center" wrapText="1"/>
    </xf>
    <xf numFmtId="0" fontId="4" fillId="0" borderId="6" xfId="0" applyFont="1" applyBorder="1" applyAlignment="1">
      <alignment horizontal="center" wrapText="1"/>
    </xf>
    <xf numFmtId="0" fontId="5" fillId="0" borderId="17" xfId="0" applyFont="1" applyBorder="1" applyAlignment="1">
      <alignment horizontal="center" wrapText="1"/>
    </xf>
    <xf numFmtId="164" fontId="4" fillId="8" borderId="42" xfId="1" applyFont="1" applyFill="1" applyBorder="1" applyAlignment="1" applyProtection="1">
      <alignment horizontal="left" vertical="top" wrapText="1"/>
      <protection locked="0"/>
    </xf>
    <xf numFmtId="0" fontId="4" fillId="3" borderId="17" xfId="0" applyFont="1" applyFill="1" applyBorder="1" applyAlignment="1">
      <alignment horizontal="left" vertical="top" wrapText="1"/>
    </xf>
    <xf numFmtId="164" fontId="8" fillId="0" borderId="52" xfId="1" applyFont="1" applyBorder="1" applyAlignment="1">
      <alignment horizontal="left" vertical="top" wrapText="1"/>
    </xf>
    <xf numFmtId="0" fontId="4" fillId="3" borderId="17" xfId="0" applyFont="1" applyFill="1" applyBorder="1" applyAlignment="1">
      <alignment horizontal="left" vertical="center" wrapText="1"/>
    </xf>
    <xf numFmtId="0" fontId="4" fillId="3" borderId="14" xfId="0" applyFont="1" applyFill="1" applyBorder="1" applyAlignment="1">
      <alignment horizontal="left"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7" xfId="0" applyFont="1" applyBorder="1" applyAlignment="1">
      <alignment horizontal="center" vertical="center" wrapText="1"/>
    </xf>
    <xf numFmtId="0" fontId="4" fillId="3" borderId="51" xfId="0" applyFont="1" applyFill="1" applyBorder="1" applyAlignment="1">
      <alignment horizontal="left" vertical="center" wrapText="1"/>
    </xf>
    <xf numFmtId="0" fontId="2" fillId="5" borderId="18" xfId="0" applyFont="1" applyFill="1" applyBorder="1" applyAlignment="1">
      <alignment horizontal="center" vertical="center" wrapText="1"/>
    </xf>
    <xf numFmtId="0" fontId="2" fillId="5" borderId="19" xfId="0" applyFont="1" applyFill="1" applyBorder="1" applyAlignment="1">
      <alignment horizontal="center" vertical="center" wrapText="1"/>
    </xf>
    <xf numFmtId="0" fontId="2" fillId="5" borderId="20" xfId="0" applyFont="1" applyFill="1" applyBorder="1" applyAlignment="1">
      <alignment horizontal="center" vertical="center" wrapText="1"/>
    </xf>
    <xf numFmtId="0" fontId="5" fillId="6" borderId="34" xfId="0" applyFont="1" applyFill="1" applyBorder="1" applyAlignment="1">
      <alignment horizontal="center" wrapText="1"/>
    </xf>
    <xf numFmtId="0" fontId="5" fillId="6" borderId="35" xfId="0" applyFont="1" applyFill="1" applyBorder="1" applyAlignment="1">
      <alignment horizontal="center" wrapText="1"/>
    </xf>
    <xf numFmtId="0" fontId="5" fillId="6" borderId="27" xfId="0" applyFont="1" applyFill="1" applyBorder="1" applyAlignment="1">
      <alignment horizont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5" fillId="0" borderId="10" xfId="0" applyFont="1" applyBorder="1" applyAlignment="1">
      <alignment horizontal="center" wrapText="1"/>
    </xf>
    <xf numFmtId="0" fontId="5" fillId="0" borderId="11" xfId="0" applyFont="1" applyBorder="1" applyAlignment="1">
      <alignment horizontal="center" wrapText="1"/>
    </xf>
    <xf numFmtId="0" fontId="5" fillId="0" borderId="6" xfId="0" applyFont="1" applyBorder="1" applyAlignment="1">
      <alignment horizontal="center" wrapText="1"/>
    </xf>
    <xf numFmtId="0" fontId="5" fillId="0" borderId="0" xfId="0" applyFont="1" applyAlignment="1">
      <alignment horizontal="center" wrapText="1"/>
    </xf>
    <xf numFmtId="0" fontId="8" fillId="0" borderId="26" xfId="0" applyFont="1" applyBorder="1" applyAlignment="1">
      <alignment horizontal="center" wrapText="1"/>
    </xf>
    <xf numFmtId="0" fontId="8" fillId="0" borderId="27" xfId="0" applyFont="1" applyBorder="1" applyAlignment="1">
      <alignment horizontal="center" wrapText="1"/>
    </xf>
    <xf numFmtId="0" fontId="8" fillId="0" borderId="1" xfId="0" applyFont="1" applyBorder="1" applyAlignment="1">
      <alignment horizontal="center" wrapText="1"/>
    </xf>
    <xf numFmtId="0" fontId="5" fillId="0" borderId="40" xfId="0" applyFont="1" applyBorder="1" applyAlignment="1">
      <alignment horizontal="center" wrapText="1"/>
    </xf>
    <xf numFmtId="0" fontId="4" fillId="0" borderId="41" xfId="0" applyFont="1" applyBorder="1" applyAlignment="1">
      <alignment horizontal="center" wrapText="1"/>
    </xf>
    <xf numFmtId="0" fontId="10" fillId="6" borderId="0" xfId="0" applyFont="1" applyFill="1" applyAlignment="1">
      <alignment horizontal="center" wrapText="1"/>
    </xf>
    <xf numFmtId="0" fontId="4" fillId="6" borderId="0" xfId="0" applyFont="1" applyFill="1" applyAlignment="1">
      <alignment horizontal="center" wrapText="1"/>
    </xf>
    <xf numFmtId="0" fontId="4" fillId="0" borderId="0" xfId="0" applyFont="1" applyAlignment="1">
      <alignment wrapText="1"/>
    </xf>
    <xf numFmtId="0" fontId="5"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8" fillId="0" borderId="30" xfId="0" applyFont="1" applyBorder="1" applyAlignment="1">
      <alignment horizontal="center" wrapText="1"/>
    </xf>
    <xf numFmtId="0" fontId="8" fillId="0" borderId="31" xfId="0" applyFont="1" applyBorder="1" applyAlignment="1">
      <alignment horizontal="center" wrapText="1"/>
    </xf>
    <xf numFmtId="0" fontId="5" fillId="0" borderId="20" xfId="0" applyFont="1" applyBorder="1" applyAlignment="1">
      <alignment horizontal="center" wrapText="1"/>
    </xf>
    <xf numFmtId="0" fontId="8" fillId="0" borderId="1" xfId="0" applyFont="1" applyBorder="1" applyAlignment="1">
      <alignment horizontal="center"/>
    </xf>
    <xf numFmtId="0" fontId="6" fillId="2" borderId="6" xfId="0" applyFont="1" applyFill="1" applyBorder="1" applyAlignment="1">
      <alignment horizontal="center"/>
    </xf>
    <xf numFmtId="0" fontId="6" fillId="2" borderId="0" xfId="0" applyFont="1" applyFill="1" applyAlignment="1">
      <alignment horizontal="center"/>
    </xf>
    <xf numFmtId="0" fontId="7" fillId="2" borderId="10" xfId="0" applyFont="1" applyFill="1" applyBorder="1" applyAlignment="1">
      <alignment horizontal="center"/>
    </xf>
    <xf numFmtId="0" fontId="7" fillId="2" borderId="11" xfId="0" applyFont="1" applyFill="1" applyBorder="1" applyAlignment="1">
      <alignment horizontal="center"/>
    </xf>
    <xf numFmtId="0" fontId="5" fillId="0" borderId="28" xfId="0" applyFont="1" applyBorder="1" applyAlignment="1">
      <alignment horizontal="center"/>
    </xf>
    <xf numFmtId="0" fontId="4" fillId="0" borderId="29" xfId="0" applyFont="1" applyBorder="1" applyAlignment="1">
      <alignment horizontal="center"/>
    </xf>
    <xf numFmtId="0" fontId="8" fillId="0" borderId="26" xfId="0" applyFont="1" applyBorder="1" applyAlignment="1">
      <alignment horizontal="center"/>
    </xf>
    <xf numFmtId="0" fontId="8" fillId="0" borderId="27" xfId="0" applyFont="1" applyBorder="1" applyAlignment="1">
      <alignment horizontal="center"/>
    </xf>
    <xf numFmtId="0" fontId="8" fillId="0" borderId="30" xfId="0" applyFont="1" applyBorder="1" applyAlignment="1">
      <alignment horizontal="center"/>
    </xf>
    <xf numFmtId="0" fontId="8" fillId="0" borderId="31" xfId="0" applyFont="1" applyBorder="1" applyAlignment="1">
      <alignment horizontal="center"/>
    </xf>
    <xf numFmtId="0" fontId="7" fillId="2" borderId="18" xfId="0" applyFont="1" applyFill="1" applyBorder="1" applyAlignment="1">
      <alignment horizontal="center" wrapText="1"/>
    </xf>
    <xf numFmtId="0" fontId="7" fillId="2" borderId="19" xfId="0" applyFont="1" applyFill="1" applyBorder="1" applyAlignment="1">
      <alignment horizontal="center" wrapText="1"/>
    </xf>
    <xf numFmtId="0" fontId="5" fillId="2" borderId="3" xfId="0" applyFont="1" applyFill="1" applyBorder="1" applyAlignment="1">
      <alignment horizontal="center" wrapText="1"/>
    </xf>
    <xf numFmtId="0" fontId="5" fillId="2" borderId="4" xfId="0" applyFont="1" applyFill="1" applyBorder="1" applyAlignment="1">
      <alignment horizontal="center" wrapText="1"/>
    </xf>
    <xf numFmtId="0" fontId="5" fillId="2" borderId="6" xfId="0" applyFont="1" applyFill="1" applyBorder="1" applyAlignment="1">
      <alignment horizontal="center" wrapText="1"/>
    </xf>
    <xf numFmtId="0" fontId="5" fillId="2" borderId="0" xfId="0" applyFont="1" applyFill="1" applyAlignment="1">
      <alignment horizontal="center" wrapText="1"/>
    </xf>
    <xf numFmtId="0" fontId="5" fillId="2" borderId="10" xfId="0" applyFont="1" applyFill="1" applyBorder="1" applyAlignment="1">
      <alignment horizontal="center" wrapText="1"/>
    </xf>
    <xf numFmtId="0" fontId="5" fillId="2" borderId="11" xfId="0" applyFont="1" applyFill="1" applyBorder="1" applyAlignment="1">
      <alignment horizontal="center" wrapText="1"/>
    </xf>
    <xf numFmtId="0" fontId="4" fillId="2" borderId="3" xfId="0" applyFont="1" applyFill="1" applyBorder="1" applyAlignment="1">
      <alignment horizontal="center" wrapText="1"/>
    </xf>
    <xf numFmtId="0" fontId="4" fillId="2" borderId="4" xfId="0" applyFont="1" applyFill="1" applyBorder="1" applyAlignment="1">
      <alignment horizontal="center" wrapText="1"/>
    </xf>
    <xf numFmtId="0" fontId="4" fillId="2" borderId="5" xfId="0" applyFont="1" applyFill="1" applyBorder="1" applyAlignment="1">
      <alignment horizontal="center" wrapText="1"/>
    </xf>
    <xf numFmtId="0" fontId="4" fillId="2" borderId="6" xfId="0" applyFont="1" applyFill="1" applyBorder="1" applyAlignment="1">
      <alignment horizontal="center" wrapText="1"/>
    </xf>
    <xf numFmtId="0" fontId="4" fillId="2" borderId="0" xfId="0" applyFont="1" applyFill="1" applyAlignment="1">
      <alignment horizontal="center" wrapText="1"/>
    </xf>
    <xf numFmtId="0" fontId="4" fillId="2" borderId="7" xfId="0" applyFont="1" applyFill="1" applyBorder="1" applyAlignment="1">
      <alignment horizontal="center" wrapText="1"/>
    </xf>
    <xf numFmtId="0" fontId="4" fillId="2" borderId="10" xfId="0" applyFont="1" applyFill="1" applyBorder="1" applyAlignment="1">
      <alignment horizontal="center" wrapText="1"/>
    </xf>
    <xf numFmtId="0" fontId="4" fillId="2" borderId="11" xfId="0" applyFont="1" applyFill="1" applyBorder="1" applyAlignment="1">
      <alignment horizontal="center" wrapText="1"/>
    </xf>
    <xf numFmtId="0" fontId="4" fillId="2" borderId="12" xfId="0" applyFont="1" applyFill="1" applyBorder="1" applyAlignment="1">
      <alignment horizontal="center" wrapText="1"/>
    </xf>
    <xf numFmtId="0" fontId="8" fillId="6" borderId="14" xfId="0" applyFont="1" applyFill="1" applyBorder="1" applyAlignment="1">
      <alignment horizontal="center" wrapText="1"/>
    </xf>
    <xf numFmtId="0" fontId="8" fillId="6" borderId="1" xfId="0" applyFont="1" applyFill="1" applyBorder="1" applyAlignment="1">
      <alignment horizontal="center" wrapText="1"/>
    </xf>
    <xf numFmtId="0" fontId="8" fillId="6" borderId="26" xfId="0" applyFont="1" applyFill="1" applyBorder="1" applyAlignment="1">
      <alignment horizontal="center" wrapText="1"/>
    </xf>
    <xf numFmtId="0" fontId="8" fillId="6" borderId="27" xfId="0" applyFont="1" applyFill="1" applyBorder="1" applyAlignment="1">
      <alignment horizontal="center" wrapText="1"/>
    </xf>
    <xf numFmtId="0" fontId="10" fillId="6" borderId="11" xfId="0" applyFont="1" applyFill="1" applyBorder="1" applyAlignment="1">
      <alignment horizontal="center" wrapText="1"/>
    </xf>
    <xf numFmtId="0" fontId="4" fillId="6" borderId="11" xfId="0" applyFont="1" applyFill="1" applyBorder="1" applyAlignment="1">
      <alignment horizontal="center" wrapText="1"/>
    </xf>
    <xf numFmtId="0" fontId="5" fillId="6" borderId="25" xfId="0" applyFont="1" applyFill="1" applyBorder="1" applyAlignment="1">
      <alignment horizontal="center" wrapText="1"/>
    </xf>
    <xf numFmtId="0" fontId="4" fillId="6" borderId="33" xfId="0" applyFont="1" applyFill="1" applyBorder="1" applyAlignment="1">
      <alignment horizontal="center" wrapText="1"/>
    </xf>
    <xf numFmtId="0" fontId="5" fillId="5" borderId="18" xfId="0" applyFont="1" applyFill="1" applyBorder="1" applyAlignment="1">
      <alignment horizontal="center" vertical="center" wrapText="1"/>
    </xf>
    <xf numFmtId="0" fontId="5" fillId="5" borderId="19" xfId="0" applyFont="1" applyFill="1" applyBorder="1" applyAlignment="1">
      <alignment horizontal="center" vertical="center" wrapText="1"/>
    </xf>
    <xf numFmtId="0" fontId="5" fillId="5" borderId="20" xfId="0" applyFont="1" applyFill="1" applyBorder="1" applyAlignment="1">
      <alignment horizontal="center" vertical="center" wrapText="1"/>
    </xf>
    <xf numFmtId="0" fontId="9" fillId="0" borderId="0" xfId="0" applyFont="1" applyAlignment="1">
      <alignment horizontal="center" vertical="center" wrapText="1"/>
    </xf>
    <xf numFmtId="0" fontId="9" fillId="0" borderId="11" xfId="0" applyFont="1" applyBorder="1" applyAlignment="1">
      <alignment horizontal="center" vertical="center" wrapText="1"/>
    </xf>
    <xf numFmtId="0" fontId="5" fillId="0" borderId="28" xfId="0" applyFont="1" applyBorder="1" applyAlignment="1">
      <alignment horizontal="center" wrapText="1"/>
    </xf>
    <xf numFmtId="0" fontId="5" fillId="0" borderId="53" xfId="0" applyFont="1" applyBorder="1" applyAlignment="1">
      <alignment horizontal="center" wrapText="1"/>
    </xf>
    <xf numFmtId="0" fontId="4" fillId="0" borderId="29" xfId="0" applyFont="1" applyBorder="1" applyAlignment="1">
      <alignment horizontal="center" wrapText="1"/>
    </xf>
    <xf numFmtId="0" fontId="8" fillId="0" borderId="35" xfId="0" applyFont="1" applyBorder="1" applyAlignment="1">
      <alignment horizontal="center" wrapText="1"/>
    </xf>
    <xf numFmtId="0" fontId="8" fillId="0" borderId="55" xfId="0" applyFont="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7</xdr:col>
      <xdr:colOff>228599</xdr:colOff>
      <xdr:row>1</xdr:row>
      <xdr:rowOff>9524</xdr:rowOff>
    </xdr:from>
    <xdr:to>
      <xdr:col>7</xdr:col>
      <xdr:colOff>1628774</xdr:colOff>
      <xdr:row>5</xdr:row>
      <xdr:rowOff>136524</xdr:rowOff>
    </xdr:to>
    <xdr:pic>
      <xdr:nvPicPr>
        <xdr:cNvPr id="2" name="Picture 1">
          <a:extLst>
            <a:ext uri="{FF2B5EF4-FFF2-40B4-BE49-F238E27FC236}">
              <a16:creationId xmlns:a16="http://schemas.microsoft.com/office/drawing/2014/main" id="{220D5860-9CF6-49F9-B114-24AFF68B82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59" y="573404"/>
          <a:ext cx="1400175"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228599</xdr:colOff>
      <xdr:row>0</xdr:row>
      <xdr:rowOff>9524</xdr:rowOff>
    </xdr:from>
    <xdr:to>
      <xdr:col>5</xdr:col>
      <xdr:colOff>1628774</xdr:colOff>
      <xdr:row>4</xdr:row>
      <xdr:rowOff>136524</xdr:rowOff>
    </xdr:to>
    <xdr:pic>
      <xdr:nvPicPr>
        <xdr:cNvPr id="2" name="Picture 1">
          <a:extLst>
            <a:ext uri="{FF2B5EF4-FFF2-40B4-BE49-F238E27FC236}">
              <a16:creationId xmlns:a16="http://schemas.microsoft.com/office/drawing/2014/main" id="{E2DABB9E-716A-40DD-B51C-817C61A595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15349" y="561974"/>
          <a:ext cx="1400175" cy="850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228599</xdr:colOff>
      <xdr:row>1</xdr:row>
      <xdr:rowOff>9524</xdr:rowOff>
    </xdr:from>
    <xdr:to>
      <xdr:col>5</xdr:col>
      <xdr:colOff>1628774</xdr:colOff>
      <xdr:row>5</xdr:row>
      <xdr:rowOff>136524</xdr:rowOff>
    </xdr:to>
    <xdr:pic>
      <xdr:nvPicPr>
        <xdr:cNvPr id="2" name="Picture 1">
          <a:extLst>
            <a:ext uri="{FF2B5EF4-FFF2-40B4-BE49-F238E27FC236}">
              <a16:creationId xmlns:a16="http://schemas.microsoft.com/office/drawing/2014/main" id="{254D43BC-2B1D-4769-9F40-13516D56C3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59" y="573404"/>
          <a:ext cx="1400175"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228599</xdr:colOff>
      <xdr:row>1</xdr:row>
      <xdr:rowOff>9524</xdr:rowOff>
    </xdr:from>
    <xdr:to>
      <xdr:col>5</xdr:col>
      <xdr:colOff>1628774</xdr:colOff>
      <xdr:row>5</xdr:row>
      <xdr:rowOff>136524</xdr:rowOff>
    </xdr:to>
    <xdr:pic>
      <xdr:nvPicPr>
        <xdr:cNvPr id="2" name="Picture 1">
          <a:extLst>
            <a:ext uri="{FF2B5EF4-FFF2-40B4-BE49-F238E27FC236}">
              <a16:creationId xmlns:a16="http://schemas.microsoft.com/office/drawing/2014/main" id="{EF989F00-1885-44A2-AFE7-A9D689C802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59" y="573404"/>
          <a:ext cx="1400175"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228599</xdr:colOff>
      <xdr:row>1</xdr:row>
      <xdr:rowOff>9524</xdr:rowOff>
    </xdr:from>
    <xdr:to>
      <xdr:col>5</xdr:col>
      <xdr:colOff>1628774</xdr:colOff>
      <xdr:row>5</xdr:row>
      <xdr:rowOff>136524</xdr:rowOff>
    </xdr:to>
    <xdr:pic>
      <xdr:nvPicPr>
        <xdr:cNvPr id="2" name="Picture 1">
          <a:extLst>
            <a:ext uri="{FF2B5EF4-FFF2-40B4-BE49-F238E27FC236}">
              <a16:creationId xmlns:a16="http://schemas.microsoft.com/office/drawing/2014/main" id="{C7217D86-6275-42E1-A268-090A041F2A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59" y="573404"/>
          <a:ext cx="1400175"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236220</xdr:colOff>
      <xdr:row>0</xdr:row>
      <xdr:rowOff>15875</xdr:rowOff>
    </xdr:from>
    <xdr:to>
      <xdr:col>5</xdr:col>
      <xdr:colOff>1256031</xdr:colOff>
      <xdr:row>3</xdr:row>
      <xdr:rowOff>108709</xdr:rowOff>
    </xdr:to>
    <xdr:pic>
      <xdr:nvPicPr>
        <xdr:cNvPr id="2" name="Picture 1">
          <a:extLst>
            <a:ext uri="{FF2B5EF4-FFF2-40B4-BE49-F238E27FC236}">
              <a16:creationId xmlns:a16="http://schemas.microsoft.com/office/drawing/2014/main" id="{62D868B8-6263-494B-825B-AC172959EF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43595" y="15875"/>
          <a:ext cx="1019811" cy="6405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228599</xdr:colOff>
      <xdr:row>0</xdr:row>
      <xdr:rowOff>9524</xdr:rowOff>
    </xdr:from>
    <xdr:to>
      <xdr:col>6</xdr:col>
      <xdr:colOff>1628774</xdr:colOff>
      <xdr:row>4</xdr:row>
      <xdr:rowOff>136524</xdr:rowOff>
    </xdr:to>
    <xdr:pic>
      <xdr:nvPicPr>
        <xdr:cNvPr id="2" name="Picture 1">
          <a:extLst>
            <a:ext uri="{FF2B5EF4-FFF2-40B4-BE49-F238E27FC236}">
              <a16:creationId xmlns:a16="http://schemas.microsoft.com/office/drawing/2014/main" id="{4EA2E352-15D5-4483-B60E-6B51B1DD77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59" y="573404"/>
          <a:ext cx="1400175"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228599</xdr:colOff>
      <xdr:row>1</xdr:row>
      <xdr:rowOff>9524</xdr:rowOff>
    </xdr:from>
    <xdr:to>
      <xdr:col>5</xdr:col>
      <xdr:colOff>1628774</xdr:colOff>
      <xdr:row>5</xdr:row>
      <xdr:rowOff>136524</xdr:rowOff>
    </xdr:to>
    <xdr:pic>
      <xdr:nvPicPr>
        <xdr:cNvPr id="2" name="Picture 1">
          <a:extLst>
            <a:ext uri="{FF2B5EF4-FFF2-40B4-BE49-F238E27FC236}">
              <a16:creationId xmlns:a16="http://schemas.microsoft.com/office/drawing/2014/main" id="{8C2ED74A-ADBA-4936-88AA-C64C3BA53B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59" y="573404"/>
          <a:ext cx="1400175"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228599</xdr:colOff>
      <xdr:row>0</xdr:row>
      <xdr:rowOff>9524</xdr:rowOff>
    </xdr:from>
    <xdr:to>
      <xdr:col>7</xdr:col>
      <xdr:colOff>1628774</xdr:colOff>
      <xdr:row>4</xdr:row>
      <xdr:rowOff>136524</xdr:rowOff>
    </xdr:to>
    <xdr:pic>
      <xdr:nvPicPr>
        <xdr:cNvPr id="2" name="Picture 1">
          <a:extLst>
            <a:ext uri="{FF2B5EF4-FFF2-40B4-BE49-F238E27FC236}">
              <a16:creationId xmlns:a16="http://schemas.microsoft.com/office/drawing/2014/main" id="{D80F891D-F55A-4130-8DEB-540D1E81D6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7759" y="573404"/>
          <a:ext cx="1400175"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Tholakele Mzolo        Transnet Engineering   KDS" id="{EB55B72E-34B0-461C-AFE3-75325415C1BB}" userId="S::tholakele.mzolo@transnet.net::3f85204b-87d0-4128-9951-a5ca3b1cb7bc" providerId="AD"/>
</personList>
</file>

<file path=xl/theme/theme1.xml><?xml version="1.0" encoding="utf-8"?>
<a:theme xmlns:a="http://schemas.openxmlformats.org/drawingml/2006/main" name="Office Theme">
  <a:themeElements>
    <a:clrScheme name="Grayscale">
      <a:dk1>
        <a:sysClr val="windowText" lastClr="000000"/>
      </a:dk1>
      <a:lt1>
        <a:sysClr val="window" lastClr="FFFFFF"/>
      </a:lt1>
      <a:dk2>
        <a:srgbClr val="000000"/>
      </a:dk2>
      <a:lt2>
        <a:srgbClr val="F8F8F8"/>
      </a:lt2>
      <a:accent1>
        <a:srgbClr val="DDDDDD"/>
      </a:accent1>
      <a:accent2>
        <a:srgbClr val="B2B2B2"/>
      </a:accent2>
      <a:accent3>
        <a:srgbClr val="969696"/>
      </a:accent3>
      <a:accent4>
        <a:srgbClr val="808080"/>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5-09-15T13:41:39.77" personId="{EB55B72E-34B0-461C-AFE3-75325415C1BB}" id="{DF41D6C3-6C6B-409B-9CA3-AA3C19972FBE}">
    <text>Please note that this is a once off.</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B1637-5CAB-443E-A074-7D8D251005D1}">
  <sheetPr>
    <pageSetUpPr fitToPage="1"/>
  </sheetPr>
  <dimension ref="A1:H85"/>
  <sheetViews>
    <sheetView view="pageBreakPreview" topLeftCell="A7" zoomScaleNormal="100" zoomScaleSheetLayoutView="100" workbookViewId="0">
      <selection activeCell="M68" sqref="M68"/>
    </sheetView>
  </sheetViews>
  <sheetFormatPr defaultColWidth="8.81640625" defaultRowHeight="14" x14ac:dyDescent="0.3"/>
  <cols>
    <col min="1" max="1" width="33.453125" style="42" customWidth="1"/>
    <col min="2" max="2" width="26.26953125" style="42" bestFit="1" customWidth="1"/>
    <col min="3" max="3" width="15.81640625" style="42" customWidth="1"/>
    <col min="4" max="4" width="15.1796875" style="42" customWidth="1"/>
    <col min="5" max="6" width="19.7265625" style="42" customWidth="1"/>
    <col min="7" max="7" width="19.7265625" style="117" customWidth="1"/>
    <col min="8" max="8" width="24" style="42" customWidth="1"/>
    <col min="9" max="16384" width="8.81640625" style="42"/>
  </cols>
  <sheetData>
    <row r="1" spans="1:8" ht="14.5" thickBot="1" x14ac:dyDescent="0.35">
      <c r="A1" s="250" t="s">
        <v>0</v>
      </c>
      <c r="B1" s="251"/>
      <c r="C1" s="251"/>
      <c r="D1" s="251"/>
      <c r="E1" s="251"/>
      <c r="F1" s="251"/>
      <c r="G1" s="251"/>
      <c r="H1" s="46"/>
    </row>
    <row r="2" spans="1:8" x14ac:dyDescent="0.3">
      <c r="A2" s="47"/>
      <c r="B2" s="48"/>
      <c r="C2" s="48"/>
      <c r="D2" s="48"/>
      <c r="E2" s="48"/>
      <c r="F2" s="48"/>
      <c r="G2" s="175"/>
      <c r="H2" s="49"/>
    </row>
    <row r="3" spans="1:8" x14ac:dyDescent="0.3">
      <c r="A3" s="50"/>
      <c r="B3" s="51"/>
      <c r="C3" s="51"/>
      <c r="D3" s="51"/>
      <c r="E3" s="51"/>
      <c r="F3" s="51"/>
      <c r="G3" s="176"/>
      <c r="H3" s="52"/>
    </row>
    <row r="4" spans="1:8" x14ac:dyDescent="0.3">
      <c r="A4" s="50"/>
      <c r="B4" s="51"/>
      <c r="C4" s="51"/>
      <c r="D4" s="51"/>
      <c r="E4" s="51"/>
      <c r="F4" s="51"/>
      <c r="G4" s="176"/>
      <c r="H4" s="52"/>
    </row>
    <row r="5" spans="1:8" ht="15" x14ac:dyDescent="0.3">
      <c r="A5" s="243" t="s">
        <v>1</v>
      </c>
      <c r="B5" s="244"/>
      <c r="C5" s="244"/>
      <c r="D5" s="244"/>
      <c r="E5" s="244"/>
      <c r="F5" s="93"/>
      <c r="G5" s="177"/>
      <c r="H5" s="52"/>
    </row>
    <row r="6" spans="1:8" ht="14.5" thickBot="1" x14ac:dyDescent="0.35">
      <c r="A6" s="245" t="s">
        <v>2</v>
      </c>
      <c r="B6" s="246"/>
      <c r="C6" s="246"/>
      <c r="D6" s="246"/>
      <c r="E6" s="246"/>
      <c r="F6" s="94"/>
      <c r="G6" s="178"/>
      <c r="H6" s="53"/>
    </row>
    <row r="7" spans="1:8" s="112" customFormat="1" ht="130.15" customHeight="1" thickBot="1" x14ac:dyDescent="0.4">
      <c r="A7" s="252" t="s">
        <v>3</v>
      </c>
      <c r="B7" s="253"/>
      <c r="C7" s="253"/>
      <c r="D7" s="253"/>
      <c r="E7" s="253"/>
      <c r="F7" s="253"/>
      <c r="G7" s="253"/>
      <c r="H7" s="253"/>
    </row>
    <row r="8" spans="1:8" s="174" customFormat="1" ht="40.15" customHeight="1" thickBot="1" x14ac:dyDescent="0.4">
      <c r="A8" s="171" t="s">
        <v>4</v>
      </c>
      <c r="B8" s="172" t="s">
        <v>5</v>
      </c>
      <c r="C8" s="172" t="s">
        <v>6</v>
      </c>
      <c r="D8" s="172" t="s">
        <v>7</v>
      </c>
      <c r="E8" s="172" t="s">
        <v>8</v>
      </c>
      <c r="F8" s="172" t="s">
        <v>7</v>
      </c>
      <c r="G8" s="172" t="s">
        <v>9</v>
      </c>
      <c r="H8" s="173" t="s">
        <v>10</v>
      </c>
    </row>
    <row r="9" spans="1:8" ht="28" x14ac:dyDescent="0.3">
      <c r="A9" s="156" t="s">
        <v>11</v>
      </c>
      <c r="B9" s="157"/>
      <c r="C9" s="158"/>
      <c r="D9" s="159"/>
      <c r="E9" s="160"/>
      <c r="F9" s="160"/>
      <c r="G9" s="179"/>
      <c r="H9" s="161"/>
    </row>
    <row r="10" spans="1:8" ht="28" x14ac:dyDescent="0.3">
      <c r="A10" s="150" t="s">
        <v>12</v>
      </c>
      <c r="B10" s="95" t="s">
        <v>13</v>
      </c>
      <c r="C10" s="215">
        <v>0</v>
      </c>
      <c r="D10" s="218">
        <v>0</v>
      </c>
      <c r="E10" s="233">
        <f>(C10)+D10*C10</f>
        <v>0</v>
      </c>
      <c r="F10" s="219">
        <v>0</v>
      </c>
      <c r="G10" s="233">
        <f>E10+F10*(E10)</f>
        <v>0</v>
      </c>
      <c r="H10" s="220">
        <f>SUM(C10,E10,G10)</f>
        <v>0</v>
      </c>
    </row>
    <row r="11" spans="1:8" x14ac:dyDescent="0.3">
      <c r="A11" s="150" t="s">
        <v>14</v>
      </c>
      <c r="B11" s="95" t="s">
        <v>15</v>
      </c>
      <c r="C11" s="217">
        <f>'SHE BINS '!A46</f>
        <v>0</v>
      </c>
      <c r="D11" s="221"/>
      <c r="E11" s="216"/>
      <c r="F11" s="222"/>
      <c r="G11" s="216"/>
      <c r="H11" s="220">
        <f t="shared" ref="H11:H30" si="0">SUM(C11,E11,G11)</f>
        <v>0</v>
      </c>
    </row>
    <row r="12" spans="1:8" x14ac:dyDescent="0.3">
      <c r="A12" s="151" t="s">
        <v>16</v>
      </c>
      <c r="B12" s="95" t="s">
        <v>15</v>
      </c>
      <c r="C12" s="217">
        <f>'SHE BINS '!B46</f>
        <v>0</v>
      </c>
      <c r="D12" s="218">
        <v>0</v>
      </c>
      <c r="E12" s="217">
        <f>(C12)+D12*C12</f>
        <v>0</v>
      </c>
      <c r="F12" s="219">
        <v>0</v>
      </c>
      <c r="G12" s="217">
        <f>E12+F12*(E12)</f>
        <v>0</v>
      </c>
      <c r="H12" s="220">
        <f t="shared" si="0"/>
        <v>0</v>
      </c>
    </row>
    <row r="13" spans="1:8" ht="28" x14ac:dyDescent="0.3">
      <c r="A13" s="151" t="s">
        <v>17</v>
      </c>
      <c r="B13" s="39" t="s">
        <v>18</v>
      </c>
      <c r="C13" s="217">
        <f>'HAND DRYERS'!A33</f>
        <v>0</v>
      </c>
      <c r="D13" s="221"/>
      <c r="E13" s="216"/>
      <c r="F13" s="222"/>
      <c r="G13" s="216"/>
      <c r="H13" s="220">
        <f t="shared" si="0"/>
        <v>0</v>
      </c>
    </row>
    <row r="14" spans="1:8" ht="28" x14ac:dyDescent="0.3">
      <c r="A14" s="151" t="s">
        <v>19</v>
      </c>
      <c r="B14" s="39" t="s">
        <v>18</v>
      </c>
      <c r="C14" s="217">
        <f>'HAND DRYERS'!B33</f>
        <v>0</v>
      </c>
      <c r="D14" s="218">
        <v>0</v>
      </c>
      <c r="E14" s="217">
        <f>(C14)+D14*C14</f>
        <v>0</v>
      </c>
      <c r="F14" s="219">
        <v>0</v>
      </c>
      <c r="G14" s="217">
        <f>E14+F14*(E14)</f>
        <v>0</v>
      </c>
      <c r="H14" s="220">
        <f t="shared" si="0"/>
        <v>0</v>
      </c>
    </row>
    <row r="15" spans="1:8" x14ac:dyDescent="0.3">
      <c r="A15" s="151" t="s">
        <v>20</v>
      </c>
      <c r="B15" s="95" t="s">
        <v>21</v>
      </c>
      <c r="C15" s="217">
        <f>'WALL BINS'!A36</f>
        <v>0</v>
      </c>
      <c r="D15" s="221"/>
      <c r="E15" s="216"/>
      <c r="F15" s="222"/>
      <c r="G15" s="216"/>
      <c r="H15" s="220">
        <f t="shared" si="0"/>
        <v>0</v>
      </c>
    </row>
    <row r="16" spans="1:8" x14ac:dyDescent="0.3">
      <c r="A16" s="151" t="s">
        <v>22</v>
      </c>
      <c r="B16" s="39" t="s">
        <v>21</v>
      </c>
      <c r="C16" s="217">
        <f>'WALL BINS'!B36</f>
        <v>0</v>
      </c>
      <c r="D16" s="218">
        <v>0</v>
      </c>
      <c r="E16" s="217">
        <f>(C16)+D16*C16</f>
        <v>0</v>
      </c>
      <c r="F16" s="219">
        <v>0</v>
      </c>
      <c r="G16" s="217">
        <f>E16+F16*(E16)</f>
        <v>0</v>
      </c>
      <c r="H16" s="220">
        <f t="shared" si="0"/>
        <v>0</v>
      </c>
    </row>
    <row r="17" spans="1:8" ht="28" x14ac:dyDescent="0.3">
      <c r="A17" s="151" t="s">
        <v>23</v>
      </c>
      <c r="B17" s="39" t="s">
        <v>24</v>
      </c>
      <c r="C17" s="217">
        <f>'TOILET ROLL HOLDERS'!F16</f>
        <v>0</v>
      </c>
      <c r="D17" s="221"/>
      <c r="E17" s="216"/>
      <c r="F17" s="222"/>
      <c r="G17" s="216"/>
      <c r="H17" s="220">
        <f t="shared" si="0"/>
        <v>0</v>
      </c>
    </row>
    <row r="18" spans="1:8" ht="28" x14ac:dyDescent="0.3">
      <c r="A18" s="151" t="s">
        <v>25</v>
      </c>
      <c r="B18" s="39" t="s">
        <v>26</v>
      </c>
      <c r="C18" s="217">
        <f>'SOAP DISPENSERS'!A30</f>
        <v>0</v>
      </c>
      <c r="D18" s="221"/>
      <c r="E18" s="216"/>
      <c r="F18" s="222"/>
      <c r="G18" s="216"/>
      <c r="H18" s="220">
        <f t="shared" si="0"/>
        <v>0</v>
      </c>
    </row>
    <row r="19" spans="1:8" x14ac:dyDescent="0.3">
      <c r="A19" s="151" t="s">
        <v>27</v>
      </c>
      <c r="B19" s="39" t="str">
        <f>B18</f>
        <v>SOAP DISPENSERS</v>
      </c>
      <c r="C19" s="217">
        <f>'SOAP DISPENSERS'!B30</f>
        <v>0</v>
      </c>
      <c r="D19" s="218">
        <v>0</v>
      </c>
      <c r="E19" s="217">
        <f>(C19)+D19*C19</f>
        <v>0</v>
      </c>
      <c r="F19" s="219">
        <v>0</v>
      </c>
      <c r="G19" s="217">
        <f>E19+F19*(E19)</f>
        <v>0</v>
      </c>
      <c r="H19" s="220">
        <f t="shared" si="0"/>
        <v>0</v>
      </c>
    </row>
    <row r="20" spans="1:8" ht="28" x14ac:dyDescent="0.3">
      <c r="A20" s="151" t="s">
        <v>28</v>
      </c>
      <c r="B20" s="39" t="s">
        <v>29</v>
      </c>
      <c r="C20" s="217">
        <f>'ROOM ENHANCERS'!A35</f>
        <v>0</v>
      </c>
      <c r="D20" s="221"/>
      <c r="E20" s="216"/>
      <c r="F20" s="222"/>
      <c r="G20" s="216"/>
      <c r="H20" s="220">
        <f t="shared" si="0"/>
        <v>0</v>
      </c>
    </row>
    <row r="21" spans="1:8" x14ac:dyDescent="0.3">
      <c r="A21" s="151" t="s">
        <v>30</v>
      </c>
      <c r="B21" s="39" t="str">
        <f>B20</f>
        <v>ROOM ENHANCERS</v>
      </c>
      <c r="C21" s="217">
        <f>'ROOM ENHANCERS'!B35</f>
        <v>0</v>
      </c>
      <c r="D21" s="218">
        <v>0</v>
      </c>
      <c r="E21" s="217">
        <f>(C21)+D21*C21</f>
        <v>0</v>
      </c>
      <c r="F21" s="219">
        <v>0</v>
      </c>
      <c r="G21" s="217">
        <f>E21+F21*(E21)</f>
        <v>0</v>
      </c>
      <c r="H21" s="220">
        <f t="shared" si="0"/>
        <v>0</v>
      </c>
    </row>
    <row r="22" spans="1:8" ht="28" x14ac:dyDescent="0.3">
      <c r="A22" s="151" t="s">
        <v>31</v>
      </c>
      <c r="B22" s="39" t="s">
        <v>32</v>
      </c>
      <c r="C22" s="217">
        <f>'SEAT WIPES AND DISPENSERS'!A37</f>
        <v>0</v>
      </c>
      <c r="D22" s="221"/>
      <c r="E22" s="216"/>
      <c r="F22" s="222"/>
      <c r="G22" s="216"/>
      <c r="H22" s="220">
        <f t="shared" si="0"/>
        <v>0</v>
      </c>
    </row>
    <row r="23" spans="1:8" x14ac:dyDescent="0.3">
      <c r="A23" s="151" t="s">
        <v>33</v>
      </c>
      <c r="B23" s="39" t="str">
        <f>B22</f>
        <v>SEAT WIPES</v>
      </c>
      <c r="C23" s="217">
        <f>'SEAT WIPES AND DISPENSERS'!B37</f>
        <v>0</v>
      </c>
      <c r="D23" s="218">
        <v>0</v>
      </c>
      <c r="E23" s="217">
        <f t="shared" ref="E23:E24" si="1">(C23)+D23*C23</f>
        <v>0</v>
      </c>
      <c r="F23" s="219">
        <v>0</v>
      </c>
      <c r="G23" s="217">
        <f>E23+F23*(E23)</f>
        <v>0</v>
      </c>
      <c r="H23" s="220">
        <f t="shared" si="0"/>
        <v>0</v>
      </c>
    </row>
    <row r="24" spans="1:8" x14ac:dyDescent="0.3">
      <c r="A24" s="151" t="s">
        <v>34</v>
      </c>
      <c r="B24" s="39" t="s">
        <v>35</v>
      </c>
      <c r="C24" s="217">
        <f>MISCALLANEOUS!H17</f>
        <v>0</v>
      </c>
      <c r="D24" s="218">
        <v>0</v>
      </c>
      <c r="E24" s="217">
        <f t="shared" si="1"/>
        <v>0</v>
      </c>
      <c r="F24" s="219">
        <v>0</v>
      </c>
      <c r="G24" s="217">
        <f t="shared" ref="G24" si="2">E24+F24*(E24)</f>
        <v>0</v>
      </c>
      <c r="H24" s="220">
        <f t="shared" si="0"/>
        <v>0</v>
      </c>
    </row>
    <row r="25" spans="1:8" x14ac:dyDescent="0.3">
      <c r="A25" s="247"/>
      <c r="B25" s="249" t="s">
        <v>36</v>
      </c>
      <c r="C25" s="239">
        <f>SUM(C10:C24)</f>
        <v>0</v>
      </c>
      <c r="D25" s="238"/>
      <c r="E25" s="239">
        <f>SUM(E10:E24)</f>
        <v>0</v>
      </c>
      <c r="F25" s="238"/>
      <c r="G25" s="239">
        <f>SUM(G10:G24)</f>
        <v>0</v>
      </c>
      <c r="H25" s="241">
        <f>SUM(C25,E25,G25)</f>
        <v>0</v>
      </c>
    </row>
    <row r="26" spans="1:8" x14ac:dyDescent="0.3">
      <c r="A26" s="248"/>
      <c r="B26" s="249"/>
      <c r="C26" s="240"/>
      <c r="D26" s="238"/>
      <c r="E26" s="240"/>
      <c r="F26" s="238"/>
      <c r="G26" s="240"/>
      <c r="H26" s="242"/>
    </row>
    <row r="27" spans="1:8" x14ac:dyDescent="0.3">
      <c r="A27" s="247"/>
      <c r="B27" s="249" t="s">
        <v>37</v>
      </c>
      <c r="C27" s="239">
        <f>0.15*C25</f>
        <v>0</v>
      </c>
      <c r="D27" s="238"/>
      <c r="E27" s="239">
        <f>0.15*E25</f>
        <v>0</v>
      </c>
      <c r="F27" s="238"/>
      <c r="G27" s="239">
        <f>0.15*G25</f>
        <v>0</v>
      </c>
      <c r="H27" s="241">
        <f>SUM(C27,E27,G27)</f>
        <v>0</v>
      </c>
    </row>
    <row r="28" spans="1:8" x14ac:dyDescent="0.3">
      <c r="A28" s="248"/>
      <c r="B28" s="249"/>
      <c r="C28" s="240"/>
      <c r="D28" s="238"/>
      <c r="E28" s="240"/>
      <c r="F28" s="238"/>
      <c r="G28" s="240"/>
      <c r="H28" s="242">
        <f t="shared" si="0"/>
        <v>0</v>
      </c>
    </row>
    <row r="29" spans="1:8" x14ac:dyDescent="0.3">
      <c r="A29" s="247"/>
      <c r="B29" s="249" t="s">
        <v>38</v>
      </c>
      <c r="C29" s="239">
        <f>SUM(C25:C28)</f>
        <v>0</v>
      </c>
      <c r="D29" s="238"/>
      <c r="E29" s="239">
        <f>SUM(E25:E28)</f>
        <v>0</v>
      </c>
      <c r="F29" s="238"/>
      <c r="G29" s="239">
        <f>SUM(G25:G28)</f>
        <v>0</v>
      </c>
      <c r="H29" s="241">
        <f>SUM(C29,E29,G29)</f>
        <v>0</v>
      </c>
    </row>
    <row r="30" spans="1:8" ht="14.5" thickBot="1" x14ac:dyDescent="0.35">
      <c r="A30" s="262"/>
      <c r="B30" s="263"/>
      <c r="C30" s="261"/>
      <c r="D30" s="260"/>
      <c r="E30" s="261"/>
      <c r="F30" s="260"/>
      <c r="G30" s="261"/>
      <c r="H30" s="254">
        <f t="shared" si="0"/>
        <v>0</v>
      </c>
    </row>
    <row r="31" spans="1:8" x14ac:dyDescent="0.3">
      <c r="A31" s="150"/>
      <c r="B31" s="137"/>
      <c r="C31" s="147"/>
      <c r="D31" s="148"/>
      <c r="E31" s="154"/>
      <c r="F31" s="154"/>
      <c r="G31" s="181"/>
      <c r="H31" s="155"/>
    </row>
    <row r="32" spans="1:8" x14ac:dyDescent="0.3">
      <c r="A32" s="31" t="s">
        <v>39</v>
      </c>
      <c r="B32" s="39"/>
      <c r="C32" s="147"/>
      <c r="D32" s="148"/>
      <c r="E32" s="149"/>
      <c r="F32" s="149"/>
      <c r="G32" s="180"/>
      <c r="H32" s="152"/>
    </row>
    <row r="33" spans="1:8" ht="28" x14ac:dyDescent="0.3">
      <c r="A33" s="150" t="s">
        <v>12</v>
      </c>
      <c r="B33" s="95" t="s">
        <v>13</v>
      </c>
      <c r="C33" s="215">
        <v>0</v>
      </c>
      <c r="D33" s="218">
        <v>0</v>
      </c>
      <c r="E33" s="233">
        <f>(C33)+D33*C33</f>
        <v>0</v>
      </c>
      <c r="F33" s="219">
        <v>0</v>
      </c>
      <c r="G33" s="233">
        <f>E33+F33*(E33)</f>
        <v>0</v>
      </c>
      <c r="H33" s="220">
        <f>SUM(C33,E33,G33)</f>
        <v>0</v>
      </c>
    </row>
    <row r="34" spans="1:8" x14ac:dyDescent="0.3">
      <c r="A34" s="150" t="s">
        <v>14</v>
      </c>
      <c r="B34" s="95" t="s">
        <v>15</v>
      </c>
      <c r="C34" s="226">
        <f>'SHE BINS '!A51</f>
        <v>0</v>
      </c>
      <c r="D34" s="227"/>
      <c r="E34" s="228"/>
      <c r="F34" s="229"/>
      <c r="G34" s="228"/>
      <c r="H34" s="225">
        <f t="shared" ref="H34:H47" si="3">SUM(C34,E34,G34)</f>
        <v>0</v>
      </c>
    </row>
    <row r="35" spans="1:8" x14ac:dyDescent="0.3">
      <c r="A35" s="151" t="s">
        <v>16</v>
      </c>
      <c r="B35" s="95" t="s">
        <v>15</v>
      </c>
      <c r="C35" s="226">
        <f>'SHE BINS '!B51</f>
        <v>0</v>
      </c>
      <c r="D35" s="223">
        <v>0</v>
      </c>
      <c r="E35" s="226">
        <f>(C35)+D35*C35</f>
        <v>0</v>
      </c>
      <c r="F35" s="224">
        <v>0</v>
      </c>
      <c r="G35" s="226">
        <f>E35+F35*(E35)</f>
        <v>0</v>
      </c>
      <c r="H35" s="225">
        <f t="shared" si="3"/>
        <v>0</v>
      </c>
    </row>
    <row r="36" spans="1:8" ht="28" x14ac:dyDescent="0.3">
      <c r="A36" s="151" t="s">
        <v>17</v>
      </c>
      <c r="B36" s="39" t="s">
        <v>18</v>
      </c>
      <c r="C36" s="226">
        <f>'HAND DRYERS'!A38</f>
        <v>0</v>
      </c>
      <c r="D36" s="227"/>
      <c r="E36" s="228"/>
      <c r="F36" s="229"/>
      <c r="G36" s="228"/>
      <c r="H36" s="225">
        <f t="shared" si="3"/>
        <v>0</v>
      </c>
    </row>
    <row r="37" spans="1:8" ht="28" x14ac:dyDescent="0.3">
      <c r="A37" s="151" t="s">
        <v>19</v>
      </c>
      <c r="B37" s="39" t="s">
        <v>18</v>
      </c>
      <c r="C37" s="226">
        <f>'HAND DRYERS'!B38</f>
        <v>0</v>
      </c>
      <c r="D37" s="223">
        <v>0</v>
      </c>
      <c r="E37" s="226">
        <f>(C37)+D37*C37</f>
        <v>0</v>
      </c>
      <c r="F37" s="224">
        <v>0</v>
      </c>
      <c r="G37" s="226">
        <f>E37+F37*(E37)</f>
        <v>0</v>
      </c>
      <c r="H37" s="225">
        <f t="shared" si="3"/>
        <v>0</v>
      </c>
    </row>
    <row r="38" spans="1:8" x14ac:dyDescent="0.3">
      <c r="A38" s="151" t="s">
        <v>20</v>
      </c>
      <c r="B38" s="95" t="s">
        <v>21</v>
      </c>
      <c r="C38" s="226">
        <f>'WALL BINS'!A41</f>
        <v>0</v>
      </c>
      <c r="D38" s="227"/>
      <c r="E38" s="228"/>
      <c r="F38" s="229"/>
      <c r="G38" s="228"/>
      <c r="H38" s="225">
        <f t="shared" si="3"/>
        <v>0</v>
      </c>
    </row>
    <row r="39" spans="1:8" x14ac:dyDescent="0.3">
      <c r="A39" s="151" t="s">
        <v>22</v>
      </c>
      <c r="B39" s="39" t="s">
        <v>21</v>
      </c>
      <c r="C39" s="226">
        <f>'WALL BINS'!B41</f>
        <v>0</v>
      </c>
      <c r="D39" s="223">
        <v>0</v>
      </c>
      <c r="E39" s="226">
        <f>(C39)+D39*C39</f>
        <v>0</v>
      </c>
      <c r="F39" s="224">
        <v>0</v>
      </c>
      <c r="G39" s="226">
        <f>E39+F39*(E39)</f>
        <v>0</v>
      </c>
      <c r="H39" s="225">
        <f t="shared" si="3"/>
        <v>0</v>
      </c>
    </row>
    <row r="40" spans="1:8" ht="28" x14ac:dyDescent="0.3">
      <c r="A40" s="151" t="s">
        <v>23</v>
      </c>
      <c r="B40" s="39" t="s">
        <v>24</v>
      </c>
      <c r="C40" s="226">
        <f>'TOILET ROLL HOLDERS'!F9</f>
        <v>0</v>
      </c>
      <c r="D40" s="227"/>
      <c r="E40" s="228"/>
      <c r="F40" s="229"/>
      <c r="G40" s="228"/>
      <c r="H40" s="225">
        <f t="shared" si="3"/>
        <v>0</v>
      </c>
    </row>
    <row r="41" spans="1:8" ht="28" x14ac:dyDescent="0.3">
      <c r="A41" s="151" t="s">
        <v>25</v>
      </c>
      <c r="B41" s="39" t="s">
        <v>26</v>
      </c>
      <c r="C41" s="226">
        <f>'SOAP DISPENSERS'!A36</f>
        <v>0</v>
      </c>
      <c r="D41" s="227"/>
      <c r="E41" s="228"/>
      <c r="F41" s="229"/>
      <c r="G41" s="228"/>
      <c r="H41" s="225">
        <f t="shared" si="3"/>
        <v>0</v>
      </c>
    </row>
    <row r="42" spans="1:8" x14ac:dyDescent="0.3">
      <c r="A42" s="151" t="s">
        <v>27</v>
      </c>
      <c r="B42" s="39" t="str">
        <f>B41</f>
        <v>SOAP DISPENSERS</v>
      </c>
      <c r="C42" s="226">
        <f>'SOAP DISPENSERS'!B36</f>
        <v>0</v>
      </c>
      <c r="D42" s="223">
        <v>0</v>
      </c>
      <c r="E42" s="226">
        <f>(C42)+D42*C42</f>
        <v>0</v>
      </c>
      <c r="F42" s="224">
        <v>0</v>
      </c>
      <c r="G42" s="226">
        <f>E42+F42*(E42)</f>
        <v>0</v>
      </c>
      <c r="H42" s="225">
        <f t="shared" si="3"/>
        <v>0</v>
      </c>
    </row>
    <row r="43" spans="1:8" ht="28" x14ac:dyDescent="0.3">
      <c r="A43" s="151" t="s">
        <v>28</v>
      </c>
      <c r="B43" s="39" t="s">
        <v>29</v>
      </c>
      <c r="C43" s="226">
        <f>'ROOM ENHANCERS'!A41</f>
        <v>0</v>
      </c>
      <c r="D43" s="227"/>
      <c r="E43" s="228"/>
      <c r="F43" s="229"/>
      <c r="G43" s="228"/>
      <c r="H43" s="225">
        <f t="shared" si="3"/>
        <v>0</v>
      </c>
    </row>
    <row r="44" spans="1:8" x14ac:dyDescent="0.3">
      <c r="A44" s="151" t="s">
        <v>30</v>
      </c>
      <c r="B44" s="39" t="str">
        <f>B43</f>
        <v>ROOM ENHANCERS</v>
      </c>
      <c r="C44" s="226">
        <f>'ROOM ENHANCERS'!B41</f>
        <v>0</v>
      </c>
      <c r="D44" s="223">
        <v>0</v>
      </c>
      <c r="E44" s="226">
        <f>(C44)+D44*C44</f>
        <v>0</v>
      </c>
      <c r="F44" s="224">
        <v>0</v>
      </c>
      <c r="G44" s="226">
        <f>E44+F44*(E44)</f>
        <v>0</v>
      </c>
      <c r="H44" s="225">
        <f t="shared" si="3"/>
        <v>0</v>
      </c>
    </row>
    <row r="45" spans="1:8" ht="28" x14ac:dyDescent="0.3">
      <c r="A45" s="151" t="s">
        <v>31</v>
      </c>
      <c r="B45" s="39" t="s">
        <v>32</v>
      </c>
      <c r="C45" s="226">
        <f>'SEAT WIPES AND DISPENSERS'!A43</f>
        <v>0</v>
      </c>
      <c r="D45" s="227"/>
      <c r="E45" s="228"/>
      <c r="F45" s="229"/>
      <c r="G45" s="228"/>
      <c r="H45" s="225">
        <f t="shared" si="3"/>
        <v>0</v>
      </c>
    </row>
    <row r="46" spans="1:8" x14ac:dyDescent="0.3">
      <c r="A46" s="151" t="s">
        <v>33</v>
      </c>
      <c r="B46" s="39" t="str">
        <f>B45</f>
        <v>SEAT WIPES</v>
      </c>
      <c r="C46" s="226">
        <f>'SEAT WIPES AND DISPENSERS'!B43</f>
        <v>0</v>
      </c>
      <c r="D46" s="223">
        <v>0</v>
      </c>
      <c r="E46" s="226">
        <f>(C46)+D46*C46</f>
        <v>0</v>
      </c>
      <c r="F46" s="224">
        <v>0</v>
      </c>
      <c r="G46" s="226">
        <f>E46+F46*(E46)</f>
        <v>0</v>
      </c>
      <c r="H46" s="225">
        <f t="shared" si="3"/>
        <v>0</v>
      </c>
    </row>
    <row r="47" spans="1:8" x14ac:dyDescent="0.3">
      <c r="A47" s="151" t="s">
        <v>34</v>
      </c>
      <c r="B47" s="39" t="s">
        <v>35</v>
      </c>
      <c r="C47" s="226">
        <f>MISCALLANEOUS!H10</f>
        <v>0</v>
      </c>
      <c r="D47" s="223">
        <v>0</v>
      </c>
      <c r="E47" s="226">
        <f>(C47)+D47*C47</f>
        <v>0</v>
      </c>
      <c r="F47" s="224">
        <v>0</v>
      </c>
      <c r="G47" s="226">
        <f>E47+F47*(E47)</f>
        <v>0</v>
      </c>
      <c r="H47" s="225">
        <f t="shared" si="3"/>
        <v>0</v>
      </c>
    </row>
    <row r="48" spans="1:8" x14ac:dyDescent="0.3">
      <c r="A48" s="247"/>
      <c r="B48" s="249" t="s">
        <v>36</v>
      </c>
      <c r="C48" s="255">
        <f>SUM(C33:C47)</f>
        <v>0</v>
      </c>
      <c r="D48" s="257"/>
      <c r="E48" s="255">
        <f t="shared" ref="E48" si="4">SUM(E33:E47)</f>
        <v>0</v>
      </c>
      <c r="F48" s="257"/>
      <c r="G48" s="255">
        <f t="shared" ref="G48" si="5">SUM(G33:G47)</f>
        <v>0</v>
      </c>
      <c r="H48" s="258">
        <f>SUM(C48,E48,G48)</f>
        <v>0</v>
      </c>
    </row>
    <row r="49" spans="1:8" x14ac:dyDescent="0.3">
      <c r="A49" s="248"/>
      <c r="B49" s="249"/>
      <c r="C49" s="256"/>
      <c r="D49" s="257"/>
      <c r="E49" s="256"/>
      <c r="F49" s="257"/>
      <c r="G49" s="256"/>
      <c r="H49" s="259"/>
    </row>
    <row r="50" spans="1:8" x14ac:dyDescent="0.3">
      <c r="A50" s="247"/>
      <c r="B50" s="249" t="s">
        <v>37</v>
      </c>
      <c r="C50" s="255">
        <f>0.15*C48</f>
        <v>0</v>
      </c>
      <c r="D50" s="257"/>
      <c r="E50" s="255">
        <f t="shared" ref="E50:G50" si="6">0.15*E48</f>
        <v>0</v>
      </c>
      <c r="F50" s="257"/>
      <c r="G50" s="255">
        <f t="shared" si="6"/>
        <v>0</v>
      </c>
      <c r="H50" s="258">
        <f>SUM(C50,E50,G50)</f>
        <v>0</v>
      </c>
    </row>
    <row r="51" spans="1:8" x14ac:dyDescent="0.3">
      <c r="A51" s="248"/>
      <c r="B51" s="249"/>
      <c r="C51" s="256"/>
      <c r="D51" s="257"/>
      <c r="E51" s="256"/>
      <c r="F51" s="257"/>
      <c r="G51" s="256"/>
      <c r="H51" s="259">
        <f t="shared" ref="H51:H53" si="7">SUM(C51,E51,G51)</f>
        <v>0</v>
      </c>
    </row>
    <row r="52" spans="1:8" x14ac:dyDescent="0.3">
      <c r="A52" s="247"/>
      <c r="B52" s="249" t="s">
        <v>38</v>
      </c>
      <c r="C52" s="255">
        <f>SUM(C48:C51)</f>
        <v>0</v>
      </c>
      <c r="D52" s="257"/>
      <c r="E52" s="255">
        <f t="shared" ref="E52" si="8">SUM(E48:E51)</f>
        <v>0</v>
      </c>
      <c r="F52" s="257"/>
      <c r="G52" s="255">
        <f t="shared" ref="G52" si="9">SUM(G48:G51)</f>
        <v>0</v>
      </c>
      <c r="H52" s="258">
        <f>SUM(C52,E52,G52)</f>
        <v>0</v>
      </c>
    </row>
    <row r="53" spans="1:8" ht="14.5" thickBot="1" x14ac:dyDescent="0.35">
      <c r="A53" s="264"/>
      <c r="B53" s="265"/>
      <c r="C53" s="266"/>
      <c r="D53" s="267"/>
      <c r="E53" s="266"/>
      <c r="F53" s="267"/>
      <c r="G53" s="266"/>
      <c r="H53" s="268">
        <f t="shared" si="7"/>
        <v>0</v>
      </c>
    </row>
    <row r="54" spans="1:8" x14ac:dyDescent="0.3">
      <c r="A54" s="184"/>
      <c r="B54" s="185"/>
      <c r="C54" s="158"/>
      <c r="D54" s="159"/>
      <c r="E54" s="160"/>
      <c r="F54" s="160"/>
      <c r="G54" s="179"/>
      <c r="H54" s="186"/>
    </row>
    <row r="55" spans="1:8" x14ac:dyDescent="0.3">
      <c r="A55" s="31" t="s">
        <v>40</v>
      </c>
      <c r="B55" s="39"/>
      <c r="C55" s="147"/>
      <c r="D55" s="148"/>
      <c r="E55" s="149"/>
      <c r="F55" s="149"/>
      <c r="G55" s="180"/>
      <c r="H55" s="152"/>
    </row>
    <row r="56" spans="1:8" ht="28" x14ac:dyDescent="0.3">
      <c r="A56" s="150" t="s">
        <v>12</v>
      </c>
      <c r="B56" s="95" t="s">
        <v>13</v>
      </c>
      <c r="C56" s="215">
        <v>0</v>
      </c>
      <c r="D56" s="218">
        <v>0</v>
      </c>
      <c r="E56" s="233">
        <f>(C56)+D56*C56</f>
        <v>0</v>
      </c>
      <c r="F56" s="219">
        <v>0</v>
      </c>
      <c r="G56" s="233">
        <f>E56+F56*(E56)</f>
        <v>0</v>
      </c>
      <c r="H56" s="220">
        <f>SUM(C56,E56,G56)</f>
        <v>0</v>
      </c>
    </row>
    <row r="57" spans="1:8" x14ac:dyDescent="0.3">
      <c r="A57" s="150" t="s">
        <v>14</v>
      </c>
      <c r="B57" s="95" t="s">
        <v>15</v>
      </c>
      <c r="C57" s="217">
        <f>'SHE BINS '!A56</f>
        <v>0</v>
      </c>
      <c r="D57" s="222"/>
      <c r="E57" s="231"/>
      <c r="F57" s="222"/>
      <c r="G57" s="231"/>
      <c r="H57" s="230">
        <f>SUM(C57,E57,G57)</f>
        <v>0</v>
      </c>
    </row>
    <row r="58" spans="1:8" x14ac:dyDescent="0.3">
      <c r="A58" s="151" t="s">
        <v>16</v>
      </c>
      <c r="B58" s="95" t="s">
        <v>15</v>
      </c>
      <c r="C58" s="217">
        <f>'SHE BINS '!B56</f>
        <v>0</v>
      </c>
      <c r="D58" s="219">
        <v>0</v>
      </c>
      <c r="E58" s="217">
        <f>(C58)+D58*C58</f>
        <v>0</v>
      </c>
      <c r="F58" s="219">
        <v>0</v>
      </c>
      <c r="G58" s="217">
        <f>E58+F58*(E58)</f>
        <v>0</v>
      </c>
      <c r="H58" s="230">
        <f t="shared" ref="H58:H70" si="10">SUM(C58,E58,G58)</f>
        <v>0</v>
      </c>
    </row>
    <row r="59" spans="1:8" ht="28" x14ac:dyDescent="0.3">
      <c r="A59" s="151" t="s">
        <v>17</v>
      </c>
      <c r="B59" s="39" t="s">
        <v>18</v>
      </c>
      <c r="C59" s="217">
        <f>'HAND DRYERS'!A43</f>
        <v>0</v>
      </c>
      <c r="D59" s="222"/>
      <c r="E59" s="231"/>
      <c r="F59" s="222"/>
      <c r="G59" s="231"/>
      <c r="H59" s="230">
        <f t="shared" si="10"/>
        <v>0</v>
      </c>
    </row>
    <row r="60" spans="1:8" ht="28" x14ac:dyDescent="0.3">
      <c r="A60" s="151" t="s">
        <v>19</v>
      </c>
      <c r="B60" s="39" t="s">
        <v>18</v>
      </c>
      <c r="C60" s="217">
        <f>'HAND DRYERS'!B43</f>
        <v>0</v>
      </c>
      <c r="D60" s="219">
        <v>0</v>
      </c>
      <c r="E60" s="217">
        <f>(C60)+D60*C60</f>
        <v>0</v>
      </c>
      <c r="F60" s="219">
        <v>0</v>
      </c>
      <c r="G60" s="217">
        <f>E60+F60*(E60)</f>
        <v>0</v>
      </c>
      <c r="H60" s="230">
        <f t="shared" si="10"/>
        <v>0</v>
      </c>
    </row>
    <row r="61" spans="1:8" x14ac:dyDescent="0.3">
      <c r="A61" s="151" t="s">
        <v>20</v>
      </c>
      <c r="B61" s="95" t="s">
        <v>21</v>
      </c>
      <c r="C61" s="217">
        <f>'WALL BINS'!A46</f>
        <v>0</v>
      </c>
      <c r="D61" s="222"/>
      <c r="E61" s="231"/>
      <c r="F61" s="222"/>
      <c r="G61" s="231"/>
      <c r="H61" s="230">
        <f t="shared" si="10"/>
        <v>0</v>
      </c>
    </row>
    <row r="62" spans="1:8" x14ac:dyDescent="0.3">
      <c r="A62" s="151" t="s">
        <v>22</v>
      </c>
      <c r="B62" s="39" t="s">
        <v>21</v>
      </c>
      <c r="C62" s="217">
        <f>'WALL BINS'!B46</f>
        <v>0</v>
      </c>
      <c r="D62" s="219">
        <v>0</v>
      </c>
      <c r="E62" s="217">
        <f>(C62)+D62*C62</f>
        <v>0</v>
      </c>
      <c r="F62" s="219">
        <v>0</v>
      </c>
      <c r="G62" s="217">
        <f>E62+F62*(E62)</f>
        <v>0</v>
      </c>
      <c r="H62" s="230">
        <f t="shared" si="10"/>
        <v>0</v>
      </c>
    </row>
    <row r="63" spans="1:8" ht="28" x14ac:dyDescent="0.3">
      <c r="A63" s="151" t="s">
        <v>23</v>
      </c>
      <c r="B63" s="39" t="s">
        <v>24</v>
      </c>
      <c r="C63" s="217">
        <f>'TOILET ROLL HOLDERS'!F11</f>
        <v>0</v>
      </c>
      <c r="D63" s="222"/>
      <c r="E63" s="231"/>
      <c r="F63" s="222"/>
      <c r="G63" s="231"/>
      <c r="H63" s="230">
        <f t="shared" si="10"/>
        <v>0</v>
      </c>
    </row>
    <row r="64" spans="1:8" ht="28" x14ac:dyDescent="0.3">
      <c r="A64" s="151" t="s">
        <v>25</v>
      </c>
      <c r="B64" s="39" t="s">
        <v>26</v>
      </c>
      <c r="C64" s="217">
        <f>'SOAP DISPENSERS'!A41</f>
        <v>0</v>
      </c>
      <c r="D64" s="222"/>
      <c r="E64" s="231"/>
      <c r="F64" s="222"/>
      <c r="G64" s="231"/>
      <c r="H64" s="230">
        <f t="shared" si="10"/>
        <v>0</v>
      </c>
    </row>
    <row r="65" spans="1:8" x14ac:dyDescent="0.3">
      <c r="A65" s="151" t="s">
        <v>27</v>
      </c>
      <c r="B65" s="39" t="str">
        <f>B64</f>
        <v>SOAP DISPENSERS</v>
      </c>
      <c r="C65" s="217">
        <f>'SOAP DISPENSERS'!B41</f>
        <v>0</v>
      </c>
      <c r="D65" s="219">
        <v>0</v>
      </c>
      <c r="E65" s="217">
        <f>(C65)+D65*C65</f>
        <v>0</v>
      </c>
      <c r="F65" s="219">
        <v>0</v>
      </c>
      <c r="G65" s="217">
        <f>E65+F65*(E65)</f>
        <v>0</v>
      </c>
      <c r="H65" s="230">
        <f t="shared" si="10"/>
        <v>0</v>
      </c>
    </row>
    <row r="66" spans="1:8" ht="28" x14ac:dyDescent="0.3">
      <c r="A66" s="151" t="s">
        <v>28</v>
      </c>
      <c r="B66" s="39" t="s">
        <v>29</v>
      </c>
      <c r="C66" s="217">
        <f>'ROOM ENHANCERS'!A46</f>
        <v>0</v>
      </c>
      <c r="D66" s="222"/>
      <c r="E66" s="231"/>
      <c r="F66" s="222"/>
      <c r="G66" s="231"/>
      <c r="H66" s="230">
        <f t="shared" si="10"/>
        <v>0</v>
      </c>
    </row>
    <row r="67" spans="1:8" x14ac:dyDescent="0.3">
      <c r="A67" s="151" t="s">
        <v>30</v>
      </c>
      <c r="B67" s="39" t="str">
        <f>B66</f>
        <v>ROOM ENHANCERS</v>
      </c>
      <c r="C67" s="217">
        <f>'ROOM ENHANCERS'!B46</f>
        <v>0</v>
      </c>
      <c r="D67" s="219">
        <v>0</v>
      </c>
      <c r="E67" s="217">
        <f>(C67)+D67*C67</f>
        <v>0</v>
      </c>
      <c r="F67" s="219">
        <v>0</v>
      </c>
      <c r="G67" s="217">
        <f>E67+F67*(E67)</f>
        <v>0</v>
      </c>
      <c r="H67" s="230">
        <f t="shared" si="10"/>
        <v>0</v>
      </c>
    </row>
    <row r="68" spans="1:8" ht="28" x14ac:dyDescent="0.3">
      <c r="A68" s="151" t="s">
        <v>31</v>
      </c>
      <c r="B68" s="39" t="s">
        <v>32</v>
      </c>
      <c r="C68" s="217">
        <f>'SEAT WIPES AND DISPENSERS'!A48</f>
        <v>0</v>
      </c>
      <c r="D68" s="222"/>
      <c r="E68" s="231"/>
      <c r="F68" s="222"/>
      <c r="G68" s="231"/>
      <c r="H68" s="230">
        <f t="shared" si="10"/>
        <v>0</v>
      </c>
    </row>
    <row r="69" spans="1:8" x14ac:dyDescent="0.3">
      <c r="A69" s="151" t="s">
        <v>33</v>
      </c>
      <c r="B69" s="39" t="str">
        <f>B68</f>
        <v>SEAT WIPES</v>
      </c>
      <c r="C69" s="217">
        <f>'SEAT WIPES AND DISPENSERS'!B48</f>
        <v>0</v>
      </c>
      <c r="D69" s="219">
        <v>0</v>
      </c>
      <c r="E69" s="217">
        <f t="shared" ref="E69:E70" si="11">(C69)+D69*C69</f>
        <v>0</v>
      </c>
      <c r="F69" s="219">
        <v>0</v>
      </c>
      <c r="G69" s="217">
        <f t="shared" ref="G69:G70" si="12">E69+F69*(E69)</f>
        <v>0</v>
      </c>
      <c r="H69" s="230">
        <f>SUM(C69,E69,G69)</f>
        <v>0</v>
      </c>
    </row>
    <row r="70" spans="1:8" x14ac:dyDescent="0.3">
      <c r="A70" s="151" t="s">
        <v>34</v>
      </c>
      <c r="B70" s="39" t="s">
        <v>35</v>
      </c>
      <c r="C70" s="217">
        <f>MISCALLANEOUS!H14</f>
        <v>0</v>
      </c>
      <c r="D70" s="219">
        <v>0</v>
      </c>
      <c r="E70" s="217">
        <f t="shared" si="11"/>
        <v>0</v>
      </c>
      <c r="F70" s="219">
        <v>0</v>
      </c>
      <c r="G70" s="217">
        <f t="shared" si="12"/>
        <v>0</v>
      </c>
      <c r="H70" s="230">
        <f t="shared" si="10"/>
        <v>0</v>
      </c>
    </row>
    <row r="71" spans="1:8" x14ac:dyDescent="0.3">
      <c r="A71" s="247"/>
      <c r="B71" s="249" t="s">
        <v>36</v>
      </c>
      <c r="C71" s="239">
        <f>SUM(C56:C70)</f>
        <v>0</v>
      </c>
      <c r="D71" s="269"/>
      <c r="E71" s="239">
        <f t="shared" ref="E71" si="13">SUM(E56:E70)</f>
        <v>0</v>
      </c>
      <c r="F71" s="269"/>
      <c r="G71" s="239">
        <f t="shared" ref="G71" si="14">SUM(G56:G70)</f>
        <v>0</v>
      </c>
      <c r="H71" s="241">
        <f>SUM(C71,E71,G71)</f>
        <v>0</v>
      </c>
    </row>
    <row r="72" spans="1:8" x14ac:dyDescent="0.3">
      <c r="A72" s="248"/>
      <c r="B72" s="249"/>
      <c r="C72" s="240"/>
      <c r="D72" s="270"/>
      <c r="E72" s="240"/>
      <c r="F72" s="270"/>
      <c r="G72" s="240"/>
      <c r="H72" s="242"/>
    </row>
    <row r="73" spans="1:8" x14ac:dyDescent="0.3">
      <c r="A73" s="247"/>
      <c r="B73" s="249" t="s">
        <v>37</v>
      </c>
      <c r="C73" s="239">
        <f>0.15*C71</f>
        <v>0</v>
      </c>
      <c r="D73" s="269"/>
      <c r="E73" s="239">
        <f t="shared" ref="E73:G73" si="15">0.15*E71</f>
        <v>0</v>
      </c>
      <c r="F73" s="269"/>
      <c r="G73" s="239">
        <f t="shared" si="15"/>
        <v>0</v>
      </c>
      <c r="H73" s="241">
        <f>SUM(C73,E73,G73)</f>
        <v>0</v>
      </c>
    </row>
    <row r="74" spans="1:8" x14ac:dyDescent="0.3">
      <c r="A74" s="248"/>
      <c r="B74" s="249"/>
      <c r="C74" s="240"/>
      <c r="D74" s="270"/>
      <c r="E74" s="240"/>
      <c r="F74" s="270"/>
      <c r="G74" s="240"/>
      <c r="H74" s="242">
        <f t="shared" ref="H74:H76" si="16">SUM(C74,E74,G74)</f>
        <v>0</v>
      </c>
    </row>
    <row r="75" spans="1:8" x14ac:dyDescent="0.3">
      <c r="A75" s="247"/>
      <c r="B75" s="249" t="s">
        <v>38</v>
      </c>
      <c r="C75" s="239">
        <f>SUM(C71:C74)</f>
        <v>0</v>
      </c>
      <c r="D75" s="269"/>
      <c r="E75" s="239">
        <f>SUM(E71:E74)</f>
        <v>0</v>
      </c>
      <c r="F75" s="269"/>
      <c r="G75" s="239">
        <f t="shared" ref="G75" si="17">SUM(G71:G74)</f>
        <v>0</v>
      </c>
      <c r="H75" s="241">
        <f>SUM(C75,E75,G75)</f>
        <v>0</v>
      </c>
    </row>
    <row r="76" spans="1:8" ht="14.5" thickBot="1" x14ac:dyDescent="0.35">
      <c r="A76" s="262"/>
      <c r="B76" s="263"/>
      <c r="C76" s="261"/>
      <c r="D76" s="274"/>
      <c r="E76" s="261"/>
      <c r="F76" s="274"/>
      <c r="G76" s="261"/>
      <c r="H76" s="254">
        <f t="shared" si="16"/>
        <v>0</v>
      </c>
    </row>
    <row r="77" spans="1:8" ht="28" x14ac:dyDescent="0.3">
      <c r="A77" s="80" t="s">
        <v>41</v>
      </c>
      <c r="H77" s="81"/>
    </row>
    <row r="78" spans="1:8" x14ac:dyDescent="0.3">
      <c r="A78" s="80" t="s">
        <v>42</v>
      </c>
      <c r="H78" s="81"/>
    </row>
    <row r="79" spans="1:8" ht="28" x14ac:dyDescent="0.3">
      <c r="A79" s="80" t="s">
        <v>43</v>
      </c>
      <c r="H79" s="81"/>
    </row>
    <row r="80" spans="1:8" ht="14.5" thickBot="1" x14ac:dyDescent="0.35">
      <c r="A80" s="82" t="s">
        <v>44</v>
      </c>
      <c r="B80" s="83"/>
      <c r="C80" s="83"/>
      <c r="D80" s="83"/>
      <c r="E80" s="83"/>
      <c r="F80" s="83"/>
      <c r="G80" s="182"/>
      <c r="H80" s="84"/>
    </row>
    <row r="81" spans="1:8" x14ac:dyDescent="0.3">
      <c r="A81" s="85"/>
      <c r="H81" s="81"/>
    </row>
    <row r="82" spans="1:8" x14ac:dyDescent="0.3">
      <c r="A82" s="85"/>
      <c r="H82" s="81"/>
    </row>
    <row r="83" spans="1:8" x14ac:dyDescent="0.3">
      <c r="A83" s="85"/>
      <c r="H83" s="81"/>
    </row>
    <row r="84" spans="1:8" ht="58.5" customHeight="1" x14ac:dyDescent="0.3">
      <c r="A84" s="271" t="s">
        <v>45</v>
      </c>
      <c r="B84" s="272"/>
      <c r="C84" s="272"/>
      <c r="D84" s="272"/>
      <c r="E84" s="272"/>
      <c r="F84" s="272"/>
      <c r="G84" s="272"/>
      <c r="H84" s="273"/>
    </row>
    <row r="85" spans="1:8" ht="14.5" thickBot="1" x14ac:dyDescent="0.35">
      <c r="A85" s="92"/>
      <c r="B85" s="83"/>
      <c r="C85" s="83"/>
      <c r="D85" s="83"/>
      <c r="E85" s="83"/>
      <c r="F85" s="83"/>
      <c r="G85" s="182"/>
      <c r="H85" s="84"/>
    </row>
  </sheetData>
  <sheetProtection selectLockedCells="1"/>
  <mergeCells count="77">
    <mergeCell ref="A84:H84"/>
    <mergeCell ref="G75:G76"/>
    <mergeCell ref="H75:H76"/>
    <mergeCell ref="A75:A76"/>
    <mergeCell ref="B75:B76"/>
    <mergeCell ref="C75:C76"/>
    <mergeCell ref="D75:D76"/>
    <mergeCell ref="E75:E76"/>
    <mergeCell ref="F75:F76"/>
    <mergeCell ref="G71:G72"/>
    <mergeCell ref="H71:H72"/>
    <mergeCell ref="A73:A74"/>
    <mergeCell ref="B73:B74"/>
    <mergeCell ref="C73:C74"/>
    <mergeCell ref="D73:D74"/>
    <mergeCell ref="E73:E74"/>
    <mergeCell ref="F73:F74"/>
    <mergeCell ref="G73:G74"/>
    <mergeCell ref="H73:H74"/>
    <mergeCell ref="A71:A72"/>
    <mergeCell ref="B71:B72"/>
    <mergeCell ref="C71:C72"/>
    <mergeCell ref="D71:D72"/>
    <mergeCell ref="E71:E72"/>
    <mergeCell ref="F71:F72"/>
    <mergeCell ref="G50:G51"/>
    <mergeCell ref="H50:H51"/>
    <mergeCell ref="A52:A53"/>
    <mergeCell ref="B52:B53"/>
    <mergeCell ref="C52:C53"/>
    <mergeCell ref="D52:D53"/>
    <mergeCell ref="E52:E53"/>
    <mergeCell ref="F52:F53"/>
    <mergeCell ref="G52:G53"/>
    <mergeCell ref="H52:H53"/>
    <mergeCell ref="A50:A51"/>
    <mergeCell ref="B50:B51"/>
    <mergeCell ref="C50:C51"/>
    <mergeCell ref="D50:D51"/>
    <mergeCell ref="E50:E51"/>
    <mergeCell ref="F50:F51"/>
    <mergeCell ref="H29:H30"/>
    <mergeCell ref="A48:A49"/>
    <mergeCell ref="B48:B49"/>
    <mergeCell ref="C48:C49"/>
    <mergeCell ref="D48:D49"/>
    <mergeCell ref="E48:E49"/>
    <mergeCell ref="F48:F49"/>
    <mergeCell ref="G48:G49"/>
    <mergeCell ref="H48:H49"/>
    <mergeCell ref="F29:F30"/>
    <mergeCell ref="G29:G30"/>
    <mergeCell ref="A29:A30"/>
    <mergeCell ref="B29:B30"/>
    <mergeCell ref="C29:C30"/>
    <mergeCell ref="D29:D30"/>
    <mergeCell ref="E29:E30"/>
    <mergeCell ref="A1:G1"/>
    <mergeCell ref="A7:H7"/>
    <mergeCell ref="A25:A26"/>
    <mergeCell ref="B25:B26"/>
    <mergeCell ref="C25:C26"/>
    <mergeCell ref="D25:D26"/>
    <mergeCell ref="E25:E26"/>
    <mergeCell ref="F25:F26"/>
    <mergeCell ref="G25:G26"/>
    <mergeCell ref="H25:H26"/>
    <mergeCell ref="F27:F28"/>
    <mergeCell ref="G27:G28"/>
    <mergeCell ref="H27:H28"/>
    <mergeCell ref="A5:E5"/>
    <mergeCell ref="A6:E6"/>
    <mergeCell ref="A27:A28"/>
    <mergeCell ref="B27:B28"/>
    <mergeCell ref="C27:C28"/>
    <mergeCell ref="D27:D28"/>
    <mergeCell ref="E27:E28"/>
  </mergeCells>
  <pageMargins left="0.7" right="0.7" top="0.75" bottom="0.75" header="0.3" footer="0.3"/>
  <pageSetup paperSize="9" scale="43" fitToWidth="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59"/>
  <sheetViews>
    <sheetView view="pageBreakPreview" zoomScaleNormal="100" zoomScaleSheetLayoutView="100" workbookViewId="0">
      <selection activeCell="B9" sqref="B9"/>
    </sheetView>
  </sheetViews>
  <sheetFormatPr defaultColWidth="8.81640625" defaultRowHeight="14" x14ac:dyDescent="0.3"/>
  <cols>
    <col min="1" max="1" width="33.453125" style="42" customWidth="1"/>
    <col min="2" max="2" width="40" style="42" customWidth="1"/>
    <col min="3" max="3" width="15.81640625" style="42" customWidth="1"/>
    <col min="4" max="4" width="15.1796875" style="42" customWidth="1"/>
    <col min="5" max="5" width="19.7265625" style="42" customWidth="1"/>
    <col min="6" max="6" width="24" style="42" customWidth="1"/>
    <col min="7" max="16384" width="8.81640625" style="42"/>
  </cols>
  <sheetData>
    <row r="1" spans="1:6" x14ac:dyDescent="0.3">
      <c r="A1" s="47"/>
      <c r="B1" s="48"/>
      <c r="C1" s="48"/>
      <c r="D1" s="48"/>
      <c r="E1" s="48"/>
      <c r="F1" s="49"/>
    </row>
    <row r="2" spans="1:6" x14ac:dyDescent="0.3">
      <c r="A2" s="50"/>
      <c r="B2" s="51"/>
      <c r="C2" s="51"/>
      <c r="D2" s="51"/>
      <c r="E2" s="51"/>
      <c r="F2" s="52"/>
    </row>
    <row r="3" spans="1:6" x14ac:dyDescent="0.3">
      <c r="A3" s="50"/>
      <c r="B3" s="51"/>
      <c r="C3" s="51"/>
      <c r="D3" s="51"/>
      <c r="E3" s="51"/>
      <c r="F3" s="52"/>
    </row>
    <row r="4" spans="1:6" ht="15" x14ac:dyDescent="0.3">
      <c r="A4" s="243" t="s">
        <v>1</v>
      </c>
      <c r="B4" s="244"/>
      <c r="C4" s="244"/>
      <c r="D4" s="244"/>
      <c r="E4" s="244"/>
      <c r="F4" s="52"/>
    </row>
    <row r="5" spans="1:6" ht="14.5" thickBot="1" x14ac:dyDescent="0.35">
      <c r="A5" s="245" t="s">
        <v>2</v>
      </c>
      <c r="B5" s="246"/>
      <c r="C5" s="246"/>
      <c r="D5" s="246"/>
      <c r="E5" s="246"/>
      <c r="F5" s="53"/>
    </row>
    <row r="6" spans="1:6" ht="24" customHeight="1" x14ac:dyDescent="0.3">
      <c r="A6" s="54" t="s">
        <v>4</v>
      </c>
      <c r="B6" s="55" t="s">
        <v>5</v>
      </c>
      <c r="C6" s="290" t="s">
        <v>46</v>
      </c>
      <c r="D6" s="291"/>
      <c r="E6" s="234" t="s">
        <v>47</v>
      </c>
      <c r="F6" s="56" t="s">
        <v>48</v>
      </c>
    </row>
    <row r="7" spans="1:6" ht="87.75" customHeight="1" x14ac:dyDescent="0.3">
      <c r="A7" s="57" t="s">
        <v>49</v>
      </c>
      <c r="B7" s="21" t="s">
        <v>50</v>
      </c>
      <c r="C7" s="287">
        <v>30</v>
      </c>
      <c r="D7" s="288"/>
      <c r="E7" s="58">
        <v>0</v>
      </c>
      <c r="F7" s="59">
        <f>C7*E7</f>
        <v>0</v>
      </c>
    </row>
    <row r="8" spans="1:6" ht="15" customHeight="1" x14ac:dyDescent="0.3">
      <c r="A8" s="109"/>
      <c r="B8" s="21"/>
      <c r="C8" s="60"/>
      <c r="D8" s="61"/>
      <c r="E8" s="69" t="s">
        <v>51</v>
      </c>
      <c r="F8" s="59">
        <f>F7</f>
        <v>0</v>
      </c>
    </row>
    <row r="9" spans="1:6" ht="84" customHeight="1" x14ac:dyDescent="0.3">
      <c r="A9" s="57" t="s">
        <v>52</v>
      </c>
      <c r="B9" s="21" t="s">
        <v>50</v>
      </c>
      <c r="C9" s="287">
        <v>10</v>
      </c>
      <c r="D9" s="288"/>
      <c r="E9" s="58">
        <v>0</v>
      </c>
      <c r="F9" s="59">
        <f>C9*E9</f>
        <v>0</v>
      </c>
    </row>
    <row r="10" spans="1:6" ht="15" customHeight="1" x14ac:dyDescent="0.3">
      <c r="A10" s="62"/>
      <c r="B10" s="21"/>
      <c r="C10" s="60"/>
      <c r="D10" s="61"/>
      <c r="E10" s="69" t="s">
        <v>51</v>
      </c>
      <c r="F10" s="59">
        <f>F9</f>
        <v>0</v>
      </c>
    </row>
    <row r="11" spans="1:6" ht="79.900000000000006" customHeight="1" x14ac:dyDescent="0.3">
      <c r="A11" s="57" t="s">
        <v>53</v>
      </c>
      <c r="B11" s="21" t="s">
        <v>50</v>
      </c>
      <c r="C11" s="287">
        <v>3</v>
      </c>
      <c r="D11" s="288"/>
      <c r="E11" s="58">
        <v>0</v>
      </c>
      <c r="F11" s="59">
        <f>C11*E11</f>
        <v>0</v>
      </c>
    </row>
    <row r="12" spans="1:6" ht="79.900000000000006" customHeight="1" x14ac:dyDescent="0.3">
      <c r="A12" s="57" t="s">
        <v>54</v>
      </c>
      <c r="B12" s="21" t="s">
        <v>50</v>
      </c>
      <c r="C12" s="287">
        <v>1</v>
      </c>
      <c r="D12" s="288"/>
      <c r="E12" s="58">
        <v>0</v>
      </c>
      <c r="F12" s="59">
        <f t="shared" ref="F12:F14" si="0">C12*E12</f>
        <v>0</v>
      </c>
    </row>
    <row r="13" spans="1:6" ht="79.900000000000006" customHeight="1" x14ac:dyDescent="0.3">
      <c r="A13" s="57" t="s">
        <v>55</v>
      </c>
      <c r="B13" s="21" t="s">
        <v>50</v>
      </c>
      <c r="C13" s="287">
        <v>1</v>
      </c>
      <c r="D13" s="288"/>
      <c r="E13" s="58">
        <v>0</v>
      </c>
      <c r="F13" s="59">
        <f t="shared" si="0"/>
        <v>0</v>
      </c>
    </row>
    <row r="14" spans="1:6" ht="79.900000000000006" customHeight="1" x14ac:dyDescent="0.3">
      <c r="A14" s="62" t="s">
        <v>56</v>
      </c>
      <c r="B14" s="27" t="s">
        <v>50</v>
      </c>
      <c r="C14" s="289">
        <v>1</v>
      </c>
      <c r="D14" s="289"/>
      <c r="E14" s="58">
        <v>0</v>
      </c>
      <c r="F14" s="63">
        <f t="shared" si="0"/>
        <v>0</v>
      </c>
    </row>
    <row r="15" spans="1:6" ht="15" customHeight="1" x14ac:dyDescent="0.3">
      <c r="A15" s="64"/>
      <c r="B15" s="29"/>
      <c r="C15" s="292"/>
      <c r="D15" s="293"/>
      <c r="E15" s="67" t="s">
        <v>51</v>
      </c>
      <c r="F15" s="68">
        <f>SUM(F11:F14)</f>
        <v>0</v>
      </c>
    </row>
    <row r="16" spans="1:6" ht="41.5" customHeight="1" thickBot="1" x14ac:dyDescent="0.35">
      <c r="A16" s="294"/>
      <c r="B16" s="294"/>
      <c r="C16" s="294"/>
      <c r="D16" s="294"/>
      <c r="E16" s="294"/>
      <c r="F16" s="294"/>
    </row>
    <row r="17" spans="1:8" ht="28.5" customHeight="1" thickBot="1" x14ac:dyDescent="0.35">
      <c r="A17" s="97" t="s">
        <v>4</v>
      </c>
      <c r="B17" s="98" t="s">
        <v>5</v>
      </c>
      <c r="C17" s="99" t="s">
        <v>46</v>
      </c>
      <c r="D17" s="99" t="s">
        <v>57</v>
      </c>
      <c r="E17" s="100" t="s">
        <v>58</v>
      </c>
      <c r="F17" s="101" t="s">
        <v>59</v>
      </c>
      <c r="G17" s="102"/>
      <c r="H17" s="102"/>
    </row>
    <row r="18" spans="1:8" ht="28" x14ac:dyDescent="0.3">
      <c r="A18" s="103" t="s">
        <v>60</v>
      </c>
      <c r="B18" s="95" t="s">
        <v>61</v>
      </c>
      <c r="C18" s="104">
        <v>30</v>
      </c>
      <c r="D18" s="104">
        <v>52</v>
      </c>
      <c r="E18" s="75">
        <v>0</v>
      </c>
      <c r="F18" s="105">
        <f>C18*E18</f>
        <v>0</v>
      </c>
      <c r="G18" s="102"/>
      <c r="H18" s="102"/>
    </row>
    <row r="19" spans="1:8" ht="28" x14ac:dyDescent="0.3">
      <c r="A19" s="103"/>
      <c r="B19" s="95" t="s">
        <v>62</v>
      </c>
      <c r="C19" s="104">
        <v>30</v>
      </c>
      <c r="D19" s="137">
        <v>24</v>
      </c>
      <c r="E19" s="75">
        <v>0</v>
      </c>
      <c r="F19" s="105">
        <f t="shared" ref="F19:F20" si="1">C19*E19</f>
        <v>0</v>
      </c>
      <c r="G19" s="102"/>
      <c r="H19" s="102"/>
    </row>
    <row r="20" spans="1:8" s="106" customFormat="1" ht="28" x14ac:dyDescent="0.3">
      <c r="A20" s="96"/>
      <c r="B20" s="39" t="s">
        <v>63</v>
      </c>
      <c r="C20" s="104">
        <v>4</v>
      </c>
      <c r="D20" s="104">
        <v>12</v>
      </c>
      <c r="E20" s="75">
        <v>0</v>
      </c>
      <c r="F20" s="105">
        <f t="shared" si="1"/>
        <v>0</v>
      </c>
      <c r="G20" s="102"/>
      <c r="H20" s="102"/>
    </row>
    <row r="21" spans="1:8" s="106" customFormat="1" x14ac:dyDescent="0.3">
      <c r="A21" s="278" t="s">
        <v>64</v>
      </c>
      <c r="B21" s="279"/>
      <c r="C21" s="279"/>
      <c r="D21" s="279"/>
      <c r="E21" s="280"/>
      <c r="F21" s="105">
        <f>SUM(F18:F20)</f>
        <v>0</v>
      </c>
      <c r="G21" s="102"/>
      <c r="H21" s="102"/>
    </row>
    <row r="22" spans="1:8" ht="28" x14ac:dyDescent="0.3">
      <c r="A22" s="96" t="s">
        <v>52</v>
      </c>
      <c r="B22" s="95" t="s">
        <v>61</v>
      </c>
      <c r="C22" s="104">
        <v>10</v>
      </c>
      <c r="D22" s="104">
        <v>52</v>
      </c>
      <c r="E22" s="75">
        <v>0</v>
      </c>
      <c r="F22" s="105">
        <f>C22*E22</f>
        <v>0</v>
      </c>
      <c r="G22" s="102"/>
      <c r="H22" s="102"/>
    </row>
    <row r="23" spans="1:8" ht="28" x14ac:dyDescent="0.3">
      <c r="A23" s="96"/>
      <c r="B23" s="95" t="s">
        <v>65</v>
      </c>
      <c r="C23" s="104">
        <v>10</v>
      </c>
      <c r="D23" s="104">
        <v>24</v>
      </c>
      <c r="E23" s="75">
        <v>0</v>
      </c>
      <c r="F23" s="105">
        <f t="shared" ref="F23:F24" si="2">C23*E23</f>
        <v>0</v>
      </c>
      <c r="G23" s="102"/>
      <c r="H23" s="102"/>
    </row>
    <row r="24" spans="1:8" ht="28" x14ac:dyDescent="0.3">
      <c r="A24" s="96"/>
      <c r="B24" s="95" t="s">
        <v>66</v>
      </c>
      <c r="C24" s="104">
        <v>3</v>
      </c>
      <c r="D24" s="104">
        <v>12</v>
      </c>
      <c r="E24" s="75">
        <v>0</v>
      </c>
      <c r="F24" s="105">
        <f t="shared" si="2"/>
        <v>0</v>
      </c>
      <c r="G24" s="102"/>
      <c r="H24" s="102"/>
    </row>
    <row r="25" spans="1:8" s="106" customFormat="1" x14ac:dyDescent="0.3">
      <c r="A25" s="278" t="s">
        <v>64</v>
      </c>
      <c r="B25" s="279"/>
      <c r="C25" s="279"/>
      <c r="D25" s="279"/>
      <c r="E25" s="280"/>
      <c r="F25" s="105">
        <f>SUM(F22:F24)</f>
        <v>0</v>
      </c>
      <c r="G25" s="102"/>
      <c r="H25" s="102"/>
    </row>
    <row r="26" spans="1:8" x14ac:dyDescent="0.3">
      <c r="A26" s="107" t="s">
        <v>67</v>
      </c>
      <c r="B26" s="95" t="s">
        <v>61</v>
      </c>
      <c r="C26" s="104">
        <v>3</v>
      </c>
      <c r="D26" s="104">
        <v>52</v>
      </c>
      <c r="E26" s="75">
        <v>0</v>
      </c>
      <c r="F26" s="105">
        <f>C26*E26</f>
        <v>0</v>
      </c>
      <c r="G26" s="102"/>
      <c r="H26" s="102"/>
    </row>
    <row r="27" spans="1:8" ht="28" x14ac:dyDescent="0.3">
      <c r="A27" s="96"/>
      <c r="B27" s="95" t="s">
        <v>65</v>
      </c>
      <c r="C27" s="104">
        <v>3</v>
      </c>
      <c r="D27" s="104">
        <v>24</v>
      </c>
      <c r="E27" s="75">
        <v>0</v>
      </c>
      <c r="F27" s="105">
        <f t="shared" ref="F27:F37" si="3">C27*E27</f>
        <v>0</v>
      </c>
      <c r="G27" s="102"/>
      <c r="H27" s="102"/>
    </row>
    <row r="28" spans="1:8" ht="28" x14ac:dyDescent="0.3">
      <c r="A28" s="96"/>
      <c r="B28" s="95" t="s">
        <v>68</v>
      </c>
      <c r="C28" s="104">
        <v>1</v>
      </c>
      <c r="D28" s="104">
        <v>12</v>
      </c>
      <c r="E28" s="75">
        <v>0</v>
      </c>
      <c r="F28" s="105">
        <f t="shared" si="3"/>
        <v>0</v>
      </c>
      <c r="G28" s="102"/>
      <c r="H28" s="102"/>
    </row>
    <row r="29" spans="1:8" x14ac:dyDescent="0.3">
      <c r="A29" s="96" t="s">
        <v>54</v>
      </c>
      <c r="B29" s="95" t="s">
        <v>61</v>
      </c>
      <c r="C29" s="104">
        <v>1</v>
      </c>
      <c r="D29" s="104">
        <v>52</v>
      </c>
      <c r="E29" s="75">
        <v>0</v>
      </c>
      <c r="F29" s="105">
        <f t="shared" si="3"/>
        <v>0</v>
      </c>
      <c r="G29" s="102"/>
      <c r="H29" s="102"/>
    </row>
    <row r="30" spans="1:8" ht="28" x14ac:dyDescent="0.3">
      <c r="A30" s="96"/>
      <c r="B30" s="95" t="s">
        <v>65</v>
      </c>
      <c r="C30" s="104">
        <v>1</v>
      </c>
      <c r="D30" s="104">
        <v>24</v>
      </c>
      <c r="E30" s="75">
        <v>0</v>
      </c>
      <c r="F30" s="105">
        <f t="shared" si="3"/>
        <v>0</v>
      </c>
      <c r="G30" s="102"/>
      <c r="H30" s="102"/>
    </row>
    <row r="31" spans="1:8" ht="28" x14ac:dyDescent="0.3">
      <c r="A31" s="96"/>
      <c r="B31" s="95" t="s">
        <v>68</v>
      </c>
      <c r="C31" s="104">
        <v>1</v>
      </c>
      <c r="D31" s="104">
        <v>12</v>
      </c>
      <c r="E31" s="75">
        <v>0</v>
      </c>
      <c r="F31" s="105">
        <f t="shared" si="3"/>
        <v>0</v>
      </c>
      <c r="G31" s="102"/>
      <c r="H31" s="102"/>
    </row>
    <row r="32" spans="1:8" x14ac:dyDescent="0.3">
      <c r="A32" s="96" t="s">
        <v>55</v>
      </c>
      <c r="B32" s="95" t="s">
        <v>61</v>
      </c>
      <c r="C32" s="104">
        <v>1</v>
      </c>
      <c r="D32" s="104">
        <v>52</v>
      </c>
      <c r="E32" s="75">
        <v>0</v>
      </c>
      <c r="F32" s="105">
        <f t="shared" si="3"/>
        <v>0</v>
      </c>
      <c r="G32" s="102"/>
      <c r="H32" s="102"/>
    </row>
    <row r="33" spans="1:8" ht="28" x14ac:dyDescent="0.3">
      <c r="A33" s="96"/>
      <c r="B33" s="95" t="s">
        <v>69</v>
      </c>
      <c r="C33" s="104">
        <v>1</v>
      </c>
      <c r="D33" s="104">
        <v>24</v>
      </c>
      <c r="E33" s="75">
        <v>0</v>
      </c>
      <c r="F33" s="105">
        <f t="shared" si="3"/>
        <v>0</v>
      </c>
      <c r="G33" s="102"/>
      <c r="H33" s="102"/>
    </row>
    <row r="34" spans="1:8" ht="28" x14ac:dyDescent="0.3">
      <c r="A34" s="96"/>
      <c r="B34" s="95" t="s">
        <v>68</v>
      </c>
      <c r="C34" s="104">
        <v>1</v>
      </c>
      <c r="D34" s="104">
        <v>12</v>
      </c>
      <c r="E34" s="75">
        <v>0</v>
      </c>
      <c r="F34" s="105">
        <f t="shared" si="3"/>
        <v>0</v>
      </c>
      <c r="G34" s="102"/>
      <c r="H34" s="102"/>
    </row>
    <row r="35" spans="1:8" x14ac:dyDescent="0.3">
      <c r="A35" s="96" t="s">
        <v>56</v>
      </c>
      <c r="B35" s="95" t="s">
        <v>61</v>
      </c>
      <c r="C35" s="104">
        <v>1</v>
      </c>
      <c r="D35" s="104">
        <v>52</v>
      </c>
      <c r="E35" s="75">
        <v>0</v>
      </c>
      <c r="F35" s="105">
        <f t="shared" si="3"/>
        <v>0</v>
      </c>
      <c r="G35" s="102"/>
      <c r="H35" s="102"/>
    </row>
    <row r="36" spans="1:8" ht="28" x14ac:dyDescent="0.3">
      <c r="A36" s="96"/>
      <c r="B36" s="95" t="s">
        <v>70</v>
      </c>
      <c r="C36" s="104">
        <v>1</v>
      </c>
      <c r="D36" s="104">
        <v>24</v>
      </c>
      <c r="E36" s="75">
        <v>0</v>
      </c>
      <c r="F36" s="105">
        <f t="shared" si="3"/>
        <v>0</v>
      </c>
      <c r="G36" s="102"/>
      <c r="H36" s="102"/>
    </row>
    <row r="37" spans="1:8" s="106" customFormat="1" ht="28" x14ac:dyDescent="0.3">
      <c r="A37" s="96"/>
      <c r="B37" s="95" t="s">
        <v>68</v>
      </c>
      <c r="C37" s="104">
        <v>1</v>
      </c>
      <c r="D37" s="104">
        <v>12</v>
      </c>
      <c r="E37" s="75">
        <v>0</v>
      </c>
      <c r="F37" s="105">
        <f t="shared" si="3"/>
        <v>0</v>
      </c>
      <c r="G37" s="102"/>
      <c r="H37" s="102"/>
    </row>
    <row r="38" spans="1:8" s="106" customFormat="1" x14ac:dyDescent="0.3">
      <c r="A38" s="278" t="s">
        <v>64</v>
      </c>
      <c r="B38" s="279"/>
      <c r="C38" s="279"/>
      <c r="D38" s="279"/>
      <c r="E38" s="280"/>
      <c r="F38" s="105">
        <f>SUM(F26:F37)</f>
        <v>0</v>
      </c>
      <c r="G38" s="102"/>
      <c r="H38" s="102"/>
    </row>
    <row r="39" spans="1:8" ht="28" x14ac:dyDescent="0.3">
      <c r="A39" s="80" t="s">
        <v>41</v>
      </c>
      <c r="F39" s="81"/>
    </row>
    <row r="40" spans="1:8" x14ac:dyDescent="0.3">
      <c r="A40" s="80" t="s">
        <v>42</v>
      </c>
      <c r="F40" s="81"/>
    </row>
    <row r="41" spans="1:8" ht="28" x14ac:dyDescent="0.3">
      <c r="A41" s="80" t="s">
        <v>43</v>
      </c>
      <c r="F41" s="81"/>
    </row>
    <row r="42" spans="1:8" x14ac:dyDescent="0.3">
      <c r="A42" s="80" t="s">
        <v>44</v>
      </c>
      <c r="F42" s="81"/>
    </row>
    <row r="43" spans="1:8" ht="15" customHeight="1" thickBot="1" x14ac:dyDescent="0.35">
      <c r="A43" s="285" t="s">
        <v>71</v>
      </c>
      <c r="B43" s="286"/>
      <c r="C43" s="286"/>
      <c r="D43" s="286"/>
      <c r="E43" s="286"/>
      <c r="F43" s="108"/>
    </row>
    <row r="44" spans="1:8" ht="15" customHeight="1" thickBot="1" x14ac:dyDescent="0.35">
      <c r="A44" s="275" t="s">
        <v>15</v>
      </c>
      <c r="B44" s="276"/>
      <c r="C44" s="276"/>
      <c r="D44" s="276"/>
      <c r="E44" s="277"/>
      <c r="F44" s="108"/>
    </row>
    <row r="45" spans="1:8" ht="46.5" thickBot="1" x14ac:dyDescent="0.35">
      <c r="A45" s="87" t="s">
        <v>72</v>
      </c>
      <c r="B45" s="232" t="s">
        <v>73</v>
      </c>
      <c r="C45" s="111" t="s">
        <v>74</v>
      </c>
      <c r="D45" s="87" t="s">
        <v>37</v>
      </c>
      <c r="E45" s="87" t="s">
        <v>75</v>
      </c>
      <c r="F45" s="108"/>
    </row>
    <row r="46" spans="1:8" ht="14.5" thickBot="1" x14ac:dyDescent="0.35">
      <c r="A46" s="88">
        <f>F15</f>
        <v>0</v>
      </c>
      <c r="B46" s="89">
        <f>F38*12</f>
        <v>0</v>
      </c>
      <c r="C46" s="110">
        <f>SUM(A46:B46)</f>
        <v>0</v>
      </c>
      <c r="D46" s="90">
        <f>0.15*C46</f>
        <v>0</v>
      </c>
      <c r="E46" s="90">
        <f>SUM(C46:D46)</f>
        <v>0</v>
      </c>
      <c r="F46" s="108"/>
    </row>
    <row r="47" spans="1:8" x14ac:dyDescent="0.3">
      <c r="A47" s="85"/>
      <c r="F47" s="81"/>
    </row>
    <row r="48" spans="1:8" ht="15" customHeight="1" thickBot="1" x14ac:dyDescent="0.35">
      <c r="A48" s="283" t="s">
        <v>76</v>
      </c>
      <c r="B48" s="284"/>
      <c r="C48" s="284"/>
      <c r="D48" s="284"/>
      <c r="E48" s="284"/>
      <c r="F48" s="81"/>
    </row>
    <row r="49" spans="1:6" ht="14.5" thickBot="1" x14ac:dyDescent="0.35">
      <c r="A49" s="275" t="s">
        <v>15</v>
      </c>
      <c r="B49" s="276"/>
      <c r="C49" s="276"/>
      <c r="D49" s="276"/>
      <c r="E49" s="277"/>
      <c r="F49" s="81"/>
    </row>
    <row r="50" spans="1:6" ht="46.5" thickBot="1" x14ac:dyDescent="0.35">
      <c r="A50" s="87" t="s">
        <v>72</v>
      </c>
      <c r="B50" s="232" t="s">
        <v>73</v>
      </c>
      <c r="C50" s="111" t="s">
        <v>74</v>
      </c>
      <c r="D50" s="87" t="s">
        <v>37</v>
      </c>
      <c r="E50" s="87" t="s">
        <v>75</v>
      </c>
      <c r="F50" s="81"/>
    </row>
    <row r="51" spans="1:6" ht="14.5" thickBot="1" x14ac:dyDescent="0.35">
      <c r="A51" s="88">
        <f>F8</f>
        <v>0</v>
      </c>
      <c r="B51" s="89">
        <f>F21*12</f>
        <v>0</v>
      </c>
      <c r="C51" s="110">
        <f>SUM(A51:B51)</f>
        <v>0</v>
      </c>
      <c r="D51" s="90">
        <f>0.15*C51</f>
        <v>0</v>
      </c>
      <c r="E51" s="90">
        <f>SUM(C51:D51)</f>
        <v>0</v>
      </c>
      <c r="F51" s="81"/>
    </row>
    <row r="52" spans="1:6" x14ac:dyDescent="0.3">
      <c r="A52" s="85"/>
      <c r="F52" s="81"/>
    </row>
    <row r="53" spans="1:6" ht="14.5" thickBot="1" x14ac:dyDescent="0.35">
      <c r="A53" s="283" t="s">
        <v>77</v>
      </c>
      <c r="B53" s="284"/>
      <c r="C53" s="284"/>
      <c r="D53" s="284"/>
      <c r="E53" s="284"/>
      <c r="F53" s="81"/>
    </row>
    <row r="54" spans="1:6" ht="14.5" thickBot="1" x14ac:dyDescent="0.35">
      <c r="A54" s="275" t="s">
        <v>15</v>
      </c>
      <c r="B54" s="276"/>
      <c r="C54" s="276"/>
      <c r="D54" s="276"/>
      <c r="E54" s="277"/>
      <c r="F54" s="81"/>
    </row>
    <row r="55" spans="1:6" ht="46.5" thickBot="1" x14ac:dyDescent="0.35">
      <c r="A55" s="87" t="s">
        <v>72</v>
      </c>
      <c r="B55" s="232" t="s">
        <v>73</v>
      </c>
      <c r="C55" s="111" t="s">
        <v>74</v>
      </c>
      <c r="D55" s="87" t="s">
        <v>37</v>
      </c>
      <c r="E55" s="87" t="s">
        <v>75</v>
      </c>
      <c r="F55" s="81"/>
    </row>
    <row r="56" spans="1:6" ht="14.5" thickBot="1" x14ac:dyDescent="0.35">
      <c r="A56" s="88">
        <f>F10</f>
        <v>0</v>
      </c>
      <c r="B56" s="89">
        <f>F25*12</f>
        <v>0</v>
      </c>
      <c r="C56" s="110">
        <f>SUM(A56:B56)</f>
        <v>0</v>
      </c>
      <c r="D56" s="90">
        <f>0.15*C56</f>
        <v>0</v>
      </c>
      <c r="E56" s="90">
        <f>SUM(C56:D56)</f>
        <v>0</v>
      </c>
      <c r="F56" s="81"/>
    </row>
    <row r="57" spans="1:6" ht="14.5" thickBot="1" x14ac:dyDescent="0.35">
      <c r="A57" s="85"/>
      <c r="F57" s="81"/>
    </row>
    <row r="58" spans="1:6" ht="58.5" customHeight="1" thickBot="1" x14ac:dyDescent="0.35">
      <c r="A58" s="91" t="s">
        <v>78</v>
      </c>
      <c r="B58" s="281" t="s">
        <v>79</v>
      </c>
      <c r="C58" s="281"/>
      <c r="D58" s="281"/>
      <c r="E58" s="282"/>
      <c r="F58" s="81"/>
    </row>
    <row r="59" spans="1:6" ht="14.5" thickBot="1" x14ac:dyDescent="0.35">
      <c r="A59" s="92"/>
      <c r="B59" s="83"/>
      <c r="C59" s="83"/>
      <c r="D59" s="83"/>
      <c r="E59" s="83"/>
      <c r="F59" s="84"/>
    </row>
  </sheetData>
  <mergeCells count="21">
    <mergeCell ref="B58:E58"/>
    <mergeCell ref="A53:E53"/>
    <mergeCell ref="A4:E4"/>
    <mergeCell ref="A5:E5"/>
    <mergeCell ref="A43:E43"/>
    <mergeCell ref="A48:E48"/>
    <mergeCell ref="C13:D13"/>
    <mergeCell ref="C14:D14"/>
    <mergeCell ref="C12:D12"/>
    <mergeCell ref="C6:D6"/>
    <mergeCell ref="C15:D15"/>
    <mergeCell ref="A16:F16"/>
    <mergeCell ref="C7:D7"/>
    <mergeCell ref="C9:D9"/>
    <mergeCell ref="C11:D11"/>
    <mergeCell ref="A44:E44"/>
    <mergeCell ref="A49:E49"/>
    <mergeCell ref="A54:E54"/>
    <mergeCell ref="A21:E21"/>
    <mergeCell ref="A25:E25"/>
    <mergeCell ref="A38:E38"/>
  </mergeCells>
  <pageMargins left="0.7" right="0.7" top="0.75" bottom="0.75" header="0.3" footer="0.3"/>
  <pageSetup paperSize="9" scale="44" fitToWidth="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DD4A5-F7F2-4ECA-A5AC-0AD7C2C85FB8}">
  <sheetPr>
    <pageSetUpPr fitToPage="1"/>
  </sheetPr>
  <dimension ref="A1:F47"/>
  <sheetViews>
    <sheetView view="pageBreakPreview" zoomScaleNormal="100" zoomScaleSheetLayoutView="100" workbookViewId="0">
      <selection activeCell="B10" sqref="B10"/>
    </sheetView>
  </sheetViews>
  <sheetFormatPr defaultColWidth="8.81640625" defaultRowHeight="14" x14ac:dyDescent="0.3"/>
  <cols>
    <col min="1" max="1" width="33.453125" style="42" customWidth="1"/>
    <col min="2" max="2" width="40" style="42" customWidth="1"/>
    <col min="3" max="3" width="15.81640625" style="42" customWidth="1"/>
    <col min="4" max="4" width="15.1796875" style="42" customWidth="1"/>
    <col min="5" max="5" width="19.7265625" style="42" customWidth="1"/>
    <col min="6" max="6" width="24" style="42" customWidth="1"/>
    <col min="7" max="16384" width="8.81640625" style="42"/>
  </cols>
  <sheetData>
    <row r="1" spans="1:6" ht="14.5" thickBot="1" x14ac:dyDescent="0.35">
      <c r="A1" s="43"/>
      <c r="B1" s="44" t="s">
        <v>0</v>
      </c>
      <c r="C1" s="45"/>
      <c r="D1" s="45"/>
      <c r="E1" s="45"/>
      <c r="F1" s="46"/>
    </row>
    <row r="2" spans="1:6" x14ac:dyDescent="0.3">
      <c r="A2" s="47"/>
      <c r="B2" s="48"/>
      <c r="C2" s="48"/>
      <c r="D2" s="48"/>
      <c r="E2" s="48"/>
      <c r="F2" s="49"/>
    </row>
    <row r="3" spans="1:6" x14ac:dyDescent="0.3">
      <c r="A3" s="50"/>
      <c r="B3" s="51"/>
      <c r="C3" s="51"/>
      <c r="D3" s="51"/>
      <c r="E3" s="51"/>
      <c r="F3" s="52"/>
    </row>
    <row r="4" spans="1:6" x14ac:dyDescent="0.3">
      <c r="A4" s="50"/>
      <c r="B4" s="51"/>
      <c r="C4" s="51"/>
      <c r="D4" s="51"/>
      <c r="E4" s="51"/>
      <c r="F4" s="52"/>
    </row>
    <row r="5" spans="1:6" ht="15" x14ac:dyDescent="0.3">
      <c r="A5" s="243" t="s">
        <v>1</v>
      </c>
      <c r="B5" s="244"/>
      <c r="C5" s="244"/>
      <c r="D5" s="244"/>
      <c r="E5" s="244"/>
      <c r="F5" s="52"/>
    </row>
    <row r="6" spans="1:6" ht="14.5" thickBot="1" x14ac:dyDescent="0.35">
      <c r="A6" s="245" t="s">
        <v>2</v>
      </c>
      <c r="B6" s="246"/>
      <c r="C6" s="246"/>
      <c r="D6" s="246"/>
      <c r="E6" s="246"/>
      <c r="F6" s="53"/>
    </row>
    <row r="7" spans="1:6" s="117" customFormat="1" ht="24" customHeight="1" x14ac:dyDescent="0.35">
      <c r="A7" s="114" t="s">
        <v>4</v>
      </c>
      <c r="B7" s="115" t="s">
        <v>5</v>
      </c>
      <c r="C7" s="295" t="s">
        <v>46</v>
      </c>
      <c r="D7" s="296"/>
      <c r="E7" s="235" t="s">
        <v>47</v>
      </c>
      <c r="F7" s="116" t="s">
        <v>80</v>
      </c>
    </row>
    <row r="8" spans="1:6" ht="56" x14ac:dyDescent="0.3">
      <c r="A8" s="57" t="s">
        <v>49</v>
      </c>
      <c r="B8" s="21" t="s">
        <v>81</v>
      </c>
      <c r="C8" s="287">
        <v>15</v>
      </c>
      <c r="D8" s="288"/>
      <c r="E8" s="58">
        <v>0</v>
      </c>
      <c r="F8" s="59">
        <f>C8*E8</f>
        <v>0</v>
      </c>
    </row>
    <row r="9" spans="1:6" ht="15" customHeight="1" x14ac:dyDescent="0.3">
      <c r="A9" s="57"/>
      <c r="B9" s="21"/>
      <c r="C9" s="60"/>
      <c r="D9" s="61"/>
      <c r="E9" s="69" t="s">
        <v>51</v>
      </c>
      <c r="F9" s="59">
        <f>F8</f>
        <v>0</v>
      </c>
    </row>
    <row r="10" spans="1:6" ht="56" x14ac:dyDescent="0.3">
      <c r="A10" s="62" t="s">
        <v>52</v>
      </c>
      <c r="B10" s="21" t="s">
        <v>81</v>
      </c>
      <c r="C10" s="289">
        <v>8</v>
      </c>
      <c r="D10" s="289"/>
      <c r="E10" s="58">
        <v>0</v>
      </c>
      <c r="F10" s="162">
        <f>C10*E10</f>
        <v>0</v>
      </c>
    </row>
    <row r="11" spans="1:6" ht="15" customHeight="1" x14ac:dyDescent="0.3">
      <c r="A11" s="57"/>
      <c r="B11" s="21"/>
      <c r="C11" s="60"/>
      <c r="D11" s="61"/>
      <c r="E11" s="69" t="s">
        <v>51</v>
      </c>
      <c r="F11" s="59">
        <f>F10</f>
        <v>0</v>
      </c>
    </row>
    <row r="12" spans="1:6" ht="56" x14ac:dyDescent="0.3">
      <c r="A12" s="57" t="s">
        <v>67</v>
      </c>
      <c r="B12" s="21" t="s">
        <v>81</v>
      </c>
      <c r="C12" s="297">
        <v>5</v>
      </c>
      <c r="D12" s="298"/>
      <c r="E12" s="58"/>
      <c r="F12" s="59">
        <f>C12*E12</f>
        <v>0</v>
      </c>
    </row>
    <row r="13" spans="1:6" ht="56" x14ac:dyDescent="0.3">
      <c r="A13" s="57" t="s">
        <v>54</v>
      </c>
      <c r="B13" s="21" t="s">
        <v>81</v>
      </c>
      <c r="C13" s="287">
        <v>2</v>
      </c>
      <c r="D13" s="288"/>
      <c r="E13" s="58">
        <v>0</v>
      </c>
      <c r="F13" s="59">
        <f t="shared" ref="F13:F15" si="0">C13*E13</f>
        <v>0</v>
      </c>
    </row>
    <row r="14" spans="1:6" ht="56" x14ac:dyDescent="0.3">
      <c r="A14" s="57" t="s">
        <v>55</v>
      </c>
      <c r="B14" s="21" t="s">
        <v>81</v>
      </c>
      <c r="C14" s="297">
        <v>1</v>
      </c>
      <c r="D14" s="298"/>
      <c r="E14" s="58">
        <v>0</v>
      </c>
      <c r="F14" s="59">
        <f t="shared" si="0"/>
        <v>0</v>
      </c>
    </row>
    <row r="15" spans="1:6" ht="56" x14ac:dyDescent="0.3">
      <c r="A15" s="62" t="s">
        <v>56</v>
      </c>
      <c r="B15" s="27" t="s">
        <v>81</v>
      </c>
      <c r="C15" s="289">
        <v>4</v>
      </c>
      <c r="D15" s="289"/>
      <c r="E15" s="58">
        <v>0</v>
      </c>
      <c r="F15" s="59">
        <f t="shared" si="0"/>
        <v>0</v>
      </c>
    </row>
    <row r="16" spans="1:6" ht="15" customHeight="1" x14ac:dyDescent="0.3">
      <c r="A16" s="64"/>
      <c r="B16" s="29"/>
      <c r="C16" s="292"/>
      <c r="D16" s="293"/>
      <c r="E16" s="69" t="s">
        <v>51</v>
      </c>
      <c r="F16" s="63">
        <f>SUM(F12:F15)</f>
        <v>0</v>
      </c>
    </row>
    <row r="17" spans="1:6" ht="41.5" customHeight="1" thickBot="1" x14ac:dyDescent="0.35">
      <c r="A17" s="294"/>
      <c r="B17" s="294"/>
      <c r="C17" s="294"/>
      <c r="D17" s="294"/>
      <c r="E17" s="294"/>
      <c r="F17" s="294"/>
    </row>
    <row r="18" spans="1:6" s="117" customFormat="1" ht="28.5" customHeight="1" thickBot="1" x14ac:dyDescent="0.4">
      <c r="A18" s="133" t="s">
        <v>4</v>
      </c>
      <c r="B18" s="134" t="s">
        <v>5</v>
      </c>
      <c r="C18" s="134" t="s">
        <v>46</v>
      </c>
      <c r="D18" s="134" t="s">
        <v>57</v>
      </c>
      <c r="E18" s="135" t="s">
        <v>82</v>
      </c>
      <c r="F18" s="135" t="s">
        <v>83</v>
      </c>
    </row>
    <row r="19" spans="1:6" ht="28" x14ac:dyDescent="0.3">
      <c r="A19" s="41" t="s">
        <v>60</v>
      </c>
      <c r="B19" s="32" t="s">
        <v>84</v>
      </c>
      <c r="C19" s="74">
        <v>15</v>
      </c>
      <c r="D19" s="74" t="s">
        <v>85</v>
      </c>
      <c r="E19" s="75">
        <v>0</v>
      </c>
      <c r="F19" s="76">
        <f>E19*12</f>
        <v>0</v>
      </c>
    </row>
    <row r="20" spans="1:6" ht="28" x14ac:dyDescent="0.3">
      <c r="A20" s="31" t="s">
        <v>52</v>
      </c>
      <c r="B20" s="32" t="s">
        <v>84</v>
      </c>
      <c r="C20" s="74">
        <v>8</v>
      </c>
      <c r="D20" s="74" t="s">
        <v>85</v>
      </c>
      <c r="E20" s="75">
        <v>0</v>
      </c>
      <c r="F20" s="76">
        <f>E20*12</f>
        <v>0</v>
      </c>
    </row>
    <row r="21" spans="1:6" ht="28" x14ac:dyDescent="0.3">
      <c r="A21" s="77" t="s">
        <v>67</v>
      </c>
      <c r="B21" s="32" t="s">
        <v>84</v>
      </c>
      <c r="C21" s="74">
        <v>5</v>
      </c>
      <c r="D21" s="74" t="s">
        <v>85</v>
      </c>
      <c r="E21" s="75">
        <v>0</v>
      </c>
      <c r="F21" s="76">
        <f t="shared" ref="F21:F24" si="1">E21*12</f>
        <v>0</v>
      </c>
    </row>
    <row r="22" spans="1:6" ht="28" x14ac:dyDescent="0.3">
      <c r="A22" s="31" t="s">
        <v>54</v>
      </c>
      <c r="B22" s="32" t="s">
        <v>84</v>
      </c>
      <c r="C22" s="74">
        <v>2</v>
      </c>
      <c r="D22" s="74" t="s">
        <v>85</v>
      </c>
      <c r="E22" s="75">
        <v>0</v>
      </c>
      <c r="F22" s="76">
        <f t="shared" si="1"/>
        <v>0</v>
      </c>
    </row>
    <row r="23" spans="1:6" ht="28" x14ac:dyDescent="0.3">
      <c r="A23" s="31" t="s">
        <v>55</v>
      </c>
      <c r="B23" s="32" t="s">
        <v>84</v>
      </c>
      <c r="C23" s="74">
        <v>1</v>
      </c>
      <c r="D23" s="74" t="s">
        <v>85</v>
      </c>
      <c r="E23" s="75">
        <v>0</v>
      </c>
      <c r="F23" s="76">
        <f t="shared" si="1"/>
        <v>0</v>
      </c>
    </row>
    <row r="24" spans="1:6" ht="28" x14ac:dyDescent="0.3">
      <c r="A24" s="31" t="s">
        <v>56</v>
      </c>
      <c r="B24" s="32" t="s">
        <v>84</v>
      </c>
      <c r="C24" s="74">
        <v>4</v>
      </c>
      <c r="D24" s="74" t="s">
        <v>85</v>
      </c>
      <c r="E24" s="75">
        <v>0</v>
      </c>
      <c r="F24" s="76">
        <f t="shared" si="1"/>
        <v>0</v>
      </c>
    </row>
    <row r="25" spans="1:6" ht="28" x14ac:dyDescent="0.3">
      <c r="A25" s="80" t="s">
        <v>41</v>
      </c>
    </row>
    <row r="26" spans="1:6" x14ac:dyDescent="0.3">
      <c r="A26" s="80" t="s">
        <v>42</v>
      </c>
    </row>
    <row r="27" spans="1:6" ht="28" x14ac:dyDescent="0.3">
      <c r="A27" s="80" t="s">
        <v>43</v>
      </c>
    </row>
    <row r="28" spans="1:6" ht="14.5" thickBot="1" x14ac:dyDescent="0.35">
      <c r="A28" s="82" t="s">
        <v>44</v>
      </c>
      <c r="B28" s="83"/>
      <c r="C28" s="83"/>
      <c r="D28" s="83"/>
      <c r="E28" s="83"/>
      <c r="F28" s="84"/>
    </row>
    <row r="29" spans="1:6" x14ac:dyDescent="0.3">
      <c r="A29" s="85"/>
      <c r="B29" s="86"/>
      <c r="F29" s="81"/>
    </row>
    <row r="30" spans="1:6" ht="14.5" thickBot="1" x14ac:dyDescent="0.35">
      <c r="A30" s="285" t="s">
        <v>86</v>
      </c>
      <c r="B30" s="286"/>
      <c r="C30" s="286"/>
      <c r="D30" s="286"/>
      <c r="E30" s="286"/>
      <c r="F30" s="81"/>
    </row>
    <row r="31" spans="1:6" ht="14.5" thickBot="1" x14ac:dyDescent="0.35">
      <c r="A31" s="275" t="s">
        <v>18</v>
      </c>
      <c r="B31" s="276"/>
      <c r="C31" s="276"/>
      <c r="D31" s="276"/>
      <c r="E31" s="277"/>
      <c r="F31" s="81"/>
    </row>
    <row r="32" spans="1:6" ht="46.5" thickBot="1" x14ac:dyDescent="0.35">
      <c r="A32" s="87" t="s">
        <v>72</v>
      </c>
      <c r="B32" s="1" t="s">
        <v>87</v>
      </c>
      <c r="C32" s="111" t="s">
        <v>74</v>
      </c>
      <c r="D32" s="87" t="s">
        <v>37</v>
      </c>
      <c r="E32" s="87" t="s">
        <v>75</v>
      </c>
      <c r="F32" s="81"/>
    </row>
    <row r="33" spans="1:6" ht="14.5" thickBot="1" x14ac:dyDescent="0.35">
      <c r="A33" s="88">
        <f>F16</f>
        <v>0</v>
      </c>
      <c r="B33" s="89">
        <f>SUM(F21:F24)*12</f>
        <v>0</v>
      </c>
      <c r="C33" s="110">
        <f>SUM(A33:B33)</f>
        <v>0</v>
      </c>
      <c r="D33" s="90">
        <f>0.15*C33</f>
        <v>0</v>
      </c>
      <c r="E33" s="90">
        <f>SUM(C33:D33)</f>
        <v>0</v>
      </c>
      <c r="F33" s="81"/>
    </row>
    <row r="34" spans="1:6" x14ac:dyDescent="0.3">
      <c r="A34" s="85"/>
      <c r="B34" s="142"/>
      <c r="F34" s="81"/>
    </row>
    <row r="35" spans="1:6" ht="14.5" thickBot="1" x14ac:dyDescent="0.35">
      <c r="A35" s="283" t="s">
        <v>88</v>
      </c>
      <c r="B35" s="284"/>
      <c r="C35" s="284"/>
      <c r="D35" s="284"/>
      <c r="E35" s="286"/>
      <c r="F35" s="81"/>
    </row>
    <row r="36" spans="1:6" ht="14.5" thickBot="1" x14ac:dyDescent="0.35">
      <c r="A36" s="275" t="s">
        <v>18</v>
      </c>
      <c r="B36" s="276"/>
      <c r="C36" s="276"/>
      <c r="D36" s="276"/>
      <c r="E36" s="277"/>
      <c r="F36" s="81"/>
    </row>
    <row r="37" spans="1:6" ht="46.5" thickBot="1" x14ac:dyDescent="0.35">
      <c r="A37" s="87" t="s">
        <v>72</v>
      </c>
      <c r="B37" s="1" t="s">
        <v>87</v>
      </c>
      <c r="C37" s="111" t="s">
        <v>74</v>
      </c>
      <c r="D37" s="87" t="s">
        <v>37</v>
      </c>
      <c r="E37" s="87" t="s">
        <v>75</v>
      </c>
      <c r="F37" s="81"/>
    </row>
    <row r="38" spans="1:6" ht="14.5" thickBot="1" x14ac:dyDescent="0.35">
      <c r="A38" s="88">
        <f>F9</f>
        <v>0</v>
      </c>
      <c r="B38" s="89">
        <f>F19</f>
        <v>0</v>
      </c>
      <c r="C38" s="110">
        <f>SUM(A38:B38)</f>
        <v>0</v>
      </c>
      <c r="D38" s="90">
        <f>0.15*C38</f>
        <v>0</v>
      </c>
      <c r="E38" s="90">
        <f>SUM(C38:D38)</f>
        <v>0</v>
      </c>
      <c r="F38" s="143"/>
    </row>
    <row r="39" spans="1:6" x14ac:dyDescent="0.3">
      <c r="A39" s="144"/>
      <c r="B39" s="163"/>
      <c r="C39" s="145"/>
      <c r="D39" s="146"/>
      <c r="E39" s="145"/>
      <c r="F39" s="81"/>
    </row>
    <row r="40" spans="1:6" ht="14.5" thickBot="1" x14ac:dyDescent="0.35">
      <c r="A40" s="283" t="s">
        <v>89</v>
      </c>
      <c r="B40" s="284"/>
      <c r="C40" s="284"/>
      <c r="D40" s="284"/>
      <c r="E40" s="286"/>
      <c r="F40" s="81"/>
    </row>
    <row r="41" spans="1:6" ht="14.5" thickBot="1" x14ac:dyDescent="0.35">
      <c r="A41" s="275" t="s">
        <v>18</v>
      </c>
      <c r="B41" s="276"/>
      <c r="C41" s="276"/>
      <c r="D41" s="276"/>
      <c r="E41" s="277"/>
      <c r="F41" s="81"/>
    </row>
    <row r="42" spans="1:6" ht="46.5" thickBot="1" x14ac:dyDescent="0.35">
      <c r="A42" s="87" t="s">
        <v>72</v>
      </c>
      <c r="B42" s="1" t="s">
        <v>87</v>
      </c>
      <c r="C42" s="111" t="s">
        <v>74</v>
      </c>
      <c r="D42" s="87" t="s">
        <v>37</v>
      </c>
      <c r="E42" s="87" t="s">
        <v>75</v>
      </c>
      <c r="F42" s="81"/>
    </row>
    <row r="43" spans="1:6" ht="14.5" thickBot="1" x14ac:dyDescent="0.35">
      <c r="A43" s="88">
        <f>F11</f>
        <v>0</v>
      </c>
      <c r="B43" s="89">
        <f>F20</f>
        <v>0</v>
      </c>
      <c r="C43" s="110">
        <f>SUM(A43:B43)</f>
        <v>0</v>
      </c>
      <c r="D43" s="90">
        <f>0.15*C43</f>
        <v>0</v>
      </c>
      <c r="E43" s="90">
        <f>SUM(C43:D43)</f>
        <v>0</v>
      </c>
      <c r="F43" s="81"/>
    </row>
    <row r="44" spans="1:6" x14ac:dyDescent="0.3">
      <c r="A44" s="85"/>
      <c r="F44" s="81"/>
    </row>
    <row r="45" spans="1:6" ht="14.5" thickBot="1" x14ac:dyDescent="0.35">
      <c r="A45" s="85"/>
      <c r="F45" s="81"/>
    </row>
    <row r="46" spans="1:6" ht="58.5" customHeight="1" thickBot="1" x14ac:dyDescent="0.35">
      <c r="A46" s="91" t="s">
        <v>78</v>
      </c>
      <c r="B46" s="281" t="s">
        <v>79</v>
      </c>
      <c r="C46" s="281"/>
      <c r="D46" s="281"/>
      <c r="E46" s="282"/>
      <c r="F46" s="81"/>
    </row>
    <row r="47" spans="1:6" ht="14.5" thickBot="1" x14ac:dyDescent="0.35">
      <c r="A47" s="92"/>
      <c r="B47" s="83"/>
      <c r="C47" s="83"/>
      <c r="D47" s="83"/>
      <c r="E47" s="83"/>
      <c r="F47" s="84"/>
    </row>
  </sheetData>
  <mergeCells count="18">
    <mergeCell ref="B46:E46"/>
    <mergeCell ref="A30:E30"/>
    <mergeCell ref="A35:E35"/>
    <mergeCell ref="A40:E40"/>
    <mergeCell ref="A31:E31"/>
    <mergeCell ref="A36:E36"/>
    <mergeCell ref="A41:E41"/>
    <mergeCell ref="C13:D13"/>
    <mergeCell ref="C14:D14"/>
    <mergeCell ref="C15:D15"/>
    <mergeCell ref="C16:D16"/>
    <mergeCell ref="A17:F17"/>
    <mergeCell ref="A5:E5"/>
    <mergeCell ref="A6:E6"/>
    <mergeCell ref="C7:D7"/>
    <mergeCell ref="C8:D8"/>
    <mergeCell ref="C12:D12"/>
    <mergeCell ref="C10:D10"/>
  </mergeCells>
  <pageMargins left="0.7" right="0.7" top="0.75" bottom="0.75" header="0.3" footer="0.3"/>
  <pageSetup paperSize="9" scale="60" fitToWidth="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B0ED5-7958-4D0D-A055-54887257C280}">
  <sheetPr>
    <pageSetUpPr fitToPage="1"/>
  </sheetPr>
  <dimension ref="A1:F50"/>
  <sheetViews>
    <sheetView tabSelected="1" view="pageBreakPreview" topLeftCell="A8" zoomScaleNormal="100" zoomScaleSheetLayoutView="100" workbookViewId="0">
      <selection activeCell="L10" sqref="L10"/>
    </sheetView>
  </sheetViews>
  <sheetFormatPr defaultColWidth="8.81640625" defaultRowHeight="14" x14ac:dyDescent="0.3"/>
  <cols>
    <col min="1" max="1" width="33.453125" style="42" customWidth="1"/>
    <col min="2" max="2" width="40" style="42" customWidth="1"/>
    <col min="3" max="3" width="15.81640625" style="42" customWidth="1"/>
    <col min="4" max="4" width="15.1796875" style="42" customWidth="1"/>
    <col min="5" max="5" width="19.7265625" style="42" customWidth="1"/>
    <col min="6" max="6" width="24" style="42" customWidth="1"/>
    <col min="7" max="16384" width="8.81640625" style="42"/>
  </cols>
  <sheetData>
    <row r="1" spans="1:6" ht="15" customHeight="1" thickBot="1" x14ac:dyDescent="0.35">
      <c r="A1" s="250" t="s">
        <v>0</v>
      </c>
      <c r="B1" s="251"/>
      <c r="C1" s="251"/>
      <c r="D1" s="251"/>
      <c r="E1" s="251"/>
      <c r="F1" s="299"/>
    </row>
    <row r="2" spans="1:6" x14ac:dyDescent="0.3">
      <c r="A2" s="47"/>
      <c r="B2" s="48"/>
      <c r="C2" s="48"/>
      <c r="D2" s="48"/>
      <c r="E2" s="48"/>
      <c r="F2" s="49"/>
    </row>
    <row r="3" spans="1:6" x14ac:dyDescent="0.3">
      <c r="A3" s="50"/>
      <c r="B3" s="51"/>
      <c r="C3" s="51"/>
      <c r="D3" s="51"/>
      <c r="E3" s="51"/>
      <c r="F3" s="52"/>
    </row>
    <row r="4" spans="1:6" x14ac:dyDescent="0.3">
      <c r="A4" s="50"/>
      <c r="B4" s="51"/>
      <c r="C4" s="51"/>
      <c r="D4" s="51"/>
      <c r="E4" s="51"/>
      <c r="F4" s="52"/>
    </row>
    <row r="5" spans="1:6" ht="15" x14ac:dyDescent="0.3">
      <c r="A5" s="243" t="s">
        <v>1</v>
      </c>
      <c r="B5" s="244"/>
      <c r="C5" s="244"/>
      <c r="D5" s="244"/>
      <c r="E5" s="244"/>
      <c r="F5" s="52"/>
    </row>
    <row r="6" spans="1:6" ht="14.5" thickBot="1" x14ac:dyDescent="0.35">
      <c r="A6" s="245" t="s">
        <v>2</v>
      </c>
      <c r="B6" s="246"/>
      <c r="C6" s="246"/>
      <c r="D6" s="246"/>
      <c r="E6" s="246"/>
      <c r="F6" s="53"/>
    </row>
    <row r="7" spans="1:6" s="117" customFormat="1" ht="30" customHeight="1" x14ac:dyDescent="0.35">
      <c r="A7" s="114" t="s">
        <v>4</v>
      </c>
      <c r="B7" s="115" t="s">
        <v>5</v>
      </c>
      <c r="C7" s="295" t="s">
        <v>46</v>
      </c>
      <c r="D7" s="296"/>
      <c r="E7" s="235" t="s">
        <v>90</v>
      </c>
      <c r="F7" s="116" t="s">
        <v>91</v>
      </c>
    </row>
    <row r="8" spans="1:6" ht="60.75" customHeight="1" x14ac:dyDescent="0.3">
      <c r="A8" s="57" t="s">
        <v>49</v>
      </c>
      <c r="B8" s="27" t="s">
        <v>92</v>
      </c>
      <c r="C8" s="287">
        <v>34</v>
      </c>
      <c r="D8" s="288"/>
      <c r="E8" s="58">
        <v>0</v>
      </c>
      <c r="F8" s="59">
        <f>C8*E8</f>
        <v>0</v>
      </c>
    </row>
    <row r="9" spans="1:6" x14ac:dyDescent="0.3">
      <c r="A9" s="57"/>
      <c r="B9" s="27"/>
      <c r="C9" s="60"/>
      <c r="D9" s="61"/>
      <c r="E9" s="67" t="s">
        <v>51</v>
      </c>
      <c r="F9" s="59">
        <f>F8</f>
        <v>0</v>
      </c>
    </row>
    <row r="10" spans="1:6" ht="56" x14ac:dyDescent="0.3">
      <c r="A10" s="62" t="s">
        <v>52</v>
      </c>
      <c r="B10" s="27" t="s">
        <v>92</v>
      </c>
      <c r="C10" s="289">
        <v>15</v>
      </c>
      <c r="D10" s="289"/>
      <c r="E10" s="58">
        <v>0</v>
      </c>
      <c r="F10" s="63">
        <f>C10*E10</f>
        <v>0</v>
      </c>
    </row>
    <row r="11" spans="1:6" x14ac:dyDescent="0.3">
      <c r="A11" s="57"/>
      <c r="B11" s="27"/>
      <c r="C11" s="60"/>
      <c r="D11" s="61"/>
      <c r="E11" s="67" t="s">
        <v>51</v>
      </c>
      <c r="F11" s="59">
        <f>F10</f>
        <v>0</v>
      </c>
    </row>
    <row r="12" spans="1:6" ht="56" x14ac:dyDescent="0.3">
      <c r="A12" s="57" t="s">
        <v>67</v>
      </c>
      <c r="B12" s="27" t="s">
        <v>92</v>
      </c>
      <c r="C12" s="297">
        <v>13</v>
      </c>
      <c r="D12" s="298"/>
      <c r="E12" s="58">
        <v>0</v>
      </c>
      <c r="F12" s="59">
        <f>C12*E12</f>
        <v>0</v>
      </c>
    </row>
    <row r="13" spans="1:6" ht="56" x14ac:dyDescent="0.3">
      <c r="A13" s="57" t="s">
        <v>54</v>
      </c>
      <c r="B13" s="27" t="s">
        <v>92</v>
      </c>
      <c r="C13" s="287">
        <v>2</v>
      </c>
      <c r="D13" s="288"/>
      <c r="E13" s="58">
        <v>0</v>
      </c>
      <c r="F13" s="59">
        <f>C13*E13</f>
        <v>0</v>
      </c>
    </row>
    <row r="14" spans="1:6" ht="56" x14ac:dyDescent="0.3">
      <c r="A14" s="57" t="s">
        <v>55</v>
      </c>
      <c r="B14" s="27" t="s">
        <v>92</v>
      </c>
      <c r="C14" s="297">
        <v>2</v>
      </c>
      <c r="D14" s="298"/>
      <c r="E14" s="58">
        <v>0</v>
      </c>
      <c r="F14" s="59">
        <f>C14*E14</f>
        <v>0</v>
      </c>
    </row>
    <row r="15" spans="1:6" ht="56" x14ac:dyDescent="0.3">
      <c r="A15" s="62" t="s">
        <v>56</v>
      </c>
      <c r="B15" s="27" t="s">
        <v>92</v>
      </c>
      <c r="C15" s="289">
        <v>2</v>
      </c>
      <c r="D15" s="289"/>
      <c r="E15" s="58">
        <v>0</v>
      </c>
      <c r="F15" s="63">
        <f>C15*E15</f>
        <v>0</v>
      </c>
    </row>
    <row r="16" spans="1:6" ht="31.9" customHeight="1" x14ac:dyDescent="0.3">
      <c r="A16" s="64"/>
      <c r="B16" s="29"/>
      <c r="C16" s="292"/>
      <c r="D16" s="293"/>
      <c r="E16" s="67" t="s">
        <v>51</v>
      </c>
      <c r="F16" s="68">
        <f>SUM(F12:F15)</f>
        <v>0</v>
      </c>
    </row>
    <row r="17" spans="1:6" ht="41.5" customHeight="1" thickBot="1" x14ac:dyDescent="0.35">
      <c r="A17" s="294"/>
      <c r="B17" s="294"/>
      <c r="C17" s="294"/>
      <c r="D17" s="294"/>
      <c r="E17" s="294"/>
      <c r="F17" s="294"/>
    </row>
    <row r="18" spans="1:6" ht="45" customHeight="1" thickBot="1" x14ac:dyDescent="0.35">
      <c r="A18" s="71" t="s">
        <v>4</v>
      </c>
      <c r="B18" s="72" t="s">
        <v>93</v>
      </c>
      <c r="C18" s="40" t="s">
        <v>94</v>
      </c>
      <c r="D18" s="118" t="s">
        <v>57</v>
      </c>
      <c r="E18" s="119" t="s">
        <v>90</v>
      </c>
      <c r="F18" s="79" t="s">
        <v>95</v>
      </c>
    </row>
    <row r="19" spans="1:6" ht="28" x14ac:dyDescent="0.3">
      <c r="A19" s="41" t="s">
        <v>60</v>
      </c>
      <c r="B19" s="27" t="s">
        <v>96</v>
      </c>
      <c r="C19" s="74">
        <v>21</v>
      </c>
      <c r="D19" s="74">
        <v>1</v>
      </c>
      <c r="E19" s="75">
        <v>0</v>
      </c>
      <c r="F19" s="76">
        <f>(C19*E19)</f>
        <v>0</v>
      </c>
    </row>
    <row r="20" spans="1:6" x14ac:dyDescent="0.3">
      <c r="A20" s="41"/>
      <c r="B20" s="32"/>
      <c r="C20" s="74"/>
      <c r="D20" s="74"/>
      <c r="E20" s="67" t="s">
        <v>51</v>
      </c>
      <c r="F20" s="76">
        <f>F19</f>
        <v>0</v>
      </c>
    </row>
    <row r="21" spans="1:6" ht="28" x14ac:dyDescent="0.3">
      <c r="A21" s="31" t="s">
        <v>52</v>
      </c>
      <c r="B21" s="27" t="s">
        <v>96</v>
      </c>
      <c r="C21" s="74">
        <v>8</v>
      </c>
      <c r="D21" s="74">
        <v>1</v>
      </c>
      <c r="E21" s="75">
        <v>0</v>
      </c>
      <c r="F21" s="76">
        <f>(C21*E21)*2</f>
        <v>0</v>
      </c>
    </row>
    <row r="22" spans="1:6" x14ac:dyDescent="0.3">
      <c r="A22" s="41"/>
      <c r="B22" s="32"/>
      <c r="C22" s="74"/>
      <c r="D22" s="74"/>
      <c r="E22" s="67" t="s">
        <v>51</v>
      </c>
      <c r="F22" s="76">
        <f>F21</f>
        <v>0</v>
      </c>
    </row>
    <row r="23" spans="1:6" ht="28" x14ac:dyDescent="0.3">
      <c r="A23" s="77" t="s">
        <v>67</v>
      </c>
      <c r="B23" s="27" t="s">
        <v>96</v>
      </c>
      <c r="C23" s="74">
        <v>6</v>
      </c>
      <c r="D23" s="74">
        <v>1</v>
      </c>
      <c r="E23" s="75">
        <v>0</v>
      </c>
      <c r="F23" s="76">
        <f>(C23*E23)*2</f>
        <v>0</v>
      </c>
    </row>
    <row r="24" spans="1:6" ht="28" x14ac:dyDescent="0.3">
      <c r="A24" s="31" t="s">
        <v>54</v>
      </c>
      <c r="B24" s="27" t="s">
        <v>96</v>
      </c>
      <c r="C24" s="74">
        <v>1</v>
      </c>
      <c r="D24" s="74">
        <v>1</v>
      </c>
      <c r="E24" s="75">
        <v>0</v>
      </c>
      <c r="F24" s="76">
        <f t="shared" ref="F24:F26" si="0">(C24*E24)*2</f>
        <v>0</v>
      </c>
    </row>
    <row r="25" spans="1:6" ht="28" x14ac:dyDescent="0.3">
      <c r="A25" s="31" t="s">
        <v>55</v>
      </c>
      <c r="B25" s="27" t="s">
        <v>96</v>
      </c>
      <c r="C25" s="74">
        <v>1</v>
      </c>
      <c r="D25" s="74">
        <v>1</v>
      </c>
      <c r="E25" s="75">
        <v>0</v>
      </c>
      <c r="F25" s="76">
        <f t="shared" si="0"/>
        <v>0</v>
      </c>
    </row>
    <row r="26" spans="1:6" ht="28.5" thickBot="1" x14ac:dyDescent="0.35">
      <c r="A26" s="31" t="s">
        <v>56</v>
      </c>
      <c r="B26" s="27" t="s">
        <v>96</v>
      </c>
      <c r="C26" s="74">
        <v>1</v>
      </c>
      <c r="D26" s="74">
        <v>1</v>
      </c>
      <c r="E26" s="122">
        <v>0</v>
      </c>
      <c r="F26" s="76">
        <f t="shared" si="0"/>
        <v>0</v>
      </c>
    </row>
    <row r="27" spans="1:6" ht="14.5" thickBot="1" x14ac:dyDescent="0.35">
      <c r="A27" s="120"/>
      <c r="B27" s="121"/>
      <c r="C27" s="121"/>
      <c r="D27" s="121"/>
      <c r="E27" s="123" t="s">
        <v>51</v>
      </c>
      <c r="F27" s="124">
        <f>SUM(F23:F26)</f>
        <v>0</v>
      </c>
    </row>
    <row r="28" spans="1:6" ht="28" x14ac:dyDescent="0.3">
      <c r="A28" s="80" t="s">
        <v>41</v>
      </c>
      <c r="F28" s="81"/>
    </row>
    <row r="29" spans="1:6" x14ac:dyDescent="0.3">
      <c r="A29" s="80" t="s">
        <v>42</v>
      </c>
      <c r="F29" s="81"/>
    </row>
    <row r="30" spans="1:6" ht="28" x14ac:dyDescent="0.3">
      <c r="A30" s="80" t="s">
        <v>43</v>
      </c>
      <c r="F30" s="81"/>
    </row>
    <row r="31" spans="1:6" ht="14.5" thickBot="1" x14ac:dyDescent="0.35">
      <c r="A31" s="82" t="s">
        <v>44</v>
      </c>
      <c r="B31" s="83"/>
      <c r="C31" s="83"/>
      <c r="D31" s="83"/>
      <c r="E31" s="83"/>
      <c r="F31" s="84"/>
    </row>
    <row r="32" spans="1:6" x14ac:dyDescent="0.3">
      <c r="A32" s="85"/>
      <c r="B32" s="86"/>
      <c r="F32" s="81"/>
    </row>
    <row r="33" spans="1:6" ht="14.5" thickBot="1" x14ac:dyDescent="0.35">
      <c r="A33" s="283" t="s">
        <v>97</v>
      </c>
      <c r="B33" s="284"/>
      <c r="C33" s="284"/>
      <c r="D33" s="284"/>
      <c r="E33" s="286"/>
      <c r="F33" s="81"/>
    </row>
    <row r="34" spans="1:6" ht="14.5" thickBot="1" x14ac:dyDescent="0.35">
      <c r="A34" s="275" t="s">
        <v>98</v>
      </c>
      <c r="B34" s="276"/>
      <c r="C34" s="276"/>
      <c r="D34" s="276"/>
      <c r="E34" s="277"/>
      <c r="F34" s="81"/>
    </row>
    <row r="35" spans="1:6" ht="46.5" thickBot="1" x14ac:dyDescent="0.35">
      <c r="A35" s="87" t="s">
        <v>72</v>
      </c>
      <c r="B35" s="1" t="s">
        <v>99</v>
      </c>
      <c r="C35" s="111" t="s">
        <v>100</v>
      </c>
      <c r="D35" s="87" t="s">
        <v>37</v>
      </c>
      <c r="E35" s="87" t="s">
        <v>75</v>
      </c>
      <c r="F35" s="81"/>
    </row>
    <row r="36" spans="1:6" ht="14.5" thickBot="1" x14ac:dyDescent="0.35">
      <c r="A36" s="4">
        <f>F16</f>
        <v>0</v>
      </c>
      <c r="B36" s="2">
        <f>F27</f>
        <v>0</v>
      </c>
      <c r="C36" s="113">
        <f>SUM(A36:B36)</f>
        <v>0</v>
      </c>
      <c r="D36" s="3">
        <f>0.15*C36</f>
        <v>0</v>
      </c>
      <c r="E36" s="3">
        <f>SUM(C36:D36)</f>
        <v>0</v>
      </c>
      <c r="F36" s="81"/>
    </row>
    <row r="37" spans="1:6" x14ac:dyDescent="0.3">
      <c r="A37" s="85"/>
      <c r="F37" s="81"/>
    </row>
    <row r="38" spans="1:6" ht="14.5" thickBot="1" x14ac:dyDescent="0.35">
      <c r="A38" s="283" t="s">
        <v>101</v>
      </c>
      <c r="B38" s="284"/>
      <c r="C38" s="284"/>
      <c r="D38" s="284"/>
      <c r="E38" s="286"/>
      <c r="F38" s="81"/>
    </row>
    <row r="39" spans="1:6" ht="15" customHeight="1" thickBot="1" x14ac:dyDescent="0.35">
      <c r="A39" s="275" t="s">
        <v>98</v>
      </c>
      <c r="B39" s="276"/>
      <c r="C39" s="276"/>
      <c r="D39" s="276"/>
      <c r="E39" s="277"/>
      <c r="F39" s="81"/>
    </row>
    <row r="40" spans="1:6" ht="46.5" thickBot="1" x14ac:dyDescent="0.35">
      <c r="A40" s="87" t="s">
        <v>72</v>
      </c>
      <c r="B40" s="1" t="s">
        <v>99</v>
      </c>
      <c r="C40" s="111" t="s">
        <v>100</v>
      </c>
      <c r="D40" s="87" t="s">
        <v>37</v>
      </c>
      <c r="E40" s="87" t="s">
        <v>75</v>
      </c>
      <c r="F40" s="81"/>
    </row>
    <row r="41" spans="1:6" ht="14.5" thickBot="1" x14ac:dyDescent="0.35">
      <c r="A41" s="4">
        <f>F9</f>
        <v>0</v>
      </c>
      <c r="B41" s="2">
        <f>F20</f>
        <v>0</v>
      </c>
      <c r="C41" s="113">
        <f>SUM(A41:B41)</f>
        <v>0</v>
      </c>
      <c r="D41" s="3">
        <f>0.15*C41</f>
        <v>0</v>
      </c>
      <c r="E41" s="3">
        <f>SUM(C41:D41)</f>
        <v>0</v>
      </c>
      <c r="F41" s="81"/>
    </row>
    <row r="42" spans="1:6" x14ac:dyDescent="0.3">
      <c r="A42" s="85"/>
      <c r="F42" s="81"/>
    </row>
    <row r="43" spans="1:6" ht="14.5" thickBot="1" x14ac:dyDescent="0.35">
      <c r="A43" s="283" t="s">
        <v>102</v>
      </c>
      <c r="B43" s="284"/>
      <c r="C43" s="284"/>
      <c r="D43" s="284"/>
      <c r="E43" s="286"/>
      <c r="F43" s="81"/>
    </row>
    <row r="44" spans="1:6" ht="15" customHeight="1" thickBot="1" x14ac:dyDescent="0.35">
      <c r="A44" s="275" t="s">
        <v>98</v>
      </c>
      <c r="B44" s="276"/>
      <c r="C44" s="276"/>
      <c r="D44" s="276"/>
      <c r="E44" s="277"/>
      <c r="F44" s="81"/>
    </row>
    <row r="45" spans="1:6" ht="46.5" thickBot="1" x14ac:dyDescent="0.35">
      <c r="A45" s="87" t="s">
        <v>72</v>
      </c>
      <c r="B45" s="1" t="s">
        <v>99</v>
      </c>
      <c r="C45" s="111" t="s">
        <v>100</v>
      </c>
      <c r="D45" s="87" t="s">
        <v>37</v>
      </c>
      <c r="E45" s="87" t="s">
        <v>75</v>
      </c>
      <c r="F45" s="81"/>
    </row>
    <row r="46" spans="1:6" ht="14.5" thickBot="1" x14ac:dyDescent="0.35">
      <c r="A46" s="4">
        <f>F11</f>
        <v>0</v>
      </c>
      <c r="B46" s="2">
        <f>F22</f>
        <v>0</v>
      </c>
      <c r="C46" s="113">
        <f>SUM(A46:B46)</f>
        <v>0</v>
      </c>
      <c r="D46" s="3">
        <f>0.15*C46</f>
        <v>0</v>
      </c>
      <c r="E46" s="3">
        <f>SUM(C46:D46)</f>
        <v>0</v>
      </c>
      <c r="F46" s="81"/>
    </row>
    <row r="47" spans="1:6" x14ac:dyDescent="0.3">
      <c r="A47" s="85"/>
      <c r="F47" s="81"/>
    </row>
    <row r="48" spans="1:6" ht="14.5" thickBot="1" x14ac:dyDescent="0.35">
      <c r="A48" s="85"/>
      <c r="F48" s="81"/>
    </row>
    <row r="49" spans="1:6" ht="58.5" customHeight="1" thickBot="1" x14ac:dyDescent="0.35">
      <c r="A49" s="91" t="s">
        <v>78</v>
      </c>
      <c r="B49" s="281" t="s">
        <v>79</v>
      </c>
      <c r="C49" s="281"/>
      <c r="D49" s="281"/>
      <c r="E49" s="282"/>
      <c r="F49" s="81"/>
    </row>
    <row r="50" spans="1:6" ht="14.5" thickBot="1" x14ac:dyDescent="0.35">
      <c r="A50" s="92"/>
      <c r="B50" s="83"/>
      <c r="C50" s="83"/>
      <c r="D50" s="83"/>
      <c r="E50" s="83"/>
      <c r="F50" s="84"/>
    </row>
  </sheetData>
  <mergeCells count="19">
    <mergeCell ref="C15:D15"/>
    <mergeCell ref="C16:D16"/>
    <mergeCell ref="A17:F17"/>
    <mergeCell ref="B49:E49"/>
    <mergeCell ref="A33:E33"/>
    <mergeCell ref="A38:E38"/>
    <mergeCell ref="A43:E43"/>
    <mergeCell ref="A34:E34"/>
    <mergeCell ref="A39:E39"/>
    <mergeCell ref="A44:E44"/>
    <mergeCell ref="C12:D12"/>
    <mergeCell ref="C10:D10"/>
    <mergeCell ref="C13:D13"/>
    <mergeCell ref="C14:D14"/>
    <mergeCell ref="A1:F1"/>
    <mergeCell ref="A5:E5"/>
    <mergeCell ref="A6:E6"/>
    <mergeCell ref="C7:D7"/>
    <mergeCell ref="C8:D8"/>
  </mergeCells>
  <pageMargins left="0.7" right="0.7" top="0.75" bottom="0.75" header="0.3" footer="0.3"/>
  <pageSetup paperSize="9" scale="56" fitToWidth="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8A5A2-B4BC-4694-9320-22C7F28B74B2}">
  <sheetPr>
    <pageSetUpPr fitToPage="1"/>
  </sheetPr>
  <dimension ref="A1:F20"/>
  <sheetViews>
    <sheetView view="pageBreakPreview" topLeftCell="A29" zoomScaleNormal="100" zoomScaleSheetLayoutView="100" workbookViewId="0">
      <selection activeCell="H19" sqref="H19"/>
    </sheetView>
  </sheetViews>
  <sheetFormatPr defaultColWidth="8.81640625" defaultRowHeight="14" x14ac:dyDescent="0.3"/>
  <cols>
    <col min="1" max="1" width="33.453125" style="5" customWidth="1"/>
    <col min="2" max="2" width="40" style="5" customWidth="1"/>
    <col min="3" max="3" width="15.81640625" style="5" customWidth="1"/>
    <col min="4" max="4" width="15.1796875" style="5" customWidth="1"/>
    <col min="5" max="5" width="19.7265625" style="5" customWidth="1"/>
    <col min="6" max="6" width="24" style="5" customWidth="1"/>
    <col min="7" max="16384" width="8.81640625" style="5"/>
  </cols>
  <sheetData>
    <row r="1" spans="1:6" ht="14.5" thickBot="1" x14ac:dyDescent="0.35">
      <c r="A1" s="6"/>
      <c r="B1" s="7" t="s">
        <v>0</v>
      </c>
      <c r="C1" s="8"/>
      <c r="D1" s="8"/>
      <c r="E1" s="8"/>
      <c r="F1" s="9"/>
    </row>
    <row r="2" spans="1:6" x14ac:dyDescent="0.3">
      <c r="A2" s="10"/>
      <c r="B2" s="11"/>
      <c r="C2" s="11"/>
      <c r="D2" s="11"/>
      <c r="E2" s="11"/>
      <c r="F2" s="12"/>
    </row>
    <row r="3" spans="1:6" x14ac:dyDescent="0.3">
      <c r="A3" s="13"/>
      <c r="B3" s="14"/>
      <c r="C3" s="14"/>
      <c r="D3" s="14"/>
      <c r="E3" s="14"/>
      <c r="F3" s="15"/>
    </row>
    <row r="4" spans="1:6" x14ac:dyDescent="0.3">
      <c r="A4" s="13"/>
      <c r="B4" s="14"/>
      <c r="C4" s="14"/>
      <c r="D4" s="14"/>
      <c r="E4" s="14"/>
      <c r="F4" s="15"/>
    </row>
    <row r="5" spans="1:6" ht="15" x14ac:dyDescent="0.3">
      <c r="A5" s="301" t="s">
        <v>1</v>
      </c>
      <c r="B5" s="302"/>
      <c r="C5" s="302"/>
      <c r="D5" s="302"/>
      <c r="E5" s="302"/>
      <c r="F5" s="15"/>
    </row>
    <row r="6" spans="1:6" ht="14.5" thickBot="1" x14ac:dyDescent="0.35">
      <c r="A6" s="303" t="s">
        <v>2</v>
      </c>
      <c r="B6" s="304"/>
      <c r="C6" s="304"/>
      <c r="D6" s="304"/>
      <c r="E6" s="304"/>
      <c r="F6" s="16"/>
    </row>
    <row r="7" spans="1:6" ht="24" customHeight="1" x14ac:dyDescent="0.3">
      <c r="A7" s="17" t="s">
        <v>4</v>
      </c>
      <c r="B7" s="18" t="s">
        <v>5</v>
      </c>
      <c r="C7" s="305" t="s">
        <v>46</v>
      </c>
      <c r="D7" s="306"/>
      <c r="E7" s="236" t="s">
        <v>47</v>
      </c>
      <c r="F7" s="19" t="s">
        <v>48</v>
      </c>
    </row>
    <row r="8" spans="1:6" ht="78.75" customHeight="1" x14ac:dyDescent="0.3">
      <c r="A8" s="57" t="s">
        <v>49</v>
      </c>
      <c r="B8" s="21" t="s">
        <v>103</v>
      </c>
      <c r="C8" s="307">
        <v>110</v>
      </c>
      <c r="D8" s="308"/>
      <c r="E8" s="22"/>
      <c r="F8" s="23">
        <f>C8*E8</f>
        <v>0</v>
      </c>
    </row>
    <row r="9" spans="1:6" ht="15" customHeight="1" x14ac:dyDescent="0.3">
      <c r="A9" s="20"/>
      <c r="B9" s="21"/>
      <c r="C9" s="24"/>
      <c r="D9" s="25"/>
      <c r="E9" s="30" t="s">
        <v>51</v>
      </c>
      <c r="F9" s="23">
        <f>F8</f>
        <v>0</v>
      </c>
    </row>
    <row r="10" spans="1:6" ht="77.25" customHeight="1" x14ac:dyDescent="0.3">
      <c r="A10" s="62" t="s">
        <v>52</v>
      </c>
      <c r="B10" s="21" t="s">
        <v>103</v>
      </c>
      <c r="C10" s="300">
        <v>20</v>
      </c>
      <c r="D10" s="300"/>
      <c r="E10" s="22">
        <v>0</v>
      </c>
      <c r="F10" s="28">
        <f>C10*E10</f>
        <v>0</v>
      </c>
    </row>
    <row r="11" spans="1:6" x14ac:dyDescent="0.3">
      <c r="A11" s="109"/>
      <c r="B11" s="21"/>
      <c r="C11" s="24"/>
      <c r="D11" s="25"/>
      <c r="E11" s="30" t="s">
        <v>51</v>
      </c>
      <c r="F11" s="125">
        <f>F10</f>
        <v>0</v>
      </c>
    </row>
    <row r="12" spans="1:6" ht="70" x14ac:dyDescent="0.3">
      <c r="A12" s="20" t="s">
        <v>67</v>
      </c>
      <c r="B12" s="21" t="s">
        <v>103</v>
      </c>
      <c r="C12" s="309">
        <v>15</v>
      </c>
      <c r="D12" s="310"/>
      <c r="E12" s="22">
        <v>0</v>
      </c>
      <c r="F12" s="23">
        <f>C12*E12</f>
        <v>0</v>
      </c>
    </row>
    <row r="13" spans="1:6" ht="80.25" customHeight="1" x14ac:dyDescent="0.3">
      <c r="A13" s="20" t="s">
        <v>54</v>
      </c>
      <c r="B13" s="21" t="s">
        <v>103</v>
      </c>
      <c r="C13" s="307">
        <v>2</v>
      </c>
      <c r="D13" s="308"/>
      <c r="E13" s="22">
        <v>0</v>
      </c>
      <c r="F13" s="23">
        <f t="shared" ref="F13:F15" si="0">C13*E13</f>
        <v>0</v>
      </c>
    </row>
    <row r="14" spans="1:6" ht="76.5" customHeight="1" x14ac:dyDescent="0.3">
      <c r="A14" s="20" t="s">
        <v>55</v>
      </c>
      <c r="B14" s="21" t="s">
        <v>103</v>
      </c>
      <c r="C14" s="309">
        <v>2</v>
      </c>
      <c r="D14" s="310"/>
      <c r="E14" s="22">
        <v>0</v>
      </c>
      <c r="F14" s="23">
        <f t="shared" si="0"/>
        <v>0</v>
      </c>
    </row>
    <row r="15" spans="1:6" ht="80.25" customHeight="1" x14ac:dyDescent="0.3">
      <c r="A15" s="26" t="s">
        <v>56</v>
      </c>
      <c r="B15" s="27" t="s">
        <v>103</v>
      </c>
      <c r="C15" s="300">
        <v>2</v>
      </c>
      <c r="D15" s="300"/>
      <c r="E15" s="22">
        <v>0</v>
      </c>
      <c r="F15" s="23">
        <f t="shared" si="0"/>
        <v>0</v>
      </c>
    </row>
    <row r="16" spans="1:6" x14ac:dyDescent="0.3">
      <c r="A16" s="126"/>
      <c r="B16" s="127"/>
      <c r="C16" s="128"/>
      <c r="D16" s="128"/>
      <c r="E16" s="30" t="s">
        <v>51</v>
      </c>
      <c r="F16" s="28">
        <f>SUM(F12:F15)</f>
        <v>0</v>
      </c>
    </row>
    <row r="17" spans="1:6" x14ac:dyDescent="0.3">
      <c r="A17" s="36"/>
      <c r="F17" s="33"/>
    </row>
    <row r="18" spans="1:6" ht="14.5" thickBot="1" x14ac:dyDescent="0.35">
      <c r="A18" s="36"/>
      <c r="F18" s="33"/>
    </row>
    <row r="19" spans="1:6" ht="58.5" customHeight="1" thickBot="1" x14ac:dyDescent="0.35">
      <c r="A19" s="37" t="s">
        <v>78</v>
      </c>
      <c r="B19" s="281" t="s">
        <v>79</v>
      </c>
      <c r="C19" s="281"/>
      <c r="D19" s="281"/>
      <c r="E19" s="282"/>
      <c r="F19" s="33"/>
    </row>
    <row r="20" spans="1:6" ht="14.5" thickBot="1" x14ac:dyDescent="0.35">
      <c r="A20" s="38"/>
      <c r="B20" s="34"/>
      <c r="C20" s="34"/>
      <c r="D20" s="34"/>
      <c r="E20" s="34"/>
      <c r="F20" s="35"/>
    </row>
  </sheetData>
  <mergeCells count="10">
    <mergeCell ref="B19:E19"/>
    <mergeCell ref="C13:D13"/>
    <mergeCell ref="C14:D14"/>
    <mergeCell ref="C15:D15"/>
    <mergeCell ref="C12:D12"/>
    <mergeCell ref="C10:D10"/>
    <mergeCell ref="A5:E5"/>
    <mergeCell ref="A6:E6"/>
    <mergeCell ref="C7:D7"/>
    <mergeCell ref="C8:D8"/>
  </mergeCells>
  <pageMargins left="0.7" right="0.7" top="0.75" bottom="0.75" header="0.3" footer="0.3"/>
  <pageSetup paperSize="9" fitToWidth="0"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3AA5B-FCCF-4831-990C-E76EB095C764}">
  <sheetPr>
    <pageSetUpPr fitToPage="1"/>
  </sheetPr>
  <dimension ref="A1:K46"/>
  <sheetViews>
    <sheetView view="pageBreakPreview" topLeftCell="A44" zoomScaleNormal="100" zoomScaleSheetLayoutView="100" workbookViewId="0">
      <selection sqref="A1:F4"/>
    </sheetView>
  </sheetViews>
  <sheetFormatPr defaultColWidth="8.81640625" defaultRowHeight="14" x14ac:dyDescent="0.3"/>
  <cols>
    <col min="1" max="1" width="33.453125" style="42" customWidth="1"/>
    <col min="2" max="2" width="40" style="42" customWidth="1"/>
    <col min="3" max="3" width="15.81640625" style="42" customWidth="1"/>
    <col min="4" max="4" width="15.1796875" style="42" customWidth="1"/>
    <col min="5" max="5" width="20.7265625" style="42" customWidth="1"/>
    <col min="6" max="6" width="19.7265625" style="42" customWidth="1"/>
    <col min="7" max="7" width="23.26953125" style="42" bestFit="1" customWidth="1"/>
    <col min="8" max="9" width="24" style="42" customWidth="1"/>
    <col min="10" max="16384" width="8.81640625" style="42"/>
  </cols>
  <sheetData>
    <row r="1" spans="1:11" ht="14.5" customHeight="1" x14ac:dyDescent="0.3">
      <c r="A1" s="313" t="s">
        <v>1</v>
      </c>
      <c r="B1" s="314"/>
      <c r="C1" s="314"/>
      <c r="D1" s="314"/>
      <c r="E1" s="314"/>
      <c r="F1" s="314"/>
      <c r="G1" s="319"/>
      <c r="H1" s="320"/>
      <c r="I1" s="321"/>
    </row>
    <row r="2" spans="1:11" ht="14.5" customHeight="1" x14ac:dyDescent="0.3">
      <c r="A2" s="315"/>
      <c r="B2" s="316"/>
      <c r="C2" s="316"/>
      <c r="D2" s="316"/>
      <c r="E2" s="316"/>
      <c r="F2" s="316"/>
      <c r="G2" s="322"/>
      <c r="H2" s="323"/>
      <c r="I2" s="324"/>
    </row>
    <row r="3" spans="1:11" ht="14.5" customHeight="1" x14ac:dyDescent="0.3">
      <c r="A3" s="315"/>
      <c r="B3" s="316"/>
      <c r="C3" s="316"/>
      <c r="D3" s="316"/>
      <c r="E3" s="316"/>
      <c r="F3" s="316"/>
      <c r="G3" s="322"/>
      <c r="H3" s="323"/>
      <c r="I3" s="324"/>
    </row>
    <row r="4" spans="1:11" ht="15" customHeight="1" thickBot="1" x14ac:dyDescent="0.35">
      <c r="A4" s="317"/>
      <c r="B4" s="318"/>
      <c r="C4" s="318"/>
      <c r="D4" s="318"/>
      <c r="E4" s="318"/>
      <c r="F4" s="318"/>
      <c r="G4" s="322"/>
      <c r="H4" s="323"/>
      <c r="I4" s="324"/>
    </row>
    <row r="5" spans="1:11" ht="30" customHeight="1" thickBot="1" x14ac:dyDescent="0.35">
      <c r="A5" s="311" t="s">
        <v>2</v>
      </c>
      <c r="B5" s="312"/>
      <c r="C5" s="312"/>
      <c r="D5" s="312"/>
      <c r="E5" s="312"/>
      <c r="F5" s="312"/>
      <c r="G5" s="322"/>
      <c r="H5" s="323"/>
      <c r="I5" s="324"/>
    </row>
    <row r="6" spans="1:11" s="117" customFormat="1" ht="30" customHeight="1" x14ac:dyDescent="0.35">
      <c r="A6" s="114" t="s">
        <v>4</v>
      </c>
      <c r="B6" s="115" t="s">
        <v>5</v>
      </c>
      <c r="C6" s="295" t="s">
        <v>46</v>
      </c>
      <c r="D6" s="296"/>
      <c r="E6" s="235" t="s">
        <v>104</v>
      </c>
      <c r="F6" s="206" t="s">
        <v>91</v>
      </c>
      <c r="G6" s="322"/>
      <c r="H6" s="323"/>
      <c r="I6" s="324"/>
    </row>
    <row r="7" spans="1:11" ht="42" customHeight="1" x14ac:dyDescent="0.3">
      <c r="A7" s="57" t="s">
        <v>49</v>
      </c>
      <c r="B7" s="21" t="s">
        <v>105</v>
      </c>
      <c r="C7" s="287">
        <v>55</v>
      </c>
      <c r="D7" s="288"/>
      <c r="E7" s="58">
        <v>0</v>
      </c>
      <c r="F7" s="207">
        <f>C7*E7</f>
        <v>0</v>
      </c>
      <c r="G7" s="322"/>
      <c r="H7" s="323"/>
      <c r="I7" s="324"/>
    </row>
    <row r="8" spans="1:11" ht="14.5" customHeight="1" x14ac:dyDescent="0.3">
      <c r="A8" s="57"/>
      <c r="B8" s="21"/>
      <c r="C8" s="60"/>
      <c r="D8" s="61"/>
      <c r="E8" s="69" t="s">
        <v>51</v>
      </c>
      <c r="F8" s="207">
        <f>F7</f>
        <v>0</v>
      </c>
      <c r="G8" s="322"/>
      <c r="H8" s="323"/>
      <c r="I8" s="324"/>
    </row>
    <row r="9" spans="1:11" ht="42" customHeight="1" x14ac:dyDescent="0.3">
      <c r="A9" s="202" t="s">
        <v>52</v>
      </c>
      <c r="B9" s="21" t="s">
        <v>105</v>
      </c>
      <c r="C9" s="289">
        <v>18</v>
      </c>
      <c r="D9" s="289"/>
      <c r="E9" s="58">
        <v>0</v>
      </c>
      <c r="F9" s="208">
        <f>C9*E9</f>
        <v>0</v>
      </c>
      <c r="G9" s="322"/>
      <c r="H9" s="323"/>
      <c r="I9" s="324"/>
    </row>
    <row r="10" spans="1:11" ht="14.5" customHeight="1" x14ac:dyDescent="0.3">
      <c r="A10" s="57"/>
      <c r="B10" s="21"/>
      <c r="C10" s="60"/>
      <c r="D10" s="61"/>
      <c r="E10" s="69" t="s">
        <v>51</v>
      </c>
      <c r="F10" s="207">
        <f>F9</f>
        <v>0</v>
      </c>
      <c r="G10" s="322"/>
      <c r="H10" s="323"/>
      <c r="I10" s="324"/>
    </row>
    <row r="11" spans="1:11" ht="42" customHeight="1" x14ac:dyDescent="0.3">
      <c r="A11" s="57" t="s">
        <v>67</v>
      </c>
      <c r="B11" s="21" t="s">
        <v>105</v>
      </c>
      <c r="C11" s="297">
        <v>9</v>
      </c>
      <c r="D11" s="298"/>
      <c r="E11" s="58">
        <v>0</v>
      </c>
      <c r="F11" s="207">
        <f>C11*E11</f>
        <v>0</v>
      </c>
      <c r="G11" s="322"/>
      <c r="H11" s="323"/>
      <c r="I11" s="324"/>
    </row>
    <row r="12" spans="1:11" ht="42" customHeight="1" x14ac:dyDescent="0.3">
      <c r="A12" s="57" t="s">
        <v>54</v>
      </c>
      <c r="B12" s="21" t="s">
        <v>105</v>
      </c>
      <c r="C12" s="287">
        <v>2</v>
      </c>
      <c r="D12" s="288"/>
      <c r="E12" s="58">
        <v>0</v>
      </c>
      <c r="F12" s="207">
        <f t="shared" ref="F12:F14" si="0">C12*E12</f>
        <v>0</v>
      </c>
      <c r="G12" s="322"/>
      <c r="H12" s="323"/>
      <c r="I12" s="324"/>
    </row>
    <row r="13" spans="1:11" ht="42" customHeight="1" x14ac:dyDescent="0.3">
      <c r="A13" s="57" t="s">
        <v>55</v>
      </c>
      <c r="B13" s="21" t="s">
        <v>105</v>
      </c>
      <c r="C13" s="297">
        <v>2</v>
      </c>
      <c r="D13" s="298"/>
      <c r="E13" s="58">
        <v>0</v>
      </c>
      <c r="F13" s="207">
        <f t="shared" si="0"/>
        <v>0</v>
      </c>
      <c r="G13" s="322"/>
      <c r="H13" s="323"/>
      <c r="I13" s="324"/>
    </row>
    <row r="14" spans="1:11" ht="42" customHeight="1" x14ac:dyDescent="0.3">
      <c r="A14" s="202" t="s">
        <v>56</v>
      </c>
      <c r="B14" s="27" t="s">
        <v>105</v>
      </c>
      <c r="C14" s="289">
        <v>2</v>
      </c>
      <c r="D14" s="289"/>
      <c r="E14" s="58">
        <v>0</v>
      </c>
      <c r="F14" s="207">
        <f t="shared" si="0"/>
        <v>0</v>
      </c>
      <c r="G14" s="322"/>
      <c r="H14" s="323"/>
      <c r="I14" s="324"/>
    </row>
    <row r="15" spans="1:11" ht="15" customHeight="1" thickBot="1" x14ac:dyDescent="0.35">
      <c r="A15" s="203"/>
      <c r="B15" s="204"/>
      <c r="C15" s="332"/>
      <c r="D15" s="333"/>
      <c r="E15" s="205" t="s">
        <v>51</v>
      </c>
      <c r="F15" s="209">
        <f>SUM(F11:F14)</f>
        <v>0</v>
      </c>
      <c r="G15" s="322"/>
      <c r="H15" s="323"/>
      <c r="I15" s="324"/>
    </row>
    <row r="16" spans="1:11" ht="15" customHeight="1" thickBot="1" x14ac:dyDescent="0.35">
      <c r="A16" s="64"/>
      <c r="B16" s="29"/>
      <c r="C16" s="191"/>
      <c r="D16" s="66"/>
      <c r="E16" s="66"/>
      <c r="F16" s="193"/>
      <c r="G16" s="325"/>
      <c r="H16" s="326"/>
      <c r="I16" s="327"/>
      <c r="K16" s="70"/>
    </row>
    <row r="17" spans="1:9" ht="45" customHeight="1" thickBot="1" x14ac:dyDescent="0.35">
      <c r="A17" s="97" t="s">
        <v>4</v>
      </c>
      <c r="B17" s="98" t="s">
        <v>5</v>
      </c>
      <c r="C17" s="334" t="s">
        <v>106</v>
      </c>
      <c r="D17" s="335"/>
      <c r="E17" s="200" t="s">
        <v>107</v>
      </c>
      <c r="F17" s="100" t="s">
        <v>108</v>
      </c>
      <c r="G17" s="100" t="s">
        <v>109</v>
      </c>
      <c r="H17" s="194" t="s">
        <v>107</v>
      </c>
      <c r="I17" s="101" t="s">
        <v>110</v>
      </c>
    </row>
    <row r="18" spans="1:9" ht="58.5" customHeight="1" x14ac:dyDescent="0.3">
      <c r="A18" s="136" t="s">
        <v>49</v>
      </c>
      <c r="B18" s="137" t="s">
        <v>111</v>
      </c>
      <c r="C18" s="328">
        <v>1432</v>
      </c>
      <c r="D18" s="328"/>
      <c r="E18" s="188">
        <v>358</v>
      </c>
      <c r="F18" s="75">
        <v>0</v>
      </c>
      <c r="G18" s="199">
        <v>4</v>
      </c>
      <c r="H18" s="199">
        <f>C18/G18</f>
        <v>358</v>
      </c>
      <c r="I18" s="138">
        <f>F18*G18</f>
        <v>0</v>
      </c>
    </row>
    <row r="19" spans="1:9" ht="15" customHeight="1" x14ac:dyDescent="0.3">
      <c r="A19" s="136"/>
      <c r="B19" s="137"/>
      <c r="C19" s="330"/>
      <c r="D19" s="331"/>
      <c r="E19" s="187"/>
      <c r="F19" s="129"/>
      <c r="G19" s="129"/>
      <c r="H19" s="129" t="s">
        <v>51</v>
      </c>
      <c r="I19" s="138">
        <f>I18</f>
        <v>0</v>
      </c>
    </row>
    <row r="20" spans="1:9" ht="42" x14ac:dyDescent="0.3">
      <c r="A20" s="139" t="s">
        <v>52</v>
      </c>
      <c r="B20" s="39" t="s">
        <v>112</v>
      </c>
      <c r="C20" s="329">
        <f>C9*(52/2)</f>
        <v>468</v>
      </c>
      <c r="D20" s="329"/>
      <c r="E20" s="187">
        <v>117</v>
      </c>
      <c r="F20" s="58">
        <v>0</v>
      </c>
      <c r="G20" s="195">
        <v>4</v>
      </c>
      <c r="H20" s="195">
        <f>C20/G20</f>
        <v>117</v>
      </c>
      <c r="I20" s="130">
        <f>F20*G20</f>
        <v>0</v>
      </c>
    </row>
    <row r="21" spans="1:9" ht="15" customHeight="1" x14ac:dyDescent="0.3">
      <c r="A21" s="136"/>
      <c r="B21" s="137"/>
      <c r="C21" s="330"/>
      <c r="D21" s="331"/>
      <c r="E21" s="187"/>
      <c r="F21" s="129"/>
      <c r="G21" s="129"/>
      <c r="H21" s="129" t="s">
        <v>51</v>
      </c>
      <c r="I21" s="138">
        <f>I20</f>
        <v>0</v>
      </c>
    </row>
    <row r="22" spans="1:9" ht="42" x14ac:dyDescent="0.3">
      <c r="A22" s="139" t="s">
        <v>67</v>
      </c>
      <c r="B22" s="39" t="s">
        <v>113</v>
      </c>
      <c r="C22" s="329">
        <f>C11*(52/2)</f>
        <v>234</v>
      </c>
      <c r="D22" s="329"/>
      <c r="E22" s="187">
        <v>117</v>
      </c>
      <c r="F22" s="58">
        <v>0</v>
      </c>
      <c r="G22" s="195">
        <v>2</v>
      </c>
      <c r="H22" s="195">
        <f>C22/G22</f>
        <v>117</v>
      </c>
      <c r="I22" s="130">
        <f>F22*G22</f>
        <v>0</v>
      </c>
    </row>
    <row r="23" spans="1:9" ht="42" x14ac:dyDescent="0.3">
      <c r="A23" s="139" t="s">
        <v>54</v>
      </c>
      <c r="B23" s="39" t="s">
        <v>113</v>
      </c>
      <c r="C23" s="329">
        <f t="shared" ref="C23:C25" si="1">C12*(52/2)</f>
        <v>52</v>
      </c>
      <c r="D23" s="329"/>
      <c r="E23" s="187">
        <v>26</v>
      </c>
      <c r="F23" s="58">
        <v>0</v>
      </c>
      <c r="G23" s="195">
        <v>2</v>
      </c>
      <c r="H23" s="195">
        <f t="shared" ref="H23:H25" si="2">C23/G23</f>
        <v>26</v>
      </c>
      <c r="I23" s="130">
        <f>F23*G23</f>
        <v>0</v>
      </c>
    </row>
    <row r="24" spans="1:9" ht="42" x14ac:dyDescent="0.3">
      <c r="A24" s="139" t="s">
        <v>55</v>
      </c>
      <c r="B24" s="39" t="s">
        <v>114</v>
      </c>
      <c r="C24" s="329">
        <f t="shared" si="1"/>
        <v>52</v>
      </c>
      <c r="D24" s="329"/>
      <c r="E24" s="187">
        <v>26</v>
      </c>
      <c r="F24" s="58">
        <v>0</v>
      </c>
      <c r="G24" s="195">
        <v>2</v>
      </c>
      <c r="H24" s="195">
        <f t="shared" si="2"/>
        <v>26</v>
      </c>
      <c r="I24" s="130">
        <f t="shared" ref="I24:I25" si="3">F24*G24</f>
        <v>0</v>
      </c>
    </row>
    <row r="25" spans="1:9" ht="42.5" thickBot="1" x14ac:dyDescent="0.35">
      <c r="A25" s="139" t="s">
        <v>56</v>
      </c>
      <c r="B25" s="39" t="s">
        <v>114</v>
      </c>
      <c r="C25" s="329">
        <f t="shared" si="1"/>
        <v>52</v>
      </c>
      <c r="D25" s="329"/>
      <c r="E25" s="187">
        <v>26</v>
      </c>
      <c r="F25" s="201">
        <v>0</v>
      </c>
      <c r="G25" s="196">
        <v>2</v>
      </c>
      <c r="H25" s="196">
        <f t="shared" si="2"/>
        <v>26</v>
      </c>
      <c r="I25" s="130">
        <f t="shared" si="3"/>
        <v>0</v>
      </c>
    </row>
    <row r="26" spans="1:9" ht="14.5" thickBot="1" x14ac:dyDescent="0.35">
      <c r="A26" s="64"/>
      <c r="B26" s="29"/>
      <c r="C26" s="292"/>
      <c r="D26" s="293"/>
      <c r="E26" s="66"/>
      <c r="F26" s="197"/>
      <c r="G26" s="100"/>
      <c r="H26" s="197" t="s">
        <v>51</v>
      </c>
      <c r="I26" s="198">
        <f>SUM(I22:I25)</f>
        <v>0</v>
      </c>
    </row>
    <row r="27" spans="1:9" ht="14.5" thickBot="1" x14ac:dyDescent="0.35">
      <c r="A27" s="283" t="s">
        <v>71</v>
      </c>
      <c r="B27" s="284"/>
      <c r="C27" s="284"/>
      <c r="D27" s="284"/>
      <c r="E27" s="286"/>
      <c r="F27" s="286"/>
      <c r="G27" s="141"/>
      <c r="H27" s="141"/>
      <c r="I27" s="141"/>
    </row>
    <row r="28" spans="1:9" ht="14.5" thickBot="1" x14ac:dyDescent="0.35">
      <c r="A28" s="336" t="s">
        <v>26</v>
      </c>
      <c r="B28" s="337"/>
      <c r="C28" s="337"/>
      <c r="D28" s="337"/>
      <c r="E28" s="337"/>
      <c r="F28" s="338"/>
      <c r="G28" s="141"/>
      <c r="H28" s="141"/>
      <c r="I28" s="141"/>
    </row>
    <row r="29" spans="1:9" ht="70.5" thickBot="1" x14ac:dyDescent="0.35">
      <c r="A29" s="164" t="s">
        <v>72</v>
      </c>
      <c r="B29" s="165" t="s">
        <v>115</v>
      </c>
      <c r="C29" s="166" t="s">
        <v>116</v>
      </c>
      <c r="D29" s="164" t="s">
        <v>37</v>
      </c>
      <c r="E29" s="164"/>
      <c r="F29" s="164" t="s">
        <v>75</v>
      </c>
    </row>
    <row r="30" spans="1:9" ht="14.5" thickBot="1" x14ac:dyDescent="0.35">
      <c r="A30" s="167">
        <f>F15</f>
        <v>0</v>
      </c>
      <c r="B30" s="168">
        <f>I26</f>
        <v>0</v>
      </c>
      <c r="C30" s="169">
        <f>SUM(A30:B30)</f>
        <v>0</v>
      </c>
      <c r="D30" s="170">
        <f>0.15*C30</f>
        <v>0</v>
      </c>
      <c r="E30" s="170"/>
      <c r="F30" s="170">
        <f>SUM(C30:D30)</f>
        <v>0</v>
      </c>
    </row>
    <row r="31" spans="1:9" x14ac:dyDescent="0.3">
      <c r="A31" s="85"/>
    </row>
    <row r="32" spans="1:9" x14ac:dyDescent="0.3">
      <c r="A32" s="85"/>
    </row>
    <row r="33" spans="1:6" ht="14.5" thickBot="1" x14ac:dyDescent="0.35">
      <c r="A33" s="283" t="s">
        <v>117</v>
      </c>
      <c r="B33" s="284"/>
      <c r="C33" s="284"/>
      <c r="D33" s="284"/>
      <c r="E33" s="286"/>
      <c r="F33" s="286"/>
    </row>
    <row r="34" spans="1:6" ht="14.5" thickBot="1" x14ac:dyDescent="0.35">
      <c r="A34" s="336" t="s">
        <v>26</v>
      </c>
      <c r="B34" s="337"/>
      <c r="C34" s="337"/>
      <c r="D34" s="337"/>
      <c r="E34" s="337"/>
      <c r="F34" s="338"/>
    </row>
    <row r="35" spans="1:6" ht="70.5" thickBot="1" x14ac:dyDescent="0.35">
      <c r="A35" s="164" t="s">
        <v>72</v>
      </c>
      <c r="B35" s="165" t="s">
        <v>115</v>
      </c>
      <c r="C35" s="166" t="s">
        <v>116</v>
      </c>
      <c r="D35" s="164" t="s">
        <v>37</v>
      </c>
      <c r="E35" s="164"/>
      <c r="F35" s="164" t="s">
        <v>75</v>
      </c>
    </row>
    <row r="36" spans="1:6" ht="14.5" thickBot="1" x14ac:dyDescent="0.35">
      <c r="A36" s="167">
        <f>F8</f>
        <v>0</v>
      </c>
      <c r="B36" s="168">
        <f>I19</f>
        <v>0</v>
      </c>
      <c r="C36" s="169">
        <f>SUM(A36:B36)</f>
        <v>0</v>
      </c>
      <c r="D36" s="170">
        <f>0.15*C36</f>
        <v>0</v>
      </c>
      <c r="E36" s="170"/>
      <c r="F36" s="170">
        <f>SUM(C36:D36)</f>
        <v>0</v>
      </c>
    </row>
    <row r="37" spans="1:6" x14ac:dyDescent="0.3">
      <c r="A37" s="85"/>
    </row>
    <row r="38" spans="1:6" ht="14.5" thickBot="1" x14ac:dyDescent="0.35">
      <c r="A38" s="283" t="s">
        <v>118</v>
      </c>
      <c r="B38" s="284"/>
      <c r="C38" s="284"/>
      <c r="D38" s="284"/>
      <c r="E38" s="286"/>
      <c r="F38" s="286"/>
    </row>
    <row r="39" spans="1:6" ht="14.5" thickBot="1" x14ac:dyDescent="0.35">
      <c r="A39" s="336" t="s">
        <v>26</v>
      </c>
      <c r="B39" s="337"/>
      <c r="C39" s="337"/>
      <c r="D39" s="337"/>
      <c r="E39" s="337"/>
      <c r="F39" s="338"/>
    </row>
    <row r="40" spans="1:6" ht="70.5" thickBot="1" x14ac:dyDescent="0.35">
      <c r="A40" s="164" t="s">
        <v>72</v>
      </c>
      <c r="B40" s="165" t="s">
        <v>115</v>
      </c>
      <c r="C40" s="166" t="s">
        <v>116</v>
      </c>
      <c r="D40" s="164" t="s">
        <v>37</v>
      </c>
      <c r="E40" s="164"/>
      <c r="F40" s="164" t="s">
        <v>75</v>
      </c>
    </row>
    <row r="41" spans="1:6" ht="14.5" thickBot="1" x14ac:dyDescent="0.35">
      <c r="A41" s="167">
        <f>F10</f>
        <v>0</v>
      </c>
      <c r="B41" s="168">
        <f>I21</f>
        <v>0</v>
      </c>
      <c r="C41" s="169">
        <f>SUM(A41:B41)</f>
        <v>0</v>
      </c>
      <c r="D41" s="170">
        <f>0.15*C41</f>
        <v>0</v>
      </c>
      <c r="E41" s="170"/>
      <c r="F41" s="170">
        <f>SUM(C41:D41)</f>
        <v>0</v>
      </c>
    </row>
    <row r="42" spans="1:6" x14ac:dyDescent="0.3">
      <c r="A42" s="64"/>
      <c r="B42" s="29"/>
      <c r="C42" s="65"/>
      <c r="D42" s="66"/>
      <c r="E42" s="66"/>
      <c r="F42" s="140"/>
    </row>
    <row r="43" spans="1:6" ht="15" customHeight="1" x14ac:dyDescent="0.3">
      <c r="A43" s="339" t="s">
        <v>119</v>
      </c>
      <c r="B43" s="339"/>
      <c r="C43" s="339"/>
      <c r="D43" s="339"/>
      <c r="E43" s="339"/>
      <c r="F43" s="339"/>
    </row>
    <row r="44" spans="1:6" ht="14.5" customHeight="1" x14ac:dyDescent="0.3">
      <c r="A44" s="339"/>
      <c r="B44" s="339"/>
      <c r="C44" s="339"/>
      <c r="D44" s="339"/>
      <c r="E44" s="339"/>
      <c r="F44" s="339"/>
    </row>
    <row r="45" spans="1:6" ht="14.5" customHeight="1" thickBot="1" x14ac:dyDescent="0.35">
      <c r="A45" s="340"/>
      <c r="B45" s="340"/>
      <c r="C45" s="340"/>
      <c r="D45" s="340"/>
      <c r="E45" s="340"/>
      <c r="F45" s="340"/>
    </row>
    <row r="46" spans="1:6" ht="14.5" thickBot="1" x14ac:dyDescent="0.35">
      <c r="A46" s="92"/>
      <c r="B46" s="83"/>
      <c r="C46" s="83"/>
      <c r="D46" s="83"/>
      <c r="E46" s="83"/>
      <c r="F46" s="83"/>
    </row>
  </sheetData>
  <mergeCells count="28">
    <mergeCell ref="A38:F38"/>
    <mergeCell ref="A39:F39"/>
    <mergeCell ref="A43:F45"/>
    <mergeCell ref="C6:D6"/>
    <mergeCell ref="C7:D7"/>
    <mergeCell ref="C11:D11"/>
    <mergeCell ref="C9:D9"/>
    <mergeCell ref="A34:F34"/>
    <mergeCell ref="C24:D24"/>
    <mergeCell ref="C23:D23"/>
    <mergeCell ref="C25:D25"/>
    <mergeCell ref="C26:D26"/>
    <mergeCell ref="A27:F27"/>
    <mergeCell ref="A28:F28"/>
    <mergeCell ref="A33:F33"/>
    <mergeCell ref="A5:F5"/>
    <mergeCell ref="A1:F4"/>
    <mergeCell ref="G1:I16"/>
    <mergeCell ref="C18:D18"/>
    <mergeCell ref="C22:D22"/>
    <mergeCell ref="C19:D19"/>
    <mergeCell ref="C20:D20"/>
    <mergeCell ref="C21:D21"/>
    <mergeCell ref="C12:D12"/>
    <mergeCell ref="C13:D13"/>
    <mergeCell ref="C14:D14"/>
    <mergeCell ref="C15:D15"/>
    <mergeCell ref="C17:D17"/>
  </mergeCells>
  <pageMargins left="0.7" right="0.7" top="0.75" bottom="0.75" header="0.3" footer="0.3"/>
  <pageSetup paperSize="9" scale="59" fitToWidth="0"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6C05F-BB71-412A-8F7D-96495955E948}">
  <sheetPr>
    <pageSetUpPr fitToPage="1"/>
  </sheetPr>
  <dimension ref="A1:G50"/>
  <sheetViews>
    <sheetView view="pageBreakPreview" zoomScaleNormal="100" zoomScaleSheetLayoutView="100" workbookViewId="0">
      <selection activeCell="B9" sqref="B9"/>
    </sheetView>
  </sheetViews>
  <sheetFormatPr defaultColWidth="8.81640625" defaultRowHeight="14" x14ac:dyDescent="0.3"/>
  <cols>
    <col min="1" max="1" width="33.453125" style="42" customWidth="1"/>
    <col min="2" max="2" width="40" style="42" customWidth="1"/>
    <col min="3" max="4" width="15.81640625" style="42" customWidth="1"/>
    <col min="5" max="5" width="15.1796875" style="42" customWidth="1"/>
    <col min="6" max="6" width="19.7265625" style="42" customWidth="1"/>
    <col min="7" max="7" width="24" style="42" customWidth="1"/>
    <col min="8" max="16384" width="8.81640625" style="42"/>
  </cols>
  <sheetData>
    <row r="1" spans="1:7" x14ac:dyDescent="0.3">
      <c r="A1" s="47"/>
      <c r="B1" s="48"/>
      <c r="C1" s="48"/>
      <c r="D1" s="48"/>
      <c r="E1" s="48"/>
      <c r="F1" s="48"/>
      <c r="G1" s="49"/>
    </row>
    <row r="2" spans="1:7" x14ac:dyDescent="0.3">
      <c r="A2" s="50"/>
      <c r="B2" s="51"/>
      <c r="C2" s="51"/>
      <c r="D2" s="51"/>
      <c r="E2" s="51"/>
      <c r="F2" s="51"/>
      <c r="G2" s="52"/>
    </row>
    <row r="3" spans="1:7" x14ac:dyDescent="0.3">
      <c r="A3" s="50"/>
      <c r="B3" s="51"/>
      <c r="C3" s="51"/>
      <c r="D3" s="51"/>
      <c r="E3" s="51"/>
      <c r="F3" s="51"/>
      <c r="G3" s="52"/>
    </row>
    <row r="4" spans="1:7" ht="15" x14ac:dyDescent="0.3">
      <c r="A4" s="243" t="s">
        <v>1</v>
      </c>
      <c r="B4" s="244"/>
      <c r="C4" s="244"/>
      <c r="D4" s="244"/>
      <c r="E4" s="244"/>
      <c r="F4" s="244"/>
      <c r="G4" s="52"/>
    </row>
    <row r="5" spans="1:7" ht="14.5" thickBot="1" x14ac:dyDescent="0.35">
      <c r="A5" s="245" t="s">
        <v>2</v>
      </c>
      <c r="B5" s="246"/>
      <c r="C5" s="246"/>
      <c r="D5" s="246"/>
      <c r="E5" s="246"/>
      <c r="F5" s="246"/>
      <c r="G5" s="53"/>
    </row>
    <row r="6" spans="1:7" ht="24" customHeight="1" x14ac:dyDescent="0.3">
      <c r="A6" s="54" t="s">
        <v>4</v>
      </c>
      <c r="B6" s="55" t="s">
        <v>5</v>
      </c>
      <c r="C6" s="341" t="s">
        <v>46</v>
      </c>
      <c r="D6" s="342"/>
      <c r="E6" s="343"/>
      <c r="F6" s="234" t="s">
        <v>47</v>
      </c>
      <c r="G6" s="56" t="s">
        <v>48</v>
      </c>
    </row>
    <row r="7" spans="1:7" ht="56" x14ac:dyDescent="0.3">
      <c r="A7" s="57" t="s">
        <v>49</v>
      </c>
      <c r="B7" s="21" t="s">
        <v>120</v>
      </c>
      <c r="C7" s="287">
        <v>40</v>
      </c>
      <c r="D7" s="344"/>
      <c r="E7" s="288"/>
      <c r="F7" s="58">
        <v>0</v>
      </c>
      <c r="G7" s="59">
        <f>C7*F7</f>
        <v>0</v>
      </c>
    </row>
    <row r="8" spans="1:7" x14ac:dyDescent="0.3">
      <c r="A8" s="57"/>
      <c r="B8" s="21"/>
      <c r="C8" s="60"/>
      <c r="D8" s="210"/>
      <c r="E8" s="61"/>
      <c r="F8" s="129" t="s">
        <v>51</v>
      </c>
      <c r="G8" s="59">
        <f>G7</f>
        <v>0</v>
      </c>
    </row>
    <row r="9" spans="1:7" ht="56" x14ac:dyDescent="0.3">
      <c r="A9" s="62" t="s">
        <v>52</v>
      </c>
      <c r="B9" s="21" t="s">
        <v>120</v>
      </c>
      <c r="C9" s="289">
        <v>11</v>
      </c>
      <c r="D9" s="289"/>
      <c r="E9" s="289"/>
      <c r="F9" s="58">
        <v>0</v>
      </c>
      <c r="G9" s="63">
        <f>C9*F9</f>
        <v>0</v>
      </c>
    </row>
    <row r="10" spans="1:7" x14ac:dyDescent="0.3">
      <c r="A10" s="57"/>
      <c r="B10" s="21"/>
      <c r="C10" s="60"/>
      <c r="D10" s="210"/>
      <c r="E10" s="61"/>
      <c r="F10" s="129" t="s">
        <v>51</v>
      </c>
      <c r="G10" s="59">
        <f>G9</f>
        <v>0</v>
      </c>
    </row>
    <row r="11" spans="1:7" ht="56" x14ac:dyDescent="0.3">
      <c r="A11" s="57" t="s">
        <v>67</v>
      </c>
      <c r="B11" s="21" t="s">
        <v>120</v>
      </c>
      <c r="C11" s="297">
        <v>6</v>
      </c>
      <c r="D11" s="345"/>
      <c r="E11" s="298"/>
      <c r="F11" s="58">
        <v>0</v>
      </c>
      <c r="G11" s="59">
        <f>C11*F11</f>
        <v>0</v>
      </c>
    </row>
    <row r="12" spans="1:7" ht="56" x14ac:dyDescent="0.3">
      <c r="A12" s="57" t="s">
        <v>54</v>
      </c>
      <c r="B12" s="21" t="s">
        <v>120</v>
      </c>
      <c r="C12" s="287">
        <v>2</v>
      </c>
      <c r="D12" s="344"/>
      <c r="E12" s="288"/>
      <c r="F12" s="58">
        <v>0</v>
      </c>
      <c r="G12" s="59">
        <f t="shared" ref="G12:G14" si="0">C12*F12</f>
        <v>0</v>
      </c>
    </row>
    <row r="13" spans="1:7" ht="56" x14ac:dyDescent="0.3">
      <c r="A13" s="57" t="s">
        <v>55</v>
      </c>
      <c r="B13" s="21" t="s">
        <v>120</v>
      </c>
      <c r="C13" s="297">
        <v>2</v>
      </c>
      <c r="D13" s="345"/>
      <c r="E13" s="298"/>
      <c r="F13" s="58">
        <v>0</v>
      </c>
      <c r="G13" s="59">
        <f t="shared" si="0"/>
        <v>0</v>
      </c>
    </row>
    <row r="14" spans="1:7" ht="56" x14ac:dyDescent="0.3">
      <c r="A14" s="62" t="s">
        <v>56</v>
      </c>
      <c r="B14" s="27" t="s">
        <v>120</v>
      </c>
      <c r="C14" s="289">
        <v>2</v>
      </c>
      <c r="D14" s="289"/>
      <c r="E14" s="289"/>
      <c r="F14" s="58">
        <v>0</v>
      </c>
      <c r="G14" s="59">
        <f t="shared" si="0"/>
        <v>0</v>
      </c>
    </row>
    <row r="15" spans="1:7" ht="15" customHeight="1" x14ac:dyDescent="0.3">
      <c r="A15" s="64"/>
      <c r="B15" s="29"/>
      <c r="C15" s="292"/>
      <c r="D15" s="292"/>
      <c r="E15" s="293"/>
      <c r="F15" s="129" t="s">
        <v>51</v>
      </c>
      <c r="G15" s="130">
        <f>SUM(G11:G14)</f>
        <v>0</v>
      </c>
    </row>
    <row r="16" spans="1:7" ht="41.5" customHeight="1" thickBot="1" x14ac:dyDescent="0.35">
      <c r="A16" s="294"/>
      <c r="B16" s="294"/>
      <c r="C16" s="294"/>
      <c r="D16" s="294"/>
      <c r="E16" s="294"/>
      <c r="F16" s="294"/>
      <c r="G16" s="294"/>
    </row>
    <row r="17" spans="1:7" ht="45" customHeight="1" thickBot="1" x14ac:dyDescent="0.35">
      <c r="A17" s="71" t="s">
        <v>4</v>
      </c>
      <c r="B17" s="72" t="s">
        <v>121</v>
      </c>
      <c r="C17" s="190" t="s">
        <v>122</v>
      </c>
      <c r="D17" s="190" t="s">
        <v>123</v>
      </c>
      <c r="E17" s="40" t="s">
        <v>57</v>
      </c>
      <c r="F17" s="100" t="s">
        <v>108</v>
      </c>
      <c r="G17" s="73" t="s">
        <v>124</v>
      </c>
    </row>
    <row r="18" spans="1:7" ht="28" x14ac:dyDescent="0.3">
      <c r="A18" s="54" t="s">
        <v>60</v>
      </c>
      <c r="B18" s="32" t="s">
        <v>125</v>
      </c>
      <c r="C18" s="74">
        <f>C7*12</f>
        <v>480</v>
      </c>
      <c r="D18" s="74">
        <f>C18/4</f>
        <v>120</v>
      </c>
      <c r="E18" s="74">
        <v>4</v>
      </c>
      <c r="F18" s="75">
        <v>0</v>
      </c>
      <c r="G18" s="76">
        <f>F18*E18</f>
        <v>0</v>
      </c>
    </row>
    <row r="19" spans="1:7" x14ac:dyDescent="0.3">
      <c r="A19" s="54"/>
      <c r="B19" s="32"/>
      <c r="C19" s="74"/>
      <c r="D19" s="74"/>
      <c r="E19" s="74"/>
      <c r="F19" s="30" t="s">
        <v>51</v>
      </c>
      <c r="G19" s="76">
        <f>G18</f>
        <v>0</v>
      </c>
    </row>
    <row r="20" spans="1:7" ht="28" x14ac:dyDescent="0.3">
      <c r="A20" s="31" t="s">
        <v>52</v>
      </c>
      <c r="B20" s="32" t="s">
        <v>126</v>
      </c>
      <c r="C20" s="74">
        <f>C9*12</f>
        <v>132</v>
      </c>
      <c r="D20" s="74">
        <f>C20/E20</f>
        <v>66</v>
      </c>
      <c r="E20" s="74">
        <v>2</v>
      </c>
      <c r="F20" s="75">
        <v>0</v>
      </c>
      <c r="G20" s="76">
        <f>F20*E20</f>
        <v>0</v>
      </c>
    </row>
    <row r="21" spans="1:7" x14ac:dyDescent="0.3">
      <c r="A21" s="54"/>
      <c r="B21" s="32"/>
      <c r="C21" s="74"/>
      <c r="D21" s="74"/>
      <c r="E21" s="74"/>
      <c r="F21" s="30" t="s">
        <v>51</v>
      </c>
      <c r="G21" s="76">
        <f>G20</f>
        <v>0</v>
      </c>
    </row>
    <row r="22" spans="1:7" ht="28" x14ac:dyDescent="0.3">
      <c r="A22" s="31" t="s">
        <v>67</v>
      </c>
      <c r="B22" s="27" t="s">
        <v>127</v>
      </c>
      <c r="C22" s="74">
        <f>C11*12</f>
        <v>72</v>
      </c>
      <c r="D22" s="74">
        <f t="shared" ref="D22:D25" si="1">C22/E22</f>
        <v>72</v>
      </c>
      <c r="E22" s="74">
        <v>1</v>
      </c>
      <c r="F22" s="75">
        <v>0</v>
      </c>
      <c r="G22" s="78">
        <f>F22*E22</f>
        <v>0</v>
      </c>
    </row>
    <row r="23" spans="1:7" ht="28" x14ac:dyDescent="0.3">
      <c r="A23" s="31" t="s">
        <v>54</v>
      </c>
      <c r="B23" s="27" t="s">
        <v>127</v>
      </c>
      <c r="C23" s="74">
        <f>C12*12</f>
        <v>24</v>
      </c>
      <c r="D23" s="74">
        <f t="shared" si="1"/>
        <v>24</v>
      </c>
      <c r="E23" s="74">
        <v>1</v>
      </c>
      <c r="F23" s="75">
        <v>0</v>
      </c>
      <c r="G23" s="78">
        <f>F23*E23</f>
        <v>0</v>
      </c>
    </row>
    <row r="24" spans="1:7" ht="28" x14ac:dyDescent="0.3">
      <c r="A24" s="31" t="s">
        <v>55</v>
      </c>
      <c r="B24" s="27" t="s">
        <v>127</v>
      </c>
      <c r="C24" s="74">
        <f>C13*12</f>
        <v>24</v>
      </c>
      <c r="D24" s="74">
        <f t="shared" si="1"/>
        <v>24</v>
      </c>
      <c r="E24" s="74">
        <v>1</v>
      </c>
      <c r="F24" s="75">
        <v>0</v>
      </c>
      <c r="G24" s="78">
        <f t="shared" ref="G24:G25" si="2">F24*E24</f>
        <v>0</v>
      </c>
    </row>
    <row r="25" spans="1:7" ht="28.5" thickBot="1" x14ac:dyDescent="0.35">
      <c r="A25" s="31" t="s">
        <v>56</v>
      </c>
      <c r="B25" s="27" t="s">
        <v>127</v>
      </c>
      <c r="C25" s="74">
        <f>C14*12</f>
        <v>24</v>
      </c>
      <c r="D25" s="74">
        <f t="shared" si="1"/>
        <v>24</v>
      </c>
      <c r="E25" s="74">
        <v>1</v>
      </c>
      <c r="F25" s="122">
        <v>0</v>
      </c>
      <c r="G25" s="78">
        <f t="shared" si="2"/>
        <v>0</v>
      </c>
    </row>
    <row r="26" spans="1:7" x14ac:dyDescent="0.3">
      <c r="A26" s="80"/>
      <c r="F26" s="131" t="s">
        <v>51</v>
      </c>
      <c r="G26" s="132">
        <f>SUM(G22:G25)</f>
        <v>0</v>
      </c>
    </row>
    <row r="27" spans="1:7" ht="28" x14ac:dyDescent="0.3">
      <c r="A27" s="80" t="s">
        <v>41</v>
      </c>
      <c r="G27" s="81"/>
    </row>
    <row r="28" spans="1:7" x14ac:dyDescent="0.3">
      <c r="A28" s="80" t="s">
        <v>42</v>
      </c>
      <c r="G28" s="81"/>
    </row>
    <row r="29" spans="1:7" ht="28" x14ac:dyDescent="0.3">
      <c r="A29" s="80" t="s">
        <v>43</v>
      </c>
      <c r="G29" s="81"/>
    </row>
    <row r="30" spans="1:7" ht="14.5" thickBot="1" x14ac:dyDescent="0.35">
      <c r="A30" s="82" t="s">
        <v>44</v>
      </c>
      <c r="B30" s="83"/>
      <c r="C30" s="83"/>
      <c r="D30" s="83"/>
      <c r="E30" s="83"/>
      <c r="F30" s="83"/>
      <c r="G30" s="84"/>
    </row>
    <row r="31" spans="1:7" x14ac:dyDescent="0.3">
      <c r="A31" s="85"/>
      <c r="G31" s="81"/>
    </row>
    <row r="32" spans="1:7" ht="14.5" thickBot="1" x14ac:dyDescent="0.35">
      <c r="A32" s="283" t="s">
        <v>71</v>
      </c>
      <c r="B32" s="284"/>
      <c r="C32" s="284"/>
      <c r="D32" s="284"/>
      <c r="E32" s="284"/>
      <c r="F32" s="286"/>
      <c r="G32" s="81"/>
    </row>
    <row r="33" spans="1:7" ht="14.5" thickBot="1" x14ac:dyDescent="0.35">
      <c r="A33" s="275" t="s">
        <v>29</v>
      </c>
      <c r="B33" s="276"/>
      <c r="C33" s="276"/>
      <c r="D33" s="276"/>
      <c r="E33" s="276"/>
      <c r="F33" s="277"/>
      <c r="G33" s="81"/>
    </row>
    <row r="34" spans="1:7" ht="58.5" customHeight="1" thickBot="1" x14ac:dyDescent="0.35">
      <c r="A34" s="87" t="s">
        <v>72</v>
      </c>
      <c r="B34" s="1" t="s">
        <v>128</v>
      </c>
      <c r="C34" s="111" t="s">
        <v>116</v>
      </c>
      <c r="D34" s="87"/>
      <c r="E34" s="87" t="s">
        <v>37</v>
      </c>
      <c r="F34" s="87" t="s">
        <v>75</v>
      </c>
      <c r="G34" s="81"/>
    </row>
    <row r="35" spans="1:7" ht="14.5" thickBot="1" x14ac:dyDescent="0.35">
      <c r="A35" s="88">
        <f>G15</f>
        <v>0</v>
      </c>
      <c r="B35" s="89">
        <f>G26</f>
        <v>0</v>
      </c>
      <c r="C35" s="110">
        <f>SUM(A35:B35)</f>
        <v>0</v>
      </c>
      <c r="D35" s="211"/>
      <c r="E35" s="90">
        <f>0.15*C35</f>
        <v>0</v>
      </c>
      <c r="F35" s="90">
        <f>SUM(C35:E35)</f>
        <v>0</v>
      </c>
      <c r="G35" s="84"/>
    </row>
    <row r="36" spans="1:7" x14ac:dyDescent="0.3">
      <c r="A36" s="85"/>
    </row>
    <row r="37" spans="1:7" x14ac:dyDescent="0.3">
      <c r="A37" s="85"/>
    </row>
    <row r="38" spans="1:7" ht="14.5" thickBot="1" x14ac:dyDescent="0.35">
      <c r="A38" s="283" t="s">
        <v>117</v>
      </c>
      <c r="B38" s="284"/>
      <c r="C38" s="284"/>
      <c r="D38" s="284"/>
      <c r="E38" s="284"/>
      <c r="F38" s="286"/>
    </row>
    <row r="39" spans="1:7" ht="14.5" thickBot="1" x14ac:dyDescent="0.35">
      <c r="A39" s="275" t="s">
        <v>29</v>
      </c>
      <c r="B39" s="276"/>
      <c r="C39" s="276"/>
      <c r="D39" s="276"/>
      <c r="E39" s="276"/>
      <c r="F39" s="277"/>
    </row>
    <row r="40" spans="1:7" ht="46.5" thickBot="1" x14ac:dyDescent="0.35">
      <c r="A40" s="87" t="s">
        <v>72</v>
      </c>
      <c r="B40" s="1" t="s">
        <v>128</v>
      </c>
      <c r="C40" s="111" t="s">
        <v>116</v>
      </c>
      <c r="D40" s="87"/>
      <c r="E40" s="87" t="s">
        <v>37</v>
      </c>
      <c r="F40" s="87" t="s">
        <v>75</v>
      </c>
    </row>
    <row r="41" spans="1:7" ht="14.5" thickBot="1" x14ac:dyDescent="0.35">
      <c r="A41" s="88">
        <f>G8</f>
        <v>0</v>
      </c>
      <c r="B41" s="89">
        <f>G19</f>
        <v>0</v>
      </c>
      <c r="C41" s="110">
        <f>SUM(A41:B41)</f>
        <v>0</v>
      </c>
      <c r="D41" s="211"/>
      <c r="E41" s="90">
        <f>0.15*C41</f>
        <v>0</v>
      </c>
      <c r="F41" s="90">
        <f>SUM(C41:E41)</f>
        <v>0</v>
      </c>
    </row>
    <row r="42" spans="1:7" x14ac:dyDescent="0.3">
      <c r="A42" s="85"/>
    </row>
    <row r="43" spans="1:7" ht="14.5" thickBot="1" x14ac:dyDescent="0.35">
      <c r="A43" s="283" t="s">
        <v>118</v>
      </c>
      <c r="B43" s="284"/>
      <c r="C43" s="284"/>
      <c r="D43" s="284"/>
      <c r="E43" s="284"/>
      <c r="F43" s="286"/>
    </row>
    <row r="44" spans="1:7" ht="14.5" thickBot="1" x14ac:dyDescent="0.35">
      <c r="A44" s="275" t="s">
        <v>29</v>
      </c>
      <c r="B44" s="276"/>
      <c r="C44" s="276"/>
      <c r="D44" s="276"/>
      <c r="E44" s="276"/>
      <c r="F44" s="277"/>
    </row>
    <row r="45" spans="1:7" ht="46.5" thickBot="1" x14ac:dyDescent="0.35">
      <c r="A45" s="87" t="s">
        <v>72</v>
      </c>
      <c r="B45" s="1" t="s">
        <v>128</v>
      </c>
      <c r="C45" s="111" t="s">
        <v>116</v>
      </c>
      <c r="D45" s="87"/>
      <c r="E45" s="87" t="s">
        <v>37</v>
      </c>
      <c r="F45" s="87" t="s">
        <v>75</v>
      </c>
    </row>
    <row r="46" spans="1:7" ht="14.5" thickBot="1" x14ac:dyDescent="0.35">
      <c r="A46" s="88">
        <f>G21</f>
        <v>0</v>
      </c>
      <c r="B46" s="89">
        <f>G21</f>
        <v>0</v>
      </c>
      <c r="C46" s="110">
        <f>SUM(A46:B46)</f>
        <v>0</v>
      </c>
      <c r="D46" s="211"/>
      <c r="E46" s="90">
        <f>0.15*C46</f>
        <v>0</v>
      </c>
      <c r="F46" s="90">
        <f>SUM(C46:E46)</f>
        <v>0</v>
      </c>
    </row>
    <row r="47" spans="1:7" x14ac:dyDescent="0.3">
      <c r="A47" s="85"/>
    </row>
    <row r="48" spans="1:7" ht="14.5" thickBot="1" x14ac:dyDescent="0.35">
      <c r="A48" s="85"/>
    </row>
    <row r="49" spans="1:6" ht="25" thickBot="1" x14ac:dyDescent="0.35">
      <c r="A49" s="91" t="s">
        <v>78</v>
      </c>
      <c r="B49" s="281" t="s">
        <v>79</v>
      </c>
      <c r="C49" s="281"/>
      <c r="D49" s="281"/>
      <c r="E49" s="281"/>
      <c r="F49" s="282"/>
    </row>
    <row r="50" spans="1:6" ht="14.5" thickBot="1" x14ac:dyDescent="0.35">
      <c r="A50" s="92"/>
      <c r="B50" s="83"/>
      <c r="C50" s="83"/>
      <c r="D50" s="83"/>
      <c r="E50" s="83"/>
      <c r="F50" s="83"/>
    </row>
  </sheetData>
  <mergeCells count="18">
    <mergeCell ref="B49:F49"/>
    <mergeCell ref="A43:F43"/>
    <mergeCell ref="A44:F44"/>
    <mergeCell ref="A32:F32"/>
    <mergeCell ref="A33:F33"/>
    <mergeCell ref="A38:F38"/>
    <mergeCell ref="A39:F39"/>
    <mergeCell ref="C12:E12"/>
    <mergeCell ref="C13:E13"/>
    <mergeCell ref="C14:E14"/>
    <mergeCell ref="C15:E15"/>
    <mergeCell ref="A16:G16"/>
    <mergeCell ref="A4:F4"/>
    <mergeCell ref="A5:F5"/>
    <mergeCell ref="C6:E6"/>
    <mergeCell ref="C7:E7"/>
    <mergeCell ref="C11:E11"/>
    <mergeCell ref="C9:E9"/>
  </mergeCells>
  <pageMargins left="0.7" right="0.7" top="0.75" bottom="0.75" header="0.3" footer="0.3"/>
  <pageSetup paperSize="9" scale="58" fitToWidth="0" orientation="portrait" horizontalDpi="300" verticalDpi="300"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9ECA8-29CA-4013-9307-811F73C8D7DC}">
  <sheetPr>
    <pageSetUpPr fitToPage="1"/>
  </sheetPr>
  <dimension ref="A1:F52"/>
  <sheetViews>
    <sheetView view="pageBreakPreview" topLeftCell="A18" zoomScaleNormal="100" zoomScaleSheetLayoutView="100" workbookViewId="0">
      <selection activeCell="B8" sqref="B8"/>
    </sheetView>
  </sheetViews>
  <sheetFormatPr defaultColWidth="8.81640625" defaultRowHeight="14" x14ac:dyDescent="0.3"/>
  <cols>
    <col min="1" max="1" width="33.453125" style="42" customWidth="1"/>
    <col min="2" max="2" width="40" style="42" customWidth="1"/>
    <col min="3" max="3" width="15.81640625" style="42" customWidth="1"/>
    <col min="4" max="4" width="15.1796875" style="42" customWidth="1"/>
    <col min="5" max="5" width="19.7265625" style="42" customWidth="1"/>
    <col min="6" max="6" width="24" style="42" customWidth="1"/>
    <col min="7" max="16384" width="8.81640625" style="42"/>
  </cols>
  <sheetData>
    <row r="1" spans="1:6" ht="14.5" thickBot="1" x14ac:dyDescent="0.35">
      <c r="A1" s="43"/>
      <c r="B1" s="44" t="s">
        <v>0</v>
      </c>
      <c r="C1" s="45"/>
      <c r="D1" s="45"/>
      <c r="E1" s="45"/>
      <c r="F1" s="46"/>
    </row>
    <row r="2" spans="1:6" x14ac:dyDescent="0.3">
      <c r="A2" s="47"/>
      <c r="B2" s="48"/>
      <c r="C2" s="48"/>
      <c r="D2" s="48"/>
      <c r="E2" s="48"/>
      <c r="F2" s="49"/>
    </row>
    <row r="3" spans="1:6" x14ac:dyDescent="0.3">
      <c r="A3" s="50"/>
      <c r="B3" s="51"/>
      <c r="C3" s="51"/>
      <c r="D3" s="51"/>
      <c r="E3" s="51"/>
      <c r="F3" s="52"/>
    </row>
    <row r="4" spans="1:6" x14ac:dyDescent="0.3">
      <c r="A4" s="50"/>
      <c r="B4" s="51"/>
      <c r="C4" s="51"/>
      <c r="D4" s="51"/>
      <c r="E4" s="51"/>
      <c r="F4" s="52"/>
    </row>
    <row r="5" spans="1:6" ht="15" x14ac:dyDescent="0.3">
      <c r="A5" s="243" t="s">
        <v>1</v>
      </c>
      <c r="B5" s="244"/>
      <c r="C5" s="244"/>
      <c r="D5" s="244"/>
      <c r="E5" s="244"/>
      <c r="F5" s="52"/>
    </row>
    <row r="6" spans="1:6" ht="14.5" thickBot="1" x14ac:dyDescent="0.35">
      <c r="A6" s="245" t="s">
        <v>2</v>
      </c>
      <c r="B6" s="246"/>
      <c r="C6" s="246"/>
      <c r="D6" s="246"/>
      <c r="E6" s="246"/>
      <c r="F6" s="53"/>
    </row>
    <row r="7" spans="1:6" s="117" customFormat="1" ht="24" customHeight="1" x14ac:dyDescent="0.35">
      <c r="A7" s="114" t="s">
        <v>4</v>
      </c>
      <c r="B7" s="115" t="s">
        <v>5</v>
      </c>
      <c r="C7" s="295" t="s">
        <v>46</v>
      </c>
      <c r="D7" s="296"/>
      <c r="E7" s="235" t="s">
        <v>47</v>
      </c>
      <c r="F7" s="116" t="s">
        <v>48</v>
      </c>
    </row>
    <row r="8" spans="1:6" ht="42" x14ac:dyDescent="0.3">
      <c r="A8" s="57" t="s">
        <v>49</v>
      </c>
      <c r="B8" s="21" t="s">
        <v>129</v>
      </c>
      <c r="C8" s="287">
        <v>40</v>
      </c>
      <c r="D8" s="288"/>
      <c r="E8" s="58">
        <v>0</v>
      </c>
      <c r="F8" s="59">
        <f>C8*E8</f>
        <v>0</v>
      </c>
    </row>
    <row r="9" spans="1:6" ht="15" customHeight="1" x14ac:dyDescent="0.3">
      <c r="A9" s="57"/>
      <c r="B9" s="21"/>
      <c r="C9" s="60"/>
      <c r="D9" s="61"/>
      <c r="E9" s="69" t="s">
        <v>51</v>
      </c>
      <c r="F9" s="59">
        <f>F8</f>
        <v>0</v>
      </c>
    </row>
    <row r="10" spans="1:6" ht="42" x14ac:dyDescent="0.3">
      <c r="A10" s="62" t="s">
        <v>52</v>
      </c>
      <c r="B10" s="21" t="s">
        <v>130</v>
      </c>
      <c r="C10" s="289">
        <v>10</v>
      </c>
      <c r="D10" s="289"/>
      <c r="E10" s="58">
        <v>0</v>
      </c>
      <c r="F10" s="63">
        <f>C10*E10</f>
        <v>0</v>
      </c>
    </row>
    <row r="11" spans="1:6" ht="15" customHeight="1" x14ac:dyDescent="0.3">
      <c r="A11" s="57"/>
      <c r="B11" s="21"/>
      <c r="C11" s="60"/>
      <c r="D11" s="61"/>
      <c r="E11" s="69" t="s">
        <v>51</v>
      </c>
      <c r="F11" s="59">
        <f>F10</f>
        <v>0</v>
      </c>
    </row>
    <row r="12" spans="1:6" ht="42" x14ac:dyDescent="0.3">
      <c r="A12" s="57" t="s">
        <v>67</v>
      </c>
      <c r="B12" s="21" t="s">
        <v>130</v>
      </c>
      <c r="C12" s="297">
        <v>9</v>
      </c>
      <c r="D12" s="298"/>
      <c r="E12" s="58">
        <v>0</v>
      </c>
      <c r="F12" s="59">
        <f>C12*E12</f>
        <v>0</v>
      </c>
    </row>
    <row r="13" spans="1:6" ht="42" x14ac:dyDescent="0.3">
      <c r="A13" s="57" t="s">
        <v>54</v>
      </c>
      <c r="B13" s="21" t="s">
        <v>130</v>
      </c>
      <c r="C13" s="287">
        <v>2</v>
      </c>
      <c r="D13" s="288"/>
      <c r="E13" s="58">
        <v>0</v>
      </c>
      <c r="F13" s="59">
        <f t="shared" ref="F13:F15" si="0">C13*E13</f>
        <v>0</v>
      </c>
    </row>
    <row r="14" spans="1:6" ht="42" x14ac:dyDescent="0.3">
      <c r="A14" s="57" t="s">
        <v>55</v>
      </c>
      <c r="B14" s="21" t="s">
        <v>130</v>
      </c>
      <c r="C14" s="297">
        <v>2</v>
      </c>
      <c r="D14" s="298"/>
      <c r="E14" s="58">
        <v>0</v>
      </c>
      <c r="F14" s="59">
        <f t="shared" si="0"/>
        <v>0</v>
      </c>
    </row>
    <row r="15" spans="1:6" ht="42" x14ac:dyDescent="0.3">
      <c r="A15" s="62" t="s">
        <v>56</v>
      </c>
      <c r="B15" s="27" t="s">
        <v>130</v>
      </c>
      <c r="C15" s="289">
        <v>2</v>
      </c>
      <c r="D15" s="289"/>
      <c r="E15" s="58">
        <v>0</v>
      </c>
      <c r="F15" s="59">
        <f t="shared" si="0"/>
        <v>0</v>
      </c>
    </row>
    <row r="16" spans="1:6" ht="15" customHeight="1" x14ac:dyDescent="0.3">
      <c r="A16" s="64"/>
      <c r="B16" s="29"/>
      <c r="C16" s="292"/>
      <c r="D16" s="293"/>
      <c r="E16" s="69" t="s">
        <v>51</v>
      </c>
      <c r="F16" s="63">
        <f>SUM(F12:F15)</f>
        <v>0</v>
      </c>
    </row>
    <row r="17" spans="1:6" ht="41.5" customHeight="1" thickBot="1" x14ac:dyDescent="0.35">
      <c r="A17" s="294"/>
      <c r="B17" s="294"/>
      <c r="C17" s="294"/>
      <c r="D17" s="294"/>
      <c r="E17" s="294"/>
      <c r="F17" s="294"/>
    </row>
    <row r="18" spans="1:6" s="117" customFormat="1" ht="42.5" thickBot="1" x14ac:dyDescent="0.4">
      <c r="A18" s="133" t="s">
        <v>4</v>
      </c>
      <c r="B18" s="134" t="s">
        <v>5</v>
      </c>
      <c r="C18" s="189" t="s">
        <v>131</v>
      </c>
      <c r="D18" s="134" t="s">
        <v>57</v>
      </c>
      <c r="E18" s="237" t="s">
        <v>132</v>
      </c>
      <c r="F18" s="135" t="s">
        <v>124</v>
      </c>
    </row>
    <row r="19" spans="1:6" ht="28" x14ac:dyDescent="0.3">
      <c r="A19" s="41" t="s">
        <v>60</v>
      </c>
      <c r="B19" s="32" t="s">
        <v>133</v>
      </c>
      <c r="C19" s="212">
        <v>365</v>
      </c>
      <c r="D19" s="74">
        <v>2</v>
      </c>
      <c r="E19" s="75">
        <v>0</v>
      </c>
      <c r="F19" s="76">
        <f>E19*D19</f>
        <v>0</v>
      </c>
    </row>
    <row r="20" spans="1:6" x14ac:dyDescent="0.3">
      <c r="A20" s="41"/>
      <c r="B20" s="32"/>
      <c r="C20" s="212"/>
      <c r="D20" s="74"/>
      <c r="E20" s="69" t="s">
        <v>51</v>
      </c>
      <c r="F20" s="76">
        <f>F19</f>
        <v>0</v>
      </c>
    </row>
    <row r="21" spans="1:6" ht="28" x14ac:dyDescent="0.3">
      <c r="A21" s="31" t="s">
        <v>52</v>
      </c>
      <c r="B21" s="32" t="s">
        <v>133</v>
      </c>
      <c r="C21" s="212">
        <v>92</v>
      </c>
      <c r="D21" s="74">
        <v>2</v>
      </c>
      <c r="E21" s="75">
        <v>0</v>
      </c>
      <c r="F21" s="76">
        <f>D21*E21</f>
        <v>0</v>
      </c>
    </row>
    <row r="22" spans="1:6" x14ac:dyDescent="0.3">
      <c r="A22" s="41"/>
      <c r="B22" s="32"/>
      <c r="C22" s="212"/>
      <c r="D22" s="74"/>
      <c r="E22" s="69" t="s">
        <v>51</v>
      </c>
      <c r="F22" s="76">
        <f>F21</f>
        <v>0</v>
      </c>
    </row>
    <row r="23" spans="1:6" ht="28" x14ac:dyDescent="0.3">
      <c r="A23" s="77" t="s">
        <v>67</v>
      </c>
      <c r="B23" s="32" t="s">
        <v>133</v>
      </c>
      <c r="C23" s="212">
        <v>40</v>
      </c>
      <c r="D23" s="74">
        <v>2</v>
      </c>
      <c r="E23" s="75">
        <v>0</v>
      </c>
      <c r="F23" s="76">
        <f>D23*E23</f>
        <v>0</v>
      </c>
    </row>
    <row r="24" spans="1:6" ht="28" x14ac:dyDescent="0.3">
      <c r="A24" s="31" t="s">
        <v>54</v>
      </c>
      <c r="B24" s="32" t="s">
        <v>133</v>
      </c>
      <c r="C24" s="212">
        <v>19</v>
      </c>
      <c r="D24" s="74">
        <v>2</v>
      </c>
      <c r="E24" s="75">
        <v>0</v>
      </c>
      <c r="F24" s="76">
        <f t="shared" ref="F24:F26" si="1">D24*E24</f>
        <v>0</v>
      </c>
    </row>
    <row r="25" spans="1:6" ht="28" x14ac:dyDescent="0.3">
      <c r="A25" s="31" t="s">
        <v>55</v>
      </c>
      <c r="B25" s="32" t="s">
        <v>133</v>
      </c>
      <c r="C25" s="212">
        <v>19</v>
      </c>
      <c r="D25" s="74">
        <v>2</v>
      </c>
      <c r="E25" s="75">
        <v>0</v>
      </c>
      <c r="F25" s="76">
        <f t="shared" si="1"/>
        <v>0</v>
      </c>
    </row>
    <row r="26" spans="1:6" ht="28.5" thickBot="1" x14ac:dyDescent="0.35">
      <c r="A26" s="31" t="s">
        <v>56</v>
      </c>
      <c r="B26" s="32" t="s">
        <v>133</v>
      </c>
      <c r="C26" s="212">
        <v>19</v>
      </c>
      <c r="D26" s="74">
        <v>2</v>
      </c>
      <c r="E26" s="75">
        <v>0</v>
      </c>
      <c r="F26" s="76">
        <f t="shared" si="1"/>
        <v>0</v>
      </c>
    </row>
    <row r="27" spans="1:6" ht="14.5" thickBot="1" x14ac:dyDescent="0.35">
      <c r="A27" s="120"/>
      <c r="B27" s="121"/>
      <c r="C27" s="121"/>
      <c r="D27" s="121"/>
      <c r="E27" s="123" t="s">
        <v>51</v>
      </c>
      <c r="F27" s="124">
        <f>SUM(F23:F26)</f>
        <v>0</v>
      </c>
    </row>
    <row r="28" spans="1:6" ht="28" x14ac:dyDescent="0.3">
      <c r="A28" s="80" t="s">
        <v>41</v>
      </c>
      <c r="F28" s="81"/>
    </row>
    <row r="29" spans="1:6" x14ac:dyDescent="0.3">
      <c r="A29" s="80" t="s">
        <v>42</v>
      </c>
      <c r="F29" s="81"/>
    </row>
    <row r="30" spans="1:6" ht="28" x14ac:dyDescent="0.3">
      <c r="A30" s="80" t="s">
        <v>43</v>
      </c>
      <c r="F30" s="81"/>
    </row>
    <row r="31" spans="1:6" ht="14.5" thickBot="1" x14ac:dyDescent="0.35">
      <c r="A31" s="82" t="s">
        <v>44</v>
      </c>
      <c r="B31" s="83"/>
      <c r="C31" s="83"/>
      <c r="D31" s="83"/>
      <c r="E31" s="83"/>
      <c r="F31" s="84"/>
    </row>
    <row r="32" spans="1:6" x14ac:dyDescent="0.3">
      <c r="A32" s="85"/>
      <c r="F32" s="81"/>
    </row>
    <row r="33" spans="1:6" x14ac:dyDescent="0.3">
      <c r="A33" s="85"/>
      <c r="B33" s="86"/>
      <c r="F33" s="81"/>
    </row>
    <row r="34" spans="1:6" ht="14.5" thickBot="1" x14ac:dyDescent="0.35">
      <c r="A34" s="283" t="s">
        <v>71</v>
      </c>
      <c r="B34" s="284"/>
      <c r="C34" s="284"/>
      <c r="D34" s="284"/>
      <c r="E34" s="286"/>
      <c r="F34" s="81"/>
    </row>
    <row r="35" spans="1:6" ht="14.5" thickBot="1" x14ac:dyDescent="0.35">
      <c r="A35" s="275" t="s">
        <v>134</v>
      </c>
      <c r="B35" s="276"/>
      <c r="C35" s="276"/>
      <c r="D35" s="276"/>
      <c r="E35" s="277"/>
      <c r="F35" s="81"/>
    </row>
    <row r="36" spans="1:6" ht="46.5" thickBot="1" x14ac:dyDescent="0.35">
      <c r="A36" s="87" t="s">
        <v>72</v>
      </c>
      <c r="B36" s="1" t="s">
        <v>135</v>
      </c>
      <c r="C36" s="111" t="s">
        <v>136</v>
      </c>
      <c r="D36" s="87" t="s">
        <v>37</v>
      </c>
      <c r="E36" s="87" t="s">
        <v>75</v>
      </c>
      <c r="F36" s="81"/>
    </row>
    <row r="37" spans="1:6" ht="14.5" thickBot="1" x14ac:dyDescent="0.35">
      <c r="A37" s="88">
        <f>F16</f>
        <v>0</v>
      </c>
      <c r="B37" s="89">
        <f>F27</f>
        <v>0</v>
      </c>
      <c r="C37" s="110">
        <f>SUM(A37:B37)</f>
        <v>0</v>
      </c>
      <c r="D37" s="90">
        <f>0.15*C37</f>
        <v>0</v>
      </c>
      <c r="E37" s="90">
        <f>SUM(C37:D37)</f>
        <v>0</v>
      </c>
      <c r="F37" s="81"/>
    </row>
    <row r="38" spans="1:6" x14ac:dyDescent="0.3">
      <c r="A38" s="85"/>
      <c r="F38" s="81"/>
    </row>
    <row r="39" spans="1:6" x14ac:dyDescent="0.3">
      <c r="A39" s="85"/>
      <c r="F39" s="81"/>
    </row>
    <row r="40" spans="1:6" ht="14.5" thickBot="1" x14ac:dyDescent="0.35">
      <c r="A40" s="283" t="s">
        <v>117</v>
      </c>
      <c r="B40" s="284"/>
      <c r="C40" s="284"/>
      <c r="D40" s="284"/>
      <c r="E40" s="286"/>
      <c r="F40" s="81"/>
    </row>
    <row r="41" spans="1:6" ht="14.5" thickBot="1" x14ac:dyDescent="0.35">
      <c r="A41" s="275" t="s">
        <v>134</v>
      </c>
      <c r="B41" s="276"/>
      <c r="C41" s="276"/>
      <c r="D41" s="276"/>
      <c r="E41" s="277"/>
      <c r="F41" s="81"/>
    </row>
    <row r="42" spans="1:6" ht="46.5" thickBot="1" x14ac:dyDescent="0.35">
      <c r="A42" s="87" t="s">
        <v>72</v>
      </c>
      <c r="B42" s="1" t="s">
        <v>135</v>
      </c>
      <c r="C42" s="111" t="s">
        <v>136</v>
      </c>
      <c r="D42" s="87" t="s">
        <v>37</v>
      </c>
      <c r="E42" s="87" t="s">
        <v>75</v>
      </c>
      <c r="F42" s="81"/>
    </row>
    <row r="43" spans="1:6" ht="14.5" thickBot="1" x14ac:dyDescent="0.35">
      <c r="A43" s="88">
        <f>F9</f>
        <v>0</v>
      </c>
      <c r="B43" s="89">
        <f>F20</f>
        <v>0</v>
      </c>
      <c r="C43" s="110">
        <f>SUM(A43:B43)</f>
        <v>0</v>
      </c>
      <c r="D43" s="90">
        <f>0.15*C43</f>
        <v>0</v>
      </c>
      <c r="E43" s="90">
        <f>SUM(C43:D43)</f>
        <v>0</v>
      </c>
      <c r="F43" s="81"/>
    </row>
    <row r="44" spans="1:6" x14ac:dyDescent="0.3">
      <c r="A44" s="85"/>
      <c r="F44" s="81"/>
    </row>
    <row r="45" spans="1:6" ht="14.5" thickBot="1" x14ac:dyDescent="0.35">
      <c r="A45" s="283" t="s">
        <v>118</v>
      </c>
      <c r="B45" s="284"/>
      <c r="C45" s="284"/>
      <c r="D45" s="284"/>
      <c r="E45" s="286"/>
      <c r="F45" s="81"/>
    </row>
    <row r="46" spans="1:6" ht="14.5" thickBot="1" x14ac:dyDescent="0.35">
      <c r="A46" s="275" t="s">
        <v>134</v>
      </c>
      <c r="B46" s="276"/>
      <c r="C46" s="276"/>
      <c r="D46" s="276"/>
      <c r="E46" s="277"/>
      <c r="F46" s="81"/>
    </row>
    <row r="47" spans="1:6" ht="46.5" thickBot="1" x14ac:dyDescent="0.35">
      <c r="A47" s="87" t="s">
        <v>72</v>
      </c>
      <c r="B47" s="1" t="s">
        <v>135</v>
      </c>
      <c r="C47" s="111" t="s">
        <v>136</v>
      </c>
      <c r="D47" s="87" t="s">
        <v>37</v>
      </c>
      <c r="E47" s="87" t="s">
        <v>75</v>
      </c>
      <c r="F47" s="81"/>
    </row>
    <row r="48" spans="1:6" ht="14.5" thickBot="1" x14ac:dyDescent="0.35">
      <c r="A48" s="88">
        <f>F11</f>
        <v>0</v>
      </c>
      <c r="B48" s="89">
        <f>F22</f>
        <v>0</v>
      </c>
      <c r="C48" s="110">
        <f>SUM(A48:B48)</f>
        <v>0</v>
      </c>
      <c r="D48" s="90">
        <f>0.15*C48</f>
        <v>0</v>
      </c>
      <c r="E48" s="90">
        <f>SUM(C48:D48)</f>
        <v>0</v>
      </c>
      <c r="F48" s="81"/>
    </row>
    <row r="49" spans="1:6" x14ac:dyDescent="0.3">
      <c r="A49" s="85"/>
      <c r="F49" s="81"/>
    </row>
    <row r="50" spans="1:6" ht="14.5" thickBot="1" x14ac:dyDescent="0.35">
      <c r="A50" s="85"/>
      <c r="F50" s="81"/>
    </row>
    <row r="51" spans="1:6" ht="58.5" customHeight="1" thickBot="1" x14ac:dyDescent="0.35">
      <c r="A51" s="91" t="s">
        <v>78</v>
      </c>
      <c r="B51" s="281" t="s">
        <v>79</v>
      </c>
      <c r="C51" s="281"/>
      <c r="D51" s="281"/>
      <c r="E51" s="282"/>
      <c r="F51" s="81"/>
    </row>
    <row r="52" spans="1:6" ht="14.5" thickBot="1" x14ac:dyDescent="0.35">
      <c r="A52" s="92"/>
      <c r="B52" s="83"/>
      <c r="C52" s="83"/>
      <c r="D52" s="83"/>
      <c r="E52" s="83"/>
      <c r="F52" s="84"/>
    </row>
  </sheetData>
  <mergeCells count="18">
    <mergeCell ref="B51:E51"/>
    <mergeCell ref="A34:E34"/>
    <mergeCell ref="A40:E40"/>
    <mergeCell ref="A45:E45"/>
    <mergeCell ref="A35:E35"/>
    <mergeCell ref="A41:E41"/>
    <mergeCell ref="A46:E46"/>
    <mergeCell ref="C13:D13"/>
    <mergeCell ref="C14:D14"/>
    <mergeCell ref="C15:D15"/>
    <mergeCell ref="C16:D16"/>
    <mergeCell ref="A17:F17"/>
    <mergeCell ref="A5:E5"/>
    <mergeCell ref="A6:E6"/>
    <mergeCell ref="C7:D7"/>
    <mergeCell ref="C8:D8"/>
    <mergeCell ref="C12:D12"/>
    <mergeCell ref="C10:D10"/>
  </mergeCells>
  <pageMargins left="0.7" right="0.7" top="0.75" bottom="0.75" header="0.3" footer="0.3"/>
  <pageSetup paperSize="9" scale="60" fitToWidth="0"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1A231-5260-4B8B-889E-26E0FDFC32CA}">
  <sheetPr>
    <pageSetUpPr fitToPage="1"/>
  </sheetPr>
  <dimension ref="A1:H26"/>
  <sheetViews>
    <sheetView view="pageBreakPreview" zoomScaleNormal="100" zoomScaleSheetLayoutView="100" workbookViewId="0">
      <selection activeCell="J23" sqref="J23"/>
    </sheetView>
  </sheetViews>
  <sheetFormatPr defaultColWidth="8.81640625" defaultRowHeight="14" x14ac:dyDescent="0.3"/>
  <cols>
    <col min="1" max="1" width="33.453125" style="42" customWidth="1"/>
    <col min="2" max="2" width="40" style="42" customWidth="1"/>
    <col min="3" max="3" width="15.81640625" style="42" customWidth="1"/>
    <col min="4" max="5" width="15.1796875" style="42" customWidth="1"/>
    <col min="6" max="7" width="19.7265625" style="42" customWidth="1"/>
    <col min="8" max="8" width="24" style="42" customWidth="1"/>
    <col min="9" max="16384" width="8.81640625" style="42"/>
  </cols>
  <sheetData>
    <row r="1" spans="1:8" x14ac:dyDescent="0.3">
      <c r="A1" s="47"/>
      <c r="B1" s="48"/>
      <c r="C1" s="48"/>
      <c r="D1" s="48"/>
      <c r="E1" s="48"/>
      <c r="F1" s="48"/>
      <c r="G1" s="48"/>
      <c r="H1" s="49"/>
    </row>
    <row r="2" spans="1:8" x14ac:dyDescent="0.3">
      <c r="A2" s="50"/>
      <c r="B2" s="51"/>
      <c r="C2" s="51"/>
      <c r="D2" s="51"/>
      <c r="E2" s="51"/>
      <c r="F2" s="51"/>
      <c r="G2" s="51"/>
      <c r="H2" s="52"/>
    </row>
    <row r="3" spans="1:8" x14ac:dyDescent="0.3">
      <c r="A3" s="50"/>
      <c r="B3" s="51"/>
      <c r="C3" s="51"/>
      <c r="D3" s="51"/>
      <c r="E3" s="51"/>
      <c r="F3" s="51"/>
      <c r="G3" s="51"/>
      <c r="H3" s="52"/>
    </row>
    <row r="4" spans="1:8" ht="15" x14ac:dyDescent="0.3">
      <c r="A4" s="243" t="s">
        <v>1</v>
      </c>
      <c r="B4" s="244"/>
      <c r="C4" s="244"/>
      <c r="D4" s="244"/>
      <c r="E4" s="244"/>
      <c r="F4" s="244"/>
      <c r="G4" s="93"/>
      <c r="H4" s="52"/>
    </row>
    <row r="5" spans="1:8" ht="14.5" thickBot="1" x14ac:dyDescent="0.35">
      <c r="A5" s="245" t="s">
        <v>2</v>
      </c>
      <c r="B5" s="246"/>
      <c r="C5" s="246"/>
      <c r="D5" s="246"/>
      <c r="E5" s="246"/>
      <c r="F5" s="246"/>
      <c r="G5" s="94"/>
      <c r="H5" s="53"/>
    </row>
    <row r="6" spans="1:8" ht="45" customHeight="1" thickBot="1" x14ac:dyDescent="0.35">
      <c r="A6" s="71" t="s">
        <v>4</v>
      </c>
      <c r="B6" s="72" t="s">
        <v>5</v>
      </c>
      <c r="C6" s="40" t="s">
        <v>137</v>
      </c>
      <c r="D6" s="40" t="s">
        <v>57</v>
      </c>
      <c r="E6" s="40" t="s">
        <v>138</v>
      </c>
      <c r="F6" s="100" t="s">
        <v>139</v>
      </c>
      <c r="G6" s="73" t="s">
        <v>140</v>
      </c>
      <c r="H6" s="73" t="s">
        <v>124</v>
      </c>
    </row>
    <row r="7" spans="1:8" ht="28" x14ac:dyDescent="0.3">
      <c r="A7" s="41" t="s">
        <v>60</v>
      </c>
      <c r="B7" s="39" t="s">
        <v>141</v>
      </c>
      <c r="C7" s="147">
        <v>4</v>
      </c>
      <c r="D7" s="183">
        <v>12</v>
      </c>
      <c r="E7" s="183">
        <f>C7*D7</f>
        <v>48</v>
      </c>
      <c r="F7" s="75">
        <v>0</v>
      </c>
      <c r="G7" s="154">
        <f>C7*F7</f>
        <v>0</v>
      </c>
      <c r="H7" s="154">
        <f>12*G7</f>
        <v>0</v>
      </c>
    </row>
    <row r="8" spans="1:8" x14ac:dyDescent="0.3">
      <c r="A8" s="41"/>
      <c r="B8" s="39" t="s">
        <v>142</v>
      </c>
      <c r="C8" s="147">
        <v>10</v>
      </c>
      <c r="D8" s="183">
        <v>12</v>
      </c>
      <c r="E8" s="183">
        <f t="shared" ref="E8:E16" si="0">C8*D8</f>
        <v>120</v>
      </c>
      <c r="F8" s="75">
        <v>0</v>
      </c>
      <c r="G8" s="154">
        <f t="shared" ref="G8:G9" si="1">C8*F8</f>
        <v>0</v>
      </c>
      <c r="H8" s="154">
        <f t="shared" ref="H8:H9" si="2">12*G8</f>
        <v>0</v>
      </c>
    </row>
    <row r="9" spans="1:8" ht="14.5" thickBot="1" x14ac:dyDescent="0.35">
      <c r="A9" s="31"/>
      <c r="B9" s="39" t="s">
        <v>143</v>
      </c>
      <c r="C9" s="147">
        <v>4</v>
      </c>
      <c r="D9" s="183">
        <v>12</v>
      </c>
      <c r="E9" s="183">
        <f t="shared" si="0"/>
        <v>48</v>
      </c>
      <c r="F9" s="122">
        <v>0</v>
      </c>
      <c r="G9" s="154">
        <f t="shared" si="1"/>
        <v>0</v>
      </c>
      <c r="H9" s="154">
        <f t="shared" si="2"/>
        <v>0</v>
      </c>
    </row>
    <row r="10" spans="1:8" ht="14.5" thickBot="1" x14ac:dyDescent="0.35">
      <c r="A10" s="31"/>
      <c r="B10" s="39"/>
      <c r="C10" s="147"/>
      <c r="D10" s="183"/>
      <c r="E10" s="183"/>
      <c r="F10" s="123" t="s">
        <v>51</v>
      </c>
      <c r="G10" s="213">
        <f>SUM(G7:G9)</f>
        <v>0</v>
      </c>
      <c r="H10" s="214">
        <f>SUM(H7:H9)</f>
        <v>0</v>
      </c>
    </row>
    <row r="11" spans="1:8" ht="28" x14ac:dyDescent="0.3">
      <c r="A11" s="31" t="s">
        <v>52</v>
      </c>
      <c r="B11" s="39" t="s">
        <v>141</v>
      </c>
      <c r="C11" s="147">
        <v>3</v>
      </c>
      <c r="D11" s="183">
        <v>12</v>
      </c>
      <c r="E11" s="183">
        <f t="shared" si="0"/>
        <v>36</v>
      </c>
      <c r="F11" s="75">
        <v>0</v>
      </c>
      <c r="G11" s="154">
        <f>C11*F11</f>
        <v>0</v>
      </c>
      <c r="H11" s="154">
        <f>12*G11</f>
        <v>0</v>
      </c>
    </row>
    <row r="12" spans="1:8" x14ac:dyDescent="0.3">
      <c r="A12" s="31"/>
      <c r="B12" s="39" t="s">
        <v>142</v>
      </c>
      <c r="C12" s="147">
        <v>10</v>
      </c>
      <c r="D12" s="183">
        <v>12</v>
      </c>
      <c r="E12" s="183">
        <f t="shared" si="0"/>
        <v>120</v>
      </c>
      <c r="F12" s="75">
        <v>0</v>
      </c>
      <c r="G12" s="154">
        <f>C12*F12</f>
        <v>0</v>
      </c>
      <c r="H12" s="154">
        <f t="shared" ref="H12:H16" si="3">12*G12</f>
        <v>0</v>
      </c>
    </row>
    <row r="13" spans="1:8" ht="14.5" thickBot="1" x14ac:dyDescent="0.35">
      <c r="A13" s="31"/>
      <c r="B13" s="39" t="s">
        <v>143</v>
      </c>
      <c r="C13" s="147">
        <v>3</v>
      </c>
      <c r="D13" s="183">
        <v>12</v>
      </c>
      <c r="E13" s="183">
        <f t="shared" si="0"/>
        <v>36</v>
      </c>
      <c r="F13" s="122">
        <v>0</v>
      </c>
      <c r="G13" s="154">
        <f t="shared" ref="G13" si="4">C13*F13</f>
        <v>0</v>
      </c>
      <c r="H13" s="154">
        <f t="shared" si="3"/>
        <v>0</v>
      </c>
    </row>
    <row r="14" spans="1:8" ht="14.5" thickBot="1" x14ac:dyDescent="0.35">
      <c r="A14" s="31"/>
      <c r="B14" s="39"/>
      <c r="C14" s="147"/>
      <c r="D14" s="183"/>
      <c r="E14" s="183"/>
      <c r="F14" s="123" t="s">
        <v>51</v>
      </c>
      <c r="G14" s="213">
        <f>SUM(G11:G13)</f>
        <v>0</v>
      </c>
      <c r="H14" s="214">
        <f>SUM(H11:H13)</f>
        <v>0</v>
      </c>
    </row>
    <row r="15" spans="1:8" x14ac:dyDescent="0.3">
      <c r="A15" s="77" t="s">
        <v>67</v>
      </c>
      <c r="B15" s="39" t="s">
        <v>141</v>
      </c>
      <c r="C15" s="147">
        <v>1</v>
      </c>
      <c r="D15" s="183">
        <v>12</v>
      </c>
      <c r="E15" s="183">
        <f t="shared" si="0"/>
        <v>12</v>
      </c>
      <c r="F15" s="75">
        <v>0</v>
      </c>
      <c r="G15" s="154">
        <f t="shared" ref="G15:G16" si="5">C15*F15</f>
        <v>0</v>
      </c>
      <c r="H15" s="154">
        <f t="shared" si="3"/>
        <v>0</v>
      </c>
    </row>
    <row r="16" spans="1:8" ht="14.5" thickBot="1" x14ac:dyDescent="0.35">
      <c r="A16" s="31"/>
      <c r="B16" s="39" t="s">
        <v>143</v>
      </c>
      <c r="C16" s="147">
        <v>1</v>
      </c>
      <c r="D16" s="183">
        <v>12</v>
      </c>
      <c r="E16" s="183">
        <f t="shared" si="0"/>
        <v>12</v>
      </c>
      <c r="F16" s="75">
        <v>0</v>
      </c>
      <c r="G16" s="154">
        <f t="shared" si="5"/>
        <v>0</v>
      </c>
      <c r="H16" s="154">
        <f t="shared" si="3"/>
        <v>0</v>
      </c>
    </row>
    <row r="17" spans="1:8" ht="14.5" thickBot="1" x14ac:dyDescent="0.35">
      <c r="A17" s="120"/>
      <c r="B17" s="121"/>
      <c r="C17" s="121"/>
      <c r="D17" s="121"/>
      <c r="E17" s="121"/>
      <c r="F17" s="123" t="s">
        <v>51</v>
      </c>
      <c r="G17" s="124">
        <f>SUM(G15:G16)</f>
        <v>0</v>
      </c>
      <c r="H17" s="124">
        <f>SUM(H15:H16)</f>
        <v>0</v>
      </c>
    </row>
    <row r="18" spans="1:8" ht="28" x14ac:dyDescent="0.3">
      <c r="A18" s="80" t="s">
        <v>41</v>
      </c>
      <c r="B18" s="192"/>
      <c r="H18" s="81"/>
    </row>
    <row r="19" spans="1:8" x14ac:dyDescent="0.3">
      <c r="A19" s="80" t="s">
        <v>42</v>
      </c>
      <c r="H19" s="81"/>
    </row>
    <row r="20" spans="1:8" ht="28" x14ac:dyDescent="0.3">
      <c r="A20" s="80" t="s">
        <v>43</v>
      </c>
      <c r="H20" s="81"/>
    </row>
    <row r="21" spans="1:8" ht="14.5" thickBot="1" x14ac:dyDescent="0.35">
      <c r="A21" s="82" t="s">
        <v>44</v>
      </c>
      <c r="B21" s="83"/>
      <c r="C21" s="83"/>
      <c r="D21" s="83"/>
      <c r="E21" s="83"/>
      <c r="F21" s="83"/>
      <c r="G21" s="83"/>
      <c r="H21" s="84"/>
    </row>
    <row r="22" spans="1:8" x14ac:dyDescent="0.3">
      <c r="A22" s="85"/>
      <c r="H22" s="81"/>
    </row>
    <row r="23" spans="1:8" x14ac:dyDescent="0.3">
      <c r="A23" s="85"/>
      <c r="H23" s="81"/>
    </row>
    <row r="24" spans="1:8" ht="14.5" thickBot="1" x14ac:dyDescent="0.35">
      <c r="A24" s="85"/>
      <c r="H24" s="81"/>
    </row>
    <row r="25" spans="1:8" ht="58.5" customHeight="1" thickBot="1" x14ac:dyDescent="0.35">
      <c r="A25" s="91" t="s">
        <v>78</v>
      </c>
      <c r="B25" s="281" t="s">
        <v>79</v>
      </c>
      <c r="C25" s="281"/>
      <c r="D25" s="281"/>
      <c r="E25" s="281"/>
      <c r="F25" s="282"/>
      <c r="G25" s="153"/>
      <c r="H25" s="81"/>
    </row>
    <row r="26" spans="1:8" ht="14.5" thickBot="1" x14ac:dyDescent="0.35">
      <c r="A26" s="92"/>
      <c r="B26" s="83"/>
      <c r="C26" s="83"/>
      <c r="D26" s="83"/>
      <c r="E26" s="83"/>
      <c r="F26" s="83"/>
      <c r="G26" s="83"/>
      <c r="H26" s="84"/>
    </row>
  </sheetData>
  <mergeCells count="3">
    <mergeCell ref="B25:F25"/>
    <mergeCell ref="A4:F4"/>
    <mergeCell ref="A5:F5"/>
  </mergeCells>
  <pageMargins left="0.7" right="0.7" top="0.75" bottom="0.75" header="0.3" footer="0.3"/>
  <pageSetup paperSize="9" fitToWidth="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7490AFC14236143912FED636F35629B" ma:contentTypeVersion="14" ma:contentTypeDescription="Create a new document." ma:contentTypeScope="" ma:versionID="a18911bdfd28eec8e83d79cef46b81c7">
  <xsd:schema xmlns:xsd="http://www.w3.org/2001/XMLSchema" xmlns:xs="http://www.w3.org/2001/XMLSchema" xmlns:p="http://schemas.microsoft.com/office/2006/metadata/properties" xmlns:ns3="1f7c1cbf-357b-4651-bdd9-b063efd5de84" xmlns:ns4="fbe29586-a67c-4aa7-9380-3f482e31054c" targetNamespace="http://schemas.microsoft.com/office/2006/metadata/properties" ma:root="true" ma:fieldsID="859855b8e34eb3839c74298ce4c6a64a" ns3:_="" ns4:_="">
    <xsd:import namespace="1f7c1cbf-357b-4651-bdd9-b063efd5de84"/>
    <xsd:import namespace="fbe29586-a67c-4aa7-9380-3f482e31054c"/>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3:MediaServiceSearchProperties" minOccurs="0"/>
                <xsd:element ref="ns3:MediaServiceSystem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7c1cbf-357b-4651-bdd9-b063efd5de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SystemTags" ma:index="13" nillable="true" ma:displayName="MediaServiceSystemTags" ma:hidden="true" ma:internalName="MediaServiceSystemTags" ma:readOnly="true">
      <xsd:simpleType>
        <xsd:restriction base="dms:Note"/>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be29586-a67c-4aa7-9380-3f482e31054c"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1f7c1cbf-357b-4651-bdd9-b063efd5de84" xsi:nil="true"/>
  </documentManagement>
</p:properties>
</file>

<file path=customXml/itemProps1.xml><?xml version="1.0" encoding="utf-8"?>
<ds:datastoreItem xmlns:ds="http://schemas.openxmlformats.org/officeDocument/2006/customXml" ds:itemID="{9FBA1DCC-ECBA-4DAB-B8A6-1E5B235CBA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f7c1cbf-357b-4651-bdd9-b063efd5de84"/>
    <ds:schemaRef ds:uri="fbe29586-a67c-4aa7-9380-3f482e3105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D5792E4-F25A-475F-8733-89E724241382}">
  <ds:schemaRefs>
    <ds:schemaRef ds:uri="http://schemas.microsoft.com/sharepoint/v3/contenttype/forms"/>
  </ds:schemaRefs>
</ds:datastoreItem>
</file>

<file path=customXml/itemProps3.xml><?xml version="1.0" encoding="utf-8"?>
<ds:datastoreItem xmlns:ds="http://schemas.openxmlformats.org/officeDocument/2006/customXml" ds:itemID="{3AD696B3-2ADA-4452-89FD-DA3AC7142979}">
  <ds:schemaRefs>
    <ds:schemaRef ds:uri="http://schemas.microsoft.com/office/2006/metadata/properties"/>
    <ds:schemaRef ds:uri="http://schemas.microsoft.com/office/infopath/2007/PartnerControls"/>
    <ds:schemaRef ds:uri="1f7c1cbf-357b-4651-bdd9-b063efd5de8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SUMMARY SHEET</vt:lpstr>
      <vt:lpstr>SHE BINS </vt:lpstr>
      <vt:lpstr>HAND DRYERS</vt:lpstr>
      <vt:lpstr>WALL BINS</vt:lpstr>
      <vt:lpstr>TOILET ROLL HOLDERS</vt:lpstr>
      <vt:lpstr>SOAP DISPENSERS</vt:lpstr>
      <vt:lpstr>ROOM ENHANCERS</vt:lpstr>
      <vt:lpstr>SEAT WIPES AND DISPENSERS</vt:lpstr>
      <vt:lpstr>MISCALLANEOUS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lebza</dc:creator>
  <cp:keywords/>
  <dc:description/>
  <cp:lastModifiedBy>Tholakele Mzolo        Transnet Engineering   KDS</cp:lastModifiedBy>
  <cp:revision/>
  <dcterms:created xsi:type="dcterms:W3CDTF">2016-11-14T21:27:06Z</dcterms:created>
  <dcterms:modified xsi:type="dcterms:W3CDTF">2025-10-23T11:16:35Z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8cf86ee-526f-4536-9daf-d1ee8064d50e_Enabled">
    <vt:lpwstr>true</vt:lpwstr>
  </property>
  <property fmtid="{D5CDD505-2E9C-101B-9397-08002B2CF9AE}" pid="3" name="MSIP_Label_58cf86ee-526f-4536-9daf-d1ee8064d50e_SetDate">
    <vt:lpwstr>2025-02-13T10:53:57Z</vt:lpwstr>
  </property>
  <property fmtid="{D5CDD505-2E9C-101B-9397-08002B2CF9AE}" pid="4" name="MSIP_Label_58cf86ee-526f-4536-9daf-d1ee8064d50e_Method">
    <vt:lpwstr>Standard</vt:lpwstr>
  </property>
  <property fmtid="{D5CDD505-2E9C-101B-9397-08002B2CF9AE}" pid="5" name="MSIP_Label_58cf86ee-526f-4536-9daf-d1ee8064d50e_Name">
    <vt:lpwstr>Internal Only Information</vt:lpwstr>
  </property>
  <property fmtid="{D5CDD505-2E9C-101B-9397-08002B2CF9AE}" pid="6" name="MSIP_Label_58cf86ee-526f-4536-9daf-d1ee8064d50e_SiteId">
    <vt:lpwstr>a1a39996-f913-4016-a58a-361c60dec580</vt:lpwstr>
  </property>
  <property fmtid="{D5CDD505-2E9C-101B-9397-08002B2CF9AE}" pid="7" name="MSIP_Label_58cf86ee-526f-4536-9daf-d1ee8064d50e_ActionId">
    <vt:lpwstr>fb1dc271-6d47-4921-af28-0fff083c3491</vt:lpwstr>
  </property>
  <property fmtid="{D5CDD505-2E9C-101B-9397-08002B2CF9AE}" pid="8" name="MSIP_Label_58cf86ee-526f-4536-9daf-d1ee8064d50e_ContentBits">
    <vt:lpwstr>0</vt:lpwstr>
  </property>
  <property fmtid="{D5CDD505-2E9C-101B-9397-08002B2CF9AE}" pid="9" name="ContentTypeId">
    <vt:lpwstr>0x010100C7490AFC14236143912FED636F35629B</vt:lpwstr>
  </property>
</Properties>
</file>