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abasanb\Documents\"/>
    </mc:Choice>
  </mc:AlternateContent>
  <bookViews>
    <workbookView xWindow="0" yWindow="1220" windowWidth="19200" windowHeight="6420" tabRatio="738"/>
  </bookViews>
  <sheets>
    <sheet name="Technical Schedules" sheetId="2" r:id="rId1"/>
    <sheet name="Sizing calculator" sheetId="12" r:id="rId2"/>
    <sheet name="Options" sheetId="4" r:id="rId3"/>
    <sheet name="Controls" sheetId="7" r:id="rId4"/>
    <sheet name="Local Indications" sheetId="9" r:id="rId5"/>
    <sheet name="Local Warnings_Alarms" sheetId="10" r:id="rId6"/>
    <sheet name="Fuel_Oil Consumption" sheetId="3" r:id="rId7"/>
  </sheets>
  <definedNames>
    <definedName name="_tc2363920320" localSheetId="0">'Technical Schedules'!$B$320</definedName>
    <definedName name="_tc7511340086" localSheetId="0">'Technical Schedules'!$B$18</definedName>
    <definedName name="_tc7511420189" localSheetId="0">'Technical Schedules'!$B$133</definedName>
    <definedName name="_tc7511430197" localSheetId="0">'Technical Schedules'!$B$139</definedName>
    <definedName name="_tc7511430200" localSheetId="3">Controls!$A$5</definedName>
    <definedName name="_tc7511430201" localSheetId="3">Controls!$A$6</definedName>
    <definedName name="_tc7511440202" localSheetId="3">Controls!$A$7</definedName>
    <definedName name="_tc7511440203" localSheetId="3">Controls!#REF!</definedName>
    <definedName name="_tc7511440204" localSheetId="3">Controls!#REF!</definedName>
    <definedName name="_tc7511440205" localSheetId="3">Controls!#REF!</definedName>
    <definedName name="_tc7511440206" localSheetId="3">Controls!#REF!</definedName>
    <definedName name="_tc7511440207" localSheetId="3">Controls!#REF!</definedName>
    <definedName name="_tc7511440208" localSheetId="3">Controls!#REF!</definedName>
    <definedName name="_tc7511440209" localSheetId="3">Controls!#REF!</definedName>
    <definedName name="_tc7511440210" localSheetId="3">Controls!#REF!</definedName>
    <definedName name="_tc7511440211" localSheetId="3">Controls!$A$8</definedName>
    <definedName name="_tc7511440212" localSheetId="3">Controls!$A$9</definedName>
    <definedName name="_tc7511450213" localSheetId="3">Controls!#REF!</definedName>
    <definedName name="_tc7511450214" localSheetId="3">Controls!$A$10</definedName>
    <definedName name="_tc7511450215" localSheetId="3">Controls!#REF!</definedName>
    <definedName name="_tc7511450218" localSheetId="0">'Technical Schedules'!$B$139</definedName>
    <definedName name="_tc7511470233" localSheetId="3">Controls!$F$5</definedName>
    <definedName name="_tc7511470234" localSheetId="3">Controls!$F$6</definedName>
    <definedName name="_tc7511470235" localSheetId="3">Controls!$F$7</definedName>
    <definedName name="_tc7511470236" localSheetId="3">Controls!#REF!</definedName>
    <definedName name="_tc7511470237" localSheetId="3">Controls!#REF!</definedName>
    <definedName name="_tc7511500267" localSheetId="0">'Technical Schedules'!#REF!</definedName>
    <definedName name="_tc7511510269" localSheetId="4">'Local Indications'!$A$2</definedName>
    <definedName name="_tc7511510270" localSheetId="4">'Local Indications'!$A$3</definedName>
    <definedName name="_tc7511510271" localSheetId="4">'Local Indications'!$A$4</definedName>
    <definedName name="_tc7511510272" localSheetId="4">'Local Indications'!$A$5</definedName>
    <definedName name="_tc7511510273" localSheetId="4">'Local Indications'!$A$6</definedName>
    <definedName name="_tc7511510274" localSheetId="4">'Local Indications'!$A$7</definedName>
    <definedName name="_tc7511510275" localSheetId="4">'Local Indications'!$A$8</definedName>
    <definedName name="_tc7511510276" localSheetId="4">'Local Indications'!$A$9</definedName>
    <definedName name="_tc7511520277" localSheetId="4">'Local Indications'!$A$10</definedName>
    <definedName name="_tc7511520278" localSheetId="4">'Local Indications'!$A$11</definedName>
    <definedName name="_tc7511520279" localSheetId="4">'Local Indications'!$A$12</definedName>
    <definedName name="_tc7511520280" localSheetId="4">'Local Indications'!$A$13</definedName>
    <definedName name="_tc7511520283" localSheetId="5">'Local Warnings_Alarms'!$A$2</definedName>
    <definedName name="_tc7511520284" localSheetId="5">'Local Warnings_Alarms'!$A$3</definedName>
    <definedName name="_tc7511520285" localSheetId="5">'Local Warnings_Alarms'!$A$4</definedName>
    <definedName name="_tc7511520286" localSheetId="5">'Local Warnings_Alarms'!$A$5</definedName>
    <definedName name="_tc7511530287" localSheetId="5">'Local Warnings_Alarms'!#REF!</definedName>
    <definedName name="_tc7511530288" localSheetId="5">'Local Warnings_Alarms'!$A$6</definedName>
    <definedName name="_tc7511530289" localSheetId="5">'Local Warnings_Alarms'!$A$7</definedName>
    <definedName name="_tc7511530290" localSheetId="5">'Local Warnings_Alarms'!$A$8</definedName>
    <definedName name="_tc7511530291" localSheetId="5">'Local Warnings_Alarms'!$A$9</definedName>
    <definedName name="_tc7511530292" localSheetId="5">'Local Warnings_Alarms'!#REF!</definedName>
    <definedName name="_tc7511530293" localSheetId="5">'Local Warnings_Alarms'!#REF!</definedName>
    <definedName name="_tc7511530294" localSheetId="5">'Local Warnings_Alarms'!#REF!</definedName>
    <definedName name="_tc7511540295" localSheetId="5">'Local Warnings_Alarms'!$A$10</definedName>
    <definedName name="_tc7511540296" localSheetId="5">'Local Warnings_Alarms'!$A$11</definedName>
    <definedName name="_tc7511540297" localSheetId="5">'Local Warnings_Alarms'!#REF!</definedName>
    <definedName name="_tc7511540298" localSheetId="5">'Local Warnings_Alarms'!#REF!</definedName>
    <definedName name="_tc7511540299" localSheetId="5">'Local Warnings_Alarms'!#REF!</definedName>
    <definedName name="_tc7511540300" localSheetId="5">'Local Warnings_Alarms'!#REF!</definedName>
    <definedName name="_tc7511540301" localSheetId="5">'Local Warnings_Alarms'!#REF!</definedName>
    <definedName name="_tc7511540302" localSheetId="5">'Local Warnings_Alarms'!#REF!</definedName>
    <definedName name="_tc7511540303" localSheetId="5">'Local Warnings_Alarms'!#REF!</definedName>
    <definedName name="_tc7511550304" localSheetId="5">'Local Warnings_Alarms'!#REF!</definedName>
    <definedName name="_tc7511550305" localSheetId="5">'Local Warnings_Alarms'!$A$13</definedName>
    <definedName name="_tc7511550306" localSheetId="5">'Local Warnings_Alarms'!#REF!</definedName>
    <definedName name="_tc7511550307" localSheetId="5">'Local Warnings_Alarms'!#REF!</definedName>
    <definedName name="_tc7511550308" localSheetId="5">'Local Warnings_Alarms'!#REF!</definedName>
    <definedName name="_tc7511560313" localSheetId="0">'Technical Schedules'!$B$172</definedName>
    <definedName name="_tc7511560315" localSheetId="0">'Technical Schedules'!$B$173</definedName>
    <definedName name="_tc7511560316" localSheetId="0">'Technical Schedules'!#REF!</definedName>
    <definedName name="_tc7511560317" localSheetId="0">'Technical Schedules'!$B$175</definedName>
    <definedName name="_tc7511560318" localSheetId="0">'Technical Schedules'!#REF!</definedName>
    <definedName name="_tc7511560319" localSheetId="0">'Technical Schedules'!$B$177</definedName>
    <definedName name="_tc7511570320" localSheetId="0">'Technical Schedules'!$B$178</definedName>
    <definedName name="_tc7511570321" localSheetId="0">'Technical Schedules'!#REF!</definedName>
    <definedName name="_tc7511570322" localSheetId="0">'Technical Schedules'!$B$179</definedName>
    <definedName name="_tc7511570326" localSheetId="0">'Technical Schedules'!#REF!</definedName>
    <definedName name="_tc7511580332" localSheetId="0">'Technical Schedules'!$B$188</definedName>
    <definedName name="_tc7511710432" localSheetId="0">'Technical Schedules'!$B$256</definedName>
    <definedName name="_tc7511730447" localSheetId="0">'Technical Schedules'!$B$272</definedName>
    <definedName name="_tc7511740453" localSheetId="0">'Technical Schedules'!$B$276</definedName>
  </definedNames>
  <calcPr calcId="162913"/>
</workbook>
</file>

<file path=xl/calcChain.xml><?xml version="1.0" encoding="utf-8"?>
<calcChain xmlns="http://schemas.openxmlformats.org/spreadsheetml/2006/main">
  <c r="C231" i="2" l="1"/>
  <c r="E23" i="12" l="1"/>
  <c r="E24" i="12"/>
  <c r="E38" i="12"/>
  <c r="E36" i="12"/>
  <c r="E31" i="12"/>
  <c r="E39" i="12" l="1"/>
  <c r="E37" i="12"/>
  <c r="O25" i="12"/>
  <c r="E27" i="12"/>
  <c r="O24" i="12"/>
  <c r="E28" i="12"/>
  <c r="E32" i="12" l="1"/>
  <c r="E40" i="12" s="1"/>
  <c r="E29" i="12"/>
  <c r="E33" i="12" l="1"/>
  <c r="E34" i="12"/>
  <c r="E41" i="12"/>
  <c r="C71" i="2" s="1"/>
  <c r="C70" i="2"/>
  <c r="C105" i="2" s="1"/>
  <c r="O23" i="12"/>
  <c r="O27" i="12" s="1"/>
  <c r="O28" i="12" s="1"/>
  <c r="O29" i="12" s="1"/>
</calcChain>
</file>

<file path=xl/comments1.xml><?xml version="1.0" encoding="utf-8"?>
<comments xmlns="http://schemas.openxmlformats.org/spreadsheetml/2006/main">
  <authors>
    <author>Welman Van Niekerk</author>
  </authors>
  <commentList>
    <comment ref="C70" authorId="0" shapeId="0">
      <text>
        <r>
          <rPr>
            <b/>
            <sz val="9"/>
            <color indexed="81"/>
            <rFont val="Tahoma"/>
            <charset val="1"/>
          </rPr>
          <t>Welman Van Niekerk:</t>
        </r>
        <r>
          <rPr>
            <sz val="9"/>
            <color indexed="81"/>
            <rFont val="Tahoma"/>
            <charset val="1"/>
          </rPr>
          <t xml:space="preserve">
Select the next higher size alternator</t>
        </r>
      </text>
    </comment>
  </commentList>
</comments>
</file>

<file path=xl/comments2.xml><?xml version="1.0" encoding="utf-8"?>
<comments xmlns="http://schemas.openxmlformats.org/spreadsheetml/2006/main">
  <authors>
    <author>Welman Van Niekerk</author>
  </authors>
  <commentList>
    <comment ref="P23" authorId="0" shapeId="0">
      <text>
        <r>
          <rPr>
            <b/>
            <sz val="9"/>
            <color indexed="81"/>
            <rFont val="Tahoma"/>
            <family val="2"/>
          </rPr>
          <t>Welman Van Niekerk:</t>
        </r>
        <r>
          <rPr>
            <sz val="9"/>
            <color indexed="81"/>
            <rFont val="Tahoma"/>
            <family val="2"/>
          </rPr>
          <t xml:space="preserve">
Don't chose next higher size yet until all other correction factors have been included.</t>
        </r>
      </text>
    </comment>
    <comment ref="E24" authorId="0" shapeId="0">
      <text>
        <r>
          <rPr>
            <b/>
            <sz val="9"/>
            <color indexed="81"/>
            <rFont val="Tahoma"/>
            <family val="2"/>
          </rPr>
          <t>Welman Van Niekerk:</t>
        </r>
        <r>
          <rPr>
            <sz val="9"/>
            <color indexed="81"/>
            <rFont val="Tahoma"/>
            <family val="2"/>
          </rPr>
          <t xml:space="preserve">
Load balancing must be done to share load and reduce alternator sizing that is dependant on largest phase current</t>
        </r>
      </text>
    </comment>
    <comment ref="E27" authorId="0" shapeId="0">
      <text>
        <r>
          <rPr>
            <b/>
            <sz val="9"/>
            <color indexed="81"/>
            <rFont val="Tahoma"/>
            <family val="2"/>
          </rPr>
          <t>Welman Van Niekerk:</t>
        </r>
        <r>
          <rPr>
            <sz val="9"/>
            <color indexed="81"/>
            <rFont val="Tahoma"/>
            <family val="2"/>
          </rPr>
          <t xml:space="preserve">
This first calculation will determine the True Power required by the load before corrections occur for power factors worse than 0.8. No down sizing will be done for pF less than 0.8</t>
        </r>
      </text>
    </comment>
    <comment ref="E28" authorId="0" shapeId="0">
      <text>
        <r>
          <rPr>
            <b/>
            <sz val="9"/>
            <color indexed="81"/>
            <rFont val="Tahoma"/>
            <family val="2"/>
          </rPr>
          <t>Welman Van Niekerk:</t>
        </r>
        <r>
          <rPr>
            <sz val="9"/>
            <color indexed="81"/>
            <rFont val="Tahoma"/>
            <family val="2"/>
          </rPr>
          <t xml:space="preserve">
True Power is site pF=0.8</t>
        </r>
      </text>
    </comment>
    <comment ref="E32" authorId="0" shapeId="0">
      <text>
        <r>
          <rPr>
            <b/>
            <sz val="9"/>
            <color indexed="81"/>
            <rFont val="Tahoma"/>
            <family val="2"/>
          </rPr>
          <t>Welman Van Niekerk:</t>
        </r>
        <r>
          <rPr>
            <sz val="9"/>
            <color indexed="81"/>
            <rFont val="Tahoma"/>
            <family val="2"/>
          </rPr>
          <t xml:space="preserve">
New alternator size that will support the same Power but at a lower pF</t>
        </r>
      </text>
    </comment>
    <comment ref="E35" authorId="0" shapeId="0">
      <text>
        <r>
          <rPr>
            <b/>
            <sz val="9"/>
            <color indexed="81"/>
            <rFont val="Tahoma"/>
            <family val="2"/>
          </rPr>
          <t>Welman Van Niekerk:</t>
        </r>
        <r>
          <rPr>
            <sz val="9"/>
            <color indexed="81"/>
            <rFont val="Tahoma"/>
            <family val="2"/>
          </rPr>
          <t xml:space="preserve">
This correction factor is dependant on the spare capacity specified by the standard. Usually no alternator is rated to run at full load permanently. 75% is a safe margin and will ensure longer life expectancy</t>
        </r>
      </text>
    </comment>
    <comment ref="E36" authorId="0" shapeId="0">
      <text>
        <r>
          <rPr>
            <b/>
            <sz val="9"/>
            <color indexed="81"/>
            <rFont val="Tahoma"/>
            <family val="2"/>
          </rPr>
          <t>Welman Van Niekerk:</t>
        </r>
        <r>
          <rPr>
            <sz val="9"/>
            <color indexed="81"/>
            <rFont val="Tahoma"/>
            <family val="2"/>
          </rPr>
          <t xml:space="preserve">
A higher performance class will require a higher oversizing margin to ensure rotor core size will ensure little distortion </t>
        </r>
      </text>
    </comment>
    <comment ref="E38" authorId="0" shapeId="0">
      <text>
        <r>
          <rPr>
            <b/>
            <sz val="9"/>
            <color indexed="81"/>
            <rFont val="Tahoma"/>
            <family val="2"/>
          </rPr>
          <t xml:space="preserve">Welman Van Niekerk:
</t>
        </r>
        <r>
          <rPr>
            <sz val="9"/>
            <color indexed="81"/>
            <rFont val="Tahoma"/>
            <family val="2"/>
          </rPr>
          <t>A higher Current THD is generated by load equipment with fewer switching devices requiring a larger rotor to be resilient against waveform distortion</t>
        </r>
      </text>
    </comment>
  </commentList>
</comments>
</file>

<file path=xl/sharedStrings.xml><?xml version="1.0" encoding="utf-8"?>
<sst xmlns="http://schemas.openxmlformats.org/spreadsheetml/2006/main" count="1236" uniqueCount="708">
  <si>
    <t>Yes</t>
  </si>
  <si>
    <t>No</t>
  </si>
  <si>
    <t>m</t>
  </si>
  <si>
    <t>Land Use Inland</t>
  </si>
  <si>
    <t>%</t>
  </si>
  <si>
    <t>kW</t>
  </si>
  <si>
    <t>s</t>
  </si>
  <si>
    <t>Open Air Installation</t>
  </si>
  <si>
    <t>Mobile</t>
  </si>
  <si>
    <t>Fixed</t>
  </si>
  <si>
    <t>E: configuration as given in C having an integral set of wheels or mounted on a trailer</t>
  </si>
  <si>
    <t>D: configuration as given in C with enclosure</t>
  </si>
  <si>
    <t>Fully Resilient</t>
  </si>
  <si>
    <t>Resilient Foundation</t>
  </si>
  <si>
    <t>Type</t>
  </si>
  <si>
    <t>rpm</t>
  </si>
  <si>
    <t>Prime Power (PRP)</t>
  </si>
  <si>
    <t>Emergency Standby Power (ESP)</t>
  </si>
  <si>
    <t>Radiator</t>
  </si>
  <si>
    <t>Base Frequency</t>
  </si>
  <si>
    <t>Hz</t>
  </si>
  <si>
    <t>Continuous frequency operating range</t>
  </si>
  <si>
    <t>48.5 to 51.5</t>
  </si>
  <si>
    <t>Frequency deviation not more than 10 minute per incident</t>
  </si>
  <si>
    <t>48 to 52</t>
  </si>
  <si>
    <t>Frequency deviation not more than 1 minute per incident</t>
  </si>
  <si>
    <t>47.5 to 52.5</t>
  </si>
  <si>
    <t>Total Harmonic Distortion (THD) of HV side Voltage and % even harmonics</t>
  </si>
  <si>
    <t>% / %</t>
  </si>
  <si>
    <t>Adjustment Range on terminal voltage</t>
  </si>
  <si>
    <t>±2.5</t>
  </si>
  <si>
    <t>±1.5</t>
  </si>
  <si>
    <t>Waveform deviation factor limit</t>
  </si>
  <si>
    <t>&lt;10</t>
  </si>
  <si>
    <t>Total Harmonic Distortion relative to the fundamental</t>
  </si>
  <si>
    <t>&lt;5</t>
  </si>
  <si>
    <t>Percentage of any one harmonic relative to the fundamental</t>
  </si>
  <si>
    <t>&lt;3</t>
  </si>
  <si>
    <t>Automatic Voltage Regulator (AVR)</t>
  </si>
  <si>
    <t>Rating</t>
  </si>
  <si>
    <t>kVA</t>
  </si>
  <si>
    <t>Governor</t>
  </si>
  <si>
    <t>Tests</t>
  </si>
  <si>
    <t>ITEM</t>
  </si>
  <si>
    <t>DESCRIPTION</t>
  </si>
  <si>
    <t>SCHEDULE A</t>
  </si>
  <si>
    <t>SCHEDULE B</t>
  </si>
  <si>
    <t>Reference</t>
  </si>
  <si>
    <t>REQUIREMENTS</t>
  </si>
  <si>
    <t>a)</t>
  </si>
  <si>
    <t>b)</t>
  </si>
  <si>
    <t>c)</t>
  </si>
  <si>
    <t>Yes - as specified</t>
  </si>
  <si>
    <t>d)</t>
  </si>
  <si>
    <t>e)</t>
  </si>
  <si>
    <t>f)</t>
  </si>
  <si>
    <t>g)</t>
  </si>
  <si>
    <t>h)</t>
  </si>
  <si>
    <t>General</t>
  </si>
  <si>
    <t>Information</t>
  </si>
  <si>
    <t>°C</t>
  </si>
  <si>
    <t>Specify</t>
  </si>
  <si>
    <t>yrs</t>
  </si>
  <si>
    <t>As specified</t>
  </si>
  <si>
    <t>3.6.1</t>
  </si>
  <si>
    <t>3.6.2</t>
  </si>
  <si>
    <t>3.6.2.1</t>
  </si>
  <si>
    <t>3.6.2.2</t>
  </si>
  <si>
    <t>3.6.3</t>
  </si>
  <si>
    <t>3.7.1</t>
  </si>
  <si>
    <t>3.7.2</t>
  </si>
  <si>
    <t>Labelling</t>
  </si>
  <si>
    <t>3.7.3</t>
  </si>
  <si>
    <t>Comply with requirements of SANS 8528</t>
  </si>
  <si>
    <t>Order of precedence for deviations</t>
  </si>
  <si>
    <t>Vibrations and noise</t>
  </si>
  <si>
    <t>SANS 8528</t>
  </si>
  <si>
    <r>
      <t xml:space="preserve">SANS 60034 and </t>
    </r>
    <r>
      <rPr>
        <sz val="8"/>
        <color rgb="FF000000"/>
        <rFont val="Arial"/>
        <family val="2"/>
      </rPr>
      <t>BS 5514-5</t>
    </r>
  </si>
  <si>
    <t>Compliance to OHSAct</t>
  </si>
  <si>
    <t>Application and operating philosophy</t>
  </si>
  <si>
    <t>Application - sites</t>
  </si>
  <si>
    <t>Transmission Substations</t>
  </si>
  <si>
    <t>Primary application</t>
  </si>
  <si>
    <t>Extended backup</t>
  </si>
  <si>
    <t>AC Generating sets</t>
  </si>
  <si>
    <t>Site Conditions</t>
  </si>
  <si>
    <t>Location of generator</t>
  </si>
  <si>
    <t xml:space="preserve">1) 	Minimum ambient temperature </t>
  </si>
  <si>
    <t>30 - 80</t>
  </si>
  <si>
    <t>Dust</t>
  </si>
  <si>
    <t>N/A</t>
  </si>
  <si>
    <t>Reliability</t>
  </si>
  <si>
    <t>Maintainability</t>
  </si>
  <si>
    <t>Low maintenance</t>
  </si>
  <si>
    <t>Ergonomics</t>
  </si>
  <si>
    <t>Modular assemblies</t>
  </si>
  <si>
    <t>Built-in test facilities</t>
  </si>
  <si>
    <t>Component condition monitoring and alarming</t>
  </si>
  <si>
    <t>Spares and parts availability</t>
  </si>
  <si>
    <t>Warranty</t>
  </si>
  <si>
    <t>System definition</t>
  </si>
  <si>
    <t>Diesel Engine</t>
  </si>
  <si>
    <t>3.6.1.1</t>
  </si>
  <si>
    <t>Diesel Engine Type</t>
  </si>
  <si>
    <t>c) - d)</t>
  </si>
  <si>
    <t>Fuel Consumption - Standby Output</t>
  </si>
  <si>
    <t>Consumption</t>
  </si>
  <si>
    <t xml:space="preserve"> [l/kWh]</t>
  </si>
  <si>
    <t>[l]</t>
  </si>
  <si>
    <t>[%]</t>
  </si>
  <si>
    <t>Loading</t>
  </si>
  <si>
    <t>Fuel Consumption - Prime Output</t>
  </si>
  <si>
    <t>Oil Consumption - Standby Output</t>
  </si>
  <si>
    <t>Oil Consumption - Prime Output</t>
  </si>
  <si>
    <t>Specific Fuel / Oil consumption - ISO 3046-1</t>
  </si>
  <si>
    <t>3.6.1.2</t>
  </si>
  <si>
    <t xml:space="preserve">Engine rating </t>
  </si>
  <si>
    <t>Start-up time</t>
  </si>
  <si>
    <t>Ability to deliver full load</t>
  </si>
  <si>
    <t>De-rating in accordance with ISO 3046-1</t>
  </si>
  <si>
    <t xml:space="preserve">Engine performance classification - SANS 8528-1  </t>
  </si>
  <si>
    <t>Mounting Types:</t>
  </si>
  <si>
    <t>Rigid</t>
  </si>
  <si>
    <t>Semi-resilient</t>
  </si>
  <si>
    <t>In this type of installation, the generating set is installed on inflexible mounts. If foundations for mounting the generating set are installed on substrates of low elasticity (e.g. cork tiles) with no resilient layers inserted, the method of mounting is considered to be rigid.</t>
  </si>
  <si>
    <t>In this type of installation, the generating set is mounted on a baseframe or a foundation fitted with mountings that provide insulation against vibration to a high level as agreed between the manufacturer and the customer.</t>
  </si>
  <si>
    <t>In this type of installation, the RIC engine is mounted resiliently and the electrical generator is mounted rigidly on a baseframe or foundation.</t>
  </si>
  <si>
    <t>In this type of installation, the generating set is mounted on a resilient foundation (damping mass) which is isolated from the load-bearing foundation by, for example, anti-vibration mounts.</t>
  </si>
  <si>
    <t>Power Rating Categories:</t>
  </si>
  <si>
    <t>Continuous Power (COP)</t>
  </si>
  <si>
    <t>Continuous power is defined as being the maximum power which the generating set is capable of delivering continuously whilst supplying a constant electrical load when operated for an unlimited number of hours per year under the agreed operating conditions with the maintenance intervals and procedures being carried out as prescribed by the manufacturer.</t>
  </si>
  <si>
    <t>Prime power is defined as being the maximum power which a generating set is capable of delivering continuously whilst supplying a variable electrical load when operated for an unlimited number of hours per year under the agreed operating conditions with the maintenance intervals and procedures being carried out
as prescribed by the manufacturer.
The permissible average power output (Ppp) over 24 h of operation shall not exceed 70 % of the PRP unless otherwise agreed by the RIC engine manufacturer.
NOTE For applications requiring a permissible Ppp higher than stated, a continuous power COP rating should be used.</t>
  </si>
  <si>
    <t>Limited-Time running Power (LTP)</t>
  </si>
  <si>
    <t>Limited-time running power is defined as the maximum power available, under the agreed operating conditions, for which the generating set is capable of delivering for up to 500 h of operation per year with the maintenance intervals and procedures being carried out as prescribed by the manufacturers.</t>
  </si>
  <si>
    <t>Performance Class</t>
  </si>
  <si>
    <t>Performance Class:</t>
  </si>
  <si>
    <t>Class G1</t>
  </si>
  <si>
    <t>Class G2</t>
  </si>
  <si>
    <t>Class G3</t>
  </si>
  <si>
    <t>Class G4</t>
  </si>
  <si>
    <t>This applies to generating set applications where the connected loads are such that only basic parameters of voltage and frequency need to be specified.
EXAMPLE General-purpose applications (lighting and other simple electrical loads).</t>
  </si>
  <si>
    <t>This applies to generating set applications where its voltage characteristics are very similar to those for the commercial public utility electrical power system with which it operates. When load changes occur, there may be temporary but acceptable deviations of voltage and frequency.
EXAMPLE Lighting systems, pumps, fans and hoists.</t>
  </si>
  <si>
    <t>This applies to applications where the connected equipment makes severe demands on the stability and level of the frequency, voltage and waveform characteristics of the electrical power supplied by the generating set.
EXAMPLE Telecommunications and thyristor-controlled loads. It should be remembered that both rectifier and thyristor-controlled loads may need special consideration with respect to their effect on generator-voltage waveform.</t>
  </si>
  <si>
    <t>This applies to applications where the demands made on the stability and level of the frequency, voltage and waveform characteristics of the electrical power supplied by the generating set are exceptionally severe.
EXAMPLE Data-processing equipment or computer systems.</t>
  </si>
  <si>
    <t>i)</t>
  </si>
  <si>
    <t>j)</t>
  </si>
  <si>
    <t>k)</t>
  </si>
  <si>
    <t>l)</t>
  </si>
  <si>
    <t>Duty type</t>
  </si>
  <si>
    <t>Diesel Generator (DG) operating under varying pf's (0.8 - 1)</t>
  </si>
  <si>
    <t>p)</t>
  </si>
  <si>
    <t>Voltage and frequency deviation observed for m) - n)</t>
  </si>
  <si>
    <t>Supply altitude related de-rating graphs</t>
  </si>
  <si>
    <t>3.6.1.3</t>
  </si>
  <si>
    <t>3.6.1.4</t>
  </si>
  <si>
    <t>3.6.1.5</t>
  </si>
  <si>
    <t>Emissions</t>
  </si>
  <si>
    <t>Alternator</t>
  </si>
  <si>
    <t>Brushless type</t>
  </si>
  <si>
    <t>Excitation</t>
  </si>
  <si>
    <t>XXXXXXXXXXXXXX</t>
  </si>
  <si>
    <t>3.6.2.4</t>
  </si>
  <si>
    <t>Power output</t>
  </si>
  <si>
    <t>Required output power</t>
  </si>
  <si>
    <t>Power factor</t>
  </si>
  <si>
    <t>Short circuit rating</t>
  </si>
  <si>
    <t>kA</t>
  </si>
  <si>
    <t>Alternator efficiencies</t>
  </si>
  <si>
    <t xml:space="preserve">Continuous current capabilities and the regulation percentages </t>
  </si>
  <si>
    <t>3.6.2.5</t>
  </si>
  <si>
    <t>Starting sequence and load schedules</t>
  </si>
  <si>
    <t>Not available</t>
  </si>
  <si>
    <t>Load types</t>
  </si>
  <si>
    <t>3.6.2.6</t>
  </si>
  <si>
    <t>Voltage and frequency</t>
  </si>
  <si>
    <t>Site location</t>
  </si>
  <si>
    <t>Site location:</t>
  </si>
  <si>
    <t>Marine</t>
  </si>
  <si>
    <t>Land Use Coastal</t>
  </si>
  <si>
    <t>Land Use (Coastal and Inland)</t>
  </si>
  <si>
    <t>Mounting type</t>
  </si>
  <si>
    <t>Set Configuration:</t>
  </si>
  <si>
    <t>A: without base frame</t>
  </si>
  <si>
    <t>B: with base frame</t>
  </si>
  <si>
    <t>C: with base frame, integrally mounted control gear,day tank, and auxiliaries</t>
  </si>
  <si>
    <t>Installation configuration</t>
  </si>
  <si>
    <t>Installation Configuration:</t>
  </si>
  <si>
    <t>Transportable</t>
  </si>
  <si>
    <t>Installation Requirements:</t>
  </si>
  <si>
    <t>Inside (Indoors) Installation</t>
  </si>
  <si>
    <t>Outside Installation with Protection</t>
  </si>
  <si>
    <t>Emergency standby power is defined as the maximum power available during a variable electrical power sequence, under the stated operating conditions, for which a generating set is capable of delivering in the event of a utility power outage or under test conditions for up to 200 h of operation per year with the maintenance intervals and procedures being carried out as prescribed by the manufacturers.
The permissible average power output (Ppp)over 24 h of operation shall not exceed 70 % of the ESP unless otherwise agreed by the RIC engine manufacturer.
The actual average power output (Ppa) shall be below or equal to the permissible average power output (Ppp) defined for ESP.</t>
  </si>
  <si>
    <t>b) - c)</t>
  </si>
  <si>
    <t>Output performance</t>
  </si>
  <si>
    <t>Type of construction</t>
  </si>
  <si>
    <t>Alternator cooling</t>
  </si>
  <si>
    <t>Alternator insulation class</t>
  </si>
  <si>
    <t>Air-cooled</t>
  </si>
  <si>
    <t>Control, monitoring, alarms, indications and switchgear</t>
  </si>
  <si>
    <t>3.6.4</t>
  </si>
  <si>
    <t>3.6.3.1</t>
  </si>
  <si>
    <t>Comply</t>
  </si>
  <si>
    <t>Powered from DC</t>
  </si>
  <si>
    <t>Operate on Alarm-only and Alarm-Shut down</t>
  </si>
  <si>
    <t>Control panel features</t>
  </si>
  <si>
    <t>3.6.3.2</t>
  </si>
  <si>
    <t>3.6.3.3</t>
  </si>
  <si>
    <t>Fault Present Indication - LED lamp</t>
  </si>
  <si>
    <t>Analogue Alternating Current (AC) Metering panel</t>
  </si>
  <si>
    <t>a) 1)</t>
  </si>
  <si>
    <t>a) 2)</t>
  </si>
  <si>
    <t>a) 3)</t>
  </si>
  <si>
    <t>a) 4)</t>
  </si>
  <si>
    <t>a) 5)</t>
  </si>
  <si>
    <t>3.6.3.4</t>
  </si>
  <si>
    <t xml:space="preserve">Diesel generator annunciator alarms </t>
  </si>
  <si>
    <t>3.6.3.5</t>
  </si>
  <si>
    <t>3.6.3.6</t>
  </si>
  <si>
    <t>3.6.3.7</t>
  </si>
  <si>
    <t>Safety features</t>
  </si>
  <si>
    <t>Fail-safe engine stop solenoid</t>
  </si>
  <si>
    <t>Emergency stop push-button on the control panel</t>
  </si>
  <si>
    <t>Over speed protection</t>
  </si>
  <si>
    <t>DG No load rundown functionality</t>
  </si>
  <si>
    <t>Control system functionality</t>
  </si>
  <si>
    <t>3.6.3.8</t>
  </si>
  <si>
    <t>Emergency stop</t>
  </si>
  <si>
    <t>3.6.3.9</t>
  </si>
  <si>
    <t>Assemblies, Terminals, wiring and cabling</t>
  </si>
  <si>
    <t>Auxiliaries</t>
  </si>
  <si>
    <t>3.6.4.1</t>
  </si>
  <si>
    <t>Cooling</t>
  </si>
  <si>
    <t>3.6.4.2</t>
  </si>
  <si>
    <t>Starting</t>
  </si>
  <si>
    <t>Starting method</t>
  </si>
  <si>
    <t>Electric motor start philosophy</t>
  </si>
  <si>
    <t>Start failure</t>
  </si>
  <si>
    <t>3.6.4.3</t>
  </si>
  <si>
    <t>Batteries</t>
  </si>
  <si>
    <t>Battery type</t>
  </si>
  <si>
    <t>Battery performance</t>
  </si>
  <si>
    <t>Battery charging and system</t>
  </si>
  <si>
    <t>d) - g)</t>
  </si>
  <si>
    <t>3.6.5</t>
  </si>
  <si>
    <t>Fuel system</t>
  </si>
  <si>
    <t>3.6.5.1</t>
  </si>
  <si>
    <t>Fuel injection</t>
  </si>
  <si>
    <t>Fuel system priming</t>
  </si>
  <si>
    <t>3.6.5.2</t>
  </si>
  <si>
    <t>Construction</t>
  </si>
  <si>
    <t>Diesel fuel</t>
  </si>
  <si>
    <t>3.6.5.3</t>
  </si>
  <si>
    <t>Lubrication</t>
  </si>
  <si>
    <t>Oil filter</t>
  </si>
  <si>
    <t>Oil label</t>
  </si>
  <si>
    <t>Crank case breather exhaust</t>
  </si>
  <si>
    <t>Aspiration and cooling air intake</t>
  </si>
  <si>
    <t>Dry type air filter</t>
  </si>
  <si>
    <t>Minimize intake of dust, vermin, etc.</t>
  </si>
  <si>
    <t>Water drainage possible</t>
  </si>
  <si>
    <t>Easy maintenance</t>
  </si>
  <si>
    <t>Minimise intake of exhaust gasses and hot air</t>
  </si>
  <si>
    <t>3.6.6</t>
  </si>
  <si>
    <t>Earthing</t>
  </si>
  <si>
    <t>Generator neutral earthing</t>
  </si>
  <si>
    <t>a) - b)</t>
  </si>
  <si>
    <t>Generator earth fault protection</t>
  </si>
  <si>
    <t>Earth and bonding of components</t>
  </si>
  <si>
    <t>DG frame earthed</t>
  </si>
  <si>
    <t>Tank earthed</t>
  </si>
  <si>
    <t>XXXXXX</t>
  </si>
  <si>
    <t>Enclosures</t>
  </si>
  <si>
    <t>Enclosure IP rating</t>
  </si>
  <si>
    <t>Earth connections</t>
  </si>
  <si>
    <t>Gland plates</t>
  </si>
  <si>
    <t>Bonding</t>
  </si>
  <si>
    <t>Mechanical build</t>
  </si>
  <si>
    <t>Coupling</t>
  </si>
  <si>
    <t>Base frames</t>
  </si>
  <si>
    <t>Vibration damping</t>
  </si>
  <si>
    <t>Exhaust system</t>
  </si>
  <si>
    <t>Design and positioning</t>
  </si>
  <si>
    <t>Material</t>
  </si>
  <si>
    <t>List</t>
  </si>
  <si>
    <t>Outdoor canopy</t>
  </si>
  <si>
    <t>Control panel</t>
  </si>
  <si>
    <t>Marking, labelling and packaging</t>
  </si>
  <si>
    <t>Marking</t>
  </si>
  <si>
    <t>3.7.4</t>
  </si>
  <si>
    <t>Labels</t>
  </si>
  <si>
    <t>3.7.3.1</t>
  </si>
  <si>
    <t>3.7.3.2</t>
  </si>
  <si>
    <t>Rating plates</t>
  </si>
  <si>
    <t>Packaging and shipping</t>
  </si>
  <si>
    <t>Responsibility for testing</t>
  </si>
  <si>
    <t>Type tests</t>
  </si>
  <si>
    <t>Insulation resistance testing</t>
  </si>
  <si>
    <t>Factory acceptance tests</t>
  </si>
  <si>
    <t>SANS 8528</t>
  </si>
  <si>
    <t>DC test voltage of 500 V applied for 2 min - Test 1</t>
  </si>
  <si>
    <t>DC test voltage of 500 V applied for 2 min - Test 2</t>
  </si>
  <si>
    <t>2 kV (rms) applied for 1 min - AC circuits</t>
  </si>
  <si>
    <t>1 kV (rms) applied for 1 min - DC circuits</t>
  </si>
  <si>
    <t>c) 1)</t>
  </si>
  <si>
    <t>c) 2)</t>
  </si>
  <si>
    <t>c) 3)</t>
  </si>
  <si>
    <t>c) 4)</t>
  </si>
  <si>
    <t>Full functional test of all control and operating systems</t>
  </si>
  <si>
    <t>≥ 50</t>
  </si>
  <si>
    <t>≥ 110</t>
  </si>
  <si>
    <t>Single load step - most severe single step load</t>
  </si>
  <si>
    <t xml:space="preserve">Single load step - continuous kW rating </t>
  </si>
  <si>
    <t>Documentation to be provided</t>
  </si>
  <si>
    <t>Simulated control panel functional test</t>
  </si>
  <si>
    <t>Test results at specified altitude [1900m]</t>
  </si>
  <si>
    <t>Site acceptance tests</t>
  </si>
  <si>
    <t>Readings to be taken during load test</t>
  </si>
  <si>
    <t>a) 2), c)</t>
  </si>
  <si>
    <t>Battery charger test</t>
  </si>
  <si>
    <t>Battery discharge test</t>
  </si>
  <si>
    <t>Local</t>
  </si>
  <si>
    <t>Remote</t>
  </si>
  <si>
    <t>Description</t>
  </si>
  <si>
    <t>Start</t>
  </si>
  <si>
    <t>Stop</t>
  </si>
  <si>
    <t>Emergency Stop</t>
  </si>
  <si>
    <t>Alarm Accept/Test/Reset</t>
  </si>
  <si>
    <t>Lamp Test</t>
  </si>
  <si>
    <t>Mains Circuit-breaker operation</t>
  </si>
  <si>
    <t>X</t>
  </si>
  <si>
    <t>Controls</t>
  </si>
  <si>
    <t>Fault present</t>
  </si>
  <si>
    <t>Warning</t>
  </si>
  <si>
    <t>Shutdown</t>
  </si>
  <si>
    <t>HMI</t>
  </si>
  <si>
    <t>Voltage [V]</t>
  </si>
  <si>
    <t>Speed [rpm]</t>
  </si>
  <si>
    <t>Time delays [s] or [min]</t>
  </si>
  <si>
    <t>Adjustable Parameters and Data Lists</t>
  </si>
  <si>
    <t>Fault history (Date-time-stamped)</t>
  </si>
  <si>
    <t>Note: Check these requirements against what is offered as standard</t>
  </si>
  <si>
    <t>Notes: How will you be able to display the meter value and indicate if it is within or outside the normal / recommended range.</t>
  </si>
  <si>
    <t>Local Indications</t>
  </si>
  <si>
    <t>Y/N</t>
  </si>
  <si>
    <t>No. of starts</t>
  </si>
  <si>
    <t>Diesel engine start failure</t>
  </si>
  <si>
    <t>Low engine oil pressure</t>
  </si>
  <si>
    <t>Low radiator water level</t>
  </si>
  <si>
    <t>Engine over speed</t>
  </si>
  <si>
    <t>Emergency stop activated</t>
  </si>
  <si>
    <t>Generator field breaker tripped</t>
  </si>
  <si>
    <t>Fuel tank &lt; 5%</t>
  </si>
  <si>
    <t>Protection trip</t>
  </si>
  <si>
    <t>High engine temperature</t>
  </si>
  <si>
    <t>Local Alarms</t>
  </si>
  <si>
    <t>H</t>
  </si>
  <si>
    <t>dbA</t>
  </si>
  <si>
    <t>Electric</t>
  </si>
  <si>
    <t>Control system in remote mode</t>
  </si>
  <si>
    <t>Control system in local</t>
  </si>
  <si>
    <t>DG control system healthy</t>
  </si>
  <si>
    <t>Diesel engine ready to accept load</t>
  </si>
  <si>
    <t>Main DC supply healthy</t>
  </si>
  <si>
    <t>Backup DC supply healthy (if required)</t>
  </si>
  <si>
    <t>Starter battery charger voltage and current</t>
  </si>
  <si>
    <t>Engine running hours</t>
  </si>
  <si>
    <t>Fuel level (100%, 75%, 50%, 25%)</t>
  </si>
  <si>
    <t>Oil pressure</t>
  </si>
  <si>
    <r>
      <t>Engine temperature [</t>
    </r>
    <r>
      <rPr>
        <sz val="10"/>
        <color theme="1"/>
        <rFont val="Calibri"/>
        <family val="2"/>
      </rPr>
      <t>˚</t>
    </r>
    <r>
      <rPr>
        <sz val="10"/>
        <color theme="1"/>
        <rFont val="Arial"/>
        <family val="2"/>
      </rPr>
      <t>C]</t>
    </r>
  </si>
  <si>
    <t>Y/N/N/A</t>
  </si>
  <si>
    <t>Generating kVAr (kilovolts-ampere reactive), kW (kilowatt), Volts, Frequency, Amps and power factor are displayed on digital instruments</t>
  </si>
  <si>
    <t>Alarm</t>
  </si>
  <si>
    <t>hrs</t>
  </si>
  <si>
    <t>Expected operating life (Engine running hours at rated loading)</t>
  </si>
  <si>
    <t>Noise at 1 m</t>
  </si>
  <si>
    <t>The closing of the load (DG) breaker will be done manually.</t>
  </si>
  <si>
    <t>b,c</t>
  </si>
  <si>
    <t>Cold start</t>
  </si>
  <si>
    <t>Water cooled</t>
  </si>
  <si>
    <t>Both</t>
  </si>
  <si>
    <t>Permanent magnet /AVR</t>
  </si>
  <si>
    <t>Adjustment range of terminal frequency</t>
  </si>
  <si>
    <t>Local control functions</t>
  </si>
  <si>
    <t>Control panel functions</t>
  </si>
  <si>
    <t>Emergency push button</t>
  </si>
  <si>
    <t>Alarm list</t>
  </si>
  <si>
    <t>GSM alarms</t>
  </si>
  <si>
    <t>As required</t>
  </si>
  <si>
    <t>3.6.4.4</t>
  </si>
  <si>
    <t>Fuel line materials</t>
  </si>
  <si>
    <t>Water trap</t>
  </si>
  <si>
    <t>Neutral earthing method</t>
  </si>
  <si>
    <t xml:space="preserve">a) </t>
  </si>
  <si>
    <t>Solid earthing</t>
  </si>
  <si>
    <r>
      <t>mm</t>
    </r>
    <r>
      <rPr>
        <sz val="8"/>
        <rFont val="Agency FB"/>
        <family val="2"/>
      </rPr>
      <t>²</t>
    </r>
  </si>
  <si>
    <t>a-c)</t>
  </si>
  <si>
    <t>Battery negative earthing</t>
  </si>
  <si>
    <t xml:space="preserve">e) </t>
  </si>
  <si>
    <t>Metal work</t>
  </si>
  <si>
    <t>IP 33</t>
  </si>
  <si>
    <t>b-f)</t>
  </si>
  <si>
    <t>Doors and bonding</t>
  </si>
  <si>
    <t>g-h)</t>
  </si>
  <si>
    <t>i - j)</t>
  </si>
  <si>
    <t>Joints, welding, lagging,construction</t>
  </si>
  <si>
    <t>a-e)</t>
  </si>
  <si>
    <t>Sound damping</t>
  </si>
  <si>
    <t>Documentation</t>
  </si>
  <si>
    <t>Unit</t>
  </si>
  <si>
    <t>Wiring</t>
  </si>
  <si>
    <t>Diesel fuelled</t>
  </si>
  <si>
    <t>DG single step load handling ability (≥ 50% )</t>
  </si>
  <si>
    <t>DG single step load handling ability (110% )</t>
  </si>
  <si>
    <t>Oil pressure sensor and gauge</t>
  </si>
  <si>
    <t xml:space="preserve">Mobile Diesel Generator </t>
  </si>
  <si>
    <t>Fuel tank &lt; 20%, unless otherwise stated</t>
  </si>
  <si>
    <t>Abnormal voltage</t>
  </si>
  <si>
    <r>
      <rPr>
        <sz val="7"/>
        <color theme="1"/>
        <rFont val="Times New Roman"/>
        <family val="1"/>
      </rPr>
      <t> </t>
    </r>
    <r>
      <rPr>
        <sz val="10"/>
        <color theme="1"/>
        <rFont val="Arial"/>
        <family val="2"/>
      </rPr>
      <t>Under frequency</t>
    </r>
  </si>
  <si>
    <t>AB.0.1</t>
  </si>
  <si>
    <t>Local Agent Representation required</t>
  </si>
  <si>
    <t>Yes / No</t>
  </si>
  <si>
    <t>Yes (Provide Details)</t>
  </si>
  <si>
    <t>AB.0.2</t>
  </si>
  <si>
    <t>Number of Years local representative exists in South Africa</t>
  </si>
  <si>
    <t>Years</t>
  </si>
  <si>
    <t>XXX</t>
  </si>
  <si>
    <t>AB.0.3</t>
  </si>
  <si>
    <t xml:space="preserve">Supply Reference list with installations </t>
  </si>
  <si>
    <t>AB.0.4</t>
  </si>
  <si>
    <t>Compliance with SANS (ISO) 9001:2008 required</t>
  </si>
  <si>
    <t>Yes/No</t>
  </si>
  <si>
    <t xml:space="preserve">2) Maximum ambient temperature </t>
  </si>
  <si>
    <t xml:space="preserve">3) 	Altitude </t>
  </si>
  <si>
    <t xml:space="preserve">4) 	Humidity </t>
  </si>
  <si>
    <t>5) 	Air quality (dust or sand)</t>
  </si>
  <si>
    <t xml:space="preserve">6) 	Marine environment </t>
  </si>
  <si>
    <t xml:space="preserve">7) 	Shock and imposed vibration </t>
  </si>
  <si>
    <t xml:space="preserve">8) 	Chemical pollution </t>
  </si>
  <si>
    <t xml:space="preserve">9) 	Radiation </t>
  </si>
  <si>
    <t xml:space="preserve">10) 	Cooling water/liquid </t>
  </si>
  <si>
    <t>S1</t>
  </si>
  <si>
    <t>Sizing input criteria:</t>
  </si>
  <si>
    <t>System voltage</t>
  </si>
  <si>
    <t>V</t>
  </si>
  <si>
    <t>A</t>
  </si>
  <si>
    <t>Power factor (by measurement or design)</t>
  </si>
  <si>
    <r>
      <t>Cos</t>
    </r>
    <r>
      <rPr>
        <sz val="8"/>
        <rFont val="Calibri"/>
        <family val="2"/>
      </rPr>
      <t>θ/pF</t>
    </r>
  </si>
  <si>
    <t>THD current distortion</t>
  </si>
  <si>
    <t>Calculated minimum required output power/alternator</t>
  </si>
  <si>
    <t>Generator Sizing and Capability</t>
  </si>
  <si>
    <t>Pythagoras calculation</t>
  </si>
  <si>
    <r>
      <t>a</t>
    </r>
    <r>
      <rPr>
        <sz val="11"/>
        <color theme="1"/>
        <rFont val="Calibri"/>
        <family val="2"/>
      </rPr>
      <t>²+b²=C²</t>
    </r>
  </si>
  <si>
    <r>
      <t>c=</t>
    </r>
    <r>
      <rPr>
        <sz val="11"/>
        <color theme="1"/>
        <rFont val="Calibri"/>
        <family val="2"/>
      </rPr>
      <t>√a²+b²</t>
    </r>
  </si>
  <si>
    <r>
      <t>a=</t>
    </r>
    <r>
      <rPr>
        <sz val="11"/>
        <color theme="1"/>
        <rFont val="Calibri"/>
        <family val="2"/>
      </rPr>
      <t>√c²-</t>
    </r>
    <r>
      <rPr>
        <sz val="11"/>
        <color theme="1"/>
        <rFont val="Calibri"/>
        <family val="2"/>
        <scheme val="minor"/>
      </rPr>
      <t>b²</t>
    </r>
  </si>
  <si>
    <r>
      <t>b=</t>
    </r>
    <r>
      <rPr>
        <sz val="11"/>
        <color theme="1"/>
        <rFont val="Calibri"/>
        <family val="2"/>
      </rPr>
      <t>√c²-</t>
    </r>
    <r>
      <rPr>
        <sz val="11"/>
        <color theme="1"/>
        <rFont val="Calibri"/>
        <family val="2"/>
        <scheme val="minor"/>
      </rPr>
      <t>a</t>
    </r>
    <r>
      <rPr>
        <sz val="11"/>
        <color theme="1"/>
        <rFont val="Calibri"/>
        <family val="2"/>
      </rPr>
      <t>²</t>
    </r>
  </si>
  <si>
    <r>
      <t>Sin</t>
    </r>
    <r>
      <rPr>
        <sz val="11"/>
        <color theme="1"/>
        <rFont val="Calibri"/>
        <family val="2"/>
      </rPr>
      <t>θ</t>
    </r>
    <r>
      <rPr>
        <sz val="9.35"/>
        <color theme="1"/>
        <rFont val="Calibri"/>
        <family val="2"/>
      </rPr>
      <t>=b/c</t>
    </r>
  </si>
  <si>
    <r>
      <t>c=b x sin</t>
    </r>
    <r>
      <rPr>
        <sz val="11"/>
        <color theme="1"/>
        <rFont val="Calibri"/>
        <family val="2"/>
      </rPr>
      <t>θ</t>
    </r>
  </si>
  <si>
    <t>S=√Q²+P²</t>
  </si>
  <si>
    <r>
      <t>Cos</t>
    </r>
    <r>
      <rPr>
        <sz val="11"/>
        <color theme="1"/>
        <rFont val="Calibri"/>
        <family val="2"/>
      </rPr>
      <t>θ</t>
    </r>
    <r>
      <rPr>
        <sz val="9.35"/>
        <color theme="1"/>
        <rFont val="Calibri"/>
        <family val="2"/>
      </rPr>
      <t>=a/c</t>
    </r>
  </si>
  <si>
    <t>c/S</t>
  </si>
  <si>
    <r>
      <t>Cos</t>
    </r>
    <r>
      <rPr>
        <sz val="11"/>
        <color theme="1"/>
        <rFont val="Calibri"/>
        <family val="2"/>
      </rPr>
      <t>θ</t>
    </r>
  </si>
  <si>
    <t>P=Power (kW)</t>
  </si>
  <si>
    <t>S2</t>
  </si>
  <si>
    <t>S=Apparent Power (kVA)</t>
  </si>
  <si>
    <r>
      <t>P=</t>
    </r>
    <r>
      <rPr>
        <sz val="11"/>
        <color theme="1"/>
        <rFont val="Calibri"/>
        <family val="2"/>
      </rPr>
      <t>√</t>
    </r>
    <r>
      <rPr>
        <sz val="9.35"/>
        <color theme="1"/>
        <rFont val="Calibri"/>
        <family val="2"/>
      </rPr>
      <t>3xIlxVlxCosθ</t>
    </r>
  </si>
  <si>
    <t>V(v)=I(a)xZ(ohm)</t>
  </si>
  <si>
    <t>b/P</t>
  </si>
  <si>
    <t>also</t>
  </si>
  <si>
    <t>S(va)=V(v)xI(a)</t>
  </si>
  <si>
    <t>VA or kVA</t>
  </si>
  <si>
    <t xml:space="preserve">Power (P) remains the same </t>
  </si>
  <si>
    <r>
      <t>P=√S</t>
    </r>
    <r>
      <rPr>
        <sz val="11"/>
        <color theme="1"/>
        <rFont val="Calibri"/>
        <family val="2"/>
      </rPr>
      <t>²-Q</t>
    </r>
    <r>
      <rPr>
        <sz val="9.35"/>
        <color theme="1"/>
        <rFont val="Calibri"/>
        <family val="2"/>
      </rPr>
      <t>²</t>
    </r>
  </si>
  <si>
    <t>P=√3xIlxVlXCosθ</t>
  </si>
  <si>
    <t>W or kW</t>
  </si>
  <si>
    <r>
      <t>Il=P(kW)/</t>
    </r>
    <r>
      <rPr>
        <sz val="11"/>
        <color theme="1"/>
        <rFont val="Calibri"/>
        <family val="2"/>
      </rPr>
      <t>√</t>
    </r>
    <r>
      <rPr>
        <sz val="9.35"/>
        <color theme="1"/>
        <rFont val="Calibri"/>
        <family val="2"/>
      </rPr>
      <t>3xVl</t>
    </r>
  </si>
  <si>
    <t>for new pF, thus Apparent Power (S) must be larger</t>
  </si>
  <si>
    <t>Cosθ</t>
  </si>
  <si>
    <r>
      <t>Q(var)=V(v)xI(a)xsin</t>
    </r>
    <r>
      <rPr>
        <sz val="11"/>
        <color theme="1"/>
        <rFont val="Calibri"/>
        <family val="2"/>
      </rPr>
      <t>θ</t>
    </r>
  </si>
  <si>
    <t>Var or kVAr</t>
  </si>
  <si>
    <t>Il=P/(√3xVlXCosθ)</t>
  </si>
  <si>
    <r>
      <t>PF=Cos</t>
    </r>
    <r>
      <rPr>
        <sz val="11"/>
        <color theme="1"/>
        <rFont val="Calibri"/>
        <family val="2"/>
      </rPr>
      <t>θ</t>
    </r>
  </si>
  <si>
    <t>pF</t>
  </si>
  <si>
    <t>Sinθ</t>
  </si>
  <si>
    <t>PF=Q(var)/S(kVA)</t>
  </si>
  <si>
    <t>a/Q</t>
  </si>
  <si>
    <t>input info</t>
  </si>
  <si>
    <t>result calculated</t>
  </si>
  <si>
    <t>Constant/known</t>
  </si>
  <si>
    <t>Q=Reactive Power (kVAr)</t>
  </si>
  <si>
    <r>
      <t>Q=VxIxSin</t>
    </r>
    <r>
      <rPr>
        <sz val="11"/>
        <color theme="1"/>
        <rFont val="Calibri"/>
        <family val="2"/>
      </rPr>
      <t>θ</t>
    </r>
  </si>
  <si>
    <r>
      <rPr>
        <sz val="11"/>
        <color theme="1"/>
        <rFont val="Calibri"/>
        <family val="2"/>
      </rPr>
      <t>√</t>
    </r>
    <r>
      <rPr>
        <sz val="9.35"/>
        <color theme="1"/>
        <rFont val="Calibri"/>
        <family val="2"/>
      </rPr>
      <t>3</t>
    </r>
  </si>
  <si>
    <t>root 3</t>
  </si>
  <si>
    <t>Q=√S²-P²</t>
  </si>
  <si>
    <t>SITE POWER REQUIREMENTS</t>
  </si>
  <si>
    <t>NEW ALTERNATOR CAPABILITY CHECK</t>
  </si>
  <si>
    <t>Performance</t>
  </si>
  <si>
    <t>Factor</t>
  </si>
  <si>
    <t>Available</t>
  </si>
  <si>
    <t>V line</t>
  </si>
  <si>
    <t>line voltage</t>
  </si>
  <si>
    <t>S (kVA)</t>
  </si>
  <si>
    <t xml:space="preserve">Apparent Power  </t>
  </si>
  <si>
    <t>I line</t>
  </si>
  <si>
    <t>highest line load demand</t>
  </si>
  <si>
    <r>
      <t>Cos</t>
    </r>
    <r>
      <rPr>
        <sz val="11"/>
        <color theme="1"/>
        <rFont val="Calibri"/>
        <family val="2"/>
      </rPr>
      <t>Φ</t>
    </r>
  </si>
  <si>
    <t>power factor</t>
  </si>
  <si>
    <t>Calculate</t>
  </si>
  <si>
    <t>S1=</t>
  </si>
  <si>
    <t>Apparent power</t>
  </si>
  <si>
    <t>I line (VA)</t>
  </si>
  <si>
    <t>current per phase available</t>
  </si>
  <si>
    <t>P=</t>
  </si>
  <si>
    <t>True Power</t>
  </si>
  <si>
    <t>true power capability</t>
  </si>
  <si>
    <t>THD</t>
  </si>
  <si>
    <t>Q1=</t>
  </si>
  <si>
    <t>kVAr</t>
  </si>
  <si>
    <t>Reactive component</t>
  </si>
  <si>
    <t>Q=</t>
  </si>
  <si>
    <t>reactive capability</t>
  </si>
  <si>
    <t>unity pF</t>
  </si>
  <si>
    <t>Switchmode rectifiers</t>
  </si>
  <si>
    <t>Site actual/design pF:</t>
  </si>
  <si>
    <t>12 pulse rectifiers</t>
  </si>
  <si>
    <t>Required kVA power to produce (S2)</t>
  </si>
  <si>
    <t>Correction 1 is for different pF</t>
  </si>
  <si>
    <t>6 pulse rectifiers</t>
  </si>
  <si>
    <t>3 pulse rectifiers</t>
  </si>
  <si>
    <t>Q2=</t>
  </si>
  <si>
    <t>Safe operation margin</t>
  </si>
  <si>
    <t>Additional 25%</t>
  </si>
  <si>
    <t>Correction 2 is for safe design margin</t>
  </si>
  <si>
    <t>Performance class</t>
  </si>
  <si>
    <t>Performance impact</t>
  </si>
  <si>
    <t>Correction 3 is for performance class</t>
  </si>
  <si>
    <t>THD value</t>
  </si>
  <si>
    <t>%THD</t>
  </si>
  <si>
    <t>Current distortion factor</t>
  </si>
  <si>
    <t>This data will normally be hidden to simplify calculation information</t>
  </si>
  <si>
    <t>Correction factor 4 is due to impact of THD on rotor</t>
  </si>
  <si>
    <t>Final alternator sizing</t>
  </si>
  <si>
    <t>Governor type</t>
  </si>
  <si>
    <t>Mechanical or Electronic</t>
  </si>
  <si>
    <t>Electronic</t>
  </si>
  <si>
    <t>e)-f)</t>
  </si>
  <si>
    <t>m)</t>
  </si>
  <si>
    <t>n)</t>
  </si>
  <si>
    <t>0)</t>
  </si>
  <si>
    <t>q)</t>
  </si>
  <si>
    <t>Specify
(Rated for calculated alternator size and load requirements)</t>
  </si>
  <si>
    <t>Transient responses</t>
  </si>
  <si>
    <t>Mechanical/Electronic governor</t>
  </si>
  <si>
    <t>Mechanical/Electronic</t>
  </si>
  <si>
    <t>PI or PID</t>
  </si>
  <si>
    <t>SANS 60034-1,8,9 + SANS 8528-3</t>
  </si>
  <si>
    <t>Temperature rise</t>
  </si>
  <si>
    <t>B</t>
  </si>
  <si>
    <t>Fail-safe solenoid</t>
  </si>
  <si>
    <t>Shutdown valve</t>
  </si>
  <si>
    <t>Site load test - 20 min</t>
  </si>
  <si>
    <t>Synchronised generator</t>
  </si>
  <si>
    <t>Highest single phase load current (by measurement or design)</t>
  </si>
  <si>
    <t>Duty Type</t>
  </si>
  <si>
    <t>a-b)</t>
  </si>
  <si>
    <t>3.6.2.3</t>
  </si>
  <si>
    <t>Heaters</t>
  </si>
  <si>
    <t>Heater Power requirements</t>
  </si>
  <si>
    <t>a=b)</t>
  </si>
  <si>
    <t>Electrically fail safe</t>
  </si>
  <si>
    <t>Time and dat estamped</t>
  </si>
  <si>
    <t>Control panel controls (with synchronising capability)</t>
  </si>
  <si>
    <t>auto-synchronizer</t>
  </si>
  <si>
    <t>manual syncronizer</t>
  </si>
  <si>
    <t>Control panel controls (without synchronising capability)</t>
  </si>
  <si>
    <t>Adjustments</t>
  </si>
  <si>
    <t>Time/date stamped events</t>
  </si>
  <si>
    <t>a) 6)</t>
  </si>
  <si>
    <t>Exersize switch</t>
  </si>
  <si>
    <t>b) 1)</t>
  </si>
  <si>
    <t>b) 2)</t>
  </si>
  <si>
    <t>Fault reset switch</t>
  </si>
  <si>
    <t>Mode selector switch</t>
  </si>
  <si>
    <t>Remote Control System interface (with synchronising capability)</t>
  </si>
  <si>
    <t>Remote inputs</t>
  </si>
  <si>
    <t>Remote outputs</t>
  </si>
  <si>
    <t>Analogue and digutal inputs and outputs</t>
  </si>
  <si>
    <t>Remote Control System interface (without synchronising capability)</t>
  </si>
  <si>
    <t>Diesel generator local control panel indications</t>
  </si>
  <si>
    <t>Indications</t>
  </si>
  <si>
    <t>Emergency stop push-button on the engine</t>
  </si>
  <si>
    <t>Remote emergency shutdown capability</t>
  </si>
  <si>
    <t>Control philosophy</t>
  </si>
  <si>
    <t>3.6.3.10</t>
  </si>
  <si>
    <t>3.6.3.11</t>
  </si>
  <si>
    <t>Alarms and indications</t>
  </si>
  <si>
    <t>Latch indication</t>
  </si>
  <si>
    <t>Lamp/LED/Display</t>
  </si>
  <si>
    <t>Reset button</t>
  </si>
  <si>
    <t>Output contacts and event logs</t>
  </si>
  <si>
    <t>3.6.3.12</t>
  </si>
  <si>
    <t xml:space="preserve">Canopy/room cooling </t>
  </si>
  <si>
    <t>Water jacket heaters water system isolation</t>
  </si>
  <si>
    <t>Water jacket heaters electrical isolation</t>
  </si>
  <si>
    <t>Radiator shall be monitored for “low water level” alarm</t>
  </si>
  <si>
    <t>Method 1 or 2</t>
  </si>
  <si>
    <t>Lead -acid/Nical-Cadmium</t>
  </si>
  <si>
    <t>Battery charger</t>
  </si>
  <si>
    <t>a)-d)</t>
  </si>
  <si>
    <r>
      <t>Speed</t>
    </r>
    <r>
      <rPr>
        <i/>
        <sz val="8"/>
        <rFont val="Arial"/>
        <family val="2"/>
      </rPr>
      <t xml:space="preserve"> - 1500 rpm preferred</t>
    </r>
  </si>
  <si>
    <t>Day tank</t>
  </si>
  <si>
    <t>Bulk Tank</t>
  </si>
  <si>
    <t>Run time</t>
  </si>
  <si>
    <t>compliance to legislation</t>
  </si>
  <si>
    <t>e) h)</t>
  </si>
  <si>
    <t>Common rail injection?</t>
  </si>
  <si>
    <t>Fuel system cooling</t>
  </si>
  <si>
    <t>3.6.5.5</t>
  </si>
  <si>
    <t>Day Fuel Tank</t>
  </si>
  <si>
    <t>Position</t>
  </si>
  <si>
    <t>Leak deterction</t>
  </si>
  <si>
    <t>4 hrs</t>
  </si>
  <si>
    <t>Fuel level alarms and shutdown</t>
  </si>
  <si>
    <t>Gravity feed from Bulk tank.</t>
  </si>
  <si>
    <t>Inlet and valve</t>
  </si>
  <si>
    <t>Overflow</t>
  </si>
  <si>
    <t>Inspection hole</t>
  </si>
  <si>
    <t>Limitation</t>
  </si>
  <si>
    <t>3.6.5.4</t>
  </si>
  <si>
    <t>Bulk Fuel Tank</t>
  </si>
  <si>
    <t>Alarm levels</t>
  </si>
  <si>
    <t>Other bearing types</t>
  </si>
  <si>
    <t>Oil drain pump</t>
  </si>
  <si>
    <t>Oil priming pump</t>
  </si>
  <si>
    <t>Auxiliary oil cooler/heater</t>
  </si>
  <si>
    <t>3.6.7</t>
  </si>
  <si>
    <t>Differential pressure high alarm</t>
  </si>
  <si>
    <t>3.6.8</t>
  </si>
  <si>
    <t>3.6.8.1</t>
  </si>
  <si>
    <t>Earth Fault protection</t>
  </si>
  <si>
    <t>Earth conductors</t>
  </si>
  <si>
    <t>Indipendantearthing</t>
  </si>
  <si>
    <t>Earth Mat provision</t>
  </si>
  <si>
    <t>Earthing philosophy</t>
  </si>
  <si>
    <t>3.6.8.2</t>
  </si>
  <si>
    <t>a)-b)</t>
  </si>
  <si>
    <t>3.6.8.3</t>
  </si>
  <si>
    <t>Earth conductor</t>
  </si>
  <si>
    <t>Electrolytic corrosion prevention</t>
  </si>
  <si>
    <t>h)-i)</t>
  </si>
  <si>
    <t>3.6.8.4</t>
  </si>
  <si>
    <t>3.6.9</t>
  </si>
  <si>
    <t>3.6.9.1</t>
  </si>
  <si>
    <t>3.6.9.2</t>
  </si>
  <si>
    <t>3.6.9.4</t>
  </si>
  <si>
    <t>3.6.9.3</t>
  </si>
  <si>
    <t>a) - g)</t>
  </si>
  <si>
    <t>h) - k)</t>
  </si>
  <si>
    <t>l) - v)</t>
  </si>
  <si>
    <t>3.6.9.5</t>
  </si>
  <si>
    <t>Building fire detection and protection</t>
  </si>
  <si>
    <t>Risk analysis</t>
  </si>
  <si>
    <t>Detection and protection</t>
  </si>
  <si>
    <t>3.6.9.6</t>
  </si>
  <si>
    <t>Sound damping material</t>
  </si>
  <si>
    <t>Acoustic canopy</t>
  </si>
  <si>
    <t>3.6.9.7</t>
  </si>
  <si>
    <t>3.6.9.8</t>
  </si>
  <si>
    <t>Doors</t>
  </si>
  <si>
    <t>c)-m)</t>
  </si>
  <si>
    <t>Sub-omponent construction</t>
  </si>
  <si>
    <t>Control transformers</t>
  </si>
  <si>
    <t>o)-p)</t>
  </si>
  <si>
    <t>Additional requirements</t>
  </si>
  <si>
    <t>Teat load selected according to performance class</t>
  </si>
  <si>
    <t>Full load test - 70 min</t>
  </si>
  <si>
    <t>d) 1)</t>
  </si>
  <si>
    <t>d) 2)</t>
  </si>
  <si>
    <t>Spares holding and availability</t>
  </si>
  <si>
    <t>Siutable sized dummy load</t>
  </si>
  <si>
    <t>GSM module costing</t>
  </si>
  <si>
    <t xml:space="preserve">Rubber hoses and belt </t>
  </si>
  <si>
    <t>Maintenance training costing</t>
  </si>
  <si>
    <t>Fail safe fuel transfer system</t>
  </si>
  <si>
    <t>Overfilling protection</t>
  </si>
  <si>
    <t>3.6.9.9</t>
  </si>
  <si>
    <t>Generator controller</t>
  </si>
  <si>
    <t>mechanical and electrical interference</t>
  </si>
  <si>
    <t>No memory loss</t>
  </si>
  <si>
    <t>Response in control</t>
  </si>
  <si>
    <t>Override in emergency</t>
  </si>
  <si>
    <t>Sofware configuration files</t>
  </si>
  <si>
    <t>3.6.3.13</t>
  </si>
  <si>
    <t>Automatic Transfer switches</t>
  </si>
  <si>
    <t>3.6.3.14</t>
  </si>
  <si>
    <t>Automatic Synchronizing Systems</t>
  </si>
  <si>
    <t>Synchronizing</t>
  </si>
  <si>
    <t>Periodic testing</t>
  </si>
  <si>
    <t>a)-f)</t>
  </si>
  <si>
    <t>Operating, Control and Protection Philosophy</t>
  </si>
  <si>
    <t>Is a plinth required?</t>
  </si>
  <si>
    <t>Is a bunt wall required</t>
  </si>
  <si>
    <t>Plinth and bunt wall specification available</t>
  </si>
  <si>
    <t>Location of ATS</t>
  </si>
  <si>
    <t>ATS performance</t>
  </si>
  <si>
    <t>Civil requirements</t>
  </si>
  <si>
    <t>a)-c)</t>
  </si>
  <si>
    <t>Expected operating life</t>
  </si>
  <si>
    <t>Specification: 240-62772907, SPECIFICATION FOR STATIONARY DIESEL GENERATORS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</si>
</sst>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8" x14ac:knownFonts="1">
    <font>
      <sz val="11"/>
      <color theme="1"/>
      <name val="Calibri"/>
      <family val="2"/>
      <scheme val="minor"/>
    </font>
    <font>
      <sz val="11"/>
      <color rgb="FFFF0000"/>
      <name val="Calibri"/>
      <family val="2"/>
      <scheme val="minor"/>
    </font>
    <font>
      <b/>
      <sz val="11"/>
      <color theme="1"/>
      <name val="Calibri"/>
      <family val="2"/>
      <scheme val="minor"/>
    </font>
    <font>
      <sz val="10"/>
      <color theme="1"/>
      <name val="Arial"/>
      <family val="2"/>
    </font>
    <font>
      <b/>
      <sz val="10"/>
      <color theme="1"/>
      <name val="Arial"/>
      <family val="2"/>
    </font>
    <font>
      <b/>
      <sz val="10"/>
      <name val="Arial"/>
      <family val="2"/>
    </font>
    <font>
      <sz val="8"/>
      <name val="Arial"/>
      <family val="2"/>
    </font>
    <font>
      <b/>
      <sz val="8"/>
      <name val="Arial"/>
      <family val="2"/>
    </font>
    <font>
      <b/>
      <sz val="12"/>
      <name val="Arial"/>
      <family val="2"/>
    </font>
    <font>
      <sz val="10"/>
      <name val="Arial"/>
      <family val="2"/>
    </font>
    <font>
      <u/>
      <sz val="10"/>
      <color indexed="12"/>
      <name val="Arial"/>
      <family val="2"/>
    </font>
    <font>
      <sz val="8"/>
      <color rgb="FF000000"/>
      <name val="Arial"/>
      <family val="2"/>
    </font>
    <font>
      <b/>
      <sz val="9"/>
      <name val="Arial"/>
      <family val="2"/>
    </font>
    <font>
      <i/>
      <sz val="8"/>
      <name val="Arial"/>
      <family val="2"/>
    </font>
    <font>
      <u/>
      <sz val="8"/>
      <color indexed="12"/>
      <name val="Arial"/>
      <family val="2"/>
    </font>
    <font>
      <b/>
      <i/>
      <sz val="8"/>
      <name val="Arial"/>
      <family val="2"/>
    </font>
    <font>
      <sz val="10"/>
      <color theme="1"/>
      <name val="Calibri"/>
      <family val="2"/>
    </font>
    <font>
      <sz val="8"/>
      <name val="Agency FB"/>
      <family val="2"/>
    </font>
    <font>
      <sz val="7"/>
      <color theme="1"/>
      <name val="Times New Roman"/>
      <family val="1"/>
    </font>
    <font>
      <sz val="8"/>
      <name val="Calibri"/>
      <family val="2"/>
    </font>
    <font>
      <b/>
      <sz val="9"/>
      <color indexed="81"/>
      <name val="Tahoma"/>
      <charset val="1"/>
    </font>
    <font>
      <sz val="9"/>
      <color indexed="81"/>
      <name val="Tahoma"/>
      <charset val="1"/>
    </font>
    <font>
      <sz val="11"/>
      <color theme="1"/>
      <name val="Calibri"/>
      <family val="2"/>
    </font>
    <font>
      <sz val="9.35"/>
      <color theme="1"/>
      <name val="Calibri"/>
      <family val="2"/>
    </font>
    <font>
      <b/>
      <sz val="9"/>
      <color indexed="81"/>
      <name val="Tahoma"/>
      <family val="2"/>
    </font>
    <font>
      <sz val="9"/>
      <color indexed="81"/>
      <name val="Tahoma"/>
      <family val="2"/>
    </font>
    <font>
      <b/>
      <i/>
      <sz val="9"/>
      <name val="Arial"/>
      <family val="2"/>
    </font>
    <font>
      <b/>
      <i/>
      <sz val="10"/>
      <name val="Arial"/>
      <family val="2"/>
    </font>
  </fonts>
  <fills count="10">
    <fill>
      <patternFill patternType="none"/>
    </fill>
    <fill>
      <patternFill patternType="gray125"/>
    </fill>
    <fill>
      <patternFill patternType="solid">
        <fgColor indexed="42"/>
        <bgColor indexed="64"/>
      </patternFill>
    </fill>
    <fill>
      <patternFill patternType="solid">
        <fgColor theme="0"/>
        <bgColor indexed="64"/>
      </patternFill>
    </fill>
    <fill>
      <patternFill patternType="solid">
        <fgColor theme="4" tint="0.39997558519241921"/>
        <bgColor indexed="64"/>
      </patternFill>
    </fill>
    <fill>
      <patternFill patternType="solid">
        <fgColor theme="3" tint="0.59999389629810485"/>
        <bgColor indexed="64"/>
      </patternFill>
    </fill>
    <fill>
      <patternFill patternType="solid">
        <fgColor theme="0" tint="-0.249977111117893"/>
        <bgColor indexed="64"/>
      </patternFill>
    </fill>
    <fill>
      <patternFill patternType="solid">
        <fgColor rgb="FF92D050"/>
        <bgColor indexed="64"/>
      </patternFill>
    </fill>
    <fill>
      <patternFill patternType="solid">
        <fgColor theme="0" tint="-0.14999847407452621"/>
        <bgColor indexed="64"/>
      </patternFill>
    </fill>
    <fill>
      <patternFill patternType="solid">
        <fgColor rgb="FFFFFF00"/>
        <bgColor indexed="64"/>
      </patternFill>
    </fill>
  </fills>
  <borders count="29">
    <border>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bottom style="dotted">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s>
  <cellStyleXfs count="2">
    <xf numFmtId="0" fontId="0" fillId="0" borderId="0"/>
    <xf numFmtId="0" fontId="10" fillId="0" borderId="0" applyNumberFormat="0" applyFill="0" applyBorder="0" applyAlignment="0" applyProtection="0">
      <alignment vertical="top"/>
      <protection locked="0"/>
    </xf>
  </cellStyleXfs>
  <cellXfs count="140">
    <xf numFmtId="0" fontId="0" fillId="0" borderId="0" xfId="0"/>
    <xf numFmtId="0" fontId="0" fillId="0" borderId="4" xfId="0" applyBorder="1"/>
    <xf numFmtId="0" fontId="0" fillId="0" borderId="2" xfId="0" applyBorder="1"/>
    <xf numFmtId="0" fontId="6"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Fill="1" applyBorder="1" applyAlignment="1">
      <alignment horizontal="lef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9" fillId="0" borderId="0" xfId="0" applyFont="1" applyBorder="1" applyAlignment="1">
      <alignment horizontal="center" vertical="center"/>
    </xf>
    <xf numFmtId="0" fontId="5" fillId="0" borderId="13" xfId="0" applyFont="1" applyBorder="1" applyAlignment="1">
      <alignment horizontal="center" vertical="center" wrapText="1"/>
    </xf>
    <xf numFmtId="0" fontId="5" fillId="0" borderId="14" xfId="0" applyFont="1" applyFill="1" applyBorder="1" applyAlignment="1">
      <alignment horizontal="center" vertical="center" wrapText="1"/>
    </xf>
    <xf numFmtId="0" fontId="5" fillId="0" borderId="15" xfId="0" applyFont="1" applyBorder="1" applyAlignment="1">
      <alignment horizontal="center" vertical="center" wrapText="1"/>
    </xf>
    <xf numFmtId="0" fontId="5" fillId="0" borderId="10" xfId="0" applyFont="1" applyBorder="1" applyAlignment="1">
      <alignment horizontal="center" vertical="center" wrapText="1"/>
    </xf>
    <xf numFmtId="0" fontId="5" fillId="2" borderId="9" xfId="0" applyFont="1" applyFill="1" applyBorder="1" applyAlignment="1" applyProtection="1">
      <alignment horizontal="center" vertical="center" wrapText="1"/>
      <protection locked="0"/>
    </xf>
    <xf numFmtId="0" fontId="5" fillId="2" borderId="10" xfId="0" applyFont="1" applyFill="1" applyBorder="1" applyAlignment="1" applyProtection="1">
      <alignment horizontal="center" vertical="center" wrapText="1"/>
      <protection locked="0"/>
    </xf>
    <xf numFmtId="0" fontId="9" fillId="0" borderId="0" xfId="0" applyFont="1" applyBorder="1" applyAlignment="1">
      <alignment vertical="center"/>
    </xf>
    <xf numFmtId="0" fontId="7" fillId="0" borderId="17" xfId="0" applyFont="1" applyBorder="1" applyAlignment="1">
      <alignment horizontal="justify"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6" fillId="2" borderId="16" xfId="0" applyFont="1" applyFill="1" applyBorder="1" applyAlignment="1" applyProtection="1">
      <alignment horizontal="center" vertical="center" wrapText="1"/>
      <protection locked="0"/>
    </xf>
    <xf numFmtId="0" fontId="6" fillId="2" borderId="18" xfId="0" applyFont="1" applyFill="1" applyBorder="1" applyAlignment="1" applyProtection="1">
      <alignment horizontal="center" vertical="center"/>
      <protection locked="0"/>
    </xf>
    <xf numFmtId="0" fontId="6" fillId="0" borderId="17" xfId="0" applyFont="1" applyBorder="1" applyAlignment="1">
      <alignment horizontal="justify"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2" borderId="16" xfId="0" applyFont="1" applyFill="1" applyBorder="1" applyAlignment="1" applyProtection="1">
      <alignment horizontal="center" vertical="center" wrapText="1"/>
      <protection locked="0"/>
    </xf>
    <xf numFmtId="0" fontId="7" fillId="2" borderId="18" xfId="0" applyFont="1" applyFill="1" applyBorder="1" applyAlignment="1" applyProtection="1">
      <alignment horizontal="center" vertical="center"/>
      <protection locked="0"/>
    </xf>
    <xf numFmtId="0" fontId="7" fillId="0" borderId="0" xfId="0" applyFont="1" applyBorder="1" applyAlignment="1">
      <alignment horizontal="center" vertical="center"/>
    </xf>
    <xf numFmtId="0" fontId="7" fillId="0" borderId="0" xfId="0" applyFont="1" applyBorder="1" applyAlignment="1">
      <alignment vertical="center"/>
    </xf>
    <xf numFmtId="0" fontId="13" fillId="0" borderId="17" xfId="0" applyFont="1" applyBorder="1" applyAlignment="1">
      <alignment horizontal="justify" vertical="center" wrapText="1"/>
    </xf>
    <xf numFmtId="0" fontId="0" fillId="0" borderId="17" xfId="0" applyBorder="1" applyAlignment="1">
      <alignment horizontal="center" vertical="center"/>
    </xf>
    <xf numFmtId="0" fontId="1" fillId="0" borderId="17" xfId="0" applyFont="1" applyBorder="1" applyAlignment="1">
      <alignment horizontal="center" vertical="center"/>
    </xf>
    <xf numFmtId="0" fontId="1" fillId="0" borderId="17" xfId="0" applyFont="1" applyBorder="1"/>
    <xf numFmtId="0" fontId="14" fillId="0" borderId="17" xfId="1" applyFont="1" applyBorder="1" applyAlignment="1" applyProtection="1">
      <alignment horizontal="center" vertical="center" wrapText="1"/>
    </xf>
    <xf numFmtId="0" fontId="2" fillId="0" borderId="20" xfId="0" applyFont="1" applyBorder="1"/>
    <xf numFmtId="0" fontId="0" fillId="0" borderId="8" xfId="0" applyBorder="1"/>
    <xf numFmtId="0" fontId="0" fillId="0" borderId="21" xfId="0" applyBorder="1" applyAlignment="1">
      <alignment horizontal="left" vertical="center"/>
    </xf>
    <xf numFmtId="0" fontId="0" fillId="0" borderId="4" xfId="0" applyBorder="1" applyAlignment="1">
      <alignment wrapText="1"/>
    </xf>
    <xf numFmtId="0" fontId="0" fillId="0" borderId="22" xfId="0" applyBorder="1" applyAlignment="1">
      <alignment horizontal="left" vertical="center"/>
    </xf>
    <xf numFmtId="0" fontId="0" fillId="0" borderId="2" xfId="0" applyBorder="1" applyAlignment="1">
      <alignment wrapText="1"/>
    </xf>
    <xf numFmtId="0" fontId="0" fillId="0" borderId="21" xfId="0" applyBorder="1" applyAlignment="1">
      <alignment horizontal="center" vertical="center"/>
    </xf>
    <xf numFmtId="0" fontId="0" fillId="0" borderId="22" xfId="0" applyBorder="1" applyAlignment="1">
      <alignment horizontal="center" vertical="center"/>
    </xf>
    <xf numFmtId="0" fontId="2" fillId="0" borderId="20" xfId="0" applyFont="1" applyFill="1" applyBorder="1" applyAlignment="1">
      <alignment horizontal="left" vertical="center"/>
    </xf>
    <xf numFmtId="0" fontId="3" fillId="0" borderId="21" xfId="0" applyFont="1" applyBorder="1"/>
    <xf numFmtId="0" fontId="3" fillId="0" borderId="22" xfId="0" applyFont="1" applyBorder="1"/>
    <xf numFmtId="0" fontId="4" fillId="0" borderId="5" xfId="0" applyFont="1" applyFill="1" applyBorder="1"/>
    <xf numFmtId="0" fontId="3" fillId="0" borderId="3" xfId="0" applyFont="1" applyBorder="1"/>
    <xf numFmtId="0" fontId="3" fillId="0" borderId="1" xfId="0" applyFont="1" applyBorder="1"/>
    <xf numFmtId="0" fontId="4" fillId="0" borderId="5" xfId="0" applyFont="1" applyBorder="1"/>
    <xf numFmtId="0" fontId="2" fillId="0" borderId="17" xfId="0" applyFont="1" applyBorder="1" applyAlignment="1">
      <alignment horizontal="center" vertical="center"/>
    </xf>
    <xf numFmtId="0" fontId="6" fillId="0" borderId="23" xfId="0" applyFont="1" applyBorder="1" applyAlignment="1">
      <alignment horizontal="center" vertical="center" wrapText="1"/>
    </xf>
    <xf numFmtId="0" fontId="3" fillId="0" borderId="0" xfId="0" applyFont="1" applyAlignment="1">
      <alignment horizontal="justify" vertical="center"/>
    </xf>
    <xf numFmtId="0" fontId="15" fillId="0" borderId="17" xfId="0" applyFont="1" applyBorder="1" applyAlignment="1">
      <alignment horizontal="justify" vertical="center" wrapText="1"/>
    </xf>
    <xf numFmtId="0" fontId="12" fillId="0" borderId="17" xfId="0" applyFont="1"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xf>
    <xf numFmtId="0" fontId="2" fillId="0" borderId="0" xfId="0" applyFont="1"/>
    <xf numFmtId="0" fontId="3" fillId="0" borderId="0" xfId="0" applyFont="1" applyAlignment="1">
      <alignment horizontal="center" vertical="center"/>
    </xf>
    <xf numFmtId="0" fontId="6" fillId="3" borderId="17" xfId="0" applyFont="1" applyFill="1" applyBorder="1" applyAlignment="1">
      <alignment horizontal="center" vertical="center" wrapText="1"/>
    </xf>
    <xf numFmtId="0" fontId="0" fillId="0" borderId="17" xfId="0" applyBorder="1" applyAlignment="1">
      <alignment horizontal="center" vertical="center"/>
    </xf>
    <xf numFmtId="0" fontId="2" fillId="0" borderId="17" xfId="0" applyFont="1" applyBorder="1" applyAlignment="1">
      <alignment horizontal="center"/>
    </xf>
    <xf numFmtId="0" fontId="6" fillId="3" borderId="17" xfId="0" applyFont="1" applyFill="1" applyBorder="1" applyAlignment="1">
      <alignment horizontal="justify" vertical="center" wrapText="1"/>
    </xf>
    <xf numFmtId="0" fontId="0" fillId="0" borderId="0" xfId="0" applyAlignment="1">
      <alignment horizontal="center"/>
    </xf>
    <xf numFmtId="0" fontId="2" fillId="0" borderId="17" xfId="0" applyFont="1" applyBorder="1"/>
    <xf numFmtId="0" fontId="3" fillId="0" borderId="17" xfId="0" applyFont="1" applyBorder="1" applyAlignment="1">
      <alignment horizontal="justify" vertical="center"/>
    </xf>
    <xf numFmtId="0" fontId="0" fillId="0" borderId="17" xfId="0" applyBorder="1"/>
    <xf numFmtId="0" fontId="0" fillId="0" borderId="17" xfId="0" applyBorder="1" applyAlignment="1">
      <alignment horizontal="center"/>
    </xf>
    <xf numFmtId="0" fontId="15" fillId="3" borderId="17" xfId="0" applyFont="1" applyFill="1" applyBorder="1" applyAlignment="1">
      <alignment horizontal="justify" vertical="center" wrapText="1"/>
    </xf>
    <xf numFmtId="0" fontId="0" fillId="0" borderId="17" xfId="0" applyBorder="1" applyAlignment="1">
      <alignment horizontal="center" vertical="center"/>
    </xf>
    <xf numFmtId="0" fontId="6" fillId="0" borderId="17" xfId="0" applyFont="1" applyFill="1" applyBorder="1" applyAlignment="1">
      <alignment horizontal="center" vertical="center" wrapText="1"/>
    </xf>
    <xf numFmtId="0" fontId="13" fillId="3" borderId="17" xfId="0" applyFont="1" applyFill="1" applyBorder="1" applyAlignment="1">
      <alignment horizontal="justify" vertical="center" wrapText="1"/>
    </xf>
    <xf numFmtId="0" fontId="6" fillId="0" borderId="17" xfId="0" applyFont="1" applyBorder="1" applyAlignment="1">
      <alignment vertical="center"/>
    </xf>
    <xf numFmtId="0" fontId="6" fillId="0" borderId="17" xfId="0" applyFont="1" applyFill="1" applyBorder="1" applyAlignment="1">
      <alignment horizontal="justify" vertical="center" wrapText="1"/>
    </xf>
    <xf numFmtId="0" fontId="6" fillId="4" borderId="17" xfId="0" applyFont="1" applyFill="1" applyBorder="1" applyAlignment="1">
      <alignment horizontal="center" vertical="center" wrapText="1"/>
    </xf>
    <xf numFmtId="0" fontId="6" fillId="5" borderId="17" xfId="0" applyFont="1" applyFill="1" applyBorder="1" applyAlignment="1">
      <alignment horizontal="center" vertical="center" wrapText="1"/>
    </xf>
    <xf numFmtId="0" fontId="6" fillId="2" borderId="17" xfId="0" applyFont="1" applyFill="1" applyBorder="1" applyAlignment="1" applyProtection="1">
      <alignment horizontal="center" vertical="center"/>
      <protection locked="0"/>
    </xf>
    <xf numFmtId="0" fontId="6" fillId="0" borderId="24"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7" fillId="2" borderId="17" xfId="0" applyFont="1" applyFill="1" applyBorder="1" applyAlignment="1" applyProtection="1">
      <alignment horizontal="center" vertical="center"/>
      <protection locked="0"/>
    </xf>
    <xf numFmtId="164" fontId="6" fillId="6" borderId="17" xfId="0" applyNumberFormat="1" applyFont="1" applyFill="1" applyBorder="1" applyAlignment="1">
      <alignment horizontal="center" vertical="center" wrapText="1"/>
    </xf>
    <xf numFmtId="0" fontId="0" fillId="0" borderId="25" xfId="0" applyBorder="1"/>
    <xf numFmtId="0" fontId="0" fillId="0" borderId="0" xfId="0" applyAlignment="1">
      <alignment vertical="top" textRotation="55"/>
    </xf>
    <xf numFmtId="0" fontId="0" fillId="0" borderId="0" xfId="0" applyAlignment="1">
      <alignment horizontal="right" vertical="top"/>
    </xf>
    <xf numFmtId="0" fontId="0" fillId="0" borderId="0" xfId="0" applyAlignment="1"/>
    <xf numFmtId="0" fontId="0" fillId="0" borderId="0" xfId="0" applyAlignment="1">
      <alignment horizontal="right"/>
    </xf>
    <xf numFmtId="0" fontId="0" fillId="0" borderId="0" xfId="0" applyAlignment="1">
      <alignment horizontal="left" vertical="top"/>
    </xf>
    <xf numFmtId="0" fontId="0" fillId="0" borderId="0" xfId="0" applyAlignment="1">
      <alignment horizontal="left"/>
    </xf>
    <xf numFmtId="0" fontId="22" fillId="0" borderId="0" xfId="0" applyFont="1" applyAlignment="1">
      <alignment horizontal="right"/>
    </xf>
    <xf numFmtId="0" fontId="0" fillId="5" borderId="0" xfId="0" applyFill="1"/>
    <xf numFmtId="0" fontId="0" fillId="7" borderId="0" xfId="0" applyFill="1"/>
    <xf numFmtId="0" fontId="0" fillId="8" borderId="0" xfId="0" applyFill="1"/>
    <xf numFmtId="0" fontId="22" fillId="0" borderId="0" xfId="0" applyFont="1"/>
    <xf numFmtId="164" fontId="0" fillId="5" borderId="0" xfId="0" applyNumberFormat="1" applyFill="1"/>
    <xf numFmtId="164" fontId="0" fillId="7" borderId="0" xfId="0" applyNumberFormat="1" applyFill="1"/>
    <xf numFmtId="0" fontId="0" fillId="0" borderId="0" xfId="0" applyFill="1" applyAlignment="1">
      <alignment horizontal="right"/>
    </xf>
    <xf numFmtId="0" fontId="1" fillId="0" borderId="0" xfId="0" applyFont="1"/>
    <xf numFmtId="0" fontId="2" fillId="0" borderId="0" xfId="0" applyFont="1" applyFill="1" applyAlignment="1">
      <alignment horizontal="right"/>
    </xf>
    <xf numFmtId="164" fontId="2" fillId="7" borderId="0" xfId="0" applyNumberFormat="1" applyFont="1" applyFill="1"/>
    <xf numFmtId="0" fontId="0" fillId="0" borderId="0" xfId="0" applyBorder="1"/>
    <xf numFmtId="0" fontId="0" fillId="0" borderId="0" xfId="0" applyBorder="1" applyAlignment="1">
      <alignment wrapText="1"/>
    </xf>
    <xf numFmtId="0" fontId="4" fillId="0" borderId="20" xfId="0" applyFont="1" applyFill="1" applyBorder="1"/>
    <xf numFmtId="0" fontId="0" fillId="0" borderId="21" xfId="0" applyBorder="1"/>
    <xf numFmtId="0" fontId="0" fillId="0" borderId="22" xfId="0" applyBorder="1"/>
    <xf numFmtId="0" fontId="6" fillId="0" borderId="0" xfId="0" applyFont="1" applyFill="1" applyBorder="1" applyAlignment="1">
      <alignment horizontal="center" vertical="center"/>
    </xf>
    <xf numFmtId="0" fontId="6" fillId="0" borderId="19" xfId="0" applyFont="1" applyBorder="1" applyAlignment="1">
      <alignment horizontal="center" vertical="center" wrapText="1"/>
    </xf>
    <xf numFmtId="0" fontId="6" fillId="0" borderId="18" xfId="0" applyFont="1" applyFill="1" applyBorder="1" applyAlignment="1">
      <alignment horizontal="center" vertical="center" wrapText="1"/>
    </xf>
    <xf numFmtId="164" fontId="7" fillId="6" borderId="17" xfId="0" applyNumberFormat="1" applyFont="1" applyFill="1" applyBorder="1" applyAlignment="1">
      <alignment horizontal="center" vertical="center" wrapText="1"/>
    </xf>
    <xf numFmtId="0" fontId="15" fillId="3" borderId="17" xfId="0" applyFont="1" applyFill="1" applyBorder="1" applyAlignment="1">
      <alignment horizontal="left" vertical="center" wrapText="1"/>
    </xf>
    <xf numFmtId="0" fontId="15" fillId="0" borderId="17" xfId="0" applyFont="1" applyFill="1" applyBorder="1" applyAlignment="1">
      <alignment horizontal="justify" vertical="center" wrapText="1"/>
    </xf>
    <xf numFmtId="0" fontId="15" fillId="0" borderId="17" xfId="0" applyFont="1" applyBorder="1" applyAlignment="1">
      <alignment horizontal="center" vertical="center" wrapText="1"/>
    </xf>
    <xf numFmtId="0" fontId="6" fillId="0" borderId="17" xfId="0" applyFont="1" applyBorder="1" applyAlignment="1">
      <alignment horizontal="center" vertical="center"/>
    </xf>
    <xf numFmtId="0" fontId="26" fillId="0" borderId="17" xfId="0" applyFont="1" applyBorder="1" applyAlignment="1">
      <alignment horizontal="justify" vertical="center" wrapText="1"/>
    </xf>
    <xf numFmtId="0" fontId="27" fillId="0" borderId="15" xfId="0" applyFont="1" applyBorder="1" applyAlignment="1">
      <alignment horizontal="left" vertical="center" wrapText="1"/>
    </xf>
    <xf numFmtId="0" fontId="6" fillId="0" borderId="27" xfId="0" applyFont="1" applyBorder="1" applyAlignment="1">
      <alignment horizontal="center" vertical="center" wrapText="1"/>
    </xf>
    <xf numFmtId="0" fontId="6" fillId="0" borderId="23" xfId="0" applyFont="1" applyFill="1" applyBorder="1" applyAlignment="1">
      <alignment horizontal="center" vertical="center" wrapText="1"/>
    </xf>
    <xf numFmtId="0" fontId="6" fillId="0" borderId="0" xfId="0" applyFont="1" applyFill="1" applyBorder="1" applyAlignment="1">
      <alignment vertical="center"/>
    </xf>
    <xf numFmtId="0" fontId="6" fillId="0" borderId="28" xfId="0" applyFont="1" applyBorder="1" applyAlignment="1">
      <alignment horizontal="center" vertical="center"/>
    </xf>
    <xf numFmtId="0" fontId="6" fillId="0" borderId="27" xfId="0" applyFont="1" applyFill="1" applyBorder="1" applyAlignment="1">
      <alignment horizontal="center" vertical="center" wrapText="1"/>
    </xf>
    <xf numFmtId="0" fontId="6" fillId="0" borderId="28" xfId="0" applyFont="1" applyFill="1" applyBorder="1" applyAlignment="1">
      <alignment horizontal="center" vertical="center"/>
    </xf>
    <xf numFmtId="0" fontId="7" fillId="3" borderId="17" xfId="0" applyFont="1" applyFill="1" applyBorder="1" applyAlignment="1">
      <alignment horizontal="center" vertical="center" wrapText="1"/>
    </xf>
    <xf numFmtId="0" fontId="13" fillId="0" borderId="17" xfId="0" applyFont="1" applyBorder="1" applyAlignment="1">
      <alignment horizontal="center" vertical="center" wrapText="1"/>
    </xf>
    <xf numFmtId="0" fontId="15" fillId="0" borderId="17" xfId="0" applyFont="1" applyFill="1" applyBorder="1" applyAlignment="1">
      <alignment horizontal="center" vertical="center" wrapText="1"/>
    </xf>
    <xf numFmtId="0" fontId="7" fillId="0" borderId="27" xfId="0" applyFont="1" applyBorder="1" applyAlignment="1">
      <alignment horizontal="center" vertical="center" wrapText="1"/>
    </xf>
    <xf numFmtId="0" fontId="4" fillId="0" borderId="0" xfId="0" applyFont="1" applyBorder="1" applyAlignment="1">
      <alignment horizontal="left" vertical="center" indent="5"/>
    </xf>
    <xf numFmtId="0" fontId="5" fillId="0" borderId="6" xfId="0" applyFont="1" applyBorder="1" applyAlignment="1">
      <alignment horizontal="center" vertical="center" wrapText="1"/>
    </xf>
    <xf numFmtId="0" fontId="5" fillId="0" borderId="11"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7"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0" xfId="0" applyFont="1" applyBorder="1" applyAlignment="1">
      <alignment horizontal="center" vertical="center" wrapText="1"/>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2" xfId="0" applyFont="1" applyBorder="1" applyAlignment="1">
      <alignment horizontal="center" vertical="center" wrapText="1"/>
    </xf>
    <xf numFmtId="0" fontId="0" fillId="9" borderId="0" xfId="0" applyFill="1" applyAlignment="1">
      <alignment horizontal="center"/>
    </xf>
    <xf numFmtId="0" fontId="2" fillId="0" borderId="0" xfId="0" applyFont="1" applyAlignment="1">
      <alignment horizontal="center"/>
    </xf>
    <xf numFmtId="0" fontId="0" fillId="0" borderId="17" xfId="0" applyBorder="1" applyAlignment="1">
      <alignment horizontal="center" vertical="center"/>
    </xf>
    <xf numFmtId="0" fontId="2" fillId="0" borderId="17"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380999</xdr:colOff>
      <xdr:row>41</xdr:row>
      <xdr:rowOff>22412</xdr:rowOff>
    </xdr:from>
    <xdr:to>
      <xdr:col>10</xdr:col>
      <xdr:colOff>520368</xdr:colOff>
      <xdr:row>71</xdr:row>
      <xdr:rowOff>145676</xdr:rowOff>
    </xdr:to>
    <xdr:pic>
      <xdr:nvPicPr>
        <xdr:cNvPr id="4" name="Picture 3"/>
        <xdr:cNvPicPr>
          <a:picLocks noChangeAspect="1"/>
        </xdr:cNvPicPr>
      </xdr:nvPicPr>
      <xdr:blipFill>
        <a:blip xmlns:r="http://schemas.openxmlformats.org/officeDocument/2006/relationships" r:embed="rId1"/>
        <a:stretch>
          <a:fillRect/>
        </a:stretch>
      </xdr:blipFill>
      <xdr:spPr>
        <a:xfrm>
          <a:off x="380999" y="3832412"/>
          <a:ext cx="6740194" cy="5838264"/>
        </a:xfrm>
        <a:prstGeom prst="rect">
          <a:avLst/>
        </a:prstGeom>
      </xdr:spPr>
    </xdr:pic>
    <xdr:clientData/>
  </xdr:twoCellAnchor>
  <xdr:twoCellAnchor>
    <xdr:from>
      <xdr:col>12</xdr:col>
      <xdr:colOff>198782</xdr:colOff>
      <xdr:row>32</xdr:row>
      <xdr:rowOff>57982</xdr:rowOff>
    </xdr:from>
    <xdr:to>
      <xdr:col>23</xdr:col>
      <xdr:colOff>173937</xdr:colOff>
      <xdr:row>36</xdr:row>
      <xdr:rowOff>82830</xdr:rowOff>
    </xdr:to>
    <xdr:sp macro="" textlink="">
      <xdr:nvSpPr>
        <xdr:cNvPr id="5" name="Right Brace 4"/>
        <xdr:cNvSpPr/>
      </xdr:nvSpPr>
      <xdr:spPr>
        <a:xfrm rot="5400000">
          <a:off x="7007501" y="2546906"/>
          <a:ext cx="786848" cy="0"/>
        </a:xfrm>
        <a:prstGeom prst="rightBrace">
          <a:avLst>
            <a:gd name="adj1" fmla="val 8333"/>
            <a:gd name="adj2" fmla="val 40352"/>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89647</xdr:colOff>
      <xdr:row>1</xdr:row>
      <xdr:rowOff>0</xdr:rowOff>
    </xdr:from>
    <xdr:to>
      <xdr:col>3</xdr:col>
      <xdr:colOff>51955</xdr:colOff>
      <xdr:row>6</xdr:row>
      <xdr:rowOff>88020</xdr:rowOff>
    </xdr:to>
    <xdr:pic>
      <xdr:nvPicPr>
        <xdr:cNvPr id="2" name="Picture 1"/>
        <xdr:cNvPicPr>
          <a:picLocks noChangeAspect="1"/>
        </xdr:cNvPicPr>
      </xdr:nvPicPr>
      <xdr:blipFill>
        <a:blip xmlns:r="http://schemas.openxmlformats.org/officeDocument/2006/relationships" r:embed="rId1"/>
        <a:stretch>
          <a:fillRect/>
        </a:stretch>
      </xdr:blipFill>
      <xdr:spPr>
        <a:xfrm>
          <a:off x="8939238" y="190500"/>
          <a:ext cx="6854944" cy="3932656"/>
        </a:xfrm>
        <a:prstGeom prst="rect">
          <a:avLst/>
        </a:prstGeom>
      </xdr:spPr>
    </xdr:pic>
    <xdr:clientData/>
  </xdr:twoCellAnchor>
  <xdr:twoCellAnchor editAs="oneCell">
    <xdr:from>
      <xdr:col>2</xdr:col>
      <xdr:colOff>134471</xdr:colOff>
      <xdr:row>6</xdr:row>
      <xdr:rowOff>33617</xdr:rowOff>
    </xdr:from>
    <xdr:to>
      <xdr:col>12</xdr:col>
      <xdr:colOff>533804</xdr:colOff>
      <xdr:row>10</xdr:row>
      <xdr:rowOff>121228</xdr:rowOff>
    </xdr:to>
    <xdr:pic>
      <xdr:nvPicPr>
        <xdr:cNvPr id="3" name="Picture 2"/>
        <xdr:cNvPicPr>
          <a:picLocks noChangeAspect="1"/>
        </xdr:cNvPicPr>
      </xdr:nvPicPr>
      <xdr:blipFill>
        <a:blip xmlns:r="http://schemas.openxmlformats.org/officeDocument/2006/relationships" r:embed="rId2"/>
        <a:stretch>
          <a:fillRect/>
        </a:stretch>
      </xdr:blipFill>
      <xdr:spPr>
        <a:xfrm>
          <a:off x="8984062" y="4068753"/>
          <a:ext cx="12781833" cy="3897611"/>
        </a:xfrm>
        <a:prstGeom prst="rect">
          <a:avLst/>
        </a:prstGeom>
      </xdr:spPr>
    </xdr:pic>
    <xdr:clientData/>
  </xdr:twoCellAnchor>
  <xdr:twoCellAnchor editAs="oneCell">
    <xdr:from>
      <xdr:col>2</xdr:col>
      <xdr:colOff>415636</xdr:colOff>
      <xdr:row>10</xdr:row>
      <xdr:rowOff>710045</xdr:rowOff>
    </xdr:from>
    <xdr:to>
      <xdr:col>10</xdr:col>
      <xdr:colOff>39515</xdr:colOff>
      <xdr:row>18</xdr:row>
      <xdr:rowOff>121228</xdr:rowOff>
    </xdr:to>
    <xdr:pic>
      <xdr:nvPicPr>
        <xdr:cNvPr id="4" name="Picture 3"/>
        <xdr:cNvPicPr>
          <a:picLocks noChangeAspect="1"/>
        </xdr:cNvPicPr>
      </xdr:nvPicPr>
      <xdr:blipFill>
        <a:blip xmlns:r="http://schemas.openxmlformats.org/officeDocument/2006/relationships" r:embed="rId3"/>
        <a:stretch>
          <a:fillRect/>
        </a:stretch>
      </xdr:blipFill>
      <xdr:spPr>
        <a:xfrm>
          <a:off x="9265227" y="8555181"/>
          <a:ext cx="10794106" cy="426027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L373"/>
  <sheetViews>
    <sheetView tabSelected="1" zoomScaleNormal="100" workbookViewId="0">
      <pane ySplit="6" topLeftCell="A37" activePane="bottomLeft" state="frozen"/>
      <selection pane="bottomLeft" activeCell="F343" sqref="F343"/>
    </sheetView>
  </sheetViews>
  <sheetFormatPr defaultRowHeight="10" x14ac:dyDescent="0.35"/>
  <cols>
    <col min="1" max="1" width="9.453125" style="3" bestFit="1" customWidth="1"/>
    <col min="2" max="2" width="45.54296875" style="4" customWidth="1"/>
    <col min="3" max="3" width="27.36328125" style="4" customWidth="1"/>
    <col min="4" max="4" width="8.36328125" style="3" customWidth="1"/>
    <col min="5" max="5" width="21.453125" style="3" customWidth="1"/>
    <col min="6" max="6" width="19.90625" style="3" customWidth="1"/>
    <col min="7" max="12" width="9.08984375" style="3"/>
    <col min="13" max="252" width="9.08984375" style="4"/>
    <col min="253" max="253" width="9.453125" style="4" bestFit="1" customWidth="1"/>
    <col min="254" max="254" width="45.54296875" style="4" customWidth="1"/>
    <col min="255" max="255" width="27.36328125" style="4" customWidth="1"/>
    <col min="256" max="256" width="8.36328125" style="4" customWidth="1"/>
    <col min="257" max="257" width="15.08984375" style="4" bestFit="1" customWidth="1"/>
    <col min="258" max="258" width="20.6328125" style="4" customWidth="1"/>
    <col min="259" max="259" width="15.08984375" style="4" bestFit="1" customWidth="1"/>
    <col min="260" max="260" width="22.453125" style="4" customWidth="1"/>
    <col min="261" max="261" width="15.08984375" style="4" bestFit="1" customWidth="1"/>
    <col min="262" max="262" width="22.453125" style="4" customWidth="1"/>
    <col min="263" max="508" width="9.08984375" style="4"/>
    <col min="509" max="509" width="9.453125" style="4" bestFit="1" customWidth="1"/>
    <col min="510" max="510" width="45.54296875" style="4" customWidth="1"/>
    <col min="511" max="511" width="27.36328125" style="4" customWidth="1"/>
    <col min="512" max="512" width="8.36328125" style="4" customWidth="1"/>
    <col min="513" max="513" width="15.08984375" style="4" bestFit="1" customWidth="1"/>
    <col min="514" max="514" width="20.6328125" style="4" customWidth="1"/>
    <col min="515" max="515" width="15.08984375" style="4" bestFit="1" customWidth="1"/>
    <col min="516" max="516" width="22.453125" style="4" customWidth="1"/>
    <col min="517" max="517" width="15.08984375" style="4" bestFit="1" customWidth="1"/>
    <col min="518" max="518" width="22.453125" style="4" customWidth="1"/>
    <col min="519" max="764" width="9.08984375" style="4"/>
    <col min="765" max="765" width="9.453125" style="4" bestFit="1" customWidth="1"/>
    <col min="766" max="766" width="45.54296875" style="4" customWidth="1"/>
    <col min="767" max="767" width="27.36328125" style="4" customWidth="1"/>
    <col min="768" max="768" width="8.36328125" style="4" customWidth="1"/>
    <col min="769" max="769" width="15.08984375" style="4" bestFit="1" customWidth="1"/>
    <col min="770" max="770" width="20.6328125" style="4" customWidth="1"/>
    <col min="771" max="771" width="15.08984375" style="4" bestFit="1" customWidth="1"/>
    <col min="772" max="772" width="22.453125" style="4" customWidth="1"/>
    <col min="773" max="773" width="15.08984375" style="4" bestFit="1" customWidth="1"/>
    <col min="774" max="774" width="22.453125" style="4" customWidth="1"/>
    <col min="775" max="1020" width="9.08984375" style="4"/>
    <col min="1021" max="1021" width="9.453125" style="4" bestFit="1" customWidth="1"/>
    <col min="1022" max="1022" width="45.54296875" style="4" customWidth="1"/>
    <col min="1023" max="1023" width="27.36328125" style="4" customWidth="1"/>
    <col min="1024" max="1024" width="8.36328125" style="4" customWidth="1"/>
    <col min="1025" max="1025" width="15.08984375" style="4" bestFit="1" customWidth="1"/>
    <col min="1026" max="1026" width="20.6328125" style="4" customWidth="1"/>
    <col min="1027" max="1027" width="15.08984375" style="4" bestFit="1" customWidth="1"/>
    <col min="1028" max="1028" width="22.453125" style="4" customWidth="1"/>
    <col min="1029" max="1029" width="15.08984375" style="4" bestFit="1" customWidth="1"/>
    <col min="1030" max="1030" width="22.453125" style="4" customWidth="1"/>
    <col min="1031" max="1276" width="9.08984375" style="4"/>
    <col min="1277" max="1277" width="9.453125" style="4" bestFit="1" customWidth="1"/>
    <col min="1278" max="1278" width="45.54296875" style="4" customWidth="1"/>
    <col min="1279" max="1279" width="27.36328125" style="4" customWidth="1"/>
    <col min="1280" max="1280" width="8.36328125" style="4" customWidth="1"/>
    <col min="1281" max="1281" width="15.08984375" style="4" bestFit="1" customWidth="1"/>
    <col min="1282" max="1282" width="20.6328125" style="4" customWidth="1"/>
    <col min="1283" max="1283" width="15.08984375" style="4" bestFit="1" customWidth="1"/>
    <col min="1284" max="1284" width="22.453125" style="4" customWidth="1"/>
    <col min="1285" max="1285" width="15.08984375" style="4" bestFit="1" customWidth="1"/>
    <col min="1286" max="1286" width="22.453125" style="4" customWidth="1"/>
    <col min="1287" max="1532" width="9.08984375" style="4"/>
    <col min="1533" max="1533" width="9.453125" style="4" bestFit="1" customWidth="1"/>
    <col min="1534" max="1534" width="45.54296875" style="4" customWidth="1"/>
    <col min="1535" max="1535" width="27.36328125" style="4" customWidth="1"/>
    <col min="1536" max="1536" width="8.36328125" style="4" customWidth="1"/>
    <col min="1537" max="1537" width="15.08984375" style="4" bestFit="1" customWidth="1"/>
    <col min="1538" max="1538" width="20.6328125" style="4" customWidth="1"/>
    <col min="1539" max="1539" width="15.08984375" style="4" bestFit="1" customWidth="1"/>
    <col min="1540" max="1540" width="22.453125" style="4" customWidth="1"/>
    <col min="1541" max="1541" width="15.08984375" style="4" bestFit="1" customWidth="1"/>
    <col min="1542" max="1542" width="22.453125" style="4" customWidth="1"/>
    <col min="1543" max="1788" width="9.08984375" style="4"/>
    <col min="1789" max="1789" width="9.453125" style="4" bestFit="1" customWidth="1"/>
    <col min="1790" max="1790" width="45.54296875" style="4" customWidth="1"/>
    <col min="1791" max="1791" width="27.36328125" style="4" customWidth="1"/>
    <col min="1792" max="1792" width="8.36328125" style="4" customWidth="1"/>
    <col min="1793" max="1793" width="15.08984375" style="4" bestFit="1" customWidth="1"/>
    <col min="1794" max="1794" width="20.6328125" style="4" customWidth="1"/>
    <col min="1795" max="1795" width="15.08984375" style="4" bestFit="1" customWidth="1"/>
    <col min="1796" max="1796" width="22.453125" style="4" customWidth="1"/>
    <col min="1797" max="1797" width="15.08984375" style="4" bestFit="1" customWidth="1"/>
    <col min="1798" max="1798" width="22.453125" style="4" customWidth="1"/>
    <col min="1799" max="2044" width="9.08984375" style="4"/>
    <col min="2045" max="2045" width="9.453125" style="4" bestFit="1" customWidth="1"/>
    <col min="2046" max="2046" width="45.54296875" style="4" customWidth="1"/>
    <col min="2047" max="2047" width="27.36328125" style="4" customWidth="1"/>
    <col min="2048" max="2048" width="8.36328125" style="4" customWidth="1"/>
    <col min="2049" max="2049" width="15.08984375" style="4" bestFit="1" customWidth="1"/>
    <col min="2050" max="2050" width="20.6328125" style="4" customWidth="1"/>
    <col min="2051" max="2051" width="15.08984375" style="4" bestFit="1" customWidth="1"/>
    <col min="2052" max="2052" width="22.453125" style="4" customWidth="1"/>
    <col min="2053" max="2053" width="15.08984375" style="4" bestFit="1" customWidth="1"/>
    <col min="2054" max="2054" width="22.453125" style="4" customWidth="1"/>
    <col min="2055" max="2300" width="9.08984375" style="4"/>
    <col min="2301" max="2301" width="9.453125" style="4" bestFit="1" customWidth="1"/>
    <col min="2302" max="2302" width="45.54296875" style="4" customWidth="1"/>
    <col min="2303" max="2303" width="27.36328125" style="4" customWidth="1"/>
    <col min="2304" max="2304" width="8.36328125" style="4" customWidth="1"/>
    <col min="2305" max="2305" width="15.08984375" style="4" bestFit="1" customWidth="1"/>
    <col min="2306" max="2306" width="20.6328125" style="4" customWidth="1"/>
    <col min="2307" max="2307" width="15.08984375" style="4" bestFit="1" customWidth="1"/>
    <col min="2308" max="2308" width="22.453125" style="4" customWidth="1"/>
    <col min="2309" max="2309" width="15.08984375" style="4" bestFit="1" customWidth="1"/>
    <col min="2310" max="2310" width="22.453125" style="4" customWidth="1"/>
    <col min="2311" max="2556" width="9.08984375" style="4"/>
    <col min="2557" max="2557" width="9.453125" style="4" bestFit="1" customWidth="1"/>
    <col min="2558" max="2558" width="45.54296875" style="4" customWidth="1"/>
    <col min="2559" max="2559" width="27.36328125" style="4" customWidth="1"/>
    <col min="2560" max="2560" width="8.36328125" style="4" customWidth="1"/>
    <col min="2561" max="2561" width="15.08984375" style="4" bestFit="1" customWidth="1"/>
    <col min="2562" max="2562" width="20.6328125" style="4" customWidth="1"/>
    <col min="2563" max="2563" width="15.08984375" style="4" bestFit="1" customWidth="1"/>
    <col min="2564" max="2564" width="22.453125" style="4" customWidth="1"/>
    <col min="2565" max="2565" width="15.08984375" style="4" bestFit="1" customWidth="1"/>
    <col min="2566" max="2566" width="22.453125" style="4" customWidth="1"/>
    <col min="2567" max="2812" width="9.08984375" style="4"/>
    <col min="2813" max="2813" width="9.453125" style="4" bestFit="1" customWidth="1"/>
    <col min="2814" max="2814" width="45.54296875" style="4" customWidth="1"/>
    <col min="2815" max="2815" width="27.36328125" style="4" customWidth="1"/>
    <col min="2816" max="2816" width="8.36328125" style="4" customWidth="1"/>
    <col min="2817" max="2817" width="15.08984375" style="4" bestFit="1" customWidth="1"/>
    <col min="2818" max="2818" width="20.6328125" style="4" customWidth="1"/>
    <col min="2819" max="2819" width="15.08984375" style="4" bestFit="1" customWidth="1"/>
    <col min="2820" max="2820" width="22.453125" style="4" customWidth="1"/>
    <col min="2821" max="2821" width="15.08984375" style="4" bestFit="1" customWidth="1"/>
    <col min="2822" max="2822" width="22.453125" style="4" customWidth="1"/>
    <col min="2823" max="3068" width="9.08984375" style="4"/>
    <col min="3069" max="3069" width="9.453125" style="4" bestFit="1" customWidth="1"/>
    <col min="3070" max="3070" width="45.54296875" style="4" customWidth="1"/>
    <col min="3071" max="3071" width="27.36328125" style="4" customWidth="1"/>
    <col min="3072" max="3072" width="8.36328125" style="4" customWidth="1"/>
    <col min="3073" max="3073" width="15.08984375" style="4" bestFit="1" customWidth="1"/>
    <col min="3074" max="3074" width="20.6328125" style="4" customWidth="1"/>
    <col min="3075" max="3075" width="15.08984375" style="4" bestFit="1" customWidth="1"/>
    <col min="3076" max="3076" width="22.453125" style="4" customWidth="1"/>
    <col min="3077" max="3077" width="15.08984375" style="4" bestFit="1" customWidth="1"/>
    <col min="3078" max="3078" width="22.453125" style="4" customWidth="1"/>
    <col min="3079" max="3324" width="9.08984375" style="4"/>
    <col min="3325" max="3325" width="9.453125" style="4" bestFit="1" customWidth="1"/>
    <col min="3326" max="3326" width="45.54296875" style="4" customWidth="1"/>
    <col min="3327" max="3327" width="27.36328125" style="4" customWidth="1"/>
    <col min="3328" max="3328" width="8.36328125" style="4" customWidth="1"/>
    <col min="3329" max="3329" width="15.08984375" style="4" bestFit="1" customWidth="1"/>
    <col min="3330" max="3330" width="20.6328125" style="4" customWidth="1"/>
    <col min="3331" max="3331" width="15.08984375" style="4" bestFit="1" customWidth="1"/>
    <col min="3332" max="3332" width="22.453125" style="4" customWidth="1"/>
    <col min="3333" max="3333" width="15.08984375" style="4" bestFit="1" customWidth="1"/>
    <col min="3334" max="3334" width="22.453125" style="4" customWidth="1"/>
    <col min="3335" max="3580" width="9.08984375" style="4"/>
    <col min="3581" max="3581" width="9.453125" style="4" bestFit="1" customWidth="1"/>
    <col min="3582" max="3582" width="45.54296875" style="4" customWidth="1"/>
    <col min="3583" max="3583" width="27.36328125" style="4" customWidth="1"/>
    <col min="3584" max="3584" width="8.36328125" style="4" customWidth="1"/>
    <col min="3585" max="3585" width="15.08984375" style="4" bestFit="1" customWidth="1"/>
    <col min="3586" max="3586" width="20.6328125" style="4" customWidth="1"/>
    <col min="3587" max="3587" width="15.08984375" style="4" bestFit="1" customWidth="1"/>
    <col min="3588" max="3588" width="22.453125" style="4" customWidth="1"/>
    <col min="3589" max="3589" width="15.08984375" style="4" bestFit="1" customWidth="1"/>
    <col min="3590" max="3590" width="22.453125" style="4" customWidth="1"/>
    <col min="3591" max="3836" width="9.08984375" style="4"/>
    <col min="3837" max="3837" width="9.453125" style="4" bestFit="1" customWidth="1"/>
    <col min="3838" max="3838" width="45.54296875" style="4" customWidth="1"/>
    <col min="3839" max="3839" width="27.36328125" style="4" customWidth="1"/>
    <col min="3840" max="3840" width="8.36328125" style="4" customWidth="1"/>
    <col min="3841" max="3841" width="15.08984375" style="4" bestFit="1" customWidth="1"/>
    <col min="3842" max="3842" width="20.6328125" style="4" customWidth="1"/>
    <col min="3843" max="3843" width="15.08984375" style="4" bestFit="1" customWidth="1"/>
    <col min="3844" max="3844" width="22.453125" style="4" customWidth="1"/>
    <col min="3845" max="3845" width="15.08984375" style="4" bestFit="1" customWidth="1"/>
    <col min="3846" max="3846" width="22.453125" style="4" customWidth="1"/>
    <col min="3847" max="4092" width="9.08984375" style="4"/>
    <col min="4093" max="4093" width="9.453125" style="4" bestFit="1" customWidth="1"/>
    <col min="4094" max="4094" width="45.54296875" style="4" customWidth="1"/>
    <col min="4095" max="4095" width="27.36328125" style="4" customWidth="1"/>
    <col min="4096" max="4096" width="8.36328125" style="4" customWidth="1"/>
    <col min="4097" max="4097" width="15.08984375" style="4" bestFit="1" customWidth="1"/>
    <col min="4098" max="4098" width="20.6328125" style="4" customWidth="1"/>
    <col min="4099" max="4099" width="15.08984375" style="4" bestFit="1" customWidth="1"/>
    <col min="4100" max="4100" width="22.453125" style="4" customWidth="1"/>
    <col min="4101" max="4101" width="15.08984375" style="4" bestFit="1" customWidth="1"/>
    <col min="4102" max="4102" width="22.453125" style="4" customWidth="1"/>
    <col min="4103" max="4348" width="9.08984375" style="4"/>
    <col min="4349" max="4349" width="9.453125" style="4" bestFit="1" customWidth="1"/>
    <col min="4350" max="4350" width="45.54296875" style="4" customWidth="1"/>
    <col min="4351" max="4351" width="27.36328125" style="4" customWidth="1"/>
    <col min="4352" max="4352" width="8.36328125" style="4" customWidth="1"/>
    <col min="4353" max="4353" width="15.08984375" style="4" bestFit="1" customWidth="1"/>
    <col min="4354" max="4354" width="20.6328125" style="4" customWidth="1"/>
    <col min="4355" max="4355" width="15.08984375" style="4" bestFit="1" customWidth="1"/>
    <col min="4356" max="4356" width="22.453125" style="4" customWidth="1"/>
    <col min="4357" max="4357" width="15.08984375" style="4" bestFit="1" customWidth="1"/>
    <col min="4358" max="4358" width="22.453125" style="4" customWidth="1"/>
    <col min="4359" max="4604" width="9.08984375" style="4"/>
    <col min="4605" max="4605" width="9.453125" style="4" bestFit="1" customWidth="1"/>
    <col min="4606" max="4606" width="45.54296875" style="4" customWidth="1"/>
    <col min="4607" max="4607" width="27.36328125" style="4" customWidth="1"/>
    <col min="4608" max="4608" width="8.36328125" style="4" customWidth="1"/>
    <col min="4609" max="4609" width="15.08984375" style="4" bestFit="1" customWidth="1"/>
    <col min="4610" max="4610" width="20.6328125" style="4" customWidth="1"/>
    <col min="4611" max="4611" width="15.08984375" style="4" bestFit="1" customWidth="1"/>
    <col min="4612" max="4612" width="22.453125" style="4" customWidth="1"/>
    <col min="4613" max="4613" width="15.08984375" style="4" bestFit="1" customWidth="1"/>
    <col min="4614" max="4614" width="22.453125" style="4" customWidth="1"/>
    <col min="4615" max="4860" width="9.08984375" style="4"/>
    <col min="4861" max="4861" width="9.453125" style="4" bestFit="1" customWidth="1"/>
    <col min="4862" max="4862" width="45.54296875" style="4" customWidth="1"/>
    <col min="4863" max="4863" width="27.36328125" style="4" customWidth="1"/>
    <col min="4864" max="4864" width="8.36328125" style="4" customWidth="1"/>
    <col min="4865" max="4865" width="15.08984375" style="4" bestFit="1" customWidth="1"/>
    <col min="4866" max="4866" width="20.6328125" style="4" customWidth="1"/>
    <col min="4867" max="4867" width="15.08984375" style="4" bestFit="1" customWidth="1"/>
    <col min="4868" max="4868" width="22.453125" style="4" customWidth="1"/>
    <col min="4869" max="4869" width="15.08984375" style="4" bestFit="1" customWidth="1"/>
    <col min="4870" max="4870" width="22.453125" style="4" customWidth="1"/>
    <col min="4871" max="5116" width="9.08984375" style="4"/>
    <col min="5117" max="5117" width="9.453125" style="4" bestFit="1" customWidth="1"/>
    <col min="5118" max="5118" width="45.54296875" style="4" customWidth="1"/>
    <col min="5119" max="5119" width="27.36328125" style="4" customWidth="1"/>
    <col min="5120" max="5120" width="8.36328125" style="4" customWidth="1"/>
    <col min="5121" max="5121" width="15.08984375" style="4" bestFit="1" customWidth="1"/>
    <col min="5122" max="5122" width="20.6328125" style="4" customWidth="1"/>
    <col min="5123" max="5123" width="15.08984375" style="4" bestFit="1" customWidth="1"/>
    <col min="5124" max="5124" width="22.453125" style="4" customWidth="1"/>
    <col min="5125" max="5125" width="15.08984375" style="4" bestFit="1" customWidth="1"/>
    <col min="5126" max="5126" width="22.453125" style="4" customWidth="1"/>
    <col min="5127" max="5372" width="9.08984375" style="4"/>
    <col min="5373" max="5373" width="9.453125" style="4" bestFit="1" customWidth="1"/>
    <col min="5374" max="5374" width="45.54296875" style="4" customWidth="1"/>
    <col min="5375" max="5375" width="27.36328125" style="4" customWidth="1"/>
    <col min="5376" max="5376" width="8.36328125" style="4" customWidth="1"/>
    <col min="5377" max="5377" width="15.08984375" style="4" bestFit="1" customWidth="1"/>
    <col min="5378" max="5378" width="20.6328125" style="4" customWidth="1"/>
    <col min="5379" max="5379" width="15.08984375" style="4" bestFit="1" customWidth="1"/>
    <col min="5380" max="5380" width="22.453125" style="4" customWidth="1"/>
    <col min="5381" max="5381" width="15.08984375" style="4" bestFit="1" customWidth="1"/>
    <col min="5382" max="5382" width="22.453125" style="4" customWidth="1"/>
    <col min="5383" max="5628" width="9.08984375" style="4"/>
    <col min="5629" max="5629" width="9.453125" style="4" bestFit="1" customWidth="1"/>
    <col min="5630" max="5630" width="45.54296875" style="4" customWidth="1"/>
    <col min="5631" max="5631" width="27.36328125" style="4" customWidth="1"/>
    <col min="5632" max="5632" width="8.36328125" style="4" customWidth="1"/>
    <col min="5633" max="5633" width="15.08984375" style="4" bestFit="1" customWidth="1"/>
    <col min="5634" max="5634" width="20.6328125" style="4" customWidth="1"/>
    <col min="5635" max="5635" width="15.08984375" style="4" bestFit="1" customWidth="1"/>
    <col min="5636" max="5636" width="22.453125" style="4" customWidth="1"/>
    <col min="5637" max="5637" width="15.08984375" style="4" bestFit="1" customWidth="1"/>
    <col min="5638" max="5638" width="22.453125" style="4" customWidth="1"/>
    <col min="5639" max="5884" width="9.08984375" style="4"/>
    <col min="5885" max="5885" width="9.453125" style="4" bestFit="1" customWidth="1"/>
    <col min="5886" max="5886" width="45.54296875" style="4" customWidth="1"/>
    <col min="5887" max="5887" width="27.36328125" style="4" customWidth="1"/>
    <col min="5888" max="5888" width="8.36328125" style="4" customWidth="1"/>
    <col min="5889" max="5889" width="15.08984375" style="4" bestFit="1" customWidth="1"/>
    <col min="5890" max="5890" width="20.6328125" style="4" customWidth="1"/>
    <col min="5891" max="5891" width="15.08984375" style="4" bestFit="1" customWidth="1"/>
    <col min="5892" max="5892" width="22.453125" style="4" customWidth="1"/>
    <col min="5893" max="5893" width="15.08984375" style="4" bestFit="1" customWidth="1"/>
    <col min="5894" max="5894" width="22.453125" style="4" customWidth="1"/>
    <col min="5895" max="6140" width="9.08984375" style="4"/>
    <col min="6141" max="6141" width="9.453125" style="4" bestFit="1" customWidth="1"/>
    <col min="6142" max="6142" width="45.54296875" style="4" customWidth="1"/>
    <col min="6143" max="6143" width="27.36328125" style="4" customWidth="1"/>
    <col min="6144" max="6144" width="8.36328125" style="4" customWidth="1"/>
    <col min="6145" max="6145" width="15.08984375" style="4" bestFit="1" customWidth="1"/>
    <col min="6146" max="6146" width="20.6328125" style="4" customWidth="1"/>
    <col min="6147" max="6147" width="15.08984375" style="4" bestFit="1" customWidth="1"/>
    <col min="6148" max="6148" width="22.453125" style="4" customWidth="1"/>
    <col min="6149" max="6149" width="15.08984375" style="4" bestFit="1" customWidth="1"/>
    <col min="6150" max="6150" width="22.453125" style="4" customWidth="1"/>
    <col min="6151" max="6396" width="9.08984375" style="4"/>
    <col min="6397" max="6397" width="9.453125" style="4" bestFit="1" customWidth="1"/>
    <col min="6398" max="6398" width="45.54296875" style="4" customWidth="1"/>
    <col min="6399" max="6399" width="27.36328125" style="4" customWidth="1"/>
    <col min="6400" max="6400" width="8.36328125" style="4" customWidth="1"/>
    <col min="6401" max="6401" width="15.08984375" style="4" bestFit="1" customWidth="1"/>
    <col min="6402" max="6402" width="20.6328125" style="4" customWidth="1"/>
    <col min="6403" max="6403" width="15.08984375" style="4" bestFit="1" customWidth="1"/>
    <col min="6404" max="6404" width="22.453125" style="4" customWidth="1"/>
    <col min="6405" max="6405" width="15.08984375" style="4" bestFit="1" customWidth="1"/>
    <col min="6406" max="6406" width="22.453125" style="4" customWidth="1"/>
    <col min="6407" max="6652" width="9.08984375" style="4"/>
    <col min="6653" max="6653" width="9.453125" style="4" bestFit="1" customWidth="1"/>
    <col min="6654" max="6654" width="45.54296875" style="4" customWidth="1"/>
    <col min="6655" max="6655" width="27.36328125" style="4" customWidth="1"/>
    <col min="6656" max="6656" width="8.36328125" style="4" customWidth="1"/>
    <col min="6657" max="6657" width="15.08984375" style="4" bestFit="1" customWidth="1"/>
    <col min="6658" max="6658" width="20.6328125" style="4" customWidth="1"/>
    <col min="6659" max="6659" width="15.08984375" style="4" bestFit="1" customWidth="1"/>
    <col min="6660" max="6660" width="22.453125" style="4" customWidth="1"/>
    <col min="6661" max="6661" width="15.08984375" style="4" bestFit="1" customWidth="1"/>
    <col min="6662" max="6662" width="22.453125" style="4" customWidth="1"/>
    <col min="6663" max="6908" width="9.08984375" style="4"/>
    <col min="6909" max="6909" width="9.453125" style="4" bestFit="1" customWidth="1"/>
    <col min="6910" max="6910" width="45.54296875" style="4" customWidth="1"/>
    <col min="6911" max="6911" width="27.36328125" style="4" customWidth="1"/>
    <col min="6912" max="6912" width="8.36328125" style="4" customWidth="1"/>
    <col min="6913" max="6913" width="15.08984375" style="4" bestFit="1" customWidth="1"/>
    <col min="6914" max="6914" width="20.6328125" style="4" customWidth="1"/>
    <col min="6915" max="6915" width="15.08984375" style="4" bestFit="1" customWidth="1"/>
    <col min="6916" max="6916" width="22.453125" style="4" customWidth="1"/>
    <col min="6917" max="6917" width="15.08984375" style="4" bestFit="1" customWidth="1"/>
    <col min="6918" max="6918" width="22.453125" style="4" customWidth="1"/>
    <col min="6919" max="7164" width="9.08984375" style="4"/>
    <col min="7165" max="7165" width="9.453125" style="4" bestFit="1" customWidth="1"/>
    <col min="7166" max="7166" width="45.54296875" style="4" customWidth="1"/>
    <col min="7167" max="7167" width="27.36328125" style="4" customWidth="1"/>
    <col min="7168" max="7168" width="8.36328125" style="4" customWidth="1"/>
    <col min="7169" max="7169" width="15.08984375" style="4" bestFit="1" customWidth="1"/>
    <col min="7170" max="7170" width="20.6328125" style="4" customWidth="1"/>
    <col min="7171" max="7171" width="15.08984375" style="4" bestFit="1" customWidth="1"/>
    <col min="7172" max="7172" width="22.453125" style="4" customWidth="1"/>
    <col min="7173" max="7173" width="15.08984375" style="4" bestFit="1" customWidth="1"/>
    <col min="7174" max="7174" width="22.453125" style="4" customWidth="1"/>
    <col min="7175" max="7420" width="9.08984375" style="4"/>
    <col min="7421" max="7421" width="9.453125" style="4" bestFit="1" customWidth="1"/>
    <col min="7422" max="7422" width="45.54296875" style="4" customWidth="1"/>
    <col min="7423" max="7423" width="27.36328125" style="4" customWidth="1"/>
    <col min="7424" max="7424" width="8.36328125" style="4" customWidth="1"/>
    <col min="7425" max="7425" width="15.08984375" style="4" bestFit="1" customWidth="1"/>
    <col min="7426" max="7426" width="20.6328125" style="4" customWidth="1"/>
    <col min="7427" max="7427" width="15.08984375" style="4" bestFit="1" customWidth="1"/>
    <col min="7428" max="7428" width="22.453125" style="4" customWidth="1"/>
    <col min="7429" max="7429" width="15.08984375" style="4" bestFit="1" customWidth="1"/>
    <col min="7430" max="7430" width="22.453125" style="4" customWidth="1"/>
    <col min="7431" max="7676" width="9.08984375" style="4"/>
    <col min="7677" max="7677" width="9.453125" style="4" bestFit="1" customWidth="1"/>
    <col min="7678" max="7678" width="45.54296875" style="4" customWidth="1"/>
    <col min="7679" max="7679" width="27.36328125" style="4" customWidth="1"/>
    <col min="7680" max="7680" width="8.36328125" style="4" customWidth="1"/>
    <col min="7681" max="7681" width="15.08984375" style="4" bestFit="1" customWidth="1"/>
    <col min="7682" max="7682" width="20.6328125" style="4" customWidth="1"/>
    <col min="7683" max="7683" width="15.08984375" style="4" bestFit="1" customWidth="1"/>
    <col min="7684" max="7684" width="22.453125" style="4" customWidth="1"/>
    <col min="7685" max="7685" width="15.08984375" style="4" bestFit="1" customWidth="1"/>
    <col min="7686" max="7686" width="22.453125" style="4" customWidth="1"/>
    <col min="7687" max="7932" width="9.08984375" style="4"/>
    <col min="7933" max="7933" width="9.453125" style="4" bestFit="1" customWidth="1"/>
    <col min="7934" max="7934" width="45.54296875" style="4" customWidth="1"/>
    <col min="7935" max="7935" width="27.36328125" style="4" customWidth="1"/>
    <col min="7936" max="7936" width="8.36328125" style="4" customWidth="1"/>
    <col min="7937" max="7937" width="15.08984375" style="4" bestFit="1" customWidth="1"/>
    <col min="7938" max="7938" width="20.6328125" style="4" customWidth="1"/>
    <col min="7939" max="7939" width="15.08984375" style="4" bestFit="1" customWidth="1"/>
    <col min="7940" max="7940" width="22.453125" style="4" customWidth="1"/>
    <col min="7941" max="7941" width="15.08984375" style="4" bestFit="1" customWidth="1"/>
    <col min="7942" max="7942" width="22.453125" style="4" customWidth="1"/>
    <col min="7943" max="8188" width="9.08984375" style="4"/>
    <col min="8189" max="8189" width="9.453125" style="4" bestFit="1" customWidth="1"/>
    <col min="8190" max="8190" width="45.54296875" style="4" customWidth="1"/>
    <col min="8191" max="8191" width="27.36328125" style="4" customWidth="1"/>
    <col min="8192" max="8192" width="8.36328125" style="4" customWidth="1"/>
    <col min="8193" max="8193" width="15.08984375" style="4" bestFit="1" customWidth="1"/>
    <col min="8194" max="8194" width="20.6328125" style="4" customWidth="1"/>
    <col min="8195" max="8195" width="15.08984375" style="4" bestFit="1" customWidth="1"/>
    <col min="8196" max="8196" width="22.453125" style="4" customWidth="1"/>
    <col min="8197" max="8197" width="15.08984375" style="4" bestFit="1" customWidth="1"/>
    <col min="8198" max="8198" width="22.453125" style="4" customWidth="1"/>
    <col min="8199" max="8444" width="9.08984375" style="4"/>
    <col min="8445" max="8445" width="9.453125" style="4" bestFit="1" customWidth="1"/>
    <col min="8446" max="8446" width="45.54296875" style="4" customWidth="1"/>
    <col min="8447" max="8447" width="27.36328125" style="4" customWidth="1"/>
    <col min="8448" max="8448" width="8.36328125" style="4" customWidth="1"/>
    <col min="8449" max="8449" width="15.08984375" style="4" bestFit="1" customWidth="1"/>
    <col min="8450" max="8450" width="20.6328125" style="4" customWidth="1"/>
    <col min="8451" max="8451" width="15.08984375" style="4" bestFit="1" customWidth="1"/>
    <col min="8452" max="8452" width="22.453125" style="4" customWidth="1"/>
    <col min="8453" max="8453" width="15.08984375" style="4" bestFit="1" customWidth="1"/>
    <col min="8454" max="8454" width="22.453125" style="4" customWidth="1"/>
    <col min="8455" max="8700" width="9.08984375" style="4"/>
    <col min="8701" max="8701" width="9.453125" style="4" bestFit="1" customWidth="1"/>
    <col min="8702" max="8702" width="45.54296875" style="4" customWidth="1"/>
    <col min="8703" max="8703" width="27.36328125" style="4" customWidth="1"/>
    <col min="8704" max="8704" width="8.36328125" style="4" customWidth="1"/>
    <col min="8705" max="8705" width="15.08984375" style="4" bestFit="1" customWidth="1"/>
    <col min="8706" max="8706" width="20.6328125" style="4" customWidth="1"/>
    <col min="8707" max="8707" width="15.08984375" style="4" bestFit="1" customWidth="1"/>
    <col min="8708" max="8708" width="22.453125" style="4" customWidth="1"/>
    <col min="8709" max="8709" width="15.08984375" style="4" bestFit="1" customWidth="1"/>
    <col min="8710" max="8710" width="22.453125" style="4" customWidth="1"/>
    <col min="8711" max="8956" width="9.08984375" style="4"/>
    <col min="8957" max="8957" width="9.453125" style="4" bestFit="1" customWidth="1"/>
    <col min="8958" max="8958" width="45.54296875" style="4" customWidth="1"/>
    <col min="8959" max="8959" width="27.36328125" style="4" customWidth="1"/>
    <col min="8960" max="8960" width="8.36328125" style="4" customWidth="1"/>
    <col min="8961" max="8961" width="15.08984375" style="4" bestFit="1" customWidth="1"/>
    <col min="8962" max="8962" width="20.6328125" style="4" customWidth="1"/>
    <col min="8963" max="8963" width="15.08984375" style="4" bestFit="1" customWidth="1"/>
    <col min="8964" max="8964" width="22.453125" style="4" customWidth="1"/>
    <col min="8965" max="8965" width="15.08984375" style="4" bestFit="1" customWidth="1"/>
    <col min="8966" max="8966" width="22.453125" style="4" customWidth="1"/>
    <col min="8967" max="9212" width="9.08984375" style="4"/>
    <col min="9213" max="9213" width="9.453125" style="4" bestFit="1" customWidth="1"/>
    <col min="9214" max="9214" width="45.54296875" style="4" customWidth="1"/>
    <col min="9215" max="9215" width="27.36328125" style="4" customWidth="1"/>
    <col min="9216" max="9216" width="8.36328125" style="4" customWidth="1"/>
    <col min="9217" max="9217" width="15.08984375" style="4" bestFit="1" customWidth="1"/>
    <col min="9218" max="9218" width="20.6328125" style="4" customWidth="1"/>
    <col min="9219" max="9219" width="15.08984375" style="4" bestFit="1" customWidth="1"/>
    <col min="9220" max="9220" width="22.453125" style="4" customWidth="1"/>
    <col min="9221" max="9221" width="15.08984375" style="4" bestFit="1" customWidth="1"/>
    <col min="9222" max="9222" width="22.453125" style="4" customWidth="1"/>
    <col min="9223" max="9468" width="9.08984375" style="4"/>
    <col min="9469" max="9469" width="9.453125" style="4" bestFit="1" customWidth="1"/>
    <col min="9470" max="9470" width="45.54296875" style="4" customWidth="1"/>
    <col min="9471" max="9471" width="27.36328125" style="4" customWidth="1"/>
    <col min="9472" max="9472" width="8.36328125" style="4" customWidth="1"/>
    <col min="9473" max="9473" width="15.08984375" style="4" bestFit="1" customWidth="1"/>
    <col min="9474" max="9474" width="20.6328125" style="4" customWidth="1"/>
    <col min="9475" max="9475" width="15.08984375" style="4" bestFit="1" customWidth="1"/>
    <col min="9476" max="9476" width="22.453125" style="4" customWidth="1"/>
    <col min="9477" max="9477" width="15.08984375" style="4" bestFit="1" customWidth="1"/>
    <col min="9478" max="9478" width="22.453125" style="4" customWidth="1"/>
    <col min="9479" max="9724" width="9.08984375" style="4"/>
    <col min="9725" max="9725" width="9.453125" style="4" bestFit="1" customWidth="1"/>
    <col min="9726" max="9726" width="45.54296875" style="4" customWidth="1"/>
    <col min="9727" max="9727" width="27.36328125" style="4" customWidth="1"/>
    <col min="9728" max="9728" width="8.36328125" style="4" customWidth="1"/>
    <col min="9729" max="9729" width="15.08984375" style="4" bestFit="1" customWidth="1"/>
    <col min="9730" max="9730" width="20.6328125" style="4" customWidth="1"/>
    <col min="9731" max="9731" width="15.08984375" style="4" bestFit="1" customWidth="1"/>
    <col min="9732" max="9732" width="22.453125" style="4" customWidth="1"/>
    <col min="9733" max="9733" width="15.08984375" style="4" bestFit="1" customWidth="1"/>
    <col min="9734" max="9734" width="22.453125" style="4" customWidth="1"/>
    <col min="9735" max="9980" width="9.08984375" style="4"/>
    <col min="9981" max="9981" width="9.453125" style="4" bestFit="1" customWidth="1"/>
    <col min="9982" max="9982" width="45.54296875" style="4" customWidth="1"/>
    <col min="9983" max="9983" width="27.36328125" style="4" customWidth="1"/>
    <col min="9984" max="9984" width="8.36328125" style="4" customWidth="1"/>
    <col min="9985" max="9985" width="15.08984375" style="4" bestFit="1" customWidth="1"/>
    <col min="9986" max="9986" width="20.6328125" style="4" customWidth="1"/>
    <col min="9987" max="9987" width="15.08984375" style="4" bestFit="1" customWidth="1"/>
    <col min="9988" max="9988" width="22.453125" style="4" customWidth="1"/>
    <col min="9989" max="9989" width="15.08984375" style="4" bestFit="1" customWidth="1"/>
    <col min="9990" max="9990" width="22.453125" style="4" customWidth="1"/>
    <col min="9991" max="10236" width="9.08984375" style="4"/>
    <col min="10237" max="10237" width="9.453125" style="4" bestFit="1" customWidth="1"/>
    <col min="10238" max="10238" width="45.54296875" style="4" customWidth="1"/>
    <col min="10239" max="10239" width="27.36328125" style="4" customWidth="1"/>
    <col min="10240" max="10240" width="8.36328125" style="4" customWidth="1"/>
    <col min="10241" max="10241" width="15.08984375" style="4" bestFit="1" customWidth="1"/>
    <col min="10242" max="10242" width="20.6328125" style="4" customWidth="1"/>
    <col min="10243" max="10243" width="15.08984375" style="4" bestFit="1" customWidth="1"/>
    <col min="10244" max="10244" width="22.453125" style="4" customWidth="1"/>
    <col min="10245" max="10245" width="15.08984375" style="4" bestFit="1" customWidth="1"/>
    <col min="10246" max="10246" width="22.453125" style="4" customWidth="1"/>
    <col min="10247" max="10492" width="9.08984375" style="4"/>
    <col min="10493" max="10493" width="9.453125" style="4" bestFit="1" customWidth="1"/>
    <col min="10494" max="10494" width="45.54296875" style="4" customWidth="1"/>
    <col min="10495" max="10495" width="27.36328125" style="4" customWidth="1"/>
    <col min="10496" max="10496" width="8.36328125" style="4" customWidth="1"/>
    <col min="10497" max="10497" width="15.08984375" style="4" bestFit="1" customWidth="1"/>
    <col min="10498" max="10498" width="20.6328125" style="4" customWidth="1"/>
    <col min="10499" max="10499" width="15.08984375" style="4" bestFit="1" customWidth="1"/>
    <col min="10500" max="10500" width="22.453125" style="4" customWidth="1"/>
    <col min="10501" max="10501" width="15.08984375" style="4" bestFit="1" customWidth="1"/>
    <col min="10502" max="10502" width="22.453125" style="4" customWidth="1"/>
    <col min="10503" max="10748" width="9.08984375" style="4"/>
    <col min="10749" max="10749" width="9.453125" style="4" bestFit="1" customWidth="1"/>
    <col min="10750" max="10750" width="45.54296875" style="4" customWidth="1"/>
    <col min="10751" max="10751" width="27.36328125" style="4" customWidth="1"/>
    <col min="10752" max="10752" width="8.36328125" style="4" customWidth="1"/>
    <col min="10753" max="10753" width="15.08984375" style="4" bestFit="1" customWidth="1"/>
    <col min="10754" max="10754" width="20.6328125" style="4" customWidth="1"/>
    <col min="10755" max="10755" width="15.08984375" style="4" bestFit="1" customWidth="1"/>
    <col min="10756" max="10756" width="22.453125" style="4" customWidth="1"/>
    <col min="10757" max="10757" width="15.08984375" style="4" bestFit="1" customWidth="1"/>
    <col min="10758" max="10758" width="22.453125" style="4" customWidth="1"/>
    <col min="10759" max="11004" width="9.08984375" style="4"/>
    <col min="11005" max="11005" width="9.453125" style="4" bestFit="1" customWidth="1"/>
    <col min="11006" max="11006" width="45.54296875" style="4" customWidth="1"/>
    <col min="11007" max="11007" width="27.36328125" style="4" customWidth="1"/>
    <col min="11008" max="11008" width="8.36328125" style="4" customWidth="1"/>
    <col min="11009" max="11009" width="15.08984375" style="4" bestFit="1" customWidth="1"/>
    <col min="11010" max="11010" width="20.6328125" style="4" customWidth="1"/>
    <col min="11011" max="11011" width="15.08984375" style="4" bestFit="1" customWidth="1"/>
    <col min="11012" max="11012" width="22.453125" style="4" customWidth="1"/>
    <col min="11013" max="11013" width="15.08984375" style="4" bestFit="1" customWidth="1"/>
    <col min="11014" max="11014" width="22.453125" style="4" customWidth="1"/>
    <col min="11015" max="11260" width="9.08984375" style="4"/>
    <col min="11261" max="11261" width="9.453125" style="4" bestFit="1" customWidth="1"/>
    <col min="11262" max="11262" width="45.54296875" style="4" customWidth="1"/>
    <col min="11263" max="11263" width="27.36328125" style="4" customWidth="1"/>
    <col min="11264" max="11264" width="8.36328125" style="4" customWidth="1"/>
    <col min="11265" max="11265" width="15.08984375" style="4" bestFit="1" customWidth="1"/>
    <col min="11266" max="11266" width="20.6328125" style="4" customWidth="1"/>
    <col min="11267" max="11267" width="15.08984375" style="4" bestFit="1" customWidth="1"/>
    <col min="11268" max="11268" width="22.453125" style="4" customWidth="1"/>
    <col min="11269" max="11269" width="15.08984375" style="4" bestFit="1" customWidth="1"/>
    <col min="11270" max="11270" width="22.453125" style="4" customWidth="1"/>
    <col min="11271" max="11516" width="9.08984375" style="4"/>
    <col min="11517" max="11517" width="9.453125" style="4" bestFit="1" customWidth="1"/>
    <col min="11518" max="11518" width="45.54296875" style="4" customWidth="1"/>
    <col min="11519" max="11519" width="27.36328125" style="4" customWidth="1"/>
    <col min="11520" max="11520" width="8.36328125" style="4" customWidth="1"/>
    <col min="11521" max="11521" width="15.08984375" style="4" bestFit="1" customWidth="1"/>
    <col min="11522" max="11522" width="20.6328125" style="4" customWidth="1"/>
    <col min="11523" max="11523" width="15.08984375" style="4" bestFit="1" customWidth="1"/>
    <col min="11524" max="11524" width="22.453125" style="4" customWidth="1"/>
    <col min="11525" max="11525" width="15.08984375" style="4" bestFit="1" customWidth="1"/>
    <col min="11526" max="11526" width="22.453125" style="4" customWidth="1"/>
    <col min="11527" max="11772" width="9.08984375" style="4"/>
    <col min="11773" max="11773" width="9.453125" style="4" bestFit="1" customWidth="1"/>
    <col min="11774" max="11774" width="45.54296875" style="4" customWidth="1"/>
    <col min="11775" max="11775" width="27.36328125" style="4" customWidth="1"/>
    <col min="11776" max="11776" width="8.36328125" style="4" customWidth="1"/>
    <col min="11777" max="11777" width="15.08984375" style="4" bestFit="1" customWidth="1"/>
    <col min="11778" max="11778" width="20.6328125" style="4" customWidth="1"/>
    <col min="11779" max="11779" width="15.08984375" style="4" bestFit="1" customWidth="1"/>
    <col min="11780" max="11780" width="22.453125" style="4" customWidth="1"/>
    <col min="11781" max="11781" width="15.08984375" style="4" bestFit="1" customWidth="1"/>
    <col min="11782" max="11782" width="22.453125" style="4" customWidth="1"/>
    <col min="11783" max="12028" width="9.08984375" style="4"/>
    <col min="12029" max="12029" width="9.453125" style="4" bestFit="1" customWidth="1"/>
    <col min="12030" max="12030" width="45.54296875" style="4" customWidth="1"/>
    <col min="12031" max="12031" width="27.36328125" style="4" customWidth="1"/>
    <col min="12032" max="12032" width="8.36328125" style="4" customWidth="1"/>
    <col min="12033" max="12033" width="15.08984375" style="4" bestFit="1" customWidth="1"/>
    <col min="12034" max="12034" width="20.6328125" style="4" customWidth="1"/>
    <col min="12035" max="12035" width="15.08984375" style="4" bestFit="1" customWidth="1"/>
    <col min="12036" max="12036" width="22.453125" style="4" customWidth="1"/>
    <col min="12037" max="12037" width="15.08984375" style="4" bestFit="1" customWidth="1"/>
    <col min="12038" max="12038" width="22.453125" style="4" customWidth="1"/>
    <col min="12039" max="12284" width="9.08984375" style="4"/>
    <col min="12285" max="12285" width="9.453125" style="4" bestFit="1" customWidth="1"/>
    <col min="12286" max="12286" width="45.54296875" style="4" customWidth="1"/>
    <col min="12287" max="12287" width="27.36328125" style="4" customWidth="1"/>
    <col min="12288" max="12288" width="8.36328125" style="4" customWidth="1"/>
    <col min="12289" max="12289" width="15.08984375" style="4" bestFit="1" customWidth="1"/>
    <col min="12290" max="12290" width="20.6328125" style="4" customWidth="1"/>
    <col min="12291" max="12291" width="15.08984375" style="4" bestFit="1" customWidth="1"/>
    <col min="12292" max="12292" width="22.453125" style="4" customWidth="1"/>
    <col min="12293" max="12293" width="15.08984375" style="4" bestFit="1" customWidth="1"/>
    <col min="12294" max="12294" width="22.453125" style="4" customWidth="1"/>
    <col min="12295" max="12540" width="9.08984375" style="4"/>
    <col min="12541" max="12541" width="9.453125" style="4" bestFit="1" customWidth="1"/>
    <col min="12542" max="12542" width="45.54296875" style="4" customWidth="1"/>
    <col min="12543" max="12543" width="27.36328125" style="4" customWidth="1"/>
    <col min="12544" max="12544" width="8.36328125" style="4" customWidth="1"/>
    <col min="12545" max="12545" width="15.08984375" style="4" bestFit="1" customWidth="1"/>
    <col min="12546" max="12546" width="20.6328125" style="4" customWidth="1"/>
    <col min="12547" max="12547" width="15.08984375" style="4" bestFit="1" customWidth="1"/>
    <col min="12548" max="12548" width="22.453125" style="4" customWidth="1"/>
    <col min="12549" max="12549" width="15.08984375" style="4" bestFit="1" customWidth="1"/>
    <col min="12550" max="12550" width="22.453125" style="4" customWidth="1"/>
    <col min="12551" max="12796" width="9.08984375" style="4"/>
    <col min="12797" max="12797" width="9.453125" style="4" bestFit="1" customWidth="1"/>
    <col min="12798" max="12798" width="45.54296875" style="4" customWidth="1"/>
    <col min="12799" max="12799" width="27.36328125" style="4" customWidth="1"/>
    <col min="12800" max="12800" width="8.36328125" style="4" customWidth="1"/>
    <col min="12801" max="12801" width="15.08984375" style="4" bestFit="1" customWidth="1"/>
    <col min="12802" max="12802" width="20.6328125" style="4" customWidth="1"/>
    <col min="12803" max="12803" width="15.08984375" style="4" bestFit="1" customWidth="1"/>
    <col min="12804" max="12804" width="22.453125" style="4" customWidth="1"/>
    <col min="12805" max="12805" width="15.08984375" style="4" bestFit="1" customWidth="1"/>
    <col min="12806" max="12806" width="22.453125" style="4" customWidth="1"/>
    <col min="12807" max="13052" width="9.08984375" style="4"/>
    <col min="13053" max="13053" width="9.453125" style="4" bestFit="1" customWidth="1"/>
    <col min="13054" max="13054" width="45.54296875" style="4" customWidth="1"/>
    <col min="13055" max="13055" width="27.36328125" style="4" customWidth="1"/>
    <col min="13056" max="13056" width="8.36328125" style="4" customWidth="1"/>
    <col min="13057" max="13057" width="15.08984375" style="4" bestFit="1" customWidth="1"/>
    <col min="13058" max="13058" width="20.6328125" style="4" customWidth="1"/>
    <col min="13059" max="13059" width="15.08984375" style="4" bestFit="1" customWidth="1"/>
    <col min="13060" max="13060" width="22.453125" style="4" customWidth="1"/>
    <col min="13061" max="13061" width="15.08984375" style="4" bestFit="1" customWidth="1"/>
    <col min="13062" max="13062" width="22.453125" style="4" customWidth="1"/>
    <col min="13063" max="13308" width="9.08984375" style="4"/>
    <col min="13309" max="13309" width="9.453125" style="4" bestFit="1" customWidth="1"/>
    <col min="13310" max="13310" width="45.54296875" style="4" customWidth="1"/>
    <col min="13311" max="13311" width="27.36328125" style="4" customWidth="1"/>
    <col min="13312" max="13312" width="8.36328125" style="4" customWidth="1"/>
    <col min="13313" max="13313" width="15.08984375" style="4" bestFit="1" customWidth="1"/>
    <col min="13314" max="13314" width="20.6328125" style="4" customWidth="1"/>
    <col min="13315" max="13315" width="15.08984375" style="4" bestFit="1" customWidth="1"/>
    <col min="13316" max="13316" width="22.453125" style="4" customWidth="1"/>
    <col min="13317" max="13317" width="15.08984375" style="4" bestFit="1" customWidth="1"/>
    <col min="13318" max="13318" width="22.453125" style="4" customWidth="1"/>
    <col min="13319" max="13564" width="9.08984375" style="4"/>
    <col min="13565" max="13565" width="9.453125" style="4" bestFit="1" customWidth="1"/>
    <col min="13566" max="13566" width="45.54296875" style="4" customWidth="1"/>
    <col min="13567" max="13567" width="27.36328125" style="4" customWidth="1"/>
    <col min="13568" max="13568" width="8.36328125" style="4" customWidth="1"/>
    <col min="13569" max="13569" width="15.08984375" style="4" bestFit="1" customWidth="1"/>
    <col min="13570" max="13570" width="20.6328125" style="4" customWidth="1"/>
    <col min="13571" max="13571" width="15.08984375" style="4" bestFit="1" customWidth="1"/>
    <col min="13572" max="13572" width="22.453125" style="4" customWidth="1"/>
    <col min="13573" max="13573" width="15.08984375" style="4" bestFit="1" customWidth="1"/>
    <col min="13574" max="13574" width="22.453125" style="4" customWidth="1"/>
    <col min="13575" max="13820" width="9.08984375" style="4"/>
    <col min="13821" max="13821" width="9.453125" style="4" bestFit="1" customWidth="1"/>
    <col min="13822" max="13822" width="45.54296875" style="4" customWidth="1"/>
    <col min="13823" max="13823" width="27.36328125" style="4" customWidth="1"/>
    <col min="13824" max="13824" width="8.36328125" style="4" customWidth="1"/>
    <col min="13825" max="13825" width="15.08984375" style="4" bestFit="1" customWidth="1"/>
    <col min="13826" max="13826" width="20.6328125" style="4" customWidth="1"/>
    <col min="13827" max="13827" width="15.08984375" style="4" bestFit="1" customWidth="1"/>
    <col min="13828" max="13828" width="22.453125" style="4" customWidth="1"/>
    <col min="13829" max="13829" width="15.08984375" style="4" bestFit="1" customWidth="1"/>
    <col min="13830" max="13830" width="22.453125" style="4" customWidth="1"/>
    <col min="13831" max="14076" width="9.08984375" style="4"/>
    <col min="14077" max="14077" width="9.453125" style="4" bestFit="1" customWidth="1"/>
    <col min="14078" max="14078" width="45.54296875" style="4" customWidth="1"/>
    <col min="14079" max="14079" width="27.36328125" style="4" customWidth="1"/>
    <col min="14080" max="14080" width="8.36328125" style="4" customWidth="1"/>
    <col min="14081" max="14081" width="15.08984375" style="4" bestFit="1" customWidth="1"/>
    <col min="14082" max="14082" width="20.6328125" style="4" customWidth="1"/>
    <col min="14083" max="14083" width="15.08984375" style="4" bestFit="1" customWidth="1"/>
    <col min="14084" max="14084" width="22.453125" style="4" customWidth="1"/>
    <col min="14085" max="14085" width="15.08984375" style="4" bestFit="1" customWidth="1"/>
    <col min="14086" max="14086" width="22.453125" style="4" customWidth="1"/>
    <col min="14087" max="14332" width="9.08984375" style="4"/>
    <col min="14333" max="14333" width="9.453125" style="4" bestFit="1" customWidth="1"/>
    <col min="14334" max="14334" width="45.54296875" style="4" customWidth="1"/>
    <col min="14335" max="14335" width="27.36328125" style="4" customWidth="1"/>
    <col min="14336" max="14336" width="8.36328125" style="4" customWidth="1"/>
    <col min="14337" max="14337" width="15.08984375" style="4" bestFit="1" customWidth="1"/>
    <col min="14338" max="14338" width="20.6328125" style="4" customWidth="1"/>
    <col min="14339" max="14339" width="15.08984375" style="4" bestFit="1" customWidth="1"/>
    <col min="14340" max="14340" width="22.453125" style="4" customWidth="1"/>
    <col min="14341" max="14341" width="15.08984375" style="4" bestFit="1" customWidth="1"/>
    <col min="14342" max="14342" width="22.453125" style="4" customWidth="1"/>
    <col min="14343" max="14588" width="9.08984375" style="4"/>
    <col min="14589" max="14589" width="9.453125" style="4" bestFit="1" customWidth="1"/>
    <col min="14590" max="14590" width="45.54296875" style="4" customWidth="1"/>
    <col min="14591" max="14591" width="27.36328125" style="4" customWidth="1"/>
    <col min="14592" max="14592" width="8.36328125" style="4" customWidth="1"/>
    <col min="14593" max="14593" width="15.08984375" style="4" bestFit="1" customWidth="1"/>
    <col min="14594" max="14594" width="20.6328125" style="4" customWidth="1"/>
    <col min="14595" max="14595" width="15.08984375" style="4" bestFit="1" customWidth="1"/>
    <col min="14596" max="14596" width="22.453125" style="4" customWidth="1"/>
    <col min="14597" max="14597" width="15.08984375" style="4" bestFit="1" customWidth="1"/>
    <col min="14598" max="14598" width="22.453125" style="4" customWidth="1"/>
    <col min="14599" max="14844" width="9.08984375" style="4"/>
    <col min="14845" max="14845" width="9.453125" style="4" bestFit="1" customWidth="1"/>
    <col min="14846" max="14846" width="45.54296875" style="4" customWidth="1"/>
    <col min="14847" max="14847" width="27.36328125" style="4" customWidth="1"/>
    <col min="14848" max="14848" width="8.36328125" style="4" customWidth="1"/>
    <col min="14849" max="14849" width="15.08984375" style="4" bestFit="1" customWidth="1"/>
    <col min="14850" max="14850" width="20.6328125" style="4" customWidth="1"/>
    <col min="14851" max="14851" width="15.08984375" style="4" bestFit="1" customWidth="1"/>
    <col min="14852" max="14852" width="22.453125" style="4" customWidth="1"/>
    <col min="14853" max="14853" width="15.08984375" style="4" bestFit="1" customWidth="1"/>
    <col min="14854" max="14854" width="22.453125" style="4" customWidth="1"/>
    <col min="14855" max="15100" width="9.08984375" style="4"/>
    <col min="15101" max="15101" width="9.453125" style="4" bestFit="1" customWidth="1"/>
    <col min="15102" max="15102" width="45.54296875" style="4" customWidth="1"/>
    <col min="15103" max="15103" width="27.36328125" style="4" customWidth="1"/>
    <col min="15104" max="15104" width="8.36328125" style="4" customWidth="1"/>
    <col min="15105" max="15105" width="15.08984375" style="4" bestFit="1" customWidth="1"/>
    <col min="15106" max="15106" width="20.6328125" style="4" customWidth="1"/>
    <col min="15107" max="15107" width="15.08984375" style="4" bestFit="1" customWidth="1"/>
    <col min="15108" max="15108" width="22.453125" style="4" customWidth="1"/>
    <col min="15109" max="15109" width="15.08984375" style="4" bestFit="1" customWidth="1"/>
    <col min="15110" max="15110" width="22.453125" style="4" customWidth="1"/>
    <col min="15111" max="15356" width="9.08984375" style="4"/>
    <col min="15357" max="15357" width="9.453125" style="4" bestFit="1" customWidth="1"/>
    <col min="15358" max="15358" width="45.54296875" style="4" customWidth="1"/>
    <col min="15359" max="15359" width="27.36328125" style="4" customWidth="1"/>
    <col min="15360" max="15360" width="8.36328125" style="4" customWidth="1"/>
    <col min="15361" max="15361" width="15.08984375" style="4" bestFit="1" customWidth="1"/>
    <col min="15362" max="15362" width="20.6328125" style="4" customWidth="1"/>
    <col min="15363" max="15363" width="15.08984375" style="4" bestFit="1" customWidth="1"/>
    <col min="15364" max="15364" width="22.453125" style="4" customWidth="1"/>
    <col min="15365" max="15365" width="15.08984375" style="4" bestFit="1" customWidth="1"/>
    <col min="15366" max="15366" width="22.453125" style="4" customWidth="1"/>
    <col min="15367" max="15612" width="9.08984375" style="4"/>
    <col min="15613" max="15613" width="9.453125" style="4" bestFit="1" customWidth="1"/>
    <col min="15614" max="15614" width="45.54296875" style="4" customWidth="1"/>
    <col min="15615" max="15615" width="27.36328125" style="4" customWidth="1"/>
    <col min="15616" max="15616" width="8.36328125" style="4" customWidth="1"/>
    <col min="15617" max="15617" width="15.08984375" style="4" bestFit="1" customWidth="1"/>
    <col min="15618" max="15618" width="20.6328125" style="4" customWidth="1"/>
    <col min="15619" max="15619" width="15.08984375" style="4" bestFit="1" customWidth="1"/>
    <col min="15620" max="15620" width="22.453125" style="4" customWidth="1"/>
    <col min="15621" max="15621" width="15.08984375" style="4" bestFit="1" customWidth="1"/>
    <col min="15622" max="15622" width="22.453125" style="4" customWidth="1"/>
    <col min="15623" max="15868" width="9.08984375" style="4"/>
    <col min="15869" max="15869" width="9.453125" style="4" bestFit="1" customWidth="1"/>
    <col min="15870" max="15870" width="45.54296875" style="4" customWidth="1"/>
    <col min="15871" max="15871" width="27.36328125" style="4" customWidth="1"/>
    <col min="15872" max="15872" width="8.36328125" style="4" customWidth="1"/>
    <col min="15873" max="15873" width="15.08984375" style="4" bestFit="1" customWidth="1"/>
    <col min="15874" max="15874" width="20.6328125" style="4" customWidth="1"/>
    <col min="15875" max="15875" width="15.08984375" style="4" bestFit="1" customWidth="1"/>
    <col min="15876" max="15876" width="22.453125" style="4" customWidth="1"/>
    <col min="15877" max="15877" width="15.08984375" style="4" bestFit="1" customWidth="1"/>
    <col min="15878" max="15878" width="22.453125" style="4" customWidth="1"/>
    <col min="15879" max="16124" width="9.08984375" style="4"/>
    <col min="16125" max="16125" width="9.453125" style="4" bestFit="1" customWidth="1"/>
    <col min="16126" max="16126" width="45.54296875" style="4" customWidth="1"/>
    <col min="16127" max="16127" width="27.36328125" style="4" customWidth="1"/>
    <col min="16128" max="16128" width="8.36328125" style="4" customWidth="1"/>
    <col min="16129" max="16129" width="15.08984375" style="4" bestFit="1" customWidth="1"/>
    <col min="16130" max="16130" width="20.6328125" style="4" customWidth="1"/>
    <col min="16131" max="16131" width="15.08984375" style="4" bestFit="1" customWidth="1"/>
    <col min="16132" max="16132" width="22.453125" style="4" customWidth="1"/>
    <col min="16133" max="16133" width="15.08984375" style="4" bestFit="1" customWidth="1"/>
    <col min="16134" max="16134" width="22.453125" style="4" customWidth="1"/>
    <col min="16135" max="16384" width="9.08984375" style="4"/>
  </cols>
  <sheetData>
    <row r="2" spans="1:12" x14ac:dyDescent="0.35">
      <c r="A2" s="128" t="s">
        <v>707</v>
      </c>
      <c r="B2" s="129"/>
      <c r="C2" s="129"/>
      <c r="D2" s="129"/>
      <c r="E2" s="129"/>
      <c r="F2" s="129"/>
    </row>
    <row r="3" spans="1:12" s="7" customFormat="1" ht="15.5" x14ac:dyDescent="0.35">
      <c r="A3" s="128"/>
      <c r="B3" s="129"/>
      <c r="C3" s="129"/>
      <c r="D3" s="129"/>
      <c r="E3" s="129"/>
      <c r="F3" s="129"/>
      <c r="G3" s="6"/>
      <c r="H3" s="6"/>
      <c r="I3" s="6"/>
      <c r="J3" s="6"/>
      <c r="K3" s="6"/>
      <c r="L3" s="6"/>
    </row>
    <row r="4" spans="1:12" ht="11" thickBot="1" x14ac:dyDescent="0.4">
      <c r="A4" s="115"/>
      <c r="B4" s="5"/>
    </row>
    <row r="5" spans="1:12" s="8" customFormat="1" ht="13" x14ac:dyDescent="0.35">
      <c r="A5" s="123" t="s">
        <v>43</v>
      </c>
      <c r="B5" s="123" t="s">
        <v>44</v>
      </c>
      <c r="C5" s="134" t="s">
        <v>45</v>
      </c>
      <c r="D5" s="132" t="s">
        <v>408</v>
      </c>
      <c r="E5" s="130" t="s">
        <v>414</v>
      </c>
      <c r="F5" s="131"/>
    </row>
    <row r="6" spans="1:12" s="8" customFormat="1" ht="15.75" customHeight="1" thickBot="1" x14ac:dyDescent="0.4">
      <c r="A6" s="124"/>
      <c r="B6" s="124"/>
      <c r="C6" s="135"/>
      <c r="D6" s="133"/>
      <c r="E6" s="9" t="s">
        <v>46</v>
      </c>
      <c r="F6" s="10" t="s">
        <v>47</v>
      </c>
    </row>
    <row r="7" spans="1:12" ht="30" x14ac:dyDescent="0.35">
      <c r="A7" s="112" t="s">
        <v>418</v>
      </c>
      <c r="B7" s="21" t="s">
        <v>419</v>
      </c>
      <c r="C7" s="17" t="s">
        <v>420</v>
      </c>
      <c r="D7" s="18" t="s">
        <v>421</v>
      </c>
      <c r="E7" s="19"/>
      <c r="F7" s="20"/>
    </row>
    <row r="8" spans="1:12" x14ac:dyDescent="0.35">
      <c r="A8" s="112" t="s">
        <v>422</v>
      </c>
      <c r="B8" s="21" t="s">
        <v>423</v>
      </c>
      <c r="C8" s="17" t="s">
        <v>424</v>
      </c>
      <c r="D8" s="18" t="s">
        <v>425</v>
      </c>
      <c r="E8" s="19"/>
      <c r="F8" s="20"/>
    </row>
    <row r="9" spans="1:12" x14ac:dyDescent="0.35">
      <c r="A9" s="112" t="s">
        <v>426</v>
      </c>
      <c r="B9" s="21" t="s">
        <v>427</v>
      </c>
      <c r="C9" s="17" t="s">
        <v>420</v>
      </c>
      <c r="D9" s="18" t="s">
        <v>0</v>
      </c>
      <c r="E9" s="19"/>
      <c r="F9" s="20"/>
    </row>
    <row r="10" spans="1:12" ht="10.5" thickBot="1" x14ac:dyDescent="0.4">
      <c r="A10" s="112" t="s">
        <v>428</v>
      </c>
      <c r="B10" s="21" t="s">
        <v>429</v>
      </c>
      <c r="C10" s="17" t="s">
        <v>430</v>
      </c>
      <c r="D10" s="18" t="s">
        <v>0</v>
      </c>
      <c r="E10" s="19"/>
      <c r="F10" s="20"/>
    </row>
    <row r="11" spans="1:12" s="15" customFormat="1" ht="13" x14ac:dyDescent="0.35">
      <c r="A11" s="11">
        <v>3</v>
      </c>
      <c r="B11" s="111" t="s">
        <v>48</v>
      </c>
      <c r="C11" s="11"/>
      <c r="D11" s="12"/>
      <c r="E11" s="13"/>
      <c r="F11" s="14"/>
      <c r="G11" s="8"/>
      <c r="H11" s="8"/>
      <c r="I11" s="8"/>
      <c r="J11" s="8"/>
      <c r="K11" s="8"/>
      <c r="L11" s="8"/>
    </row>
    <row r="12" spans="1:12" ht="11.5" x14ac:dyDescent="0.35">
      <c r="A12" s="52">
        <v>3.1</v>
      </c>
      <c r="B12" s="110" t="s">
        <v>58</v>
      </c>
      <c r="C12" s="17"/>
      <c r="D12" s="18"/>
      <c r="E12" s="19"/>
      <c r="F12" s="20"/>
    </row>
    <row r="13" spans="1:12" x14ac:dyDescent="0.35">
      <c r="A13" s="17" t="s">
        <v>49</v>
      </c>
      <c r="B13" s="21" t="s">
        <v>73</v>
      </c>
      <c r="C13" s="17" t="s">
        <v>76</v>
      </c>
      <c r="D13" s="18"/>
      <c r="E13" s="19"/>
      <c r="F13" s="20"/>
    </row>
    <row r="14" spans="1:12" x14ac:dyDescent="0.35">
      <c r="A14" s="112" t="s">
        <v>50</v>
      </c>
      <c r="B14" s="21" t="s">
        <v>74</v>
      </c>
      <c r="C14" s="17" t="s">
        <v>63</v>
      </c>
      <c r="D14" s="18"/>
      <c r="E14" s="19"/>
      <c r="F14" s="20"/>
    </row>
    <row r="15" spans="1:12" x14ac:dyDescent="0.35">
      <c r="A15" s="112" t="s">
        <v>51</v>
      </c>
      <c r="B15" s="21" t="s">
        <v>75</v>
      </c>
      <c r="C15" s="17" t="s">
        <v>77</v>
      </c>
      <c r="D15" s="18"/>
      <c r="E15" s="19"/>
      <c r="F15" s="20"/>
    </row>
    <row r="16" spans="1:12" x14ac:dyDescent="0.35">
      <c r="A16" s="112" t="s">
        <v>53</v>
      </c>
      <c r="B16" s="21" t="s">
        <v>78</v>
      </c>
      <c r="C16" s="17" t="s">
        <v>52</v>
      </c>
      <c r="D16" s="18"/>
      <c r="E16" s="19"/>
      <c r="F16" s="20"/>
    </row>
    <row r="17" spans="1:12" x14ac:dyDescent="0.35">
      <c r="A17" s="112"/>
      <c r="B17" s="21"/>
      <c r="C17" s="17"/>
      <c r="D17" s="18"/>
      <c r="E17" s="19"/>
      <c r="F17" s="20"/>
    </row>
    <row r="18" spans="1:12" ht="11.5" x14ac:dyDescent="0.35">
      <c r="A18" s="52">
        <v>3.2</v>
      </c>
      <c r="B18" s="110" t="s">
        <v>79</v>
      </c>
      <c r="C18" s="17"/>
      <c r="D18" s="18"/>
      <c r="E18" s="19"/>
      <c r="F18" s="20"/>
    </row>
    <row r="19" spans="1:12" x14ac:dyDescent="0.35">
      <c r="A19" s="17" t="s">
        <v>49</v>
      </c>
      <c r="B19" s="21" t="s">
        <v>80</v>
      </c>
      <c r="C19" s="17" t="s">
        <v>81</v>
      </c>
      <c r="D19" s="18"/>
      <c r="E19" s="19"/>
      <c r="F19" s="20"/>
    </row>
    <row r="20" spans="1:12" x14ac:dyDescent="0.35">
      <c r="A20" s="112" t="s">
        <v>50</v>
      </c>
      <c r="B20" s="21" t="s">
        <v>185</v>
      </c>
      <c r="C20" s="73" t="s">
        <v>9</v>
      </c>
      <c r="D20" s="18"/>
      <c r="E20" s="19"/>
      <c r="F20" s="20"/>
    </row>
    <row r="21" spans="1:12" x14ac:dyDescent="0.35">
      <c r="A21" s="112" t="s">
        <v>51</v>
      </c>
      <c r="B21" s="21" t="s">
        <v>82</v>
      </c>
      <c r="C21" s="17" t="s">
        <v>83</v>
      </c>
      <c r="D21" s="18"/>
      <c r="E21" s="19"/>
      <c r="F21" s="20"/>
    </row>
    <row r="22" spans="1:12" x14ac:dyDescent="0.35">
      <c r="A22" s="112" t="s">
        <v>53</v>
      </c>
      <c r="B22" s="21" t="s">
        <v>560</v>
      </c>
      <c r="C22" s="73" t="s">
        <v>1</v>
      </c>
      <c r="D22" s="18"/>
      <c r="E22" s="19"/>
      <c r="F22" s="20"/>
    </row>
    <row r="23" spans="1:12" x14ac:dyDescent="0.35">
      <c r="A23" s="17" t="s">
        <v>54</v>
      </c>
      <c r="B23" s="21" t="s">
        <v>84</v>
      </c>
      <c r="C23" s="17" t="s">
        <v>52</v>
      </c>
      <c r="D23" s="18"/>
      <c r="E23" s="19"/>
      <c r="F23" s="20"/>
    </row>
    <row r="24" spans="1:12" s="27" customFormat="1" ht="11.5" x14ac:dyDescent="0.35">
      <c r="A24" s="52">
        <v>3.3</v>
      </c>
      <c r="B24" s="110" t="s">
        <v>85</v>
      </c>
      <c r="C24" s="22"/>
      <c r="D24" s="23"/>
      <c r="E24" s="24"/>
      <c r="F24" s="25"/>
      <c r="G24" s="26"/>
      <c r="H24" s="26"/>
      <c r="I24" s="26"/>
      <c r="J24" s="26"/>
      <c r="K24" s="26"/>
      <c r="L24" s="26"/>
    </row>
    <row r="25" spans="1:12" x14ac:dyDescent="0.35">
      <c r="A25" s="17" t="s">
        <v>49</v>
      </c>
      <c r="B25" s="21" t="s">
        <v>175</v>
      </c>
      <c r="C25" s="73" t="s">
        <v>3</v>
      </c>
      <c r="D25" s="18"/>
      <c r="E25" s="19"/>
      <c r="F25" s="20"/>
    </row>
    <row r="26" spans="1:12" x14ac:dyDescent="0.35">
      <c r="A26" s="112" t="s">
        <v>50</v>
      </c>
      <c r="B26" s="28" t="s">
        <v>59</v>
      </c>
      <c r="C26" s="17" t="s">
        <v>63</v>
      </c>
      <c r="D26" s="18"/>
      <c r="E26" s="19"/>
      <c r="F26" s="20"/>
    </row>
    <row r="27" spans="1:12" x14ac:dyDescent="0.35">
      <c r="A27" s="112" t="s">
        <v>51</v>
      </c>
      <c r="B27" s="21" t="s">
        <v>86</v>
      </c>
      <c r="C27" s="73" t="s">
        <v>190</v>
      </c>
      <c r="D27" s="18"/>
      <c r="E27" s="19"/>
      <c r="F27" s="20"/>
    </row>
    <row r="28" spans="1:12" x14ac:dyDescent="0.35">
      <c r="A28" s="112" t="s">
        <v>53</v>
      </c>
      <c r="B28" s="28" t="s">
        <v>59</v>
      </c>
      <c r="C28" s="17" t="s">
        <v>63</v>
      </c>
      <c r="D28" s="18"/>
      <c r="E28" s="19"/>
      <c r="F28" s="20"/>
    </row>
    <row r="29" spans="1:12" x14ac:dyDescent="0.35">
      <c r="A29" s="125" t="s">
        <v>54</v>
      </c>
      <c r="B29" s="21" t="s">
        <v>87</v>
      </c>
      <c r="C29" s="72">
        <v>-10</v>
      </c>
      <c r="D29" s="18" t="s">
        <v>60</v>
      </c>
      <c r="E29" s="19"/>
      <c r="F29" s="20"/>
    </row>
    <row r="30" spans="1:12" x14ac:dyDescent="0.35">
      <c r="A30" s="126"/>
      <c r="B30" s="21" t="s">
        <v>431</v>
      </c>
      <c r="C30" s="72">
        <v>50</v>
      </c>
      <c r="D30" s="18"/>
      <c r="E30" s="19"/>
      <c r="F30" s="20"/>
    </row>
    <row r="31" spans="1:12" x14ac:dyDescent="0.35">
      <c r="A31" s="126"/>
      <c r="B31" s="21" t="s">
        <v>432</v>
      </c>
      <c r="C31" s="72">
        <v>2000</v>
      </c>
      <c r="D31" s="18" t="s">
        <v>2</v>
      </c>
      <c r="E31" s="19"/>
      <c r="F31" s="20"/>
    </row>
    <row r="32" spans="1:12" x14ac:dyDescent="0.35">
      <c r="A32" s="126"/>
      <c r="B32" s="21" t="s">
        <v>433</v>
      </c>
      <c r="C32" s="72" t="s">
        <v>88</v>
      </c>
      <c r="D32" s="18" t="s">
        <v>4</v>
      </c>
      <c r="E32" s="19"/>
      <c r="F32" s="20"/>
    </row>
    <row r="33" spans="1:12" x14ac:dyDescent="0.35">
      <c r="A33" s="126"/>
      <c r="B33" s="21" t="s">
        <v>434</v>
      </c>
      <c r="C33" s="17" t="s">
        <v>89</v>
      </c>
      <c r="D33" s="18"/>
      <c r="E33" s="19"/>
      <c r="F33" s="20"/>
    </row>
    <row r="34" spans="1:12" x14ac:dyDescent="0.35">
      <c r="A34" s="126"/>
      <c r="B34" s="21" t="s">
        <v>435</v>
      </c>
      <c r="C34" s="17" t="s">
        <v>1</v>
      </c>
      <c r="D34" s="18"/>
      <c r="E34" s="19"/>
      <c r="F34" s="20"/>
    </row>
    <row r="35" spans="1:12" x14ac:dyDescent="0.35">
      <c r="A35" s="126"/>
      <c r="B35" s="21" t="s">
        <v>436</v>
      </c>
      <c r="C35" s="57" t="s">
        <v>1</v>
      </c>
      <c r="D35" s="18"/>
      <c r="E35" s="19"/>
      <c r="F35" s="20"/>
    </row>
    <row r="36" spans="1:12" x14ac:dyDescent="0.35">
      <c r="A36" s="126"/>
      <c r="B36" s="21" t="s">
        <v>437</v>
      </c>
      <c r="C36" s="17" t="s">
        <v>1</v>
      </c>
      <c r="D36" s="18"/>
      <c r="E36" s="19"/>
      <c r="F36" s="20"/>
    </row>
    <row r="37" spans="1:12" x14ac:dyDescent="0.35">
      <c r="A37" s="126"/>
      <c r="B37" s="21" t="s">
        <v>438</v>
      </c>
      <c r="C37" s="17" t="s">
        <v>1</v>
      </c>
      <c r="D37" s="18"/>
      <c r="E37" s="19"/>
      <c r="F37" s="20"/>
    </row>
    <row r="38" spans="1:12" x14ac:dyDescent="0.35">
      <c r="A38" s="127"/>
      <c r="B38" s="71" t="s">
        <v>439</v>
      </c>
      <c r="C38" s="17" t="s">
        <v>90</v>
      </c>
      <c r="D38" s="18"/>
      <c r="E38" s="19"/>
      <c r="F38" s="20"/>
    </row>
    <row r="39" spans="1:12" x14ac:dyDescent="0.35">
      <c r="A39" s="112"/>
      <c r="B39" s="71"/>
      <c r="C39" s="17"/>
      <c r="D39" s="18"/>
      <c r="E39" s="19"/>
      <c r="F39" s="20"/>
    </row>
    <row r="40" spans="1:12" s="27" customFormat="1" ht="11.5" x14ac:dyDescent="0.35">
      <c r="A40" s="52">
        <v>3.4</v>
      </c>
      <c r="B40" s="110" t="s">
        <v>91</v>
      </c>
      <c r="C40" s="22"/>
      <c r="D40" s="23"/>
      <c r="E40" s="24"/>
      <c r="F40" s="25"/>
      <c r="G40" s="26"/>
      <c r="H40" s="26"/>
      <c r="I40" s="26"/>
      <c r="J40" s="26"/>
      <c r="K40" s="26"/>
      <c r="L40" s="26"/>
    </row>
    <row r="41" spans="1:12" x14ac:dyDescent="0.35">
      <c r="A41" s="17" t="s">
        <v>49</v>
      </c>
      <c r="B41" s="21" t="s">
        <v>706</v>
      </c>
      <c r="C41" s="68">
        <v>35</v>
      </c>
      <c r="D41" s="18" t="s">
        <v>62</v>
      </c>
      <c r="E41" s="19"/>
      <c r="F41" s="20"/>
    </row>
    <row r="42" spans="1:12" x14ac:dyDescent="0.35">
      <c r="A42" s="112" t="s">
        <v>50</v>
      </c>
      <c r="B42" s="21" t="s">
        <v>373</v>
      </c>
      <c r="C42" s="68">
        <v>15000</v>
      </c>
      <c r="D42" s="18" t="s">
        <v>372</v>
      </c>
      <c r="E42" s="19"/>
      <c r="F42" s="20"/>
    </row>
    <row r="43" spans="1:12" x14ac:dyDescent="0.35">
      <c r="A43" s="112" t="s">
        <v>51</v>
      </c>
      <c r="B43" s="28" t="s">
        <v>59</v>
      </c>
      <c r="C43" s="17" t="s">
        <v>52</v>
      </c>
      <c r="D43" s="18"/>
      <c r="E43" s="19"/>
      <c r="F43" s="20"/>
    </row>
    <row r="44" spans="1:12" x14ac:dyDescent="0.35">
      <c r="A44" s="112"/>
      <c r="B44" s="28"/>
      <c r="C44" s="17"/>
      <c r="D44" s="18"/>
      <c r="E44" s="19"/>
      <c r="F44" s="20"/>
    </row>
    <row r="45" spans="1:12" s="27" customFormat="1" ht="11.5" x14ac:dyDescent="0.35">
      <c r="A45" s="52">
        <v>3.5</v>
      </c>
      <c r="B45" s="110" t="s">
        <v>92</v>
      </c>
      <c r="C45" s="22"/>
      <c r="D45" s="23"/>
      <c r="E45" s="24"/>
      <c r="F45" s="25"/>
      <c r="G45" s="26"/>
      <c r="H45" s="26"/>
      <c r="I45" s="26"/>
      <c r="J45" s="26"/>
      <c r="K45" s="26"/>
      <c r="L45" s="26"/>
    </row>
    <row r="46" spans="1:12" x14ac:dyDescent="0.35">
      <c r="A46" s="17" t="s">
        <v>49</v>
      </c>
      <c r="B46" s="21" t="s">
        <v>93</v>
      </c>
      <c r="C46" s="17" t="s">
        <v>0</v>
      </c>
      <c r="D46" s="18"/>
      <c r="E46" s="19"/>
      <c r="F46" s="20"/>
    </row>
    <row r="47" spans="1:12" x14ac:dyDescent="0.35">
      <c r="A47" s="112" t="s">
        <v>50</v>
      </c>
      <c r="B47" s="21" t="s">
        <v>94</v>
      </c>
      <c r="C47" s="17" t="s">
        <v>52</v>
      </c>
      <c r="D47" s="18"/>
      <c r="E47" s="19"/>
      <c r="F47" s="20"/>
    </row>
    <row r="48" spans="1:12" x14ac:dyDescent="0.35">
      <c r="A48" s="112" t="s">
        <v>51</v>
      </c>
      <c r="B48" s="21" t="s">
        <v>95</v>
      </c>
      <c r="C48" s="17" t="s">
        <v>52</v>
      </c>
      <c r="D48" s="18"/>
      <c r="E48" s="19"/>
      <c r="F48" s="20"/>
    </row>
    <row r="49" spans="1:12" x14ac:dyDescent="0.35">
      <c r="A49" s="112" t="s">
        <v>53</v>
      </c>
      <c r="B49" s="21" t="s">
        <v>96</v>
      </c>
      <c r="C49" s="17" t="s">
        <v>52</v>
      </c>
      <c r="D49" s="18" t="s">
        <v>60</v>
      </c>
      <c r="E49" s="19"/>
      <c r="F49" s="20"/>
    </row>
    <row r="50" spans="1:12" x14ac:dyDescent="0.35">
      <c r="A50" s="17" t="s">
        <v>54</v>
      </c>
      <c r="B50" s="21" t="s">
        <v>97</v>
      </c>
      <c r="C50" s="17" t="s">
        <v>52</v>
      </c>
      <c r="D50" s="18"/>
      <c r="E50" s="19"/>
      <c r="F50" s="20"/>
    </row>
    <row r="51" spans="1:12" x14ac:dyDescent="0.35">
      <c r="A51" s="17" t="s">
        <v>55</v>
      </c>
      <c r="B51" s="21" t="s">
        <v>98</v>
      </c>
      <c r="C51" s="17" t="s">
        <v>52</v>
      </c>
      <c r="D51" s="18"/>
      <c r="E51" s="19"/>
      <c r="F51" s="20"/>
    </row>
    <row r="52" spans="1:12" x14ac:dyDescent="0.35">
      <c r="A52" s="17" t="s">
        <v>56</v>
      </c>
      <c r="B52" s="21" t="s">
        <v>99</v>
      </c>
      <c r="C52" s="17">
        <v>2</v>
      </c>
      <c r="D52" s="18" t="s">
        <v>62</v>
      </c>
      <c r="E52" s="19"/>
      <c r="F52" s="20"/>
    </row>
    <row r="53" spans="1:12" x14ac:dyDescent="0.35">
      <c r="A53" s="17"/>
      <c r="B53" s="28"/>
      <c r="C53" s="17"/>
      <c r="D53" s="18"/>
      <c r="E53" s="19"/>
      <c r="F53" s="20"/>
    </row>
    <row r="54" spans="1:12" s="27" customFormat="1" ht="11.5" x14ac:dyDescent="0.35">
      <c r="A54" s="52">
        <v>3.6</v>
      </c>
      <c r="B54" s="110" t="s">
        <v>100</v>
      </c>
      <c r="C54" s="22"/>
      <c r="D54" s="23"/>
      <c r="E54" s="24"/>
      <c r="F54" s="25"/>
      <c r="G54" s="26"/>
      <c r="H54" s="26"/>
      <c r="I54" s="26"/>
      <c r="J54" s="26"/>
      <c r="K54" s="26"/>
      <c r="L54" s="26"/>
    </row>
    <row r="55" spans="1:12" s="27" customFormat="1" ht="10.5" x14ac:dyDescent="0.35">
      <c r="A55" s="22" t="s">
        <v>64</v>
      </c>
      <c r="B55" s="51" t="s">
        <v>101</v>
      </c>
      <c r="C55" s="22"/>
      <c r="D55" s="23"/>
      <c r="E55" s="24"/>
      <c r="F55" s="25"/>
      <c r="G55" s="26"/>
      <c r="H55" s="26"/>
      <c r="I55" s="26"/>
      <c r="J55" s="26"/>
      <c r="K55" s="26"/>
      <c r="L55" s="26"/>
    </row>
    <row r="56" spans="1:12" s="27" customFormat="1" ht="10.5" x14ac:dyDescent="0.35">
      <c r="A56" s="22" t="s">
        <v>102</v>
      </c>
      <c r="B56" s="51" t="s">
        <v>58</v>
      </c>
      <c r="C56" s="22"/>
      <c r="D56" s="23"/>
      <c r="E56" s="24"/>
      <c r="F56" s="25"/>
      <c r="G56" s="26"/>
      <c r="H56" s="26"/>
      <c r="I56" s="26"/>
      <c r="J56" s="26"/>
      <c r="K56" s="26"/>
      <c r="L56" s="26"/>
    </row>
    <row r="57" spans="1:12" x14ac:dyDescent="0.35">
      <c r="A57" s="17" t="s">
        <v>49</v>
      </c>
      <c r="B57" s="21" t="s">
        <v>103</v>
      </c>
      <c r="C57" s="17" t="s">
        <v>410</v>
      </c>
      <c r="D57" s="18"/>
      <c r="E57" s="19"/>
      <c r="F57" s="20"/>
    </row>
    <row r="58" spans="1:12" x14ac:dyDescent="0.35">
      <c r="A58" s="112"/>
      <c r="B58" s="21"/>
      <c r="C58" s="17" t="s">
        <v>377</v>
      </c>
      <c r="D58" s="18"/>
      <c r="E58" s="19"/>
      <c r="F58" s="20"/>
    </row>
    <row r="59" spans="1:12" x14ac:dyDescent="0.35">
      <c r="A59" s="112"/>
      <c r="B59" s="21"/>
      <c r="C59" s="17" t="s">
        <v>378</v>
      </c>
      <c r="D59" s="18"/>
      <c r="E59" s="19"/>
      <c r="F59" s="20"/>
    </row>
    <row r="60" spans="1:12" x14ac:dyDescent="0.35">
      <c r="A60" s="112" t="s">
        <v>376</v>
      </c>
      <c r="B60" s="21" t="s">
        <v>114</v>
      </c>
      <c r="C60" s="32" t="s">
        <v>52</v>
      </c>
      <c r="D60" s="18"/>
      <c r="E60" s="19"/>
      <c r="F60" s="20"/>
    </row>
    <row r="61" spans="1:12" x14ac:dyDescent="0.35">
      <c r="A61" s="112"/>
      <c r="B61" s="21"/>
      <c r="C61" s="32"/>
      <c r="D61" s="18"/>
      <c r="E61" s="19"/>
      <c r="F61" s="20"/>
    </row>
    <row r="62" spans="1:12" s="27" customFormat="1" ht="10.5" x14ac:dyDescent="0.35">
      <c r="A62" s="22" t="s">
        <v>115</v>
      </c>
      <c r="B62" s="51" t="s">
        <v>39</v>
      </c>
      <c r="C62" s="22"/>
      <c r="D62" s="23"/>
      <c r="E62" s="24"/>
      <c r="F62" s="25"/>
      <c r="G62" s="26"/>
      <c r="H62" s="26"/>
      <c r="I62" s="26"/>
      <c r="J62" s="26"/>
      <c r="K62" s="26"/>
      <c r="L62" s="26"/>
    </row>
    <row r="63" spans="1:12" x14ac:dyDescent="0.35">
      <c r="A63" s="68" t="s">
        <v>49</v>
      </c>
      <c r="B63" s="21" t="s">
        <v>134</v>
      </c>
      <c r="C63" s="73" t="s">
        <v>138</v>
      </c>
      <c r="D63" s="104"/>
      <c r="E63" s="19"/>
      <c r="F63" s="74"/>
    </row>
    <row r="64" spans="1:12" x14ac:dyDescent="0.35">
      <c r="A64" s="68" t="s">
        <v>50</v>
      </c>
      <c r="B64" s="21" t="s">
        <v>148</v>
      </c>
      <c r="C64" s="68" t="s">
        <v>440</v>
      </c>
      <c r="D64" s="104"/>
      <c r="E64" s="19"/>
      <c r="F64" s="74"/>
    </row>
    <row r="65" spans="1:12" x14ac:dyDescent="0.35">
      <c r="A65" s="75" t="s">
        <v>51</v>
      </c>
      <c r="B65" s="28" t="s">
        <v>441</v>
      </c>
      <c r="C65" s="17"/>
      <c r="D65" s="104"/>
      <c r="E65" s="19"/>
      <c r="F65" s="74"/>
    </row>
    <row r="66" spans="1:12" s="27" customFormat="1" ht="10.5" x14ac:dyDescent="0.35">
      <c r="A66" s="76"/>
      <c r="B66" s="21" t="s">
        <v>442</v>
      </c>
      <c r="C66" s="73">
        <v>400</v>
      </c>
      <c r="D66" s="104" t="s">
        <v>443</v>
      </c>
      <c r="E66" s="24"/>
      <c r="F66" s="77"/>
      <c r="G66" s="26"/>
      <c r="H66" s="26"/>
      <c r="I66" s="26"/>
      <c r="J66" s="26"/>
      <c r="K66" s="26"/>
      <c r="L66" s="26"/>
    </row>
    <row r="67" spans="1:12" s="27" customFormat="1" ht="10.5" x14ac:dyDescent="0.35">
      <c r="A67" s="76"/>
      <c r="B67" s="21" t="s">
        <v>561</v>
      </c>
      <c r="C67" s="73">
        <v>60</v>
      </c>
      <c r="D67" s="104" t="s">
        <v>444</v>
      </c>
      <c r="E67" s="24"/>
      <c r="F67" s="77"/>
      <c r="G67" s="26"/>
      <c r="H67" s="26"/>
      <c r="I67" s="26"/>
      <c r="J67" s="26"/>
      <c r="K67" s="26"/>
      <c r="L67" s="26"/>
    </row>
    <row r="68" spans="1:12" ht="10.5" x14ac:dyDescent="0.35">
      <c r="A68" s="76"/>
      <c r="B68" s="21" t="s">
        <v>445</v>
      </c>
      <c r="C68" s="73">
        <v>0.8</v>
      </c>
      <c r="D68" s="104" t="s">
        <v>446</v>
      </c>
      <c r="E68" s="19"/>
      <c r="F68" s="74"/>
    </row>
    <row r="69" spans="1:12" x14ac:dyDescent="0.35">
      <c r="A69" s="68"/>
      <c r="B69" s="71" t="s">
        <v>447</v>
      </c>
      <c r="C69" s="73">
        <v>10</v>
      </c>
      <c r="D69" s="104"/>
      <c r="E69" s="19"/>
      <c r="F69" s="74"/>
    </row>
    <row r="70" spans="1:12" x14ac:dyDescent="0.35">
      <c r="A70" s="68" t="s">
        <v>53</v>
      </c>
      <c r="B70" s="21" t="s">
        <v>448</v>
      </c>
      <c r="C70" s="78">
        <f>'Sizing calculator'!E40</f>
        <v>58</v>
      </c>
      <c r="D70" s="104" t="s">
        <v>40</v>
      </c>
      <c r="E70" s="19"/>
      <c r="F70" s="74"/>
    </row>
    <row r="71" spans="1:12" x14ac:dyDescent="0.35">
      <c r="A71" s="68" t="s">
        <v>53</v>
      </c>
      <c r="B71" s="21" t="s">
        <v>448</v>
      </c>
      <c r="C71" s="78">
        <f>'Sizing calculator'!E41</f>
        <v>46.400000000000006</v>
      </c>
      <c r="D71" s="104" t="s">
        <v>5</v>
      </c>
      <c r="E71" s="19"/>
      <c r="F71" s="74"/>
    </row>
    <row r="72" spans="1:12" ht="30" x14ac:dyDescent="0.35">
      <c r="A72" s="68" t="s">
        <v>544</v>
      </c>
      <c r="B72" s="21" t="s">
        <v>116</v>
      </c>
      <c r="C72" s="17" t="s">
        <v>549</v>
      </c>
      <c r="D72" s="18" t="s">
        <v>5</v>
      </c>
      <c r="E72" s="19"/>
      <c r="F72" s="20"/>
    </row>
    <row r="73" spans="1:12" x14ac:dyDescent="0.35">
      <c r="A73" s="116" t="s">
        <v>56</v>
      </c>
      <c r="B73" s="21" t="s">
        <v>117</v>
      </c>
      <c r="C73" s="17" t="s">
        <v>61</v>
      </c>
      <c r="D73" s="18" t="s">
        <v>6</v>
      </c>
      <c r="E73" s="19"/>
      <c r="F73" s="20"/>
    </row>
    <row r="74" spans="1:12" x14ac:dyDescent="0.35">
      <c r="A74" s="116" t="s">
        <v>57</v>
      </c>
      <c r="B74" s="21" t="s">
        <v>118</v>
      </c>
      <c r="C74" s="17" t="s">
        <v>63</v>
      </c>
      <c r="D74" s="18"/>
      <c r="E74" s="19"/>
      <c r="F74" s="20"/>
    </row>
    <row r="75" spans="1:12" x14ac:dyDescent="0.35">
      <c r="A75" s="116" t="s">
        <v>144</v>
      </c>
      <c r="B75" s="21" t="s">
        <v>119</v>
      </c>
      <c r="C75" s="17" t="s">
        <v>63</v>
      </c>
      <c r="D75" s="18"/>
      <c r="E75" s="19"/>
      <c r="F75" s="20"/>
    </row>
    <row r="76" spans="1:12" x14ac:dyDescent="0.35">
      <c r="A76" s="68" t="s">
        <v>145</v>
      </c>
      <c r="B76" s="21" t="s">
        <v>152</v>
      </c>
      <c r="C76" s="17" t="s">
        <v>52</v>
      </c>
      <c r="D76" s="18"/>
      <c r="E76" s="19"/>
      <c r="F76" s="20"/>
    </row>
    <row r="77" spans="1:12" x14ac:dyDescent="0.35">
      <c r="A77" s="75" t="s">
        <v>146</v>
      </c>
      <c r="B77" s="21" t="s">
        <v>120</v>
      </c>
      <c r="C77" s="68" t="s">
        <v>17</v>
      </c>
      <c r="D77" s="18"/>
      <c r="E77" s="19"/>
      <c r="F77" s="20"/>
    </row>
    <row r="78" spans="1:12" x14ac:dyDescent="0.35">
      <c r="A78" s="68" t="s">
        <v>147</v>
      </c>
      <c r="B78" s="21" t="s">
        <v>180</v>
      </c>
      <c r="C78" s="68" t="s">
        <v>12</v>
      </c>
      <c r="D78" s="18"/>
      <c r="E78" s="19"/>
      <c r="F78" s="20"/>
    </row>
    <row r="79" spans="1:12" x14ac:dyDescent="0.35">
      <c r="A79" s="117" t="s">
        <v>545</v>
      </c>
      <c r="B79" s="21" t="s">
        <v>149</v>
      </c>
      <c r="C79" s="68" t="s">
        <v>52</v>
      </c>
      <c r="D79" s="18"/>
      <c r="E79" s="19"/>
      <c r="F79" s="20"/>
    </row>
    <row r="80" spans="1:12" x14ac:dyDescent="0.35">
      <c r="A80" s="68" t="s">
        <v>546</v>
      </c>
      <c r="B80" s="21" t="s">
        <v>411</v>
      </c>
      <c r="C80" s="17" t="s">
        <v>52</v>
      </c>
      <c r="D80" s="18"/>
      <c r="E80" s="19"/>
      <c r="F80" s="20"/>
    </row>
    <row r="81" spans="1:12" x14ac:dyDescent="0.35">
      <c r="A81" s="116" t="s">
        <v>547</v>
      </c>
      <c r="B81" s="21" t="s">
        <v>412</v>
      </c>
      <c r="C81" s="57" t="s">
        <v>90</v>
      </c>
      <c r="D81" s="18"/>
      <c r="E81" s="19"/>
      <c r="F81" s="20"/>
    </row>
    <row r="82" spans="1:12" x14ac:dyDescent="0.35">
      <c r="A82" s="116" t="s">
        <v>150</v>
      </c>
      <c r="B82" s="21" t="s">
        <v>550</v>
      </c>
      <c r="C82" s="17" t="s">
        <v>52</v>
      </c>
      <c r="D82" s="18"/>
      <c r="E82" s="19"/>
      <c r="F82" s="20"/>
    </row>
    <row r="83" spans="1:12" x14ac:dyDescent="0.35">
      <c r="A83" s="68" t="s">
        <v>548</v>
      </c>
      <c r="B83" s="21" t="s">
        <v>151</v>
      </c>
      <c r="C83" s="17" t="s">
        <v>61</v>
      </c>
      <c r="D83" s="18"/>
      <c r="E83" s="19"/>
      <c r="F83" s="20"/>
    </row>
    <row r="84" spans="1:12" x14ac:dyDescent="0.35">
      <c r="A84" s="17"/>
      <c r="B84" s="21"/>
      <c r="C84" s="17"/>
      <c r="D84" s="18"/>
      <c r="E84" s="19"/>
      <c r="F84" s="20"/>
    </row>
    <row r="85" spans="1:12" s="27" customFormat="1" ht="10.5" x14ac:dyDescent="0.35">
      <c r="A85" s="22" t="s">
        <v>153</v>
      </c>
      <c r="B85" s="51" t="s">
        <v>41</v>
      </c>
      <c r="C85" s="22"/>
      <c r="D85" s="23"/>
      <c r="E85" s="24"/>
      <c r="F85" s="25"/>
      <c r="G85" s="26"/>
      <c r="H85" s="26"/>
      <c r="I85" s="26"/>
      <c r="J85" s="26"/>
      <c r="K85" s="26"/>
      <c r="L85" s="26"/>
    </row>
    <row r="86" spans="1:12" x14ac:dyDescent="0.35">
      <c r="A86" s="17" t="s">
        <v>49</v>
      </c>
      <c r="B86" s="21" t="s">
        <v>551</v>
      </c>
      <c r="C86" s="17" t="s">
        <v>552</v>
      </c>
      <c r="D86" s="18"/>
      <c r="E86" s="19"/>
      <c r="F86" s="20"/>
    </row>
    <row r="87" spans="1:12" x14ac:dyDescent="0.35">
      <c r="A87" s="112" t="s">
        <v>50</v>
      </c>
      <c r="B87" s="21" t="s">
        <v>553</v>
      </c>
      <c r="C87" s="17" t="s">
        <v>61</v>
      </c>
      <c r="D87" s="18"/>
      <c r="E87" s="19"/>
      <c r="F87" s="20"/>
    </row>
    <row r="88" spans="1:12" x14ac:dyDescent="0.35">
      <c r="A88" s="112"/>
      <c r="B88" s="21"/>
      <c r="C88" s="17"/>
      <c r="D88" s="18"/>
      <c r="E88" s="19"/>
      <c r="F88" s="20"/>
    </row>
    <row r="89" spans="1:12" s="27" customFormat="1" ht="10.5" x14ac:dyDescent="0.35">
      <c r="A89" s="22" t="s">
        <v>154</v>
      </c>
      <c r="B89" s="51" t="s">
        <v>608</v>
      </c>
      <c r="C89" s="17" t="s">
        <v>61</v>
      </c>
      <c r="D89" s="18" t="s">
        <v>15</v>
      </c>
      <c r="E89" s="24"/>
      <c r="F89" s="25"/>
      <c r="G89" s="26"/>
      <c r="H89" s="26"/>
      <c r="I89" s="26"/>
      <c r="J89" s="26"/>
      <c r="K89" s="26"/>
      <c r="L89" s="26"/>
    </row>
    <row r="90" spans="1:12" s="27" customFormat="1" ht="10.5" x14ac:dyDescent="0.35">
      <c r="A90" s="22"/>
      <c r="B90" s="16"/>
      <c r="C90" s="22"/>
      <c r="D90" s="23"/>
      <c r="E90" s="24"/>
      <c r="F90" s="25"/>
      <c r="G90" s="26"/>
      <c r="H90" s="26"/>
      <c r="I90" s="26"/>
      <c r="J90" s="26"/>
      <c r="K90" s="26"/>
      <c r="L90" s="26"/>
    </row>
    <row r="91" spans="1:12" s="27" customFormat="1" ht="10.5" x14ac:dyDescent="0.35">
      <c r="A91" s="118" t="s">
        <v>155</v>
      </c>
      <c r="B91" s="66" t="s">
        <v>156</v>
      </c>
      <c r="C91" s="22"/>
      <c r="D91" s="23"/>
      <c r="E91" s="24"/>
      <c r="F91" s="25"/>
      <c r="G91" s="26"/>
      <c r="H91" s="26"/>
      <c r="I91" s="26"/>
      <c r="J91" s="26"/>
      <c r="K91" s="26"/>
      <c r="L91" s="26"/>
    </row>
    <row r="92" spans="1:12" s="27" customFormat="1" ht="10.5" x14ac:dyDescent="0.35">
      <c r="A92" s="118"/>
      <c r="B92" s="60" t="s">
        <v>374</v>
      </c>
      <c r="C92" s="68">
        <v>85</v>
      </c>
      <c r="D92" s="18" t="s">
        <v>356</v>
      </c>
      <c r="E92" s="24"/>
      <c r="F92" s="25"/>
      <c r="G92" s="26"/>
      <c r="H92" s="26"/>
      <c r="I92" s="26"/>
      <c r="J92" s="26"/>
      <c r="K92" s="26"/>
      <c r="L92" s="26"/>
    </row>
    <row r="93" spans="1:12" s="27" customFormat="1" ht="10.5" x14ac:dyDescent="0.35">
      <c r="A93" s="22"/>
      <c r="B93" s="16"/>
      <c r="C93" s="22"/>
      <c r="D93" s="23"/>
      <c r="E93" s="24"/>
      <c r="F93" s="25"/>
      <c r="G93" s="26"/>
      <c r="H93" s="26"/>
      <c r="I93" s="26"/>
      <c r="J93" s="26"/>
      <c r="K93" s="26"/>
      <c r="L93" s="26"/>
    </row>
    <row r="94" spans="1:12" s="27" customFormat="1" ht="10.5" x14ac:dyDescent="0.35">
      <c r="A94" s="22" t="s">
        <v>65</v>
      </c>
      <c r="B94" s="51" t="s">
        <v>157</v>
      </c>
      <c r="C94" s="22"/>
      <c r="D94" s="23"/>
      <c r="E94" s="24"/>
      <c r="F94" s="25"/>
      <c r="G94" s="26"/>
      <c r="H94" s="26"/>
      <c r="I94" s="26"/>
      <c r="J94" s="26"/>
      <c r="K94" s="26"/>
      <c r="L94" s="26"/>
    </row>
    <row r="95" spans="1:12" s="27" customFormat="1" ht="10.5" x14ac:dyDescent="0.35">
      <c r="A95" s="22" t="s">
        <v>66</v>
      </c>
      <c r="B95" s="51" t="s">
        <v>14</v>
      </c>
      <c r="C95" s="22"/>
      <c r="D95" s="23"/>
      <c r="E95" s="24"/>
      <c r="F95" s="25"/>
      <c r="G95" s="26"/>
      <c r="H95" s="26"/>
      <c r="I95" s="26"/>
      <c r="J95" s="26"/>
      <c r="K95" s="26"/>
      <c r="L95" s="26"/>
    </row>
    <row r="96" spans="1:12" x14ac:dyDescent="0.35">
      <c r="A96" s="17" t="s">
        <v>49</v>
      </c>
      <c r="B96" s="21" t="s">
        <v>158</v>
      </c>
      <c r="C96" s="17" t="s">
        <v>63</v>
      </c>
      <c r="D96" s="18"/>
      <c r="E96" s="19"/>
      <c r="F96" s="20"/>
    </row>
    <row r="97" spans="1:12" s="27" customFormat="1" ht="10.5" x14ac:dyDescent="0.35">
      <c r="A97" s="17"/>
      <c r="B97" s="21"/>
      <c r="C97" s="17" t="s">
        <v>554</v>
      </c>
      <c r="D97" s="23"/>
      <c r="E97" s="24"/>
      <c r="F97" s="25"/>
      <c r="G97" s="26"/>
      <c r="H97" s="26"/>
      <c r="I97" s="26"/>
      <c r="J97" s="26"/>
      <c r="K97" s="26"/>
      <c r="L97" s="26"/>
    </row>
    <row r="98" spans="1:12" s="27" customFormat="1" ht="10.5" x14ac:dyDescent="0.35">
      <c r="A98" s="17" t="s">
        <v>50</v>
      </c>
      <c r="B98" s="21" t="s">
        <v>562</v>
      </c>
      <c r="C98" s="17" t="s">
        <v>440</v>
      </c>
      <c r="D98" s="23"/>
      <c r="E98" s="24"/>
      <c r="F98" s="25"/>
      <c r="G98" s="26"/>
      <c r="H98" s="26"/>
      <c r="I98" s="26"/>
      <c r="J98" s="26"/>
      <c r="K98" s="26"/>
      <c r="L98" s="26"/>
    </row>
    <row r="99" spans="1:12" s="27" customFormat="1" ht="10.5" x14ac:dyDescent="0.35">
      <c r="A99" s="22" t="s">
        <v>67</v>
      </c>
      <c r="B99" s="51" t="s">
        <v>159</v>
      </c>
      <c r="C99" s="22"/>
      <c r="D99" s="23"/>
      <c r="E99" s="24"/>
      <c r="F99" s="25"/>
      <c r="G99" s="26"/>
      <c r="H99" s="26"/>
      <c r="I99" s="26"/>
      <c r="J99" s="26"/>
      <c r="K99" s="26"/>
      <c r="L99" s="26"/>
    </row>
    <row r="100" spans="1:12" x14ac:dyDescent="0.35">
      <c r="A100" s="17" t="s">
        <v>563</v>
      </c>
      <c r="B100" s="60" t="s">
        <v>380</v>
      </c>
      <c r="C100" s="57" t="s">
        <v>379</v>
      </c>
      <c r="D100" s="18"/>
      <c r="E100" s="19"/>
      <c r="F100" s="20"/>
    </row>
    <row r="101" spans="1:12" ht="10.5" x14ac:dyDescent="0.35">
      <c r="A101" s="22" t="s">
        <v>564</v>
      </c>
      <c r="B101" s="51" t="s">
        <v>565</v>
      </c>
      <c r="C101" s="17"/>
      <c r="D101" s="18"/>
      <c r="E101" s="19"/>
      <c r="F101" s="20"/>
    </row>
    <row r="102" spans="1:12" x14ac:dyDescent="0.35">
      <c r="A102" s="17" t="s">
        <v>567</v>
      </c>
      <c r="B102" s="21"/>
      <c r="C102" s="17" t="s">
        <v>52</v>
      </c>
      <c r="D102" s="18"/>
      <c r="E102" s="19"/>
      <c r="F102" s="20"/>
    </row>
    <row r="103" spans="1:12" x14ac:dyDescent="0.35">
      <c r="A103" s="112" t="s">
        <v>51</v>
      </c>
      <c r="B103" s="21" t="s">
        <v>566</v>
      </c>
      <c r="C103" s="17" t="s">
        <v>61</v>
      </c>
      <c r="D103" s="18"/>
      <c r="E103" s="19"/>
      <c r="F103" s="20"/>
    </row>
    <row r="104" spans="1:12" s="27" customFormat="1" ht="10.5" x14ac:dyDescent="0.35">
      <c r="A104" s="22" t="s">
        <v>161</v>
      </c>
      <c r="B104" s="51" t="s">
        <v>162</v>
      </c>
      <c r="C104" s="22"/>
      <c r="D104" s="23"/>
      <c r="E104" s="24"/>
      <c r="F104" s="25"/>
      <c r="G104" s="26"/>
      <c r="H104" s="26"/>
      <c r="I104" s="26"/>
      <c r="J104" s="26"/>
      <c r="K104" s="26"/>
      <c r="L104" s="26"/>
    </row>
    <row r="105" spans="1:12" ht="10.5" x14ac:dyDescent="0.35">
      <c r="A105" s="125" t="s">
        <v>49</v>
      </c>
      <c r="B105" s="21" t="s">
        <v>163</v>
      </c>
      <c r="C105" s="105">
        <f>C70</f>
        <v>58</v>
      </c>
      <c r="D105" s="18" t="s">
        <v>40</v>
      </c>
      <c r="E105" s="19"/>
      <c r="F105" s="20"/>
    </row>
    <row r="106" spans="1:12" x14ac:dyDescent="0.35">
      <c r="A106" s="127"/>
      <c r="B106" s="21" t="s">
        <v>164</v>
      </c>
      <c r="C106" s="17">
        <v>0.8</v>
      </c>
      <c r="D106" s="18"/>
      <c r="E106" s="19"/>
      <c r="F106" s="20"/>
    </row>
    <row r="107" spans="1:12" x14ac:dyDescent="0.35">
      <c r="A107" s="112" t="s">
        <v>50</v>
      </c>
      <c r="B107" s="21" t="s">
        <v>165</v>
      </c>
      <c r="C107" s="17" t="s">
        <v>61</v>
      </c>
      <c r="D107" s="18" t="s">
        <v>166</v>
      </c>
      <c r="E107" s="19"/>
      <c r="F107" s="20"/>
    </row>
    <row r="108" spans="1:12" x14ac:dyDescent="0.35">
      <c r="A108" s="112" t="s">
        <v>51</v>
      </c>
      <c r="B108" s="21" t="s">
        <v>167</v>
      </c>
      <c r="C108" s="32" t="s">
        <v>52</v>
      </c>
      <c r="D108" s="18"/>
      <c r="E108" s="19"/>
      <c r="F108" s="20"/>
    </row>
    <row r="109" spans="1:12" x14ac:dyDescent="0.35">
      <c r="A109" s="112" t="s">
        <v>53</v>
      </c>
      <c r="B109" s="21" t="s">
        <v>168</v>
      </c>
      <c r="C109" s="17" t="s">
        <v>61</v>
      </c>
      <c r="D109" s="18"/>
      <c r="E109" s="19"/>
      <c r="F109" s="20"/>
    </row>
    <row r="110" spans="1:12" x14ac:dyDescent="0.35">
      <c r="A110" s="112"/>
      <c r="B110" s="21"/>
      <c r="C110" s="32"/>
      <c r="D110" s="18"/>
      <c r="E110" s="19"/>
      <c r="F110" s="20"/>
    </row>
    <row r="111" spans="1:12" s="27" customFormat="1" ht="10.5" x14ac:dyDescent="0.35">
      <c r="A111" s="22" t="s">
        <v>169</v>
      </c>
      <c r="B111" s="51" t="s">
        <v>110</v>
      </c>
      <c r="C111" s="22"/>
      <c r="D111" s="23"/>
      <c r="E111" s="24"/>
      <c r="F111" s="25"/>
      <c r="G111" s="26"/>
      <c r="H111" s="26"/>
      <c r="I111" s="26"/>
      <c r="J111" s="26"/>
      <c r="K111" s="26"/>
      <c r="L111" s="26"/>
    </row>
    <row r="112" spans="1:12" x14ac:dyDescent="0.35">
      <c r="A112" s="17" t="s">
        <v>49</v>
      </c>
      <c r="B112" s="21" t="s">
        <v>170</v>
      </c>
      <c r="C112" s="17" t="s">
        <v>171</v>
      </c>
      <c r="D112" s="18"/>
      <c r="E112" s="19"/>
      <c r="F112" s="20"/>
    </row>
    <row r="113" spans="1:12" x14ac:dyDescent="0.35">
      <c r="A113" s="112" t="s">
        <v>50</v>
      </c>
      <c r="B113" s="21" t="s">
        <v>172</v>
      </c>
      <c r="C113" s="17" t="s">
        <v>63</v>
      </c>
      <c r="D113" s="18"/>
      <c r="E113" s="19"/>
      <c r="F113" s="20"/>
    </row>
    <row r="114" spans="1:12" x14ac:dyDescent="0.35">
      <c r="A114" s="112"/>
      <c r="B114" s="21"/>
      <c r="C114" s="17"/>
      <c r="D114" s="18"/>
      <c r="E114" s="19"/>
      <c r="F114" s="20"/>
    </row>
    <row r="115" spans="1:12" s="27" customFormat="1" ht="10.5" x14ac:dyDescent="0.35">
      <c r="A115" s="22" t="s">
        <v>173</v>
      </c>
      <c r="B115" s="51" t="s">
        <v>174</v>
      </c>
      <c r="C115" s="22"/>
      <c r="D115" s="23"/>
      <c r="E115" s="24"/>
      <c r="F115" s="25"/>
      <c r="G115" s="26"/>
      <c r="H115" s="26"/>
      <c r="I115" s="26"/>
      <c r="J115" s="26"/>
      <c r="K115" s="26"/>
      <c r="L115" s="26"/>
    </row>
    <row r="116" spans="1:12" ht="10.5" x14ac:dyDescent="0.35">
      <c r="A116" s="125" t="s">
        <v>49</v>
      </c>
      <c r="B116" s="21" t="s">
        <v>19</v>
      </c>
      <c r="C116" s="22">
        <v>50</v>
      </c>
      <c r="D116" s="17" t="s">
        <v>20</v>
      </c>
      <c r="E116" s="19"/>
      <c r="F116" s="20"/>
    </row>
    <row r="117" spans="1:12" x14ac:dyDescent="0.35">
      <c r="A117" s="126"/>
      <c r="B117" s="21" t="s">
        <v>21</v>
      </c>
      <c r="C117" s="17" t="s">
        <v>22</v>
      </c>
      <c r="D117" s="17" t="s">
        <v>20</v>
      </c>
      <c r="E117" s="19"/>
      <c r="F117" s="20"/>
    </row>
    <row r="118" spans="1:12" x14ac:dyDescent="0.35">
      <c r="A118" s="126"/>
      <c r="B118" s="21" t="s">
        <v>23</v>
      </c>
      <c r="C118" s="17" t="s">
        <v>24</v>
      </c>
      <c r="D118" s="17" t="s">
        <v>20</v>
      </c>
      <c r="E118" s="19" t="s">
        <v>160</v>
      </c>
      <c r="F118" s="20"/>
    </row>
    <row r="119" spans="1:12" x14ac:dyDescent="0.35">
      <c r="A119" s="126"/>
      <c r="B119" s="21" t="s">
        <v>25</v>
      </c>
      <c r="C119" s="17" t="s">
        <v>26</v>
      </c>
      <c r="D119" s="17" t="s">
        <v>20</v>
      </c>
      <c r="E119" s="19"/>
      <c r="F119" s="20"/>
    </row>
    <row r="120" spans="1:12" ht="20" x14ac:dyDescent="0.35">
      <c r="A120" s="126"/>
      <c r="B120" s="21" t="s">
        <v>27</v>
      </c>
      <c r="C120" s="17"/>
      <c r="D120" s="17" t="s">
        <v>28</v>
      </c>
      <c r="E120" s="19"/>
      <c r="F120" s="20"/>
    </row>
    <row r="121" spans="1:12" x14ac:dyDescent="0.35">
      <c r="A121" s="126"/>
      <c r="B121" s="21" t="s">
        <v>29</v>
      </c>
      <c r="C121" s="17" t="s">
        <v>30</v>
      </c>
      <c r="D121" s="17" t="s">
        <v>4</v>
      </c>
      <c r="E121" s="19"/>
      <c r="F121" s="20"/>
    </row>
    <row r="122" spans="1:12" x14ac:dyDescent="0.35">
      <c r="A122" s="126"/>
      <c r="B122" s="21" t="s">
        <v>381</v>
      </c>
      <c r="C122" s="17" t="s">
        <v>31</v>
      </c>
      <c r="D122" s="17" t="s">
        <v>4</v>
      </c>
      <c r="E122" s="19"/>
      <c r="F122" s="20"/>
    </row>
    <row r="123" spans="1:12" x14ac:dyDescent="0.35">
      <c r="A123" s="126"/>
      <c r="B123" s="21" t="s">
        <v>32</v>
      </c>
      <c r="C123" s="17" t="s">
        <v>33</v>
      </c>
      <c r="D123" s="17" t="s">
        <v>4</v>
      </c>
      <c r="E123" s="19"/>
      <c r="F123" s="20"/>
    </row>
    <row r="124" spans="1:12" x14ac:dyDescent="0.35">
      <c r="A124" s="126"/>
      <c r="B124" s="21" t="s">
        <v>34</v>
      </c>
      <c r="C124" s="17" t="s">
        <v>35</v>
      </c>
      <c r="D124" s="17" t="s">
        <v>4</v>
      </c>
      <c r="E124" s="19"/>
      <c r="F124" s="20"/>
    </row>
    <row r="125" spans="1:12" x14ac:dyDescent="0.35">
      <c r="A125" s="127"/>
      <c r="B125" s="21" t="s">
        <v>36</v>
      </c>
      <c r="C125" s="17" t="s">
        <v>37</v>
      </c>
      <c r="D125" s="17" t="s">
        <v>4</v>
      </c>
      <c r="E125" s="19"/>
      <c r="F125" s="20"/>
    </row>
    <row r="126" spans="1:12" x14ac:dyDescent="0.35">
      <c r="A126" s="112" t="s">
        <v>192</v>
      </c>
      <c r="B126" s="21" t="s">
        <v>193</v>
      </c>
      <c r="C126" s="17" t="s">
        <v>63</v>
      </c>
      <c r="D126" s="49"/>
      <c r="E126" s="19"/>
      <c r="F126" s="20"/>
    </row>
    <row r="127" spans="1:12" x14ac:dyDescent="0.35">
      <c r="A127" s="112"/>
      <c r="B127" s="21"/>
      <c r="C127" s="17"/>
      <c r="D127" s="49"/>
      <c r="E127" s="19"/>
      <c r="F127" s="20"/>
    </row>
    <row r="128" spans="1:12" ht="10.5" x14ac:dyDescent="0.35">
      <c r="A128" s="22" t="s">
        <v>173</v>
      </c>
      <c r="B128" s="51" t="s">
        <v>194</v>
      </c>
      <c r="C128" s="17"/>
      <c r="D128" s="49"/>
      <c r="E128" s="19"/>
      <c r="F128" s="20"/>
    </row>
    <row r="129" spans="1:6" x14ac:dyDescent="0.35">
      <c r="A129" s="112" t="s">
        <v>49</v>
      </c>
      <c r="B129" s="21" t="s">
        <v>195</v>
      </c>
      <c r="C129" s="17" t="s">
        <v>197</v>
      </c>
      <c r="D129" s="49"/>
      <c r="E129" s="19"/>
      <c r="F129" s="20"/>
    </row>
    <row r="130" spans="1:6" x14ac:dyDescent="0.35">
      <c r="A130" s="112" t="s">
        <v>50</v>
      </c>
      <c r="B130" s="21" t="s">
        <v>196</v>
      </c>
      <c r="C130" s="57" t="s">
        <v>355</v>
      </c>
      <c r="D130" s="49"/>
      <c r="E130" s="19"/>
      <c r="F130" s="20"/>
    </row>
    <row r="131" spans="1:6" x14ac:dyDescent="0.35">
      <c r="A131" s="112"/>
      <c r="B131" s="21" t="s">
        <v>555</v>
      </c>
      <c r="C131" s="17" t="s">
        <v>556</v>
      </c>
      <c r="D131" s="49"/>
      <c r="E131" s="19"/>
      <c r="F131" s="20"/>
    </row>
    <row r="132" spans="1:6" x14ac:dyDescent="0.35">
      <c r="A132" s="112"/>
      <c r="B132" s="21"/>
      <c r="C132" s="17"/>
      <c r="D132" s="49"/>
      <c r="E132" s="19"/>
      <c r="F132" s="20"/>
    </row>
    <row r="133" spans="1:6" ht="10.5" x14ac:dyDescent="0.35">
      <c r="A133" s="22" t="s">
        <v>68</v>
      </c>
      <c r="B133" s="51" t="s">
        <v>198</v>
      </c>
      <c r="C133" s="17"/>
      <c r="D133" s="49"/>
      <c r="E133" s="19"/>
      <c r="F133" s="20"/>
    </row>
    <row r="134" spans="1:6" x14ac:dyDescent="0.35">
      <c r="A134" s="108" t="s">
        <v>200</v>
      </c>
      <c r="B134" s="51" t="s">
        <v>58</v>
      </c>
      <c r="C134" s="17"/>
      <c r="D134" s="49"/>
      <c r="E134" s="19"/>
      <c r="F134" s="20"/>
    </row>
    <row r="135" spans="1:6" x14ac:dyDescent="0.35">
      <c r="A135" s="112" t="s">
        <v>49</v>
      </c>
      <c r="B135" s="21" t="s">
        <v>568</v>
      </c>
      <c r="C135" s="17" t="s">
        <v>201</v>
      </c>
      <c r="D135" s="49"/>
      <c r="E135" s="19"/>
      <c r="F135" s="20"/>
    </row>
    <row r="136" spans="1:6" x14ac:dyDescent="0.35">
      <c r="A136" s="112" t="s">
        <v>50</v>
      </c>
      <c r="B136" s="21" t="s">
        <v>202</v>
      </c>
      <c r="C136" s="17" t="s">
        <v>201</v>
      </c>
      <c r="D136" s="49"/>
      <c r="E136" s="19"/>
      <c r="F136" s="20"/>
    </row>
    <row r="137" spans="1:6" x14ac:dyDescent="0.35">
      <c r="A137" s="112" t="s">
        <v>51</v>
      </c>
      <c r="B137" s="21" t="s">
        <v>203</v>
      </c>
      <c r="C137" s="17" t="s">
        <v>201</v>
      </c>
      <c r="D137" s="49"/>
      <c r="E137" s="19"/>
      <c r="F137" s="20"/>
    </row>
    <row r="138" spans="1:6" x14ac:dyDescent="0.35">
      <c r="A138" s="112" t="s">
        <v>53</v>
      </c>
      <c r="B138" s="21" t="s">
        <v>569</v>
      </c>
      <c r="C138" s="17" t="s">
        <v>201</v>
      </c>
      <c r="D138" s="49"/>
      <c r="E138" s="19"/>
      <c r="F138" s="20"/>
    </row>
    <row r="139" spans="1:6" x14ac:dyDescent="0.35">
      <c r="A139" s="108" t="s">
        <v>205</v>
      </c>
      <c r="B139" s="66" t="s">
        <v>570</v>
      </c>
      <c r="C139" s="57" t="s">
        <v>283</v>
      </c>
      <c r="D139" s="49"/>
      <c r="E139" s="19"/>
      <c r="F139" s="20"/>
    </row>
    <row r="140" spans="1:6" x14ac:dyDescent="0.35">
      <c r="A140" s="112" t="s">
        <v>49</v>
      </c>
      <c r="B140" s="21" t="s">
        <v>382</v>
      </c>
      <c r="C140" s="17" t="s">
        <v>63</v>
      </c>
      <c r="D140" s="49"/>
      <c r="E140" s="19"/>
      <c r="F140" s="20"/>
    </row>
    <row r="141" spans="1:6" x14ac:dyDescent="0.35">
      <c r="A141" s="112" t="s">
        <v>50</v>
      </c>
      <c r="B141" s="21" t="s">
        <v>383</v>
      </c>
      <c r="C141" s="17" t="s">
        <v>201</v>
      </c>
      <c r="D141" s="49"/>
      <c r="E141" s="19"/>
      <c r="F141" s="20"/>
    </row>
    <row r="142" spans="1:6" x14ac:dyDescent="0.35">
      <c r="A142" s="112" t="s">
        <v>51</v>
      </c>
      <c r="B142" s="21" t="s">
        <v>571</v>
      </c>
      <c r="C142" s="17" t="s">
        <v>387</v>
      </c>
      <c r="D142" s="49"/>
      <c r="E142" s="19"/>
      <c r="F142" s="20"/>
    </row>
    <row r="143" spans="1:6" x14ac:dyDescent="0.35">
      <c r="A143" s="112" t="s">
        <v>53</v>
      </c>
      <c r="B143" s="21" t="s">
        <v>572</v>
      </c>
      <c r="C143" s="17" t="s">
        <v>387</v>
      </c>
      <c r="D143" s="49"/>
      <c r="E143" s="19"/>
      <c r="F143" s="20"/>
    </row>
    <row r="144" spans="1:6" ht="22.5" customHeight="1" x14ac:dyDescent="0.35">
      <c r="A144" s="108" t="s">
        <v>206</v>
      </c>
      <c r="B144" s="106" t="s">
        <v>573</v>
      </c>
      <c r="C144" s="17"/>
      <c r="D144" s="49"/>
      <c r="E144" s="19"/>
      <c r="F144" s="20"/>
    </row>
    <row r="145" spans="1:6" x14ac:dyDescent="0.35">
      <c r="A145" s="112" t="s">
        <v>49</v>
      </c>
      <c r="B145" s="21" t="s">
        <v>382</v>
      </c>
      <c r="C145" s="17" t="s">
        <v>63</v>
      </c>
      <c r="D145" s="49"/>
      <c r="E145" s="19"/>
      <c r="F145" s="20"/>
    </row>
    <row r="146" spans="1:6" x14ac:dyDescent="0.35">
      <c r="A146" s="112" t="s">
        <v>50</v>
      </c>
      <c r="B146" s="21" t="s">
        <v>383</v>
      </c>
      <c r="C146" s="17" t="s">
        <v>201</v>
      </c>
      <c r="D146" s="49"/>
      <c r="E146" s="19"/>
      <c r="F146" s="20"/>
    </row>
    <row r="147" spans="1:6" x14ac:dyDescent="0.35">
      <c r="A147" s="108" t="s">
        <v>214</v>
      </c>
      <c r="B147" s="107" t="s">
        <v>204</v>
      </c>
      <c r="C147" s="17"/>
      <c r="D147" s="49"/>
      <c r="E147" s="19"/>
      <c r="F147" s="20"/>
    </row>
    <row r="148" spans="1:6" x14ac:dyDescent="0.35">
      <c r="A148" s="17" t="s">
        <v>209</v>
      </c>
      <c r="B148" s="21" t="s">
        <v>208</v>
      </c>
      <c r="C148" s="17" t="s">
        <v>52</v>
      </c>
      <c r="D148" s="49"/>
      <c r="E148" s="19"/>
      <c r="F148" s="20"/>
    </row>
    <row r="149" spans="1:6" x14ac:dyDescent="0.35">
      <c r="A149" s="17" t="s">
        <v>210</v>
      </c>
      <c r="B149" s="21" t="s">
        <v>574</v>
      </c>
      <c r="C149" s="17" t="s">
        <v>52</v>
      </c>
      <c r="D149" s="49"/>
      <c r="E149" s="19"/>
      <c r="F149" s="20"/>
    </row>
    <row r="150" spans="1:6" x14ac:dyDescent="0.35">
      <c r="A150" s="17" t="s">
        <v>211</v>
      </c>
      <c r="B150" s="21" t="s">
        <v>575</v>
      </c>
      <c r="C150" s="17" t="s">
        <v>52</v>
      </c>
      <c r="D150" s="49"/>
      <c r="E150" s="19"/>
      <c r="F150" s="20"/>
    </row>
    <row r="151" spans="1:6" x14ac:dyDescent="0.35">
      <c r="A151" s="17" t="s">
        <v>212</v>
      </c>
      <c r="B151" s="21" t="s">
        <v>207</v>
      </c>
      <c r="C151" s="17" t="s">
        <v>52</v>
      </c>
      <c r="D151" s="49"/>
      <c r="E151" s="19"/>
      <c r="F151" s="20"/>
    </row>
    <row r="152" spans="1:6" ht="10.5" customHeight="1" x14ac:dyDescent="0.35">
      <c r="A152" s="17" t="s">
        <v>213</v>
      </c>
      <c r="B152" s="21" t="s">
        <v>577</v>
      </c>
      <c r="C152" s="17" t="s">
        <v>52</v>
      </c>
      <c r="D152" s="49"/>
      <c r="E152" s="19"/>
      <c r="F152" s="20"/>
    </row>
    <row r="153" spans="1:6" ht="10.5" customHeight="1" x14ac:dyDescent="0.35">
      <c r="A153" s="17" t="s">
        <v>576</v>
      </c>
      <c r="B153" s="21" t="s">
        <v>580</v>
      </c>
      <c r="C153" s="17" t="s">
        <v>52</v>
      </c>
      <c r="D153" s="49"/>
      <c r="E153" s="19"/>
      <c r="F153" s="20"/>
    </row>
    <row r="154" spans="1:6" ht="10.5" customHeight="1" x14ac:dyDescent="0.35">
      <c r="A154" s="17" t="s">
        <v>578</v>
      </c>
      <c r="B154" s="21" t="s">
        <v>384</v>
      </c>
      <c r="C154" s="17" t="s">
        <v>52</v>
      </c>
      <c r="D154" s="49"/>
      <c r="E154" s="19"/>
      <c r="F154" s="20"/>
    </row>
    <row r="155" spans="1:6" ht="10.5" customHeight="1" x14ac:dyDescent="0.35">
      <c r="A155" s="17" t="s">
        <v>579</v>
      </c>
      <c r="B155" s="21" t="s">
        <v>581</v>
      </c>
      <c r="C155" s="17" t="s">
        <v>52</v>
      </c>
      <c r="D155" s="49"/>
      <c r="E155" s="19"/>
      <c r="F155" s="20"/>
    </row>
    <row r="156" spans="1:6" ht="20" x14ac:dyDescent="0.35">
      <c r="A156" s="108" t="s">
        <v>216</v>
      </c>
      <c r="B156" s="107" t="s">
        <v>582</v>
      </c>
      <c r="C156" s="17"/>
      <c r="D156" s="49"/>
      <c r="E156" s="19"/>
      <c r="F156" s="20"/>
    </row>
    <row r="157" spans="1:6" ht="10.5" customHeight="1" x14ac:dyDescent="0.35">
      <c r="A157" s="17" t="s">
        <v>49</v>
      </c>
      <c r="B157" s="21" t="s">
        <v>583</v>
      </c>
      <c r="C157" s="17" t="s">
        <v>52</v>
      </c>
      <c r="D157" s="49"/>
      <c r="E157" s="19"/>
      <c r="F157" s="20"/>
    </row>
    <row r="158" spans="1:6" ht="10.5" customHeight="1" x14ac:dyDescent="0.35">
      <c r="A158" s="17" t="s">
        <v>50</v>
      </c>
      <c r="B158" s="21" t="s">
        <v>584</v>
      </c>
      <c r="C158" s="17" t="s">
        <v>52</v>
      </c>
      <c r="D158" s="49"/>
      <c r="E158" s="19"/>
      <c r="F158" s="20"/>
    </row>
    <row r="159" spans="1:6" ht="10.5" customHeight="1" x14ac:dyDescent="0.35">
      <c r="A159" s="17" t="s">
        <v>51</v>
      </c>
      <c r="B159" s="21" t="s">
        <v>585</v>
      </c>
      <c r="C159" s="17" t="s">
        <v>52</v>
      </c>
      <c r="D159" s="49"/>
      <c r="E159" s="19"/>
      <c r="F159" s="20"/>
    </row>
    <row r="160" spans="1:6" ht="10.5" customHeight="1" x14ac:dyDescent="0.35">
      <c r="A160" s="17"/>
      <c r="B160" s="21"/>
      <c r="C160" s="17" t="s">
        <v>52</v>
      </c>
      <c r="D160" s="49"/>
      <c r="E160" s="19"/>
      <c r="F160" s="20"/>
    </row>
    <row r="161" spans="1:6" ht="10.5" customHeight="1" x14ac:dyDescent="0.35">
      <c r="A161" s="108" t="s">
        <v>217</v>
      </c>
      <c r="B161" s="107" t="s">
        <v>586</v>
      </c>
      <c r="C161" s="17"/>
      <c r="D161" s="49"/>
      <c r="E161" s="19"/>
      <c r="F161" s="20"/>
    </row>
    <row r="162" spans="1:6" ht="10.5" customHeight="1" x14ac:dyDescent="0.35">
      <c r="A162" s="17" t="s">
        <v>49</v>
      </c>
      <c r="B162" s="21" t="s">
        <v>583</v>
      </c>
      <c r="C162" s="17" t="s">
        <v>52</v>
      </c>
      <c r="D162" s="49"/>
      <c r="E162" s="19"/>
      <c r="F162" s="20"/>
    </row>
    <row r="163" spans="1:6" ht="10.5" customHeight="1" x14ac:dyDescent="0.35">
      <c r="A163" s="17" t="s">
        <v>50</v>
      </c>
      <c r="B163" s="21" t="s">
        <v>584</v>
      </c>
      <c r="C163" s="17" t="s">
        <v>52</v>
      </c>
      <c r="D163" s="49"/>
      <c r="E163" s="19"/>
      <c r="F163" s="20"/>
    </row>
    <row r="164" spans="1:6" ht="10.5" customHeight="1" x14ac:dyDescent="0.35">
      <c r="A164" s="17" t="s">
        <v>51</v>
      </c>
      <c r="B164" s="21" t="s">
        <v>585</v>
      </c>
      <c r="C164" s="17" t="s">
        <v>52</v>
      </c>
      <c r="D164" s="49"/>
      <c r="E164" s="19"/>
      <c r="F164" s="20"/>
    </row>
    <row r="165" spans="1:6" ht="10.5" customHeight="1" x14ac:dyDescent="0.35">
      <c r="A165" s="17"/>
      <c r="B165" s="21"/>
      <c r="C165" s="17" t="s">
        <v>52</v>
      </c>
      <c r="D165" s="49"/>
      <c r="E165" s="19"/>
      <c r="F165" s="20"/>
    </row>
    <row r="166" spans="1:6" ht="10.5" customHeight="1" x14ac:dyDescent="0.35">
      <c r="A166" s="108" t="s">
        <v>218</v>
      </c>
      <c r="B166" s="66" t="s">
        <v>587</v>
      </c>
      <c r="C166" s="17"/>
      <c r="D166" s="49"/>
      <c r="E166" s="19"/>
      <c r="F166" s="20"/>
    </row>
    <row r="167" spans="1:6" ht="10.5" customHeight="1" x14ac:dyDescent="0.35">
      <c r="A167" s="17" t="s">
        <v>49</v>
      </c>
      <c r="B167" s="21" t="s">
        <v>588</v>
      </c>
      <c r="C167" s="17" t="s">
        <v>52</v>
      </c>
      <c r="D167" s="49"/>
      <c r="E167" s="19"/>
      <c r="F167" s="20"/>
    </row>
    <row r="168" spans="1:6" ht="10.5" customHeight="1" x14ac:dyDescent="0.35">
      <c r="A168" s="17"/>
      <c r="B168" s="21"/>
      <c r="C168" s="17"/>
      <c r="D168" s="49"/>
      <c r="E168" s="19"/>
      <c r="F168" s="20"/>
    </row>
    <row r="169" spans="1:6" x14ac:dyDescent="0.35">
      <c r="A169" s="108" t="s">
        <v>225</v>
      </c>
      <c r="B169" s="66" t="s">
        <v>215</v>
      </c>
      <c r="D169" s="49"/>
      <c r="E169" s="19"/>
      <c r="F169" s="20"/>
    </row>
    <row r="170" spans="1:6" x14ac:dyDescent="0.35">
      <c r="A170" s="119" t="s">
        <v>49</v>
      </c>
      <c r="B170" s="69" t="s">
        <v>385</v>
      </c>
      <c r="C170" s="57" t="s">
        <v>283</v>
      </c>
      <c r="D170" s="49"/>
      <c r="E170" s="19"/>
      <c r="F170" s="20"/>
    </row>
    <row r="171" spans="1:6" x14ac:dyDescent="0.35">
      <c r="A171" s="119" t="s">
        <v>50</v>
      </c>
      <c r="B171" s="69" t="s">
        <v>386</v>
      </c>
      <c r="C171" s="57" t="s">
        <v>387</v>
      </c>
      <c r="D171" s="49"/>
      <c r="E171" s="19"/>
      <c r="F171" s="20"/>
    </row>
    <row r="172" spans="1:6" x14ac:dyDescent="0.35">
      <c r="A172" s="108" t="s">
        <v>227</v>
      </c>
      <c r="B172" s="51" t="s">
        <v>219</v>
      </c>
      <c r="C172" s="17"/>
      <c r="D172" s="49"/>
      <c r="E172" s="19"/>
      <c r="F172" s="20"/>
    </row>
    <row r="173" spans="1:6" x14ac:dyDescent="0.35">
      <c r="A173" s="17" t="s">
        <v>209</v>
      </c>
      <c r="B173" s="21" t="s">
        <v>220</v>
      </c>
      <c r="C173" s="17" t="s">
        <v>52</v>
      </c>
      <c r="D173" s="49"/>
      <c r="E173" s="19"/>
      <c r="F173" s="20"/>
    </row>
    <row r="174" spans="1:6" x14ac:dyDescent="0.35">
      <c r="A174" s="17" t="s">
        <v>210</v>
      </c>
      <c r="B174" s="21" t="s">
        <v>589</v>
      </c>
      <c r="C174" s="17" t="s">
        <v>52</v>
      </c>
      <c r="D174" s="49"/>
      <c r="E174" s="19"/>
      <c r="F174" s="20"/>
    </row>
    <row r="175" spans="1:6" x14ac:dyDescent="0.35">
      <c r="A175" s="17" t="s">
        <v>211</v>
      </c>
      <c r="B175" s="21" t="s">
        <v>221</v>
      </c>
      <c r="C175" s="17" t="s">
        <v>52</v>
      </c>
      <c r="D175" s="49"/>
      <c r="E175" s="19"/>
      <c r="F175" s="20"/>
    </row>
    <row r="176" spans="1:6" x14ac:dyDescent="0.35">
      <c r="A176" s="17" t="s">
        <v>212</v>
      </c>
      <c r="B176" s="21" t="s">
        <v>590</v>
      </c>
      <c r="C176" s="17" t="s">
        <v>52</v>
      </c>
      <c r="D176" s="49"/>
      <c r="E176" s="19"/>
      <c r="F176" s="20"/>
    </row>
    <row r="177" spans="1:12" x14ac:dyDescent="0.35">
      <c r="A177" s="109" t="s">
        <v>213</v>
      </c>
      <c r="B177" s="21" t="s">
        <v>222</v>
      </c>
      <c r="C177" s="17" t="s">
        <v>52</v>
      </c>
      <c r="D177" s="49"/>
      <c r="E177" s="19"/>
      <c r="F177" s="20"/>
    </row>
    <row r="178" spans="1:12" x14ac:dyDescent="0.35">
      <c r="A178" s="109" t="s">
        <v>576</v>
      </c>
      <c r="B178" s="21" t="s">
        <v>223</v>
      </c>
      <c r="C178" s="17" t="s">
        <v>52</v>
      </c>
      <c r="D178" s="49"/>
      <c r="E178" s="19"/>
      <c r="F178" s="20"/>
    </row>
    <row r="179" spans="1:12" x14ac:dyDescent="0.35">
      <c r="A179" s="108" t="s">
        <v>592</v>
      </c>
      <c r="B179" s="51" t="s">
        <v>224</v>
      </c>
      <c r="C179" s="17"/>
      <c r="D179" s="49"/>
      <c r="E179" s="19"/>
      <c r="F179" s="20"/>
    </row>
    <row r="180" spans="1:12" x14ac:dyDescent="0.35">
      <c r="A180" s="112" t="s">
        <v>49</v>
      </c>
      <c r="B180" s="21" t="s">
        <v>226</v>
      </c>
      <c r="C180" s="17" t="s">
        <v>52</v>
      </c>
      <c r="D180" s="49"/>
      <c r="E180" s="19"/>
      <c r="F180" s="20"/>
    </row>
    <row r="181" spans="1:12" x14ac:dyDescent="0.35">
      <c r="A181" s="112" t="s">
        <v>50</v>
      </c>
      <c r="B181" s="21" t="s">
        <v>38</v>
      </c>
      <c r="C181" s="17" t="s">
        <v>52</v>
      </c>
      <c r="D181" s="49"/>
      <c r="E181" s="19"/>
      <c r="F181" s="20"/>
    </row>
    <row r="182" spans="1:12" x14ac:dyDescent="0.35">
      <c r="A182" s="112" t="s">
        <v>51</v>
      </c>
      <c r="B182" s="21" t="s">
        <v>591</v>
      </c>
      <c r="C182" s="17" t="s">
        <v>52</v>
      </c>
      <c r="D182" s="49"/>
      <c r="E182" s="19"/>
      <c r="F182" s="20"/>
    </row>
    <row r="183" spans="1:12" x14ac:dyDescent="0.35">
      <c r="A183" s="108" t="s">
        <v>593</v>
      </c>
      <c r="B183" s="51" t="s">
        <v>594</v>
      </c>
      <c r="C183" s="17"/>
      <c r="D183" s="49"/>
      <c r="E183" s="19"/>
      <c r="F183" s="20"/>
    </row>
    <row r="184" spans="1:12" x14ac:dyDescent="0.35">
      <c r="A184" s="112" t="s">
        <v>49</v>
      </c>
      <c r="B184" s="21" t="s">
        <v>595</v>
      </c>
      <c r="C184" s="17" t="s">
        <v>52</v>
      </c>
      <c r="D184" s="49"/>
      <c r="E184" s="19"/>
      <c r="F184" s="20"/>
    </row>
    <row r="185" spans="1:12" x14ac:dyDescent="0.35">
      <c r="A185" s="112" t="s">
        <v>50</v>
      </c>
      <c r="B185" s="21" t="s">
        <v>596</v>
      </c>
      <c r="C185" s="17" t="s">
        <v>52</v>
      </c>
      <c r="D185" s="49"/>
      <c r="E185" s="19"/>
      <c r="F185" s="20"/>
    </row>
    <row r="186" spans="1:12" x14ac:dyDescent="0.35">
      <c r="A186" s="112" t="s">
        <v>51</v>
      </c>
      <c r="B186" s="21" t="s">
        <v>597</v>
      </c>
      <c r="C186" s="17" t="s">
        <v>52</v>
      </c>
      <c r="D186" s="49"/>
      <c r="E186" s="19"/>
      <c r="F186" s="20"/>
    </row>
    <row r="187" spans="1:12" x14ac:dyDescent="0.35">
      <c r="A187" s="112" t="s">
        <v>53</v>
      </c>
      <c r="B187" s="21" t="s">
        <v>598</v>
      </c>
      <c r="C187" s="17" t="s">
        <v>52</v>
      </c>
      <c r="D187" s="49"/>
      <c r="E187" s="19"/>
      <c r="F187" s="20"/>
    </row>
    <row r="188" spans="1:12" x14ac:dyDescent="0.35">
      <c r="A188" s="108" t="s">
        <v>599</v>
      </c>
      <c r="B188" s="51" t="s">
        <v>228</v>
      </c>
      <c r="C188" s="17" t="s">
        <v>52</v>
      </c>
      <c r="D188" s="49"/>
      <c r="E188" s="19"/>
      <c r="F188" s="20"/>
    </row>
    <row r="189" spans="1:12" x14ac:dyDescent="0.35">
      <c r="A189" s="108"/>
      <c r="B189" s="51"/>
      <c r="C189" s="17"/>
      <c r="D189" s="49"/>
      <c r="E189" s="19"/>
      <c r="F189" s="20"/>
    </row>
    <row r="190" spans="1:12" s="114" customFormat="1" x14ac:dyDescent="0.35">
      <c r="A190" s="120" t="s">
        <v>691</v>
      </c>
      <c r="B190" s="107" t="s">
        <v>692</v>
      </c>
      <c r="C190" s="68"/>
      <c r="D190" s="113"/>
      <c r="E190" s="19"/>
      <c r="F190" s="20"/>
      <c r="G190" s="102"/>
      <c r="H190" s="102"/>
      <c r="I190" s="102"/>
      <c r="J190" s="102"/>
      <c r="K190" s="102"/>
      <c r="L190" s="102"/>
    </row>
    <row r="191" spans="1:12" s="114" customFormat="1" x14ac:dyDescent="0.35">
      <c r="A191" s="116" t="s">
        <v>705</v>
      </c>
      <c r="B191" s="71" t="s">
        <v>703</v>
      </c>
      <c r="C191" s="68" t="s">
        <v>52</v>
      </c>
      <c r="D191" s="113"/>
      <c r="E191" s="19"/>
      <c r="F191" s="20"/>
      <c r="G191" s="102"/>
      <c r="H191" s="102"/>
      <c r="I191" s="102"/>
      <c r="J191" s="102"/>
      <c r="K191" s="102"/>
      <c r="L191" s="102"/>
    </row>
    <row r="192" spans="1:12" s="114" customFormat="1" x14ac:dyDescent="0.35">
      <c r="A192" s="116" t="s">
        <v>53</v>
      </c>
      <c r="B192" s="71" t="s">
        <v>702</v>
      </c>
      <c r="C192" s="68" t="s">
        <v>61</v>
      </c>
      <c r="D192" s="113"/>
      <c r="E192" s="19"/>
      <c r="F192" s="20"/>
      <c r="G192" s="102"/>
      <c r="H192" s="102"/>
      <c r="I192" s="102"/>
      <c r="J192" s="102"/>
      <c r="K192" s="102"/>
      <c r="L192" s="102"/>
    </row>
    <row r="193" spans="1:6" x14ac:dyDescent="0.35">
      <c r="A193" s="108" t="s">
        <v>693</v>
      </c>
      <c r="B193" s="51" t="s">
        <v>694</v>
      </c>
      <c r="C193" s="17"/>
      <c r="D193" s="49"/>
      <c r="E193" s="19"/>
      <c r="F193" s="20"/>
    </row>
    <row r="194" spans="1:6" x14ac:dyDescent="0.35">
      <c r="A194" s="112" t="s">
        <v>697</v>
      </c>
      <c r="B194" s="21" t="s">
        <v>695</v>
      </c>
      <c r="C194" s="17" t="s">
        <v>52</v>
      </c>
      <c r="D194" s="49"/>
      <c r="E194" s="19"/>
      <c r="F194" s="20"/>
    </row>
    <row r="195" spans="1:6" x14ac:dyDescent="0.35">
      <c r="A195" s="112" t="s">
        <v>56</v>
      </c>
      <c r="B195" s="21" t="s">
        <v>696</v>
      </c>
      <c r="C195" s="17" t="s">
        <v>52</v>
      </c>
      <c r="D195" s="49"/>
      <c r="E195" s="19"/>
      <c r="F195" s="20"/>
    </row>
    <row r="196" spans="1:6" x14ac:dyDescent="0.35">
      <c r="A196" s="112" t="s">
        <v>57</v>
      </c>
      <c r="B196" s="21" t="s">
        <v>698</v>
      </c>
      <c r="C196" s="17" t="s">
        <v>52</v>
      </c>
      <c r="D196" s="49"/>
      <c r="E196" s="19"/>
      <c r="F196" s="20"/>
    </row>
    <row r="197" spans="1:6" ht="10.5" x14ac:dyDescent="0.35">
      <c r="A197" s="22" t="s">
        <v>199</v>
      </c>
      <c r="B197" s="51" t="s">
        <v>229</v>
      </c>
      <c r="C197" s="17"/>
      <c r="D197" s="49"/>
      <c r="E197" s="19"/>
      <c r="F197" s="20"/>
    </row>
    <row r="198" spans="1:6" x14ac:dyDescent="0.35">
      <c r="A198" s="108" t="s">
        <v>230</v>
      </c>
      <c r="B198" s="51" t="s">
        <v>231</v>
      </c>
      <c r="C198" s="17"/>
      <c r="D198" s="49"/>
      <c r="E198" s="19"/>
      <c r="F198" s="20"/>
    </row>
    <row r="199" spans="1:6" x14ac:dyDescent="0.35">
      <c r="A199" s="112" t="s">
        <v>49</v>
      </c>
      <c r="B199" s="21" t="s">
        <v>18</v>
      </c>
      <c r="C199" s="17" t="s">
        <v>52</v>
      </c>
      <c r="D199" s="49"/>
      <c r="E199" s="19"/>
      <c r="F199" s="20"/>
    </row>
    <row r="200" spans="1:6" x14ac:dyDescent="0.35">
      <c r="A200" s="112" t="s">
        <v>50</v>
      </c>
      <c r="B200" s="21" t="s">
        <v>600</v>
      </c>
      <c r="C200" s="17" t="s">
        <v>52</v>
      </c>
      <c r="D200" s="49"/>
      <c r="E200" s="19"/>
      <c r="F200" s="20"/>
    </row>
    <row r="201" spans="1:6" x14ac:dyDescent="0.35">
      <c r="A201" s="112" t="s">
        <v>51</v>
      </c>
      <c r="B201" s="21" t="s">
        <v>601</v>
      </c>
      <c r="C201" s="17" t="s">
        <v>52</v>
      </c>
      <c r="D201" s="49"/>
      <c r="E201" s="19"/>
      <c r="F201" s="20"/>
    </row>
    <row r="202" spans="1:6" x14ac:dyDescent="0.35">
      <c r="A202" s="112" t="s">
        <v>53</v>
      </c>
      <c r="B202" s="21" t="s">
        <v>602</v>
      </c>
      <c r="C202" s="17" t="s">
        <v>52</v>
      </c>
      <c r="D202" s="49"/>
      <c r="E202" s="19"/>
      <c r="F202" s="20"/>
    </row>
    <row r="203" spans="1:6" x14ac:dyDescent="0.35">
      <c r="A203" s="112" t="s">
        <v>54</v>
      </c>
      <c r="B203" s="21" t="s">
        <v>603</v>
      </c>
      <c r="C203" s="17" t="s">
        <v>52</v>
      </c>
      <c r="D203" s="49"/>
      <c r="E203" s="19"/>
      <c r="F203" s="20"/>
    </row>
    <row r="204" spans="1:6" x14ac:dyDescent="0.35">
      <c r="A204" s="108" t="s">
        <v>232</v>
      </c>
      <c r="B204" s="51" t="s">
        <v>233</v>
      </c>
      <c r="C204" s="17"/>
      <c r="D204" s="49"/>
      <c r="E204" s="19"/>
      <c r="F204" s="20"/>
    </row>
    <row r="205" spans="1:6" x14ac:dyDescent="0.35">
      <c r="A205" s="112" t="s">
        <v>49</v>
      </c>
      <c r="B205" s="21" t="s">
        <v>234</v>
      </c>
      <c r="C205" s="17" t="s">
        <v>357</v>
      </c>
      <c r="D205" s="49"/>
      <c r="E205" s="19"/>
      <c r="F205" s="20"/>
    </row>
    <row r="206" spans="1:6" x14ac:dyDescent="0.35">
      <c r="A206" s="112" t="s">
        <v>50</v>
      </c>
      <c r="B206" s="21" t="s">
        <v>235</v>
      </c>
      <c r="C206" s="17" t="s">
        <v>604</v>
      </c>
      <c r="D206" s="49"/>
      <c r="E206" s="19"/>
      <c r="F206" s="20"/>
    </row>
    <row r="207" spans="1:6" x14ac:dyDescent="0.35">
      <c r="A207" s="112" t="s">
        <v>51</v>
      </c>
      <c r="B207" s="21" t="s">
        <v>236</v>
      </c>
      <c r="C207" s="17" t="s">
        <v>52</v>
      </c>
      <c r="D207" s="49"/>
      <c r="E207" s="19"/>
      <c r="F207" s="20"/>
    </row>
    <row r="208" spans="1:6" x14ac:dyDescent="0.35">
      <c r="A208" s="108" t="s">
        <v>237</v>
      </c>
      <c r="B208" s="51" t="s">
        <v>238</v>
      </c>
      <c r="C208" s="17"/>
      <c r="D208" s="49"/>
      <c r="E208" s="19"/>
      <c r="F208" s="20"/>
    </row>
    <row r="209" spans="1:6" x14ac:dyDescent="0.35">
      <c r="A209" s="112" t="s">
        <v>49</v>
      </c>
      <c r="B209" s="21" t="s">
        <v>239</v>
      </c>
      <c r="C209" s="17" t="s">
        <v>605</v>
      </c>
      <c r="D209" s="49"/>
      <c r="E209" s="19"/>
      <c r="F209" s="20"/>
    </row>
    <row r="210" spans="1:6" x14ac:dyDescent="0.35">
      <c r="A210" s="112" t="s">
        <v>192</v>
      </c>
      <c r="B210" s="21" t="s">
        <v>240</v>
      </c>
      <c r="C210" s="17" t="s">
        <v>52</v>
      </c>
      <c r="D210" s="49"/>
      <c r="E210" s="19"/>
      <c r="F210" s="20"/>
    </row>
    <row r="211" spans="1:6" x14ac:dyDescent="0.35">
      <c r="A211" s="112" t="s">
        <v>242</v>
      </c>
      <c r="B211" s="21" t="s">
        <v>241</v>
      </c>
      <c r="C211" s="17" t="s">
        <v>52</v>
      </c>
      <c r="D211" s="49"/>
      <c r="E211" s="19"/>
      <c r="F211" s="20"/>
    </row>
    <row r="212" spans="1:6" ht="10.5" x14ac:dyDescent="0.35">
      <c r="A212" s="22" t="s">
        <v>388</v>
      </c>
      <c r="B212" s="51" t="s">
        <v>606</v>
      </c>
      <c r="C212" s="17"/>
      <c r="D212" s="49"/>
      <c r="E212" s="19"/>
      <c r="F212" s="20"/>
    </row>
    <row r="213" spans="1:6" x14ac:dyDescent="0.35">
      <c r="A213" s="112" t="s">
        <v>607</v>
      </c>
      <c r="B213" s="21" t="s">
        <v>495</v>
      </c>
      <c r="C213" s="17" t="s">
        <v>52</v>
      </c>
      <c r="D213" s="49"/>
      <c r="E213" s="19"/>
      <c r="F213" s="20"/>
    </row>
    <row r="214" spans="1:6" ht="10.5" x14ac:dyDescent="0.35">
      <c r="A214" s="22" t="s">
        <v>243</v>
      </c>
      <c r="B214" s="51" t="s">
        <v>244</v>
      </c>
      <c r="C214" s="17"/>
      <c r="D214" s="49"/>
      <c r="E214" s="19"/>
      <c r="F214" s="20"/>
    </row>
    <row r="215" spans="1:6" ht="10.5" x14ac:dyDescent="0.35">
      <c r="A215" s="121" t="s">
        <v>245</v>
      </c>
      <c r="B215" s="51" t="s">
        <v>58</v>
      </c>
      <c r="C215" s="17"/>
      <c r="D215" s="49"/>
      <c r="E215" s="19"/>
      <c r="F215" s="20"/>
    </row>
    <row r="216" spans="1:6" x14ac:dyDescent="0.35">
      <c r="A216" s="112" t="s">
        <v>49</v>
      </c>
      <c r="B216" s="21" t="s">
        <v>609</v>
      </c>
      <c r="C216" s="17" t="s">
        <v>61</v>
      </c>
      <c r="D216" s="49"/>
      <c r="E216" s="19"/>
      <c r="F216" s="20"/>
    </row>
    <row r="217" spans="1:6" ht="10.5" x14ac:dyDescent="0.35">
      <c r="A217" s="121" t="s">
        <v>49</v>
      </c>
      <c r="B217" s="21" t="s">
        <v>610</v>
      </c>
      <c r="C217" s="17" t="s">
        <v>61</v>
      </c>
      <c r="D217" s="49"/>
      <c r="E217" s="19"/>
      <c r="F217" s="20"/>
    </row>
    <row r="218" spans="1:6" x14ac:dyDescent="0.35">
      <c r="A218" s="112" t="s">
        <v>50</v>
      </c>
      <c r="B218" s="21" t="s">
        <v>611</v>
      </c>
      <c r="C218" s="73" t="s">
        <v>620</v>
      </c>
      <c r="D218" s="49"/>
      <c r="E218" s="19"/>
      <c r="F218" s="20"/>
    </row>
    <row r="219" spans="1:6" x14ac:dyDescent="0.35">
      <c r="A219" s="112" t="s">
        <v>51</v>
      </c>
      <c r="B219" s="21" t="s">
        <v>612</v>
      </c>
      <c r="C219" s="17" t="s">
        <v>52</v>
      </c>
      <c r="D219" s="49"/>
      <c r="E219" s="19"/>
      <c r="F219" s="20"/>
    </row>
    <row r="220" spans="1:6" x14ac:dyDescent="0.35">
      <c r="A220" s="112" t="s">
        <v>53</v>
      </c>
      <c r="B220" s="21" t="s">
        <v>389</v>
      </c>
      <c r="C220" s="17" t="s">
        <v>52</v>
      </c>
      <c r="D220" s="49"/>
      <c r="E220" s="19"/>
      <c r="F220" s="20"/>
    </row>
    <row r="221" spans="1:6" x14ac:dyDescent="0.35">
      <c r="A221" s="112" t="s">
        <v>613</v>
      </c>
      <c r="B221" s="21" t="s">
        <v>390</v>
      </c>
      <c r="C221" s="17" t="s">
        <v>52</v>
      </c>
      <c r="D221" s="49"/>
      <c r="E221" s="19"/>
      <c r="F221" s="20"/>
    </row>
    <row r="222" spans="1:6" ht="10.5" x14ac:dyDescent="0.35">
      <c r="A222" s="22" t="s">
        <v>248</v>
      </c>
      <c r="B222" s="51" t="s">
        <v>246</v>
      </c>
      <c r="C222" s="17"/>
      <c r="D222" s="49"/>
      <c r="E222" s="19"/>
      <c r="F222" s="20"/>
    </row>
    <row r="223" spans="1:6" x14ac:dyDescent="0.35">
      <c r="A223" s="17" t="s">
        <v>49</v>
      </c>
      <c r="B223" s="4" t="s">
        <v>614</v>
      </c>
      <c r="C223" s="17" t="s">
        <v>52</v>
      </c>
      <c r="D223" s="49"/>
      <c r="E223" s="19"/>
      <c r="F223" s="20"/>
    </row>
    <row r="224" spans="1:6" x14ac:dyDescent="0.35">
      <c r="A224" s="17" t="s">
        <v>50</v>
      </c>
      <c r="B224" s="21" t="s">
        <v>247</v>
      </c>
      <c r="C224" s="17" t="s">
        <v>52</v>
      </c>
      <c r="D224" s="49"/>
      <c r="E224" s="19"/>
      <c r="F224" s="20"/>
    </row>
    <row r="225" spans="1:6" x14ac:dyDescent="0.35">
      <c r="A225" s="17" t="s">
        <v>51</v>
      </c>
      <c r="B225" s="21" t="s">
        <v>615</v>
      </c>
      <c r="C225" s="17" t="s">
        <v>52</v>
      </c>
      <c r="D225" s="49"/>
      <c r="E225" s="19"/>
      <c r="F225" s="20"/>
    </row>
    <row r="226" spans="1:6" x14ac:dyDescent="0.35">
      <c r="A226" s="17" t="s">
        <v>53</v>
      </c>
      <c r="B226" s="21" t="s">
        <v>557</v>
      </c>
      <c r="C226" s="17" t="s">
        <v>52</v>
      </c>
      <c r="D226" s="49"/>
      <c r="E226" s="19"/>
      <c r="F226" s="20"/>
    </row>
    <row r="227" spans="1:6" x14ac:dyDescent="0.35">
      <c r="A227" s="17" t="s">
        <v>54</v>
      </c>
      <c r="B227" s="21" t="s">
        <v>558</v>
      </c>
      <c r="C227" s="17" t="s">
        <v>52</v>
      </c>
      <c r="D227" s="49"/>
      <c r="E227" s="19"/>
      <c r="F227" s="20"/>
    </row>
    <row r="228" spans="1:6" ht="10.5" x14ac:dyDescent="0.35">
      <c r="A228" s="22" t="s">
        <v>251</v>
      </c>
      <c r="B228" s="51" t="s">
        <v>617</v>
      </c>
      <c r="C228" s="17"/>
      <c r="D228" s="49"/>
      <c r="E228" s="19"/>
      <c r="F228" s="20"/>
    </row>
    <row r="229" spans="1:6" x14ac:dyDescent="0.35">
      <c r="A229" s="17" t="s">
        <v>49</v>
      </c>
      <c r="B229" s="4" t="s">
        <v>618</v>
      </c>
      <c r="C229" s="17" t="s">
        <v>52</v>
      </c>
      <c r="D229" s="49"/>
      <c r="E229" s="19"/>
      <c r="F229" s="20"/>
    </row>
    <row r="230" spans="1:6" x14ac:dyDescent="0.35">
      <c r="A230" s="17" t="s">
        <v>50</v>
      </c>
      <c r="B230" s="21" t="s">
        <v>249</v>
      </c>
      <c r="C230" s="17" t="s">
        <v>52</v>
      </c>
      <c r="D230" s="49"/>
      <c r="E230" s="19"/>
      <c r="F230" s="20"/>
    </row>
    <row r="231" spans="1:6" x14ac:dyDescent="0.35">
      <c r="A231" s="17" t="s">
        <v>51</v>
      </c>
      <c r="B231" s="21" t="s">
        <v>611</v>
      </c>
      <c r="C231" s="17" t="str">
        <f>C218</f>
        <v>4 hrs</v>
      </c>
      <c r="D231" s="49"/>
      <c r="E231" s="19"/>
      <c r="F231" s="20"/>
    </row>
    <row r="232" spans="1:6" x14ac:dyDescent="0.35">
      <c r="A232" s="17" t="s">
        <v>53</v>
      </c>
      <c r="B232" s="21" t="s">
        <v>619</v>
      </c>
      <c r="C232" s="17" t="s">
        <v>52</v>
      </c>
      <c r="D232" s="49"/>
      <c r="E232" s="19"/>
      <c r="F232" s="20"/>
    </row>
    <row r="233" spans="1:6" x14ac:dyDescent="0.35">
      <c r="A233" s="17" t="s">
        <v>544</v>
      </c>
      <c r="B233" s="21" t="s">
        <v>621</v>
      </c>
      <c r="C233" s="17" t="s">
        <v>52</v>
      </c>
      <c r="D233" s="49"/>
      <c r="E233" s="19"/>
      <c r="F233" s="20"/>
    </row>
    <row r="234" spans="1:6" x14ac:dyDescent="0.35">
      <c r="A234" s="112" t="s">
        <v>56</v>
      </c>
      <c r="B234" s="21" t="s">
        <v>622</v>
      </c>
      <c r="C234" s="17" t="s">
        <v>52</v>
      </c>
      <c r="D234" s="49"/>
      <c r="E234" s="19"/>
      <c r="F234" s="20"/>
    </row>
    <row r="235" spans="1:6" x14ac:dyDescent="0.35">
      <c r="A235" s="112" t="s">
        <v>57</v>
      </c>
      <c r="B235" s="21" t="s">
        <v>682</v>
      </c>
      <c r="C235" s="17" t="s">
        <v>52</v>
      </c>
      <c r="D235" s="49"/>
      <c r="E235" s="19"/>
      <c r="F235" s="20"/>
    </row>
    <row r="236" spans="1:6" x14ac:dyDescent="0.35">
      <c r="A236" s="112" t="s">
        <v>144</v>
      </c>
      <c r="B236" s="21" t="s">
        <v>683</v>
      </c>
      <c r="C236" s="17"/>
      <c r="D236" s="49"/>
      <c r="E236" s="19"/>
      <c r="F236" s="20"/>
    </row>
    <row r="237" spans="1:6" x14ac:dyDescent="0.35">
      <c r="A237" s="112" t="s">
        <v>145</v>
      </c>
      <c r="B237" s="21" t="s">
        <v>249</v>
      </c>
      <c r="C237" s="17" t="s">
        <v>52</v>
      </c>
      <c r="D237" s="49"/>
      <c r="E237" s="19"/>
      <c r="F237" s="20"/>
    </row>
    <row r="238" spans="1:6" x14ac:dyDescent="0.35">
      <c r="A238" s="112" t="s">
        <v>146</v>
      </c>
      <c r="B238" s="21" t="s">
        <v>623</v>
      </c>
      <c r="C238" s="17" t="s">
        <v>52</v>
      </c>
      <c r="D238" s="49"/>
      <c r="E238" s="19"/>
      <c r="F238" s="20"/>
    </row>
    <row r="239" spans="1:6" x14ac:dyDescent="0.35">
      <c r="A239" s="112" t="s">
        <v>147</v>
      </c>
      <c r="B239" s="21" t="s">
        <v>624</v>
      </c>
      <c r="C239" s="17" t="s">
        <v>52</v>
      </c>
      <c r="D239" s="49"/>
      <c r="E239" s="19"/>
      <c r="F239" s="20"/>
    </row>
    <row r="240" spans="1:6" x14ac:dyDescent="0.35">
      <c r="A240" s="109" t="s">
        <v>545</v>
      </c>
      <c r="B240" s="21" t="s">
        <v>625</v>
      </c>
      <c r="C240" s="17" t="s">
        <v>52</v>
      </c>
      <c r="D240" s="49"/>
      <c r="E240" s="19"/>
      <c r="F240" s="20"/>
    </row>
    <row r="241" spans="1:6" x14ac:dyDescent="0.35">
      <c r="A241" s="115" t="s">
        <v>546</v>
      </c>
      <c r="B241" s="21" t="s">
        <v>626</v>
      </c>
      <c r="C241" s="17" t="s">
        <v>52</v>
      </c>
      <c r="D241" s="49"/>
      <c r="E241" s="19"/>
      <c r="F241" s="20"/>
    </row>
    <row r="242" spans="1:6" ht="10.5" x14ac:dyDescent="0.35">
      <c r="A242" s="22" t="s">
        <v>627</v>
      </c>
      <c r="B242" s="51" t="s">
        <v>628</v>
      </c>
      <c r="C242" s="17"/>
      <c r="D242" s="49"/>
      <c r="E242" s="19"/>
      <c r="F242" s="20"/>
    </row>
    <row r="243" spans="1:6" x14ac:dyDescent="0.35">
      <c r="A243" s="112" t="s">
        <v>49</v>
      </c>
      <c r="B243" s="21" t="s">
        <v>629</v>
      </c>
      <c r="C243" s="17" t="s">
        <v>52</v>
      </c>
      <c r="D243" s="49"/>
      <c r="E243" s="19"/>
      <c r="F243" s="20"/>
    </row>
    <row r="244" spans="1:6" ht="10.5" x14ac:dyDescent="0.35">
      <c r="A244" s="22" t="s">
        <v>616</v>
      </c>
      <c r="B244" s="51" t="s">
        <v>250</v>
      </c>
      <c r="C244" s="17" t="s">
        <v>52</v>
      </c>
      <c r="D244" s="49"/>
      <c r="E244" s="19"/>
      <c r="F244" s="20"/>
    </row>
    <row r="245" spans="1:6" ht="10.5" x14ac:dyDescent="0.35">
      <c r="A245" s="22"/>
      <c r="B245" s="51"/>
      <c r="C245" s="17"/>
      <c r="D245" s="49"/>
      <c r="E245" s="19"/>
      <c r="F245" s="20"/>
    </row>
    <row r="246" spans="1:6" ht="10.5" x14ac:dyDescent="0.35">
      <c r="A246" s="22" t="s">
        <v>262</v>
      </c>
      <c r="B246" s="51" t="s">
        <v>252</v>
      </c>
      <c r="C246" s="17"/>
      <c r="D246" s="49"/>
      <c r="E246" s="19"/>
      <c r="F246" s="20"/>
    </row>
    <row r="247" spans="1:6" x14ac:dyDescent="0.35">
      <c r="A247" s="112" t="s">
        <v>265</v>
      </c>
      <c r="B247" s="21" t="s">
        <v>413</v>
      </c>
      <c r="C247" s="17" t="s">
        <v>52</v>
      </c>
      <c r="D247" s="49"/>
      <c r="E247" s="19"/>
      <c r="F247" s="20"/>
    </row>
    <row r="248" spans="1:6" x14ac:dyDescent="0.35">
      <c r="A248" s="112" t="s">
        <v>104</v>
      </c>
      <c r="B248" s="21" t="s">
        <v>253</v>
      </c>
      <c r="C248" s="17" t="s">
        <v>52</v>
      </c>
      <c r="D248" s="49"/>
      <c r="E248" s="19"/>
      <c r="F248" s="20"/>
    </row>
    <row r="249" spans="1:6" x14ac:dyDescent="0.35">
      <c r="A249" s="112" t="s">
        <v>54</v>
      </c>
      <c r="B249" s="21" t="s">
        <v>630</v>
      </c>
      <c r="C249" s="17" t="s">
        <v>52</v>
      </c>
      <c r="D249" s="49"/>
      <c r="E249" s="19"/>
      <c r="F249" s="20"/>
    </row>
    <row r="250" spans="1:6" x14ac:dyDescent="0.35">
      <c r="A250" s="17" t="s">
        <v>55</v>
      </c>
      <c r="B250" s="21" t="s">
        <v>631</v>
      </c>
      <c r="C250" s="17" t="s">
        <v>52</v>
      </c>
      <c r="D250" s="49"/>
      <c r="E250" s="19"/>
      <c r="F250" s="20"/>
    </row>
    <row r="251" spans="1:6" x14ac:dyDescent="0.35">
      <c r="A251" s="17" t="s">
        <v>56</v>
      </c>
      <c r="B251" s="21" t="s">
        <v>632</v>
      </c>
      <c r="C251" s="17" t="s">
        <v>52</v>
      </c>
      <c r="D251" s="49"/>
      <c r="E251" s="19"/>
      <c r="F251" s="20"/>
    </row>
    <row r="252" spans="1:6" x14ac:dyDescent="0.35">
      <c r="A252" s="109" t="s">
        <v>57</v>
      </c>
      <c r="B252" s="21" t="s">
        <v>254</v>
      </c>
      <c r="C252" s="17" t="s">
        <v>52</v>
      </c>
      <c r="D252" s="49"/>
      <c r="E252" s="19"/>
      <c r="F252" s="20"/>
    </row>
    <row r="253" spans="1:6" x14ac:dyDescent="0.35">
      <c r="A253" s="109" t="s">
        <v>144</v>
      </c>
      <c r="B253" s="21" t="s">
        <v>633</v>
      </c>
      <c r="C253" s="17" t="s">
        <v>52</v>
      </c>
      <c r="D253" s="49"/>
      <c r="E253" s="19"/>
      <c r="F253" s="20"/>
    </row>
    <row r="254" spans="1:6" x14ac:dyDescent="0.35">
      <c r="A254" s="109" t="s">
        <v>145</v>
      </c>
      <c r="B254" s="21" t="s">
        <v>255</v>
      </c>
      <c r="C254" s="17" t="s">
        <v>52</v>
      </c>
      <c r="D254" s="49"/>
      <c r="E254" s="19"/>
      <c r="F254" s="20"/>
    </row>
    <row r="255" spans="1:6" x14ac:dyDescent="0.35">
      <c r="A255" s="109"/>
      <c r="B255" s="21"/>
      <c r="C255" s="17"/>
      <c r="D255" s="49"/>
      <c r="E255" s="19"/>
      <c r="F255" s="20"/>
    </row>
    <row r="256" spans="1:6" ht="10.5" x14ac:dyDescent="0.35">
      <c r="A256" s="22" t="s">
        <v>634</v>
      </c>
      <c r="B256" s="51" t="s">
        <v>256</v>
      </c>
      <c r="C256" s="17"/>
      <c r="D256" s="49"/>
      <c r="E256" s="19"/>
      <c r="F256" s="20"/>
    </row>
    <row r="257" spans="1:6" x14ac:dyDescent="0.35">
      <c r="A257" s="112" t="s">
        <v>49</v>
      </c>
      <c r="B257" s="21" t="s">
        <v>257</v>
      </c>
      <c r="C257" s="17" t="s">
        <v>52</v>
      </c>
      <c r="D257" s="49"/>
      <c r="E257" s="19"/>
      <c r="F257" s="20"/>
    </row>
    <row r="258" spans="1:6" x14ac:dyDescent="0.35">
      <c r="A258" s="112" t="s">
        <v>192</v>
      </c>
      <c r="B258" s="21" t="s">
        <v>258</v>
      </c>
      <c r="C258" s="17" t="s">
        <v>52</v>
      </c>
      <c r="D258" s="49"/>
      <c r="E258" s="19"/>
      <c r="F258" s="20"/>
    </row>
    <row r="259" spans="1:6" x14ac:dyDescent="0.35">
      <c r="A259" s="112" t="s">
        <v>53</v>
      </c>
      <c r="B259" s="21" t="s">
        <v>259</v>
      </c>
      <c r="C259" s="17" t="s">
        <v>52</v>
      </c>
      <c r="D259" s="49"/>
      <c r="E259" s="19"/>
      <c r="F259" s="20"/>
    </row>
    <row r="260" spans="1:6" x14ac:dyDescent="0.35">
      <c r="A260" s="112" t="s">
        <v>54</v>
      </c>
      <c r="B260" s="21" t="s">
        <v>260</v>
      </c>
      <c r="C260" s="17" t="s">
        <v>52</v>
      </c>
      <c r="D260" s="49"/>
      <c r="E260" s="19"/>
      <c r="F260" s="20"/>
    </row>
    <row r="261" spans="1:6" x14ac:dyDescent="0.35">
      <c r="A261" s="112" t="s">
        <v>55</v>
      </c>
      <c r="B261" s="21" t="s">
        <v>635</v>
      </c>
      <c r="C261" s="17" t="s">
        <v>52</v>
      </c>
      <c r="D261" s="49"/>
      <c r="E261" s="19"/>
      <c r="F261" s="20"/>
    </row>
    <row r="262" spans="1:6" x14ac:dyDescent="0.35">
      <c r="A262" s="112" t="s">
        <v>56</v>
      </c>
      <c r="B262" s="21" t="s">
        <v>261</v>
      </c>
      <c r="C262" s="17" t="s">
        <v>52</v>
      </c>
      <c r="D262" s="49"/>
      <c r="E262" s="19"/>
      <c r="F262" s="20"/>
    </row>
    <row r="263" spans="1:6" x14ac:dyDescent="0.35">
      <c r="A263" s="112"/>
      <c r="B263" s="21"/>
      <c r="C263" s="17"/>
      <c r="D263" s="49"/>
      <c r="E263" s="19"/>
      <c r="F263" s="20"/>
    </row>
    <row r="264" spans="1:6" ht="10.5" x14ac:dyDescent="0.35">
      <c r="A264" s="22" t="s">
        <v>636</v>
      </c>
      <c r="B264" s="16" t="s">
        <v>263</v>
      </c>
      <c r="C264" s="17"/>
      <c r="D264" s="49"/>
      <c r="E264" s="19"/>
      <c r="F264" s="20"/>
    </row>
    <row r="265" spans="1:6" x14ac:dyDescent="0.35">
      <c r="A265" s="108" t="s">
        <v>637</v>
      </c>
      <c r="B265" s="51" t="s">
        <v>58</v>
      </c>
      <c r="C265" s="17"/>
      <c r="D265" s="49"/>
      <c r="E265" s="19"/>
      <c r="F265" s="20"/>
    </row>
    <row r="266" spans="1:6" x14ac:dyDescent="0.35">
      <c r="A266" s="112" t="s">
        <v>392</v>
      </c>
      <c r="B266" s="21" t="s">
        <v>638</v>
      </c>
      <c r="C266" s="17" t="s">
        <v>52</v>
      </c>
      <c r="D266" s="49"/>
      <c r="E266" s="19"/>
      <c r="F266" s="20"/>
    </row>
    <row r="267" spans="1:6" x14ac:dyDescent="0.35">
      <c r="A267" s="112" t="s">
        <v>50</v>
      </c>
      <c r="B267" s="21" t="s">
        <v>639</v>
      </c>
      <c r="C267" s="17" t="s">
        <v>52</v>
      </c>
      <c r="D267" s="49"/>
      <c r="E267" s="19"/>
      <c r="F267" s="20"/>
    </row>
    <row r="268" spans="1:6" x14ac:dyDescent="0.35">
      <c r="A268" s="112" t="s">
        <v>51</v>
      </c>
      <c r="B268" s="21" t="s">
        <v>640</v>
      </c>
      <c r="C268" s="17" t="s">
        <v>52</v>
      </c>
      <c r="D268" s="49"/>
      <c r="E268" s="19"/>
      <c r="F268" s="20"/>
    </row>
    <row r="269" spans="1:6" x14ac:dyDescent="0.35">
      <c r="A269" s="112" t="s">
        <v>53</v>
      </c>
      <c r="B269" s="21" t="s">
        <v>641</v>
      </c>
      <c r="C269" s="17" t="s">
        <v>52</v>
      </c>
      <c r="D269" s="49"/>
      <c r="E269" s="19"/>
      <c r="F269" s="20"/>
    </row>
    <row r="270" spans="1:6" x14ac:dyDescent="0.35">
      <c r="A270" s="112" t="s">
        <v>51</v>
      </c>
      <c r="B270" s="21" t="s">
        <v>642</v>
      </c>
      <c r="C270" s="17" t="s">
        <v>52</v>
      </c>
      <c r="D270" s="49"/>
      <c r="E270" s="19"/>
      <c r="F270" s="20"/>
    </row>
    <row r="271" spans="1:6" ht="10.5" x14ac:dyDescent="0.35">
      <c r="A271" s="22"/>
      <c r="B271" s="21"/>
      <c r="C271" s="17"/>
      <c r="D271" s="49"/>
      <c r="E271" s="19"/>
      <c r="F271" s="20"/>
    </row>
    <row r="272" spans="1:6" x14ac:dyDescent="0.35">
      <c r="A272" s="108" t="s">
        <v>643</v>
      </c>
      <c r="B272" s="51" t="s">
        <v>264</v>
      </c>
      <c r="C272" s="17"/>
      <c r="D272" s="49"/>
      <c r="E272" s="19"/>
      <c r="F272" s="20"/>
    </row>
    <row r="273" spans="1:6" x14ac:dyDescent="0.35">
      <c r="A273" s="112" t="s">
        <v>644</v>
      </c>
      <c r="B273" s="21" t="s">
        <v>59</v>
      </c>
      <c r="C273" s="17" t="s">
        <v>270</v>
      </c>
      <c r="D273" s="49"/>
      <c r="E273" s="19"/>
      <c r="F273" s="20"/>
    </row>
    <row r="274" spans="1:6" x14ac:dyDescent="0.35">
      <c r="A274" s="112" t="s">
        <v>51</v>
      </c>
      <c r="B274" s="21" t="s">
        <v>391</v>
      </c>
      <c r="C274" s="17" t="s">
        <v>393</v>
      </c>
      <c r="D274" s="49"/>
      <c r="E274" s="19"/>
      <c r="F274" s="20"/>
    </row>
    <row r="275" spans="1:6" x14ac:dyDescent="0.35">
      <c r="A275" s="112" t="s">
        <v>53</v>
      </c>
      <c r="B275" s="21" t="s">
        <v>266</v>
      </c>
      <c r="C275" s="17" t="s">
        <v>52</v>
      </c>
      <c r="D275" s="49"/>
      <c r="E275" s="19"/>
      <c r="F275" s="20"/>
    </row>
    <row r="276" spans="1:6" x14ac:dyDescent="0.35">
      <c r="A276" s="108" t="s">
        <v>645</v>
      </c>
      <c r="B276" s="51" t="s">
        <v>267</v>
      </c>
      <c r="C276" s="17"/>
      <c r="D276" s="49"/>
      <c r="E276" s="19"/>
      <c r="F276" s="20"/>
    </row>
    <row r="277" spans="1:6" ht="10.5" x14ac:dyDescent="0.35">
      <c r="A277" s="112" t="s">
        <v>395</v>
      </c>
      <c r="B277" s="21" t="s">
        <v>646</v>
      </c>
      <c r="C277" s="17">
        <v>25</v>
      </c>
      <c r="D277" s="49" t="s">
        <v>394</v>
      </c>
      <c r="E277" s="19"/>
      <c r="F277" s="20"/>
    </row>
    <row r="278" spans="1:6" x14ac:dyDescent="0.35">
      <c r="A278" s="112" t="s">
        <v>53</v>
      </c>
      <c r="B278" s="21" t="s">
        <v>396</v>
      </c>
      <c r="C278" s="17" t="s">
        <v>52</v>
      </c>
      <c r="D278" s="49"/>
      <c r="E278" s="19"/>
      <c r="F278" s="20"/>
    </row>
    <row r="279" spans="1:6" x14ac:dyDescent="0.35">
      <c r="A279" s="112" t="s">
        <v>397</v>
      </c>
      <c r="B279" s="21" t="s">
        <v>268</v>
      </c>
      <c r="C279" s="17" t="s">
        <v>52</v>
      </c>
      <c r="D279" s="49"/>
      <c r="E279" s="19"/>
      <c r="F279" s="20"/>
    </row>
    <row r="280" spans="1:6" x14ac:dyDescent="0.35">
      <c r="A280" s="112" t="s">
        <v>55</v>
      </c>
      <c r="B280" s="21" t="s">
        <v>647</v>
      </c>
      <c r="C280" s="17" t="s">
        <v>52</v>
      </c>
      <c r="D280" s="49"/>
      <c r="E280" s="19"/>
      <c r="F280" s="20"/>
    </row>
    <row r="281" spans="1:6" x14ac:dyDescent="0.35">
      <c r="A281" s="112" t="s">
        <v>56</v>
      </c>
      <c r="B281" s="21" t="s">
        <v>269</v>
      </c>
      <c r="C281" s="17" t="s">
        <v>52</v>
      </c>
      <c r="D281" s="49"/>
      <c r="E281" s="19"/>
      <c r="F281" s="20"/>
    </row>
    <row r="282" spans="1:6" x14ac:dyDescent="0.35">
      <c r="A282" s="115" t="s">
        <v>648</v>
      </c>
      <c r="B282" s="21" t="s">
        <v>398</v>
      </c>
      <c r="C282" s="17" t="s">
        <v>52</v>
      </c>
      <c r="D282" s="49"/>
      <c r="E282" s="19"/>
      <c r="F282" s="20"/>
    </row>
    <row r="283" spans="1:6" x14ac:dyDescent="0.35">
      <c r="A283" s="108" t="s">
        <v>649</v>
      </c>
      <c r="B283" s="51" t="s">
        <v>271</v>
      </c>
      <c r="C283" s="17"/>
      <c r="D283" s="49"/>
      <c r="E283" s="19"/>
      <c r="F283" s="20"/>
    </row>
    <row r="284" spans="1:6" x14ac:dyDescent="0.35">
      <c r="A284" s="112" t="s">
        <v>49</v>
      </c>
      <c r="B284" s="60" t="s">
        <v>272</v>
      </c>
      <c r="C284" s="57" t="s">
        <v>399</v>
      </c>
      <c r="D284" s="49"/>
      <c r="E284" s="19"/>
      <c r="F284" s="20"/>
    </row>
    <row r="285" spans="1:6" x14ac:dyDescent="0.35">
      <c r="A285" s="112" t="s">
        <v>400</v>
      </c>
      <c r="B285" s="21" t="s">
        <v>401</v>
      </c>
      <c r="C285" s="17" t="s">
        <v>52</v>
      </c>
      <c r="D285" s="49"/>
      <c r="E285" s="19"/>
      <c r="F285" s="20"/>
    </row>
    <row r="286" spans="1:6" x14ac:dyDescent="0.35">
      <c r="A286" s="112" t="s">
        <v>402</v>
      </c>
      <c r="B286" s="21" t="s">
        <v>273</v>
      </c>
      <c r="C286" s="17" t="s">
        <v>52</v>
      </c>
      <c r="D286" s="49"/>
      <c r="E286" s="19"/>
      <c r="F286" s="20"/>
    </row>
    <row r="287" spans="1:6" x14ac:dyDescent="0.35">
      <c r="A287" s="112" t="s">
        <v>403</v>
      </c>
      <c r="B287" s="21" t="s">
        <v>274</v>
      </c>
      <c r="C287" s="17" t="s">
        <v>52</v>
      </c>
      <c r="D287" s="49"/>
      <c r="E287" s="19"/>
      <c r="F287" s="20"/>
    </row>
    <row r="288" spans="1:6" x14ac:dyDescent="0.35">
      <c r="A288" s="112" t="s">
        <v>146</v>
      </c>
      <c r="B288" s="21" t="s">
        <v>275</v>
      </c>
      <c r="C288" s="17" t="s">
        <v>52</v>
      </c>
      <c r="D288" s="49"/>
      <c r="E288" s="19"/>
      <c r="F288" s="20"/>
    </row>
    <row r="289" spans="1:6" ht="13" x14ac:dyDescent="0.35">
      <c r="A289" s="112"/>
      <c r="B289" s="122"/>
      <c r="C289" s="17"/>
      <c r="D289" s="49"/>
      <c r="E289" s="19"/>
      <c r="F289" s="20"/>
    </row>
    <row r="290" spans="1:6" ht="10.5" x14ac:dyDescent="0.35">
      <c r="A290" s="22" t="s">
        <v>650</v>
      </c>
      <c r="B290" s="16" t="s">
        <v>276</v>
      </c>
      <c r="C290" s="17"/>
      <c r="D290" s="49"/>
      <c r="E290" s="19"/>
      <c r="F290" s="20"/>
    </row>
    <row r="291" spans="1:6" ht="10.5" x14ac:dyDescent="0.35">
      <c r="A291" s="22" t="s">
        <v>651</v>
      </c>
      <c r="B291" s="51" t="s">
        <v>277</v>
      </c>
      <c r="C291" s="17" t="s">
        <v>61</v>
      </c>
      <c r="D291" s="49"/>
      <c r="E291" s="19"/>
      <c r="F291" s="20"/>
    </row>
    <row r="292" spans="1:6" ht="10.5" x14ac:dyDescent="0.35">
      <c r="A292" s="22" t="s">
        <v>652</v>
      </c>
      <c r="B292" s="51" t="s">
        <v>278</v>
      </c>
      <c r="C292" s="17" t="s">
        <v>52</v>
      </c>
      <c r="D292" s="49"/>
      <c r="E292" s="19"/>
      <c r="F292" s="20"/>
    </row>
    <row r="293" spans="1:6" ht="10.5" x14ac:dyDescent="0.35">
      <c r="A293" s="22" t="s">
        <v>654</v>
      </c>
      <c r="B293" s="51" t="s">
        <v>279</v>
      </c>
      <c r="C293" s="17" t="s">
        <v>61</v>
      </c>
      <c r="D293" s="49"/>
      <c r="E293" s="19"/>
      <c r="F293" s="20"/>
    </row>
    <row r="294" spans="1:6" x14ac:dyDescent="0.35">
      <c r="A294" s="108" t="s">
        <v>653</v>
      </c>
      <c r="B294" s="51" t="s">
        <v>280</v>
      </c>
      <c r="C294" s="17"/>
      <c r="D294" s="49"/>
      <c r="E294" s="19"/>
      <c r="F294" s="20"/>
    </row>
    <row r="295" spans="1:6" x14ac:dyDescent="0.35">
      <c r="A295" s="112" t="s">
        <v>655</v>
      </c>
      <c r="B295" s="21" t="s">
        <v>281</v>
      </c>
      <c r="C295" s="17" t="s">
        <v>52</v>
      </c>
      <c r="D295" s="49"/>
      <c r="E295" s="19"/>
      <c r="F295" s="20"/>
    </row>
    <row r="296" spans="1:6" x14ac:dyDescent="0.35">
      <c r="A296" s="112" t="s">
        <v>656</v>
      </c>
      <c r="B296" s="21" t="s">
        <v>282</v>
      </c>
      <c r="C296" s="17" t="s">
        <v>52</v>
      </c>
      <c r="D296" s="49"/>
      <c r="E296" s="19"/>
      <c r="F296" s="20"/>
    </row>
    <row r="297" spans="1:6" x14ac:dyDescent="0.35">
      <c r="A297" s="112" t="s">
        <v>657</v>
      </c>
      <c r="B297" s="21" t="s">
        <v>404</v>
      </c>
      <c r="C297" s="17" t="s">
        <v>52</v>
      </c>
      <c r="D297" s="49"/>
      <c r="E297" s="19"/>
      <c r="F297" s="20"/>
    </row>
    <row r="298" spans="1:6" x14ac:dyDescent="0.35">
      <c r="A298" s="108" t="s">
        <v>658</v>
      </c>
      <c r="B298" s="51" t="s">
        <v>659</v>
      </c>
      <c r="C298" s="17" t="s">
        <v>52</v>
      </c>
      <c r="D298" s="49"/>
      <c r="E298" s="19"/>
      <c r="F298" s="20"/>
    </row>
    <row r="299" spans="1:6" x14ac:dyDescent="0.35">
      <c r="A299" s="112" t="s">
        <v>49</v>
      </c>
      <c r="B299" s="21" t="s">
        <v>660</v>
      </c>
      <c r="C299" s="17" t="s">
        <v>52</v>
      </c>
      <c r="D299" s="49"/>
      <c r="E299" s="19"/>
      <c r="F299" s="20"/>
    </row>
    <row r="300" spans="1:6" x14ac:dyDescent="0.35">
      <c r="A300" s="112" t="s">
        <v>50</v>
      </c>
      <c r="B300" s="21" t="s">
        <v>661</v>
      </c>
      <c r="C300" s="17" t="s">
        <v>52</v>
      </c>
      <c r="D300" s="49"/>
      <c r="E300" s="19"/>
      <c r="F300" s="20"/>
    </row>
    <row r="301" spans="1:6" x14ac:dyDescent="0.35">
      <c r="A301" s="108" t="s">
        <v>662</v>
      </c>
      <c r="B301" s="51" t="s">
        <v>284</v>
      </c>
      <c r="C301" s="17" t="s">
        <v>430</v>
      </c>
      <c r="D301" s="49"/>
      <c r="E301" s="19"/>
      <c r="F301" s="20"/>
    </row>
    <row r="302" spans="1:6" x14ac:dyDescent="0.35">
      <c r="A302" s="112" t="s">
        <v>405</v>
      </c>
      <c r="B302" s="21" t="s">
        <v>249</v>
      </c>
      <c r="C302" s="17" t="s">
        <v>52</v>
      </c>
      <c r="D302" s="49"/>
      <c r="E302" s="19"/>
      <c r="F302" s="20"/>
    </row>
    <row r="303" spans="1:6" x14ac:dyDescent="0.35">
      <c r="A303" s="108" t="s">
        <v>665</v>
      </c>
      <c r="B303" s="51" t="s">
        <v>664</v>
      </c>
      <c r="C303" s="17"/>
      <c r="D303" s="49"/>
      <c r="E303" s="19"/>
      <c r="F303" s="20"/>
    </row>
    <row r="304" spans="1:6" x14ac:dyDescent="0.35">
      <c r="A304" s="17" t="s">
        <v>49</v>
      </c>
      <c r="B304" s="70" t="s">
        <v>406</v>
      </c>
      <c r="C304" s="72" t="s">
        <v>430</v>
      </c>
      <c r="D304" s="49"/>
      <c r="E304" s="19"/>
      <c r="F304" s="20"/>
    </row>
    <row r="305" spans="1:6" x14ac:dyDescent="0.35">
      <c r="A305" s="17" t="s">
        <v>50</v>
      </c>
      <c r="B305" s="70" t="s">
        <v>663</v>
      </c>
      <c r="C305" s="57" t="s">
        <v>52</v>
      </c>
      <c r="D305" s="49"/>
      <c r="E305" s="19"/>
      <c r="F305" s="20"/>
    </row>
    <row r="306" spans="1:6" x14ac:dyDescent="0.35">
      <c r="A306" s="108" t="s">
        <v>666</v>
      </c>
      <c r="B306" s="51" t="s">
        <v>285</v>
      </c>
      <c r="C306" s="57"/>
      <c r="D306" s="49"/>
      <c r="E306" s="19"/>
      <c r="F306" s="20"/>
    </row>
    <row r="307" spans="1:6" x14ac:dyDescent="0.35">
      <c r="A307" s="112" t="s">
        <v>49</v>
      </c>
      <c r="B307" s="70" t="s">
        <v>249</v>
      </c>
      <c r="C307" s="57" t="s">
        <v>52</v>
      </c>
      <c r="D307" s="49"/>
      <c r="E307" s="19"/>
      <c r="F307" s="20"/>
    </row>
    <row r="308" spans="1:6" x14ac:dyDescent="0.35">
      <c r="A308" s="112" t="s">
        <v>50</v>
      </c>
      <c r="B308" s="70" t="s">
        <v>667</v>
      </c>
      <c r="C308" s="57" t="s">
        <v>52</v>
      </c>
      <c r="D308" s="49"/>
      <c r="E308" s="19"/>
      <c r="F308" s="20"/>
    </row>
    <row r="309" spans="1:6" x14ac:dyDescent="0.35">
      <c r="A309" s="112" t="s">
        <v>668</v>
      </c>
      <c r="B309" s="70" t="s">
        <v>669</v>
      </c>
      <c r="C309" s="57" t="s">
        <v>52</v>
      </c>
      <c r="D309" s="49"/>
      <c r="E309" s="19"/>
      <c r="F309" s="20"/>
    </row>
    <row r="310" spans="1:6" x14ac:dyDescent="0.35">
      <c r="A310" s="112" t="s">
        <v>546</v>
      </c>
      <c r="B310" s="70" t="s">
        <v>670</v>
      </c>
      <c r="C310" s="57" t="s">
        <v>52</v>
      </c>
      <c r="D310" s="49"/>
      <c r="E310" s="19"/>
      <c r="F310" s="20"/>
    </row>
    <row r="311" spans="1:6" x14ac:dyDescent="0.35">
      <c r="A311" s="112" t="s">
        <v>671</v>
      </c>
      <c r="B311" s="70" t="s">
        <v>409</v>
      </c>
      <c r="C311" s="57" t="s">
        <v>52</v>
      </c>
      <c r="D311" s="49"/>
      <c r="E311" s="19"/>
      <c r="F311" s="20"/>
    </row>
    <row r="312" spans="1:6" x14ac:dyDescent="0.35">
      <c r="A312" s="112" t="s">
        <v>548</v>
      </c>
      <c r="B312" s="70" t="s">
        <v>275</v>
      </c>
      <c r="C312" s="57" t="s">
        <v>52</v>
      </c>
      <c r="D312" s="49"/>
      <c r="E312" s="19"/>
      <c r="F312" s="20"/>
    </row>
    <row r="313" spans="1:6" x14ac:dyDescent="0.35">
      <c r="A313" s="108" t="s">
        <v>684</v>
      </c>
      <c r="B313" s="51" t="s">
        <v>685</v>
      </c>
      <c r="C313" s="57"/>
      <c r="D313" s="49"/>
      <c r="E313" s="19"/>
      <c r="F313" s="20"/>
    </row>
    <row r="314" spans="1:6" x14ac:dyDescent="0.35">
      <c r="A314" s="112" t="s">
        <v>49</v>
      </c>
      <c r="B314" s="70" t="s">
        <v>686</v>
      </c>
      <c r="C314" s="57" t="s">
        <v>52</v>
      </c>
      <c r="D314" s="49"/>
      <c r="E314" s="19"/>
      <c r="F314" s="20"/>
    </row>
    <row r="315" spans="1:6" x14ac:dyDescent="0.35">
      <c r="A315" s="112" t="s">
        <v>50</v>
      </c>
      <c r="B315" s="70" t="s">
        <v>687</v>
      </c>
      <c r="C315" s="57" t="s">
        <v>52</v>
      </c>
      <c r="D315" s="49"/>
      <c r="E315" s="19"/>
      <c r="F315" s="20"/>
    </row>
    <row r="316" spans="1:6" x14ac:dyDescent="0.35">
      <c r="A316" s="112" t="s">
        <v>51</v>
      </c>
      <c r="B316" s="70" t="s">
        <v>688</v>
      </c>
      <c r="C316" s="57" t="s">
        <v>52</v>
      </c>
      <c r="D316" s="49"/>
      <c r="E316" s="19"/>
      <c r="F316" s="20"/>
    </row>
    <row r="317" spans="1:6" x14ac:dyDescent="0.35">
      <c r="A317" s="112" t="s">
        <v>53</v>
      </c>
      <c r="B317" s="70" t="s">
        <v>689</v>
      </c>
      <c r="C317" s="57" t="s">
        <v>52</v>
      </c>
      <c r="D317" s="49"/>
      <c r="E317" s="19"/>
      <c r="F317" s="20"/>
    </row>
    <row r="318" spans="1:6" x14ac:dyDescent="0.35">
      <c r="A318" s="112" t="s">
        <v>54</v>
      </c>
      <c r="B318" s="70" t="s">
        <v>690</v>
      </c>
      <c r="C318" s="57" t="s">
        <v>52</v>
      </c>
      <c r="D318" s="49"/>
      <c r="E318" s="19"/>
      <c r="F318" s="20"/>
    </row>
    <row r="319" spans="1:6" x14ac:dyDescent="0.35">
      <c r="A319" s="112"/>
      <c r="B319" s="70"/>
      <c r="C319" s="57"/>
      <c r="D319" s="49"/>
      <c r="E319" s="19"/>
      <c r="F319" s="20"/>
    </row>
    <row r="320" spans="1:6" ht="11.5" x14ac:dyDescent="0.35">
      <c r="A320" s="52">
        <v>3.7</v>
      </c>
      <c r="B320" s="110" t="s">
        <v>286</v>
      </c>
      <c r="C320" s="17"/>
      <c r="D320" s="49"/>
      <c r="E320" s="19"/>
      <c r="F320" s="20"/>
    </row>
    <row r="321" spans="1:6" ht="10.5" x14ac:dyDescent="0.35">
      <c r="A321" s="22" t="s">
        <v>69</v>
      </c>
      <c r="B321" s="51" t="s">
        <v>58</v>
      </c>
      <c r="C321" s="17" t="s">
        <v>52</v>
      </c>
      <c r="D321" s="49"/>
      <c r="E321" s="19"/>
      <c r="F321" s="20"/>
    </row>
    <row r="322" spans="1:6" ht="10.5" x14ac:dyDescent="0.35">
      <c r="A322" s="22" t="s">
        <v>70</v>
      </c>
      <c r="B322" s="51" t="s">
        <v>287</v>
      </c>
      <c r="C322" s="17" t="s">
        <v>52</v>
      </c>
      <c r="D322" s="49"/>
      <c r="E322" s="19"/>
      <c r="F322" s="20"/>
    </row>
    <row r="323" spans="1:6" ht="10.5" x14ac:dyDescent="0.35">
      <c r="A323" s="22" t="s">
        <v>72</v>
      </c>
      <c r="B323" s="51" t="s">
        <v>71</v>
      </c>
      <c r="C323" s="17" t="s">
        <v>52</v>
      </c>
      <c r="D323" s="49"/>
      <c r="E323" s="19"/>
      <c r="F323" s="20"/>
    </row>
    <row r="324" spans="1:6" ht="10.5" x14ac:dyDescent="0.35">
      <c r="A324" s="22" t="s">
        <v>290</v>
      </c>
      <c r="B324" s="51" t="s">
        <v>289</v>
      </c>
      <c r="C324" s="17" t="s">
        <v>52</v>
      </c>
      <c r="D324" s="49"/>
      <c r="E324" s="19"/>
      <c r="F324" s="20"/>
    </row>
    <row r="325" spans="1:6" ht="10.5" x14ac:dyDescent="0.35">
      <c r="A325" s="22" t="s">
        <v>291</v>
      </c>
      <c r="B325" s="51" t="s">
        <v>292</v>
      </c>
      <c r="C325" s="17" t="s">
        <v>52</v>
      </c>
      <c r="D325" s="49"/>
      <c r="E325" s="19"/>
      <c r="F325" s="20"/>
    </row>
    <row r="326" spans="1:6" ht="10.5" x14ac:dyDescent="0.35">
      <c r="A326" s="22" t="s">
        <v>288</v>
      </c>
      <c r="B326" s="51" t="s">
        <v>293</v>
      </c>
      <c r="C326" s="17" t="s">
        <v>52</v>
      </c>
      <c r="D326" s="49"/>
      <c r="E326" s="19"/>
      <c r="F326" s="20"/>
    </row>
    <row r="327" spans="1:6" ht="11.5" x14ac:dyDescent="0.35">
      <c r="A327" s="52">
        <v>3.8</v>
      </c>
      <c r="B327" s="110" t="s">
        <v>407</v>
      </c>
      <c r="C327" s="17" t="s">
        <v>52</v>
      </c>
      <c r="D327" s="49"/>
      <c r="E327" s="19"/>
      <c r="F327" s="20"/>
    </row>
    <row r="328" spans="1:6" ht="11.5" x14ac:dyDescent="0.35">
      <c r="A328" s="52"/>
      <c r="B328" s="110"/>
      <c r="C328" s="17"/>
      <c r="D328" s="49"/>
      <c r="E328" s="19"/>
      <c r="F328" s="20"/>
    </row>
    <row r="329" spans="1:6" ht="11.5" x14ac:dyDescent="0.35">
      <c r="A329" s="52">
        <v>4</v>
      </c>
      <c r="B329" s="110" t="s">
        <v>704</v>
      </c>
      <c r="C329" s="17"/>
      <c r="D329" s="49"/>
      <c r="E329" s="19"/>
      <c r="F329" s="20"/>
    </row>
    <row r="330" spans="1:6" x14ac:dyDescent="0.35">
      <c r="A330" s="109" t="s">
        <v>49</v>
      </c>
      <c r="B330" s="21" t="s">
        <v>699</v>
      </c>
      <c r="C330" s="17" t="s">
        <v>430</v>
      </c>
      <c r="D330" s="49"/>
      <c r="E330" s="19"/>
      <c r="F330" s="20"/>
    </row>
    <row r="331" spans="1:6" x14ac:dyDescent="0.35">
      <c r="A331" s="17" t="s">
        <v>50</v>
      </c>
      <c r="B331" s="21" t="s">
        <v>700</v>
      </c>
      <c r="C331" s="17" t="s">
        <v>430</v>
      </c>
      <c r="D331" s="49"/>
      <c r="E331" s="19"/>
      <c r="F331" s="20"/>
    </row>
    <row r="332" spans="1:6" x14ac:dyDescent="0.35">
      <c r="A332" s="112" t="s">
        <v>51</v>
      </c>
      <c r="B332" s="21" t="s">
        <v>701</v>
      </c>
      <c r="C332" s="17" t="s">
        <v>61</v>
      </c>
      <c r="D332" s="49"/>
      <c r="E332" s="19"/>
      <c r="F332" s="20"/>
    </row>
    <row r="333" spans="1:6" ht="11.5" x14ac:dyDescent="0.35">
      <c r="A333" s="112"/>
      <c r="B333" s="110"/>
      <c r="C333" s="17"/>
      <c r="D333" s="49"/>
      <c r="E333" s="19"/>
      <c r="F333" s="20"/>
    </row>
    <row r="334" spans="1:6" ht="11.5" x14ac:dyDescent="0.35">
      <c r="A334" s="52">
        <v>5</v>
      </c>
      <c r="B334" s="110" t="s">
        <v>42</v>
      </c>
      <c r="C334" s="17"/>
      <c r="D334" s="49"/>
      <c r="E334" s="19"/>
      <c r="F334" s="20"/>
    </row>
    <row r="335" spans="1:6" ht="10.5" x14ac:dyDescent="0.35">
      <c r="A335" s="22">
        <v>5.0999999999999996</v>
      </c>
      <c r="B335" s="51" t="s">
        <v>294</v>
      </c>
      <c r="C335" s="17" t="s">
        <v>63</v>
      </c>
      <c r="D335" s="49"/>
      <c r="E335" s="19"/>
      <c r="F335" s="20"/>
    </row>
    <row r="336" spans="1:6" ht="10.5" x14ac:dyDescent="0.35">
      <c r="A336" s="22">
        <v>5.2</v>
      </c>
      <c r="B336" s="51" t="s">
        <v>295</v>
      </c>
      <c r="C336" s="17" t="s">
        <v>298</v>
      </c>
      <c r="D336" s="49"/>
      <c r="E336" s="19"/>
      <c r="F336" s="20"/>
    </row>
    <row r="337" spans="1:6" ht="10.5" x14ac:dyDescent="0.35">
      <c r="A337" s="22"/>
      <c r="B337" s="21" t="s">
        <v>673</v>
      </c>
      <c r="C337" s="17" t="s">
        <v>52</v>
      </c>
      <c r="D337" s="49"/>
      <c r="E337" s="19"/>
      <c r="F337" s="20"/>
    </row>
    <row r="338" spans="1:6" ht="10.5" x14ac:dyDescent="0.35">
      <c r="A338" s="22">
        <v>5.3</v>
      </c>
      <c r="B338" s="51" t="s">
        <v>296</v>
      </c>
      <c r="C338" s="17" t="s">
        <v>52</v>
      </c>
      <c r="D338" s="49"/>
      <c r="E338" s="19"/>
      <c r="F338" s="20"/>
    </row>
    <row r="339" spans="1:6" x14ac:dyDescent="0.35">
      <c r="A339" s="17" t="s">
        <v>644</v>
      </c>
      <c r="B339" s="21" t="s">
        <v>59</v>
      </c>
      <c r="C339" s="17" t="s">
        <v>270</v>
      </c>
      <c r="D339" s="49"/>
      <c r="E339" s="19"/>
      <c r="F339" s="20"/>
    </row>
    <row r="340" spans="1:6" x14ac:dyDescent="0.35">
      <c r="A340" s="17" t="s">
        <v>303</v>
      </c>
      <c r="B340" s="21" t="s">
        <v>301</v>
      </c>
      <c r="C340" s="17" t="s">
        <v>52</v>
      </c>
      <c r="D340" s="49"/>
      <c r="E340" s="19"/>
      <c r="F340" s="20"/>
    </row>
    <row r="341" spans="1:6" x14ac:dyDescent="0.35">
      <c r="A341" s="17" t="s">
        <v>304</v>
      </c>
      <c r="B341" s="21" t="s">
        <v>299</v>
      </c>
      <c r="C341" s="17" t="s">
        <v>52</v>
      </c>
      <c r="D341" s="49"/>
      <c r="E341" s="19"/>
      <c r="F341" s="20"/>
    </row>
    <row r="342" spans="1:6" x14ac:dyDescent="0.35">
      <c r="A342" s="17" t="s">
        <v>305</v>
      </c>
      <c r="B342" s="21" t="s">
        <v>300</v>
      </c>
      <c r="C342" s="17" t="s">
        <v>52</v>
      </c>
      <c r="D342" s="49"/>
      <c r="E342" s="19"/>
      <c r="F342" s="20"/>
    </row>
    <row r="343" spans="1:6" x14ac:dyDescent="0.35">
      <c r="A343" s="17" t="s">
        <v>306</v>
      </c>
      <c r="B343" s="21" t="s">
        <v>302</v>
      </c>
      <c r="C343" s="17" t="s">
        <v>52</v>
      </c>
      <c r="D343" s="49"/>
      <c r="E343" s="19"/>
      <c r="F343" s="20"/>
    </row>
    <row r="344" spans="1:6" ht="10.5" x14ac:dyDescent="0.35">
      <c r="A344" s="22"/>
      <c r="B344" s="16"/>
      <c r="C344" s="17"/>
      <c r="D344" s="49"/>
      <c r="E344" s="19"/>
      <c r="F344" s="20"/>
    </row>
    <row r="345" spans="1:6" ht="10.5" x14ac:dyDescent="0.35">
      <c r="A345" s="22">
        <v>5.4</v>
      </c>
      <c r="B345" s="51" t="s">
        <v>297</v>
      </c>
      <c r="C345" s="17"/>
      <c r="D345" s="49"/>
      <c r="E345" s="19"/>
      <c r="F345" s="20"/>
    </row>
    <row r="346" spans="1:6" x14ac:dyDescent="0.35">
      <c r="A346" s="112" t="s">
        <v>209</v>
      </c>
      <c r="B346" s="21" t="s">
        <v>307</v>
      </c>
      <c r="C346" s="17" t="s">
        <v>52</v>
      </c>
      <c r="D346" s="49"/>
      <c r="E346" s="19"/>
      <c r="F346" s="20"/>
    </row>
    <row r="347" spans="1:6" x14ac:dyDescent="0.35">
      <c r="A347" s="112" t="s">
        <v>210</v>
      </c>
      <c r="B347" s="21" t="s">
        <v>674</v>
      </c>
      <c r="C347" s="17" t="s">
        <v>52</v>
      </c>
      <c r="D347" s="49"/>
      <c r="E347" s="19"/>
      <c r="F347" s="20"/>
    </row>
    <row r="348" spans="1:6" x14ac:dyDescent="0.35">
      <c r="A348" s="112" t="s">
        <v>50</v>
      </c>
      <c r="B348" s="21" t="s">
        <v>316</v>
      </c>
      <c r="C348" s="17" t="s">
        <v>52</v>
      </c>
      <c r="D348" s="49"/>
      <c r="E348" s="19"/>
      <c r="F348" s="20"/>
    </row>
    <row r="349" spans="1:6" x14ac:dyDescent="0.35">
      <c r="A349" s="112" t="s">
        <v>51</v>
      </c>
      <c r="B349" s="21" t="s">
        <v>311</v>
      </c>
      <c r="C349" s="17" t="s">
        <v>308</v>
      </c>
      <c r="D349" s="49" t="s">
        <v>4</v>
      </c>
      <c r="E349" s="19"/>
      <c r="F349" s="20"/>
    </row>
    <row r="350" spans="1:6" x14ac:dyDescent="0.35">
      <c r="A350" s="112" t="s">
        <v>53</v>
      </c>
      <c r="B350" s="21" t="s">
        <v>310</v>
      </c>
      <c r="C350" s="17" t="s">
        <v>309</v>
      </c>
      <c r="D350" s="49" t="s">
        <v>4</v>
      </c>
      <c r="E350" s="19"/>
      <c r="F350" s="20"/>
    </row>
    <row r="351" spans="1:6" x14ac:dyDescent="0.35">
      <c r="A351" s="112" t="s">
        <v>54</v>
      </c>
      <c r="B351" s="21" t="s">
        <v>312</v>
      </c>
      <c r="C351" s="17" t="s">
        <v>52</v>
      </c>
      <c r="D351" s="49"/>
      <c r="E351" s="19"/>
      <c r="F351" s="20"/>
    </row>
    <row r="352" spans="1:6" x14ac:dyDescent="0.35">
      <c r="A352" s="112" t="s">
        <v>55</v>
      </c>
      <c r="B352" s="21" t="s">
        <v>313</v>
      </c>
      <c r="C352" s="17" t="s">
        <v>52</v>
      </c>
      <c r="D352" s="49"/>
      <c r="E352" s="19"/>
      <c r="F352" s="20"/>
    </row>
    <row r="353" spans="1:6" x14ac:dyDescent="0.35">
      <c r="A353" s="112" t="s">
        <v>56</v>
      </c>
      <c r="B353" s="21" t="s">
        <v>314</v>
      </c>
      <c r="C353" s="17" t="s">
        <v>52</v>
      </c>
      <c r="D353" s="49"/>
      <c r="E353" s="19"/>
      <c r="F353" s="20"/>
    </row>
    <row r="354" spans="1:6" ht="10.5" x14ac:dyDescent="0.35">
      <c r="A354" s="112"/>
      <c r="B354" s="16"/>
      <c r="C354" s="17"/>
      <c r="D354" s="49"/>
      <c r="E354" s="19"/>
      <c r="F354" s="20"/>
    </row>
    <row r="355" spans="1:6" ht="10.5" x14ac:dyDescent="0.35">
      <c r="A355" s="22">
        <v>5.5</v>
      </c>
      <c r="B355" s="51" t="s">
        <v>315</v>
      </c>
      <c r="C355" s="17"/>
      <c r="D355" s="49"/>
      <c r="E355" s="19"/>
      <c r="F355" s="20"/>
    </row>
    <row r="356" spans="1:6" x14ac:dyDescent="0.35">
      <c r="A356" s="112" t="s">
        <v>209</v>
      </c>
      <c r="B356" s="21" t="s">
        <v>307</v>
      </c>
      <c r="C356" s="17" t="s">
        <v>52</v>
      </c>
      <c r="D356" s="49"/>
      <c r="E356" s="19"/>
      <c r="F356" s="20"/>
    </row>
    <row r="357" spans="1:6" x14ac:dyDescent="0.35">
      <c r="A357" s="112" t="s">
        <v>317</v>
      </c>
      <c r="B357" s="21" t="s">
        <v>559</v>
      </c>
      <c r="C357" s="17" t="s">
        <v>52</v>
      </c>
      <c r="D357" s="49"/>
      <c r="E357" s="19"/>
      <c r="F357" s="20"/>
    </row>
    <row r="358" spans="1:6" x14ac:dyDescent="0.35">
      <c r="A358" s="112" t="s">
        <v>50</v>
      </c>
      <c r="B358" s="21" t="s">
        <v>316</v>
      </c>
      <c r="C358" s="17" t="s">
        <v>52</v>
      </c>
      <c r="D358" s="49"/>
      <c r="E358" s="19"/>
      <c r="F358" s="20"/>
    </row>
    <row r="359" spans="1:6" x14ac:dyDescent="0.35">
      <c r="A359" s="112" t="s">
        <v>675</v>
      </c>
      <c r="B359" s="21" t="s">
        <v>319</v>
      </c>
      <c r="C359" s="17" t="s">
        <v>0</v>
      </c>
      <c r="D359" s="49"/>
      <c r="E359" s="19"/>
      <c r="F359" s="20"/>
    </row>
    <row r="360" spans="1:6" x14ac:dyDescent="0.35">
      <c r="A360" s="112" t="s">
        <v>676</v>
      </c>
      <c r="B360" s="21" t="s">
        <v>318</v>
      </c>
      <c r="C360" s="17" t="s">
        <v>0</v>
      </c>
      <c r="D360" s="49"/>
      <c r="E360" s="19"/>
      <c r="F360" s="20"/>
    </row>
    <row r="361" spans="1:6" ht="10.5" x14ac:dyDescent="0.35">
      <c r="A361" s="112"/>
      <c r="B361" s="16"/>
      <c r="C361" s="17"/>
      <c r="D361" s="49"/>
      <c r="E361" s="19"/>
      <c r="F361" s="20"/>
    </row>
    <row r="362" spans="1:6" ht="11.5" x14ac:dyDescent="0.35">
      <c r="A362" s="52">
        <v>6</v>
      </c>
      <c r="B362" s="110" t="s">
        <v>677</v>
      </c>
      <c r="C362" s="17" t="s">
        <v>52</v>
      </c>
      <c r="D362" s="49"/>
      <c r="E362" s="19"/>
      <c r="F362" s="20"/>
    </row>
    <row r="363" spans="1:6" ht="10.5" x14ac:dyDescent="0.35">
      <c r="A363" s="112"/>
      <c r="B363" s="16"/>
      <c r="C363" s="17"/>
      <c r="D363" s="49"/>
      <c r="E363" s="19"/>
      <c r="F363" s="20"/>
    </row>
    <row r="364" spans="1:6" ht="11.5" x14ac:dyDescent="0.35">
      <c r="A364" s="22">
        <v>7</v>
      </c>
      <c r="B364" s="110" t="s">
        <v>672</v>
      </c>
      <c r="C364" s="17"/>
      <c r="D364" s="49"/>
      <c r="E364" s="19"/>
      <c r="F364" s="20"/>
    </row>
    <row r="365" spans="1:6" x14ac:dyDescent="0.35">
      <c r="A365" s="17" t="s">
        <v>49</v>
      </c>
      <c r="B365" s="21" t="s">
        <v>681</v>
      </c>
      <c r="C365" s="17" t="s">
        <v>52</v>
      </c>
      <c r="D365" s="49"/>
      <c r="E365" s="19"/>
      <c r="F365" s="20"/>
    </row>
    <row r="366" spans="1:6" x14ac:dyDescent="0.35">
      <c r="A366" s="17" t="s">
        <v>50</v>
      </c>
      <c r="B366" s="21" t="s">
        <v>678</v>
      </c>
      <c r="C366" s="17" t="s">
        <v>52</v>
      </c>
      <c r="D366" s="49"/>
      <c r="E366" s="19"/>
      <c r="F366" s="20"/>
    </row>
    <row r="367" spans="1:6" x14ac:dyDescent="0.35">
      <c r="A367" s="17" t="s">
        <v>51</v>
      </c>
      <c r="B367" s="21" t="s">
        <v>679</v>
      </c>
      <c r="C367" s="17" t="s">
        <v>52</v>
      </c>
      <c r="D367" s="49"/>
      <c r="E367" s="19"/>
      <c r="F367" s="20"/>
    </row>
    <row r="368" spans="1:6" x14ac:dyDescent="0.35">
      <c r="A368" s="17" t="s">
        <v>53</v>
      </c>
      <c r="B368" s="21" t="s">
        <v>680</v>
      </c>
      <c r="C368" s="17" t="s">
        <v>52</v>
      </c>
      <c r="D368" s="49"/>
      <c r="E368" s="19"/>
      <c r="F368" s="20"/>
    </row>
    <row r="369" spans="1:6" ht="10.5" x14ac:dyDescent="0.35">
      <c r="A369" s="112"/>
      <c r="B369" s="16"/>
      <c r="C369" s="17"/>
      <c r="D369" s="49"/>
      <c r="E369" s="19"/>
      <c r="F369" s="20"/>
    </row>
    <row r="370" spans="1:6" ht="10.5" x14ac:dyDescent="0.35">
      <c r="A370" s="103"/>
      <c r="B370" s="16"/>
      <c r="C370" s="17"/>
      <c r="D370" s="49"/>
      <c r="E370" s="19"/>
      <c r="F370" s="20"/>
    </row>
    <row r="371" spans="1:6" ht="10.5" x14ac:dyDescent="0.35">
      <c r="A371" s="103"/>
      <c r="B371" s="16"/>
      <c r="C371" s="17"/>
      <c r="D371" s="49"/>
      <c r="E371" s="19"/>
      <c r="F371" s="20"/>
    </row>
    <row r="372" spans="1:6" ht="10.5" x14ac:dyDescent="0.35">
      <c r="A372" s="103"/>
      <c r="B372" s="16"/>
      <c r="C372" s="17"/>
      <c r="D372" s="49"/>
      <c r="E372" s="19"/>
      <c r="F372" s="20"/>
    </row>
    <row r="373" spans="1:6" ht="10.5" x14ac:dyDescent="0.35">
      <c r="A373" s="103"/>
      <c r="B373" s="16"/>
      <c r="C373" s="17"/>
      <c r="D373" s="49"/>
      <c r="E373" s="19"/>
      <c r="F373" s="20"/>
    </row>
  </sheetData>
  <sheetProtection sheet="1" objects="1" scenarios="1" selectLockedCells="1"/>
  <mergeCells count="9">
    <mergeCell ref="A5:A6"/>
    <mergeCell ref="B5:B6"/>
    <mergeCell ref="A116:A125"/>
    <mergeCell ref="A2:F3"/>
    <mergeCell ref="A29:A38"/>
    <mergeCell ref="A105:A106"/>
    <mergeCell ref="E5:F5"/>
    <mergeCell ref="D5:D6"/>
    <mergeCell ref="C5:C6"/>
  </mergeCells>
  <hyperlinks>
    <hyperlink ref="C60" location="'Fuel Consumption'!A1" display="Yes - as specifed"/>
    <hyperlink ref="C108" location="'Alternator Efficiencies'!A1" display="Yes - as specified"/>
  </hyperlink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8">
        <x14:dataValidation type="list" allowBlank="1" showInputMessage="1" showErrorMessage="1">
          <x14:formula1>
            <xm:f>Options!$A$14:$A$17</xm:f>
          </x14:formula1>
          <xm:sqref>C78</xm:sqref>
        </x14:dataValidation>
        <x14:dataValidation type="list" allowBlank="1" showInputMessage="1" showErrorMessage="1">
          <x14:formula1>
            <xm:f>Options!$A$8:$A$11</xm:f>
          </x14:formula1>
          <xm:sqref>C77</xm:sqref>
        </x14:dataValidation>
        <x14:dataValidation type="list" allowBlank="1" showInputMessage="1" showErrorMessage="1">
          <x14:formula1>
            <xm:f>Options!$A$2:$A$5</xm:f>
          </x14:formula1>
          <xm:sqref>C79</xm:sqref>
        </x14:dataValidation>
        <x14:dataValidation type="list" allowBlank="1" showInputMessage="1" showErrorMessage="1">
          <x14:formula1>
            <xm:f>Options!$A$20:$A$23</xm:f>
          </x14:formula1>
          <xm:sqref>C25</xm:sqref>
        </x14:dataValidation>
        <x14:dataValidation type="list" allowBlank="1" showInputMessage="1" showErrorMessage="1">
          <x14:formula1>
            <xm:f>Options!$A$33:$A$35</xm:f>
          </x14:formula1>
          <xm:sqref>C20</xm:sqref>
        </x14:dataValidation>
        <x14:dataValidation type="list" allowBlank="1" showInputMessage="1" showErrorMessage="1">
          <x14:formula1>
            <xm:f>Options!$A$38:$A$40</xm:f>
          </x14:formula1>
          <xm:sqref>C27</xm:sqref>
        </x14:dataValidation>
        <x14:dataValidation type="list" allowBlank="1" showInputMessage="1" showErrorMessage="1">
          <x14:formula1>
            <xm:f>'Sizing calculator'!$T$29:$T$33</xm:f>
          </x14:formula1>
          <xm:sqref>C69</xm:sqref>
        </x14:dataValidation>
        <x14:dataValidation type="list" allowBlank="1" showInputMessage="1" showErrorMessage="1">
          <x14:formula1>
            <xm:f>Options!$A$43:$A$46</xm:f>
          </x14:formula1>
          <xm:sqref>C63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C1:Y41"/>
  <sheetViews>
    <sheetView topLeftCell="A22" zoomScale="85" zoomScaleNormal="85" workbookViewId="0">
      <selection activeCell="AG34" sqref="AG34"/>
    </sheetView>
  </sheetViews>
  <sheetFormatPr defaultRowHeight="14.5" x14ac:dyDescent="0.35"/>
  <cols>
    <col min="3" max="3" width="10.6328125" customWidth="1"/>
    <col min="4" max="4" width="10.54296875" customWidth="1"/>
    <col min="8" max="8" width="12.453125" customWidth="1"/>
    <col min="9" max="9" width="5.08984375" customWidth="1"/>
    <col min="11" max="11" width="12.08984375" customWidth="1"/>
    <col min="12" max="12" width="5.08984375" customWidth="1"/>
    <col min="13" max="13" width="11.90625" hidden="1" customWidth="1"/>
    <col min="14" max="14" width="10.453125" hidden="1" customWidth="1"/>
    <col min="15" max="18" width="9.08984375" hidden="1" customWidth="1"/>
    <col min="19" max="19" width="10.6328125" hidden="1" customWidth="1"/>
    <col min="20" max="20" width="12.54296875" hidden="1" customWidth="1"/>
    <col min="21" max="24" width="9.08984375" hidden="1" customWidth="1"/>
  </cols>
  <sheetData>
    <row r="1" spans="4:25" hidden="1" x14ac:dyDescent="0.35">
      <c r="D1" s="55" t="s">
        <v>449</v>
      </c>
      <c r="M1" t="s">
        <v>450</v>
      </c>
    </row>
    <row r="2" spans="4:25" hidden="1" x14ac:dyDescent="0.35">
      <c r="M2" t="s">
        <v>451</v>
      </c>
    </row>
    <row r="3" spans="4:25" hidden="1" x14ac:dyDescent="0.35">
      <c r="M3" t="s">
        <v>452</v>
      </c>
    </row>
    <row r="4" spans="4:25" hidden="1" x14ac:dyDescent="0.35">
      <c r="M4" t="s">
        <v>453</v>
      </c>
    </row>
    <row r="5" spans="4:25" hidden="1" x14ac:dyDescent="0.35">
      <c r="M5" t="s">
        <v>454</v>
      </c>
    </row>
    <row r="6" spans="4:25" hidden="1" x14ac:dyDescent="0.35">
      <c r="M6" t="s">
        <v>455</v>
      </c>
      <c r="N6" t="s">
        <v>456</v>
      </c>
    </row>
    <row r="7" spans="4:25" ht="15" hidden="1" customHeight="1" x14ac:dyDescent="0.35">
      <c r="H7" t="s">
        <v>457</v>
      </c>
      <c r="M7" t="s">
        <v>458</v>
      </c>
      <c r="V7" s="79"/>
      <c r="W7" s="79"/>
    </row>
    <row r="8" spans="4:25" ht="15" hidden="1" customHeight="1" x14ac:dyDescent="0.35">
      <c r="G8" s="80"/>
      <c r="H8" s="81" t="s">
        <v>459</v>
      </c>
      <c r="I8" t="s">
        <v>460</v>
      </c>
    </row>
    <row r="9" spans="4:25" hidden="1" x14ac:dyDescent="0.35">
      <c r="G9" s="80"/>
      <c r="H9" s="80"/>
      <c r="K9" s="82" t="s">
        <v>461</v>
      </c>
      <c r="V9" s="83" t="s">
        <v>462</v>
      </c>
    </row>
    <row r="10" spans="4:25" hidden="1" x14ac:dyDescent="0.35">
      <c r="G10" s="84" t="s">
        <v>463</v>
      </c>
      <c r="H10" s="80"/>
      <c r="K10" t="s">
        <v>464</v>
      </c>
      <c r="M10" t="s">
        <v>465</v>
      </c>
      <c r="O10" t="s">
        <v>443</v>
      </c>
      <c r="T10" t="s">
        <v>440</v>
      </c>
    </row>
    <row r="11" spans="4:25" hidden="1" x14ac:dyDescent="0.35">
      <c r="J11" t="s">
        <v>466</v>
      </c>
      <c r="K11" t="s">
        <v>467</v>
      </c>
      <c r="M11" t="s">
        <v>468</v>
      </c>
      <c r="O11" t="s">
        <v>469</v>
      </c>
      <c r="Y11" t="s">
        <v>470</v>
      </c>
    </row>
    <row r="12" spans="4:25" hidden="1" x14ac:dyDescent="0.35">
      <c r="G12" s="80"/>
      <c r="H12" s="80"/>
      <c r="K12" t="s">
        <v>471</v>
      </c>
      <c r="M12" t="s">
        <v>472</v>
      </c>
      <c r="O12" t="s">
        <v>473</v>
      </c>
      <c r="Q12" t="s">
        <v>474</v>
      </c>
      <c r="S12" s="85">
        <v>0.8</v>
      </c>
      <c r="Y12" t="s">
        <v>475</v>
      </c>
    </row>
    <row r="13" spans="4:25" hidden="1" x14ac:dyDescent="0.35">
      <c r="G13" s="83" t="s">
        <v>476</v>
      </c>
      <c r="M13" t="s">
        <v>477</v>
      </c>
      <c r="O13" t="s">
        <v>478</v>
      </c>
      <c r="Q13" t="s">
        <v>479</v>
      </c>
    </row>
    <row r="14" spans="4:25" hidden="1" x14ac:dyDescent="0.35">
      <c r="M14" t="s">
        <v>480</v>
      </c>
      <c r="O14" t="s">
        <v>481</v>
      </c>
    </row>
    <row r="15" spans="4:25" hidden="1" x14ac:dyDescent="0.35">
      <c r="G15" s="86" t="s">
        <v>482</v>
      </c>
      <c r="M15" t="s">
        <v>483</v>
      </c>
      <c r="O15" t="s">
        <v>481</v>
      </c>
    </row>
    <row r="16" spans="4:25" hidden="1" x14ac:dyDescent="0.35">
      <c r="H16" s="61" t="s">
        <v>484</v>
      </c>
    </row>
    <row r="17" spans="3:22" hidden="1" x14ac:dyDescent="0.35">
      <c r="D17" s="87"/>
      <c r="E17" t="s">
        <v>485</v>
      </c>
      <c r="S17">
        <v>0.65</v>
      </c>
    </row>
    <row r="18" spans="3:22" hidden="1" x14ac:dyDescent="0.35">
      <c r="D18" s="88"/>
      <c r="E18" t="s">
        <v>486</v>
      </c>
    </row>
    <row r="19" spans="3:22" hidden="1" x14ac:dyDescent="0.35">
      <c r="D19" s="89"/>
      <c r="E19" t="s">
        <v>487</v>
      </c>
      <c r="H19" t="s">
        <v>488</v>
      </c>
    </row>
    <row r="20" spans="3:22" hidden="1" x14ac:dyDescent="0.35">
      <c r="H20" t="s">
        <v>489</v>
      </c>
    </row>
    <row r="21" spans="3:22" hidden="1" x14ac:dyDescent="0.35">
      <c r="C21" s="90" t="s">
        <v>490</v>
      </c>
      <c r="D21" s="89">
        <v>1.732</v>
      </c>
      <c r="E21" t="s">
        <v>491</v>
      </c>
      <c r="H21" t="s">
        <v>492</v>
      </c>
    </row>
    <row r="22" spans="3:22" x14ac:dyDescent="0.35">
      <c r="D22" s="136" t="s">
        <v>493</v>
      </c>
      <c r="E22" s="136"/>
      <c r="F22" s="136"/>
      <c r="G22" s="136"/>
      <c r="H22" s="136"/>
      <c r="I22" s="136"/>
      <c r="J22" s="136"/>
      <c r="M22" s="136" t="s">
        <v>494</v>
      </c>
      <c r="N22" s="136"/>
      <c r="O22" s="136"/>
      <c r="P22" s="136"/>
      <c r="Q22" s="136"/>
      <c r="T22" s="53" t="s">
        <v>495</v>
      </c>
      <c r="U22" s="53" t="s">
        <v>496</v>
      </c>
    </row>
    <row r="23" spans="3:22" x14ac:dyDescent="0.35">
      <c r="C23" t="s">
        <v>497</v>
      </c>
      <c r="D23" t="s">
        <v>498</v>
      </c>
      <c r="E23" s="87">
        <f>'Technical Schedules'!C66</f>
        <v>400</v>
      </c>
      <c r="F23" t="s">
        <v>443</v>
      </c>
      <c r="G23" t="s">
        <v>499</v>
      </c>
      <c r="M23" t="s">
        <v>497</v>
      </c>
      <c r="N23" t="s">
        <v>500</v>
      </c>
      <c r="O23" s="91">
        <f>E32</f>
        <v>41.568000000000005</v>
      </c>
      <c r="P23" t="s">
        <v>501</v>
      </c>
      <c r="T23" s="53" t="s">
        <v>136</v>
      </c>
      <c r="U23" s="53">
        <v>1</v>
      </c>
    </row>
    <row r="24" spans="3:22" x14ac:dyDescent="0.35">
      <c r="D24" t="s">
        <v>502</v>
      </c>
      <c r="E24" s="87">
        <f>'Technical Schedules'!C67</f>
        <v>60</v>
      </c>
      <c r="F24" t="s">
        <v>444</v>
      </c>
      <c r="G24" t="s">
        <v>503</v>
      </c>
      <c r="N24" t="s">
        <v>498</v>
      </c>
      <c r="O24" s="88">
        <f>E23</f>
        <v>400</v>
      </c>
      <c r="P24" t="s">
        <v>499</v>
      </c>
      <c r="T24" s="53" t="s">
        <v>137</v>
      </c>
      <c r="U24" s="53">
        <v>1.05</v>
      </c>
    </row>
    <row r="25" spans="3:22" x14ac:dyDescent="0.35">
      <c r="D25" t="s">
        <v>504</v>
      </c>
      <c r="E25" s="87">
        <v>0.8</v>
      </c>
      <c r="F25" t="s">
        <v>481</v>
      </c>
      <c r="G25" t="s">
        <v>505</v>
      </c>
      <c r="N25" t="s">
        <v>504</v>
      </c>
      <c r="O25" s="88">
        <f>E31</f>
        <v>0.8</v>
      </c>
      <c r="P25" t="s">
        <v>505</v>
      </c>
      <c r="T25" s="53" t="s">
        <v>138</v>
      </c>
      <c r="U25" s="53">
        <v>1.1000000000000001</v>
      </c>
    </row>
    <row r="26" spans="3:22" x14ac:dyDescent="0.35">
      <c r="T26" s="53" t="s">
        <v>139</v>
      </c>
      <c r="U26" s="53">
        <v>1.2</v>
      </c>
    </row>
    <row r="27" spans="3:22" x14ac:dyDescent="0.35">
      <c r="C27" t="s">
        <v>506</v>
      </c>
      <c r="D27" s="83" t="s">
        <v>507</v>
      </c>
      <c r="E27" s="92">
        <f>(E24*3)*E23/D21/1000</f>
        <v>41.570438799076214</v>
      </c>
      <c r="F27" t="s">
        <v>40</v>
      </c>
      <c r="G27" t="s">
        <v>508</v>
      </c>
      <c r="M27" t="s">
        <v>506</v>
      </c>
      <c r="N27" t="s">
        <v>509</v>
      </c>
      <c r="O27" s="92">
        <f>((O23*1000)/O24)/D21</f>
        <v>60.000000000000007</v>
      </c>
      <c r="P27" t="s">
        <v>444</v>
      </c>
      <c r="Q27" t="s">
        <v>510</v>
      </c>
      <c r="T27" s="61"/>
      <c r="U27" s="61"/>
    </row>
    <row r="28" spans="3:22" x14ac:dyDescent="0.35">
      <c r="D28" s="93" t="s">
        <v>511</v>
      </c>
      <c r="E28" s="92">
        <f>(D21*E23*E24*E25)/1000</f>
        <v>33.254400000000004</v>
      </c>
      <c r="F28" t="s">
        <v>5</v>
      </c>
      <c r="G28" t="s">
        <v>512</v>
      </c>
      <c r="I28" s="85"/>
      <c r="J28" s="85"/>
      <c r="N28" s="93" t="s">
        <v>511</v>
      </c>
      <c r="O28" s="88">
        <f>D21*O27*O24*O25/1000</f>
        <v>33.254400000000011</v>
      </c>
      <c r="P28" t="s">
        <v>5</v>
      </c>
      <c r="Q28" t="s">
        <v>513</v>
      </c>
      <c r="T28" s="53" t="s">
        <v>514</v>
      </c>
      <c r="U28" s="61" t="s">
        <v>496</v>
      </c>
    </row>
    <row r="29" spans="3:22" x14ac:dyDescent="0.35">
      <c r="D29" s="93" t="s">
        <v>515</v>
      </c>
      <c r="E29" s="92">
        <f>SQRT((E27*E27)-(E28*E28))</f>
        <v>24.944864453184362</v>
      </c>
      <c r="F29" t="s">
        <v>516</v>
      </c>
      <c r="G29" t="s">
        <v>517</v>
      </c>
      <c r="N29" s="93" t="s">
        <v>518</v>
      </c>
      <c r="O29" s="92">
        <f>SQRT((O23*O23)-(O28*O28))</f>
        <v>24.940799999999992</v>
      </c>
      <c r="P29" t="s">
        <v>516</v>
      </c>
      <c r="Q29" t="s">
        <v>519</v>
      </c>
      <c r="T29" s="53" t="s">
        <v>35</v>
      </c>
      <c r="U29" s="53">
        <v>1</v>
      </c>
      <c r="V29" t="s">
        <v>520</v>
      </c>
    </row>
    <row r="30" spans="3:22" x14ac:dyDescent="0.35">
      <c r="D30" s="93"/>
      <c r="T30" s="61">
        <v>10</v>
      </c>
      <c r="U30" s="61">
        <v>1.0249999999999999</v>
      </c>
      <c r="V30" t="s">
        <v>521</v>
      </c>
    </row>
    <row r="31" spans="3:22" x14ac:dyDescent="0.35">
      <c r="D31" s="93" t="s">
        <v>522</v>
      </c>
      <c r="E31" s="87">
        <f>'Technical Schedules'!C68</f>
        <v>0.8</v>
      </c>
      <c r="F31" t="s">
        <v>481</v>
      </c>
      <c r="T31" s="61">
        <v>20</v>
      </c>
      <c r="U31" s="61">
        <v>1.05</v>
      </c>
      <c r="V31" t="s">
        <v>523</v>
      </c>
    </row>
    <row r="32" spans="3:22" x14ac:dyDescent="0.35">
      <c r="D32" s="93" t="s">
        <v>524</v>
      </c>
      <c r="E32" s="92">
        <f>E28/E31</f>
        <v>41.568000000000005</v>
      </c>
      <c r="F32" t="s">
        <v>40</v>
      </c>
      <c r="I32" s="94" t="s">
        <v>525</v>
      </c>
      <c r="T32" s="61">
        <v>30</v>
      </c>
      <c r="U32" s="61">
        <v>1.2</v>
      </c>
      <c r="V32" t="s">
        <v>526</v>
      </c>
    </row>
    <row r="33" spans="4:22" x14ac:dyDescent="0.35">
      <c r="D33" s="93" t="s">
        <v>511</v>
      </c>
      <c r="E33" s="92">
        <f>E32*0.8</f>
        <v>33.254400000000004</v>
      </c>
      <c r="F33" t="s">
        <v>5</v>
      </c>
      <c r="I33" s="94"/>
      <c r="T33" s="61">
        <v>40</v>
      </c>
      <c r="U33" s="61">
        <v>2.2999999999999998</v>
      </c>
      <c r="V33" t="s">
        <v>527</v>
      </c>
    </row>
    <row r="34" spans="4:22" x14ac:dyDescent="0.35">
      <c r="D34" s="93" t="s">
        <v>528</v>
      </c>
      <c r="E34" s="92">
        <f>SQRT((E32*E32)-(E30*E30))</f>
        <v>41.568000000000005</v>
      </c>
      <c r="F34" t="s">
        <v>516</v>
      </c>
    </row>
    <row r="35" spans="4:22" x14ac:dyDescent="0.35">
      <c r="D35" s="93" t="s">
        <v>529</v>
      </c>
      <c r="E35" s="88">
        <v>1.25</v>
      </c>
      <c r="G35" t="s">
        <v>530</v>
      </c>
      <c r="I35" s="94" t="s">
        <v>531</v>
      </c>
    </row>
    <row r="36" spans="4:22" x14ac:dyDescent="0.35">
      <c r="D36" s="93" t="s">
        <v>532</v>
      </c>
      <c r="E36" s="87" t="str">
        <f>'Technical Schedules'!C63</f>
        <v>Class G3</v>
      </c>
      <c r="G36" t="s">
        <v>533</v>
      </c>
    </row>
    <row r="37" spans="4:22" x14ac:dyDescent="0.35">
      <c r="D37" s="93" t="s">
        <v>496</v>
      </c>
      <c r="E37" s="88">
        <f>VLOOKUP(E36,T23:U26,2,FALSE)</f>
        <v>1.1000000000000001</v>
      </c>
      <c r="I37" s="94" t="s">
        <v>534</v>
      </c>
    </row>
    <row r="38" spans="4:22" x14ac:dyDescent="0.35">
      <c r="D38" s="93" t="s">
        <v>535</v>
      </c>
      <c r="E38" s="87">
        <f>'Technical Schedules'!C69</f>
        <v>10</v>
      </c>
      <c r="F38" t="s">
        <v>536</v>
      </c>
      <c r="G38" t="s">
        <v>537</v>
      </c>
      <c r="P38" t="s">
        <v>538</v>
      </c>
    </row>
    <row r="39" spans="4:22" x14ac:dyDescent="0.35">
      <c r="D39" s="93" t="s">
        <v>496</v>
      </c>
      <c r="E39" s="88">
        <f>VLOOKUP(E38,T29:V33,2,FALSE)</f>
        <v>1.0249999999999999</v>
      </c>
      <c r="I39" s="94" t="s">
        <v>539</v>
      </c>
    </row>
    <row r="40" spans="4:22" x14ac:dyDescent="0.35">
      <c r="D40" s="95" t="s">
        <v>540</v>
      </c>
      <c r="E40" s="96">
        <f>ROUNDUP(E32*((E35+E37+E39)-2),0)</f>
        <v>58</v>
      </c>
      <c r="F40" s="55" t="s">
        <v>40</v>
      </c>
    </row>
    <row r="41" spans="4:22" x14ac:dyDescent="0.35">
      <c r="D41" s="55"/>
      <c r="E41" s="96">
        <f>E40*0.8</f>
        <v>46.400000000000006</v>
      </c>
      <c r="F41" s="55" t="s">
        <v>5</v>
      </c>
      <c r="L41" s="53"/>
    </row>
  </sheetData>
  <mergeCells count="2">
    <mergeCell ref="D22:J22"/>
    <mergeCell ref="M22:Q22"/>
  </mergeCells>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6"/>
  <sheetViews>
    <sheetView zoomScale="80" zoomScaleNormal="80" workbookViewId="0">
      <selection activeCell="B35" sqref="B35"/>
    </sheetView>
  </sheetViews>
  <sheetFormatPr defaultRowHeight="14.5" x14ac:dyDescent="0.35"/>
  <cols>
    <col min="1" max="1" width="58.36328125" customWidth="1"/>
    <col min="2" max="2" width="74.54296875" customWidth="1"/>
    <col min="3" max="3" width="103.453125" customWidth="1"/>
    <col min="5" max="5" width="9.6328125" customWidth="1"/>
  </cols>
  <sheetData>
    <row r="1" spans="1:3" x14ac:dyDescent="0.35">
      <c r="A1" s="33" t="s">
        <v>135</v>
      </c>
      <c r="B1" s="34"/>
      <c r="C1" s="97"/>
    </row>
    <row r="2" spans="1:3" ht="43.5" x14ac:dyDescent="0.35">
      <c r="A2" s="39" t="s">
        <v>136</v>
      </c>
      <c r="B2" s="36" t="s">
        <v>140</v>
      </c>
      <c r="C2" s="98"/>
    </row>
    <row r="3" spans="1:3" ht="72.5" x14ac:dyDescent="0.35">
      <c r="A3" s="39" t="s">
        <v>137</v>
      </c>
      <c r="B3" s="36" t="s">
        <v>141</v>
      </c>
      <c r="C3" s="98"/>
    </row>
    <row r="4" spans="1:3" ht="87" x14ac:dyDescent="0.35">
      <c r="A4" s="39" t="s">
        <v>138</v>
      </c>
      <c r="B4" s="36" t="s">
        <v>142</v>
      </c>
      <c r="C4" s="98"/>
    </row>
    <row r="5" spans="1:3" ht="58.5" thickBot="1" x14ac:dyDescent="0.4">
      <c r="A5" s="40" t="s">
        <v>139</v>
      </c>
      <c r="B5" s="38" t="s">
        <v>143</v>
      </c>
      <c r="C5" s="98"/>
    </row>
    <row r="6" spans="1:3" ht="15" thickBot="1" x14ac:dyDescent="0.4"/>
    <row r="7" spans="1:3" x14ac:dyDescent="0.35">
      <c r="A7" s="33" t="s">
        <v>128</v>
      </c>
      <c r="B7" s="34"/>
      <c r="C7" s="97"/>
    </row>
    <row r="8" spans="1:3" ht="72.5" x14ac:dyDescent="0.35">
      <c r="A8" s="39" t="s">
        <v>129</v>
      </c>
      <c r="B8" s="36" t="s">
        <v>130</v>
      </c>
      <c r="C8" s="98"/>
    </row>
    <row r="9" spans="1:3" ht="130.5" x14ac:dyDescent="0.35">
      <c r="A9" s="39" t="s">
        <v>16</v>
      </c>
      <c r="B9" s="36" t="s">
        <v>131</v>
      </c>
      <c r="C9" s="98"/>
    </row>
    <row r="10" spans="1:3" ht="58" x14ac:dyDescent="0.35">
      <c r="A10" s="39" t="s">
        <v>132</v>
      </c>
      <c r="B10" s="36" t="s">
        <v>133</v>
      </c>
      <c r="C10" s="98"/>
    </row>
    <row r="11" spans="1:3" ht="131" thickBot="1" x14ac:dyDescent="0.4">
      <c r="A11" s="40" t="s">
        <v>17</v>
      </c>
      <c r="B11" s="38" t="s">
        <v>191</v>
      </c>
      <c r="C11" s="98"/>
    </row>
    <row r="12" spans="1:3" ht="15" thickBot="1" x14ac:dyDescent="0.4"/>
    <row r="13" spans="1:3" x14ac:dyDescent="0.35">
      <c r="A13" s="33" t="s">
        <v>121</v>
      </c>
      <c r="B13" s="34"/>
      <c r="C13" s="97"/>
    </row>
    <row r="14" spans="1:3" ht="58" x14ac:dyDescent="0.35">
      <c r="A14" s="35" t="s">
        <v>122</v>
      </c>
      <c r="B14" s="36" t="s">
        <v>124</v>
      </c>
      <c r="C14" s="98"/>
    </row>
    <row r="15" spans="1:3" ht="45.75" customHeight="1" x14ac:dyDescent="0.35">
      <c r="A15" s="35" t="s">
        <v>12</v>
      </c>
      <c r="B15" s="36" t="s">
        <v>125</v>
      </c>
      <c r="C15" s="98"/>
    </row>
    <row r="16" spans="1:3" ht="29" x14ac:dyDescent="0.35">
      <c r="A16" s="35" t="s">
        <v>123</v>
      </c>
      <c r="B16" s="36" t="s">
        <v>126</v>
      </c>
      <c r="C16" s="98"/>
    </row>
    <row r="17" spans="1:3" ht="44" thickBot="1" x14ac:dyDescent="0.4">
      <c r="A17" s="37" t="s">
        <v>13</v>
      </c>
      <c r="B17" s="38" t="s">
        <v>127</v>
      </c>
      <c r="C17" s="98"/>
    </row>
    <row r="18" spans="1:3" ht="15" thickBot="1" x14ac:dyDescent="0.4"/>
    <row r="19" spans="1:3" x14ac:dyDescent="0.35">
      <c r="A19" s="41" t="s">
        <v>176</v>
      </c>
      <c r="B19" s="34"/>
      <c r="C19" s="97"/>
    </row>
    <row r="20" spans="1:3" x14ac:dyDescent="0.35">
      <c r="A20" s="42" t="s">
        <v>177</v>
      </c>
      <c r="B20" s="1"/>
      <c r="C20" s="97"/>
    </row>
    <row r="21" spans="1:3" x14ac:dyDescent="0.35">
      <c r="A21" s="42" t="s">
        <v>178</v>
      </c>
      <c r="B21" s="1"/>
      <c r="C21" s="97"/>
    </row>
    <row r="22" spans="1:3" x14ac:dyDescent="0.35">
      <c r="A22" s="42" t="s">
        <v>3</v>
      </c>
      <c r="B22" s="1"/>
      <c r="C22" s="97"/>
    </row>
    <row r="23" spans="1:3" ht="15" thickBot="1" x14ac:dyDescent="0.4">
      <c r="A23" s="43" t="s">
        <v>179</v>
      </c>
      <c r="B23" s="2"/>
      <c r="C23" s="97"/>
    </row>
    <row r="24" spans="1:3" ht="15" thickBot="1" x14ac:dyDescent="0.4"/>
    <row r="25" spans="1:3" x14ac:dyDescent="0.35">
      <c r="A25" s="44" t="s">
        <v>181</v>
      </c>
    </row>
    <row r="26" spans="1:3" x14ac:dyDescent="0.35">
      <c r="A26" s="45" t="s">
        <v>182</v>
      </c>
    </row>
    <row r="27" spans="1:3" x14ac:dyDescent="0.35">
      <c r="A27" s="45" t="s">
        <v>183</v>
      </c>
    </row>
    <row r="28" spans="1:3" x14ac:dyDescent="0.35">
      <c r="A28" s="45" t="s">
        <v>184</v>
      </c>
    </row>
    <row r="29" spans="1:3" x14ac:dyDescent="0.35">
      <c r="A29" s="45" t="s">
        <v>11</v>
      </c>
    </row>
    <row r="30" spans="1:3" ht="15" thickBot="1" x14ac:dyDescent="0.4">
      <c r="A30" s="46" t="s">
        <v>10</v>
      </c>
    </row>
    <row r="31" spans="1:3" ht="15" thickBot="1" x14ac:dyDescent="0.4"/>
    <row r="32" spans="1:3" x14ac:dyDescent="0.35">
      <c r="A32" s="47" t="s">
        <v>186</v>
      </c>
    </row>
    <row r="33" spans="1:2" x14ac:dyDescent="0.35">
      <c r="A33" s="45" t="s">
        <v>9</v>
      </c>
    </row>
    <row r="34" spans="1:2" x14ac:dyDescent="0.35">
      <c r="A34" s="45" t="s">
        <v>187</v>
      </c>
    </row>
    <row r="35" spans="1:2" ht="15" thickBot="1" x14ac:dyDescent="0.4">
      <c r="A35" s="46" t="s">
        <v>8</v>
      </c>
    </row>
    <row r="36" spans="1:2" ht="15" thickBot="1" x14ac:dyDescent="0.4"/>
    <row r="37" spans="1:2" x14ac:dyDescent="0.35">
      <c r="A37" s="47" t="s">
        <v>188</v>
      </c>
    </row>
    <row r="38" spans="1:2" x14ac:dyDescent="0.35">
      <c r="A38" s="45" t="s">
        <v>189</v>
      </c>
    </row>
    <row r="39" spans="1:2" x14ac:dyDescent="0.35">
      <c r="A39" s="45" t="s">
        <v>190</v>
      </c>
    </row>
    <row r="40" spans="1:2" ht="15" thickBot="1" x14ac:dyDescent="0.4">
      <c r="A40" s="46" t="s">
        <v>7</v>
      </c>
    </row>
    <row r="41" spans="1:2" ht="15" thickBot="1" x14ac:dyDescent="0.4"/>
    <row r="42" spans="1:2" x14ac:dyDescent="0.35">
      <c r="A42" s="99" t="s">
        <v>541</v>
      </c>
      <c r="B42" s="34"/>
    </row>
    <row r="43" spans="1:2" x14ac:dyDescent="0.35">
      <c r="A43" s="100" t="s">
        <v>136</v>
      </c>
      <c r="B43" s="1" t="s">
        <v>542</v>
      </c>
    </row>
    <row r="44" spans="1:2" x14ac:dyDescent="0.35">
      <c r="A44" s="100" t="s">
        <v>137</v>
      </c>
      <c r="B44" s="1" t="s">
        <v>542</v>
      </c>
    </row>
    <row r="45" spans="1:2" x14ac:dyDescent="0.35">
      <c r="A45" s="100" t="s">
        <v>138</v>
      </c>
      <c r="B45" s="1" t="s">
        <v>543</v>
      </c>
    </row>
    <row r="46" spans="1:2" ht="15" thickBot="1" x14ac:dyDescent="0.4">
      <c r="A46" s="101" t="s">
        <v>139</v>
      </c>
      <c r="B46" s="2" t="s">
        <v>543</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selection activeCell="C18" sqref="C18"/>
    </sheetView>
  </sheetViews>
  <sheetFormatPr defaultRowHeight="14.5" x14ac:dyDescent="0.35"/>
  <cols>
    <col min="1" max="1" width="68.08984375" customWidth="1"/>
    <col min="2" max="2" width="7.36328125" style="53" customWidth="1"/>
    <col min="3" max="4" width="9.08984375" style="53"/>
    <col min="5" max="5" width="11.08984375" bestFit="1" customWidth="1"/>
    <col min="6" max="6" width="35.6328125" bestFit="1" customWidth="1"/>
  </cols>
  <sheetData>
    <row r="1" spans="1:6" x14ac:dyDescent="0.35">
      <c r="A1" t="s">
        <v>340</v>
      </c>
    </row>
    <row r="3" spans="1:6" x14ac:dyDescent="0.35">
      <c r="A3" s="137" t="s">
        <v>330</v>
      </c>
      <c r="B3" s="137"/>
      <c r="C3" s="137"/>
      <c r="D3" s="137"/>
    </row>
    <row r="4" spans="1:6" x14ac:dyDescent="0.35">
      <c r="A4" s="55" t="s">
        <v>322</v>
      </c>
      <c r="B4" s="54" t="s">
        <v>334</v>
      </c>
      <c r="C4" s="54" t="s">
        <v>320</v>
      </c>
      <c r="D4" s="54" t="s">
        <v>321</v>
      </c>
    </row>
    <row r="5" spans="1:6" x14ac:dyDescent="0.35">
      <c r="A5" s="50" t="s">
        <v>323</v>
      </c>
      <c r="B5" s="53" t="s">
        <v>329</v>
      </c>
      <c r="C5" s="53" t="s">
        <v>329</v>
      </c>
      <c r="F5" s="50"/>
    </row>
    <row r="6" spans="1:6" x14ac:dyDescent="0.35">
      <c r="A6" s="50" t="s">
        <v>324</v>
      </c>
      <c r="B6" s="53" t="s">
        <v>329</v>
      </c>
      <c r="C6" s="53" t="s">
        <v>329</v>
      </c>
      <c r="F6" s="50"/>
    </row>
    <row r="7" spans="1:6" x14ac:dyDescent="0.35">
      <c r="A7" s="50" t="s">
        <v>325</v>
      </c>
      <c r="B7" s="53" t="s">
        <v>90</v>
      </c>
      <c r="C7" s="53" t="s">
        <v>329</v>
      </c>
      <c r="F7" s="50"/>
    </row>
    <row r="8" spans="1:6" x14ac:dyDescent="0.35">
      <c r="A8" s="50" t="s">
        <v>326</v>
      </c>
      <c r="B8" s="53" t="s">
        <v>329</v>
      </c>
      <c r="C8" s="53" t="s">
        <v>329</v>
      </c>
    </row>
    <row r="9" spans="1:6" x14ac:dyDescent="0.35">
      <c r="A9" s="50" t="s">
        <v>327</v>
      </c>
      <c r="B9" s="53" t="s">
        <v>329</v>
      </c>
      <c r="C9" s="53" t="s">
        <v>329</v>
      </c>
    </row>
    <row r="10" spans="1:6" x14ac:dyDescent="0.35">
      <c r="A10" s="50" t="s">
        <v>328</v>
      </c>
      <c r="B10" s="53" t="s">
        <v>329</v>
      </c>
      <c r="C10" s="53" t="s">
        <v>329</v>
      </c>
    </row>
    <row r="11" spans="1:6" x14ac:dyDescent="0.35">
      <c r="A11" s="50"/>
    </row>
    <row r="12" spans="1:6" x14ac:dyDescent="0.35">
      <c r="A12" s="137" t="s">
        <v>338</v>
      </c>
      <c r="B12" s="137"/>
      <c r="C12" s="137"/>
      <c r="D12" s="137"/>
    </row>
    <row r="13" spans="1:6" x14ac:dyDescent="0.35">
      <c r="A13" s="55" t="s">
        <v>322</v>
      </c>
      <c r="B13" s="54" t="s">
        <v>334</v>
      </c>
      <c r="C13" s="54" t="s">
        <v>320</v>
      </c>
      <c r="D13" s="54" t="s">
        <v>321</v>
      </c>
    </row>
    <row r="14" spans="1:6" x14ac:dyDescent="0.35">
      <c r="A14" s="50" t="s">
        <v>336</v>
      </c>
      <c r="B14" s="53" t="s">
        <v>329</v>
      </c>
      <c r="C14" s="53" t="s">
        <v>329</v>
      </c>
    </row>
    <row r="15" spans="1:6" x14ac:dyDescent="0.35">
      <c r="A15" s="50" t="s">
        <v>335</v>
      </c>
      <c r="B15" s="53" t="s">
        <v>329</v>
      </c>
      <c r="C15" s="53" t="s">
        <v>329</v>
      </c>
    </row>
    <row r="16" spans="1:6" x14ac:dyDescent="0.35">
      <c r="A16" s="50" t="s">
        <v>337</v>
      </c>
      <c r="B16" s="53" t="s">
        <v>329</v>
      </c>
      <c r="C16" s="53" t="s">
        <v>329</v>
      </c>
    </row>
    <row r="17" spans="1:3" x14ac:dyDescent="0.35">
      <c r="A17" s="50" t="s">
        <v>339</v>
      </c>
      <c r="B17" s="53" t="s">
        <v>329</v>
      </c>
      <c r="C17" s="53" t="s">
        <v>329</v>
      </c>
    </row>
    <row r="19" spans="1:3" ht="25" x14ac:dyDescent="0.35">
      <c r="A19" s="50" t="s">
        <v>341</v>
      </c>
    </row>
  </sheetData>
  <mergeCells count="2">
    <mergeCell ref="A12:D12"/>
    <mergeCell ref="A3:D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
  <sheetViews>
    <sheetView workbookViewId="0">
      <selection activeCell="B5" sqref="B5"/>
    </sheetView>
  </sheetViews>
  <sheetFormatPr defaultRowHeight="14.5" x14ac:dyDescent="0.35"/>
  <cols>
    <col min="1" max="1" width="54.90625" customWidth="1"/>
    <col min="2" max="2" width="9.08984375" style="53"/>
    <col min="3" max="3" width="67" bestFit="1" customWidth="1"/>
  </cols>
  <sheetData>
    <row r="1" spans="1:3" x14ac:dyDescent="0.35">
      <c r="A1" s="62" t="s">
        <v>342</v>
      </c>
      <c r="B1" s="48" t="s">
        <v>369</v>
      </c>
    </row>
    <row r="2" spans="1:3" x14ac:dyDescent="0.35">
      <c r="A2" s="63" t="s">
        <v>358</v>
      </c>
      <c r="B2" s="58" t="s">
        <v>90</v>
      </c>
    </row>
    <row r="3" spans="1:3" x14ac:dyDescent="0.35">
      <c r="A3" s="63" t="s">
        <v>359</v>
      </c>
      <c r="B3" s="58" t="s">
        <v>90</v>
      </c>
    </row>
    <row r="4" spans="1:3" x14ac:dyDescent="0.35">
      <c r="A4" s="63" t="s">
        <v>360</v>
      </c>
      <c r="B4" s="58" t="s">
        <v>0</v>
      </c>
    </row>
    <row r="5" spans="1:3" x14ac:dyDescent="0.35">
      <c r="A5" s="63" t="s">
        <v>361</v>
      </c>
      <c r="B5" s="58" t="s">
        <v>0</v>
      </c>
      <c r="C5" t="s">
        <v>375</v>
      </c>
    </row>
    <row r="6" spans="1:3" x14ac:dyDescent="0.35">
      <c r="A6" s="63" t="s">
        <v>362</v>
      </c>
      <c r="B6" s="58" t="s">
        <v>0</v>
      </c>
    </row>
    <row r="7" spans="1:3" x14ac:dyDescent="0.35">
      <c r="A7" s="63" t="s">
        <v>363</v>
      </c>
      <c r="B7" s="58" t="s">
        <v>1</v>
      </c>
    </row>
    <row r="8" spans="1:3" ht="37.5" x14ac:dyDescent="0.35">
      <c r="A8" s="63" t="s">
        <v>370</v>
      </c>
      <c r="B8" s="58" t="s">
        <v>0</v>
      </c>
    </row>
    <row r="9" spans="1:3" x14ac:dyDescent="0.35">
      <c r="A9" s="63" t="s">
        <v>364</v>
      </c>
      <c r="B9" s="58" t="s">
        <v>0</v>
      </c>
    </row>
    <row r="10" spans="1:3" x14ac:dyDescent="0.35">
      <c r="A10" s="63" t="s">
        <v>365</v>
      </c>
      <c r="B10" s="58" t="s">
        <v>0</v>
      </c>
    </row>
    <row r="11" spans="1:3" x14ac:dyDescent="0.35">
      <c r="A11" s="63" t="s">
        <v>366</v>
      </c>
      <c r="B11" s="58" t="s">
        <v>0</v>
      </c>
    </row>
    <row r="12" spans="1:3" x14ac:dyDescent="0.35">
      <c r="A12" s="63" t="s">
        <v>368</v>
      </c>
      <c r="B12" s="58" t="s">
        <v>0</v>
      </c>
    </row>
    <row r="13" spans="1:3" x14ac:dyDescent="0.35">
      <c r="A13" s="63" t="s">
        <v>367</v>
      </c>
      <c r="B13" s="58" t="s">
        <v>0</v>
      </c>
    </row>
    <row r="14" spans="1:3" x14ac:dyDescent="0.35">
      <c r="A14" s="63" t="s">
        <v>344</v>
      </c>
      <c r="B14" s="58" t="s">
        <v>0</v>
      </c>
    </row>
    <row r="15" spans="1:3" x14ac:dyDescent="0.35">
      <c r="A15" s="63" t="s">
        <v>331</v>
      </c>
      <c r="B15" s="58" t="s">
        <v>0</v>
      </c>
    </row>
    <row r="16" spans="1:3" x14ac:dyDescent="0.35">
      <c r="A16" s="63" t="s">
        <v>332</v>
      </c>
      <c r="B16" s="58" t="s">
        <v>0</v>
      </c>
    </row>
    <row r="18" spans="1:4" x14ac:dyDescent="0.35">
      <c r="A18" s="50"/>
      <c r="B18" s="56"/>
      <c r="C18" s="53"/>
      <c r="D18" s="53"/>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zoomScaleNormal="100" workbookViewId="0">
      <selection activeCell="E17" sqref="E17"/>
    </sheetView>
  </sheetViews>
  <sheetFormatPr defaultRowHeight="14.5" x14ac:dyDescent="0.35"/>
  <cols>
    <col min="1" max="1" width="45.36328125" bestFit="1" customWidth="1"/>
    <col min="2" max="2" width="9.08984375" style="53"/>
    <col min="3" max="4" width="9.08984375" style="61"/>
    <col min="5" max="5" width="10" style="61" bestFit="1" customWidth="1"/>
    <col min="6" max="6" width="32.54296875" bestFit="1" customWidth="1"/>
  </cols>
  <sheetData>
    <row r="1" spans="1:6" x14ac:dyDescent="0.35">
      <c r="A1" s="62" t="s">
        <v>354</v>
      </c>
      <c r="B1" s="48" t="s">
        <v>343</v>
      </c>
      <c r="C1" s="59" t="s">
        <v>371</v>
      </c>
      <c r="D1" s="59" t="s">
        <v>332</v>
      </c>
      <c r="E1" s="48" t="s">
        <v>333</v>
      </c>
      <c r="F1" s="64"/>
    </row>
    <row r="2" spans="1:6" x14ac:dyDescent="0.35">
      <c r="A2" s="63" t="s">
        <v>345</v>
      </c>
      <c r="B2" s="58" t="s">
        <v>0</v>
      </c>
      <c r="C2" s="65" t="s">
        <v>329</v>
      </c>
      <c r="D2" s="65"/>
      <c r="E2" s="65"/>
      <c r="F2" s="64"/>
    </row>
    <row r="3" spans="1:6" x14ac:dyDescent="0.35">
      <c r="A3" s="63" t="s">
        <v>346</v>
      </c>
      <c r="B3" s="58" t="s">
        <v>0</v>
      </c>
      <c r="C3" s="65" t="s">
        <v>329</v>
      </c>
      <c r="D3" s="65"/>
      <c r="E3" s="65" t="s">
        <v>329</v>
      </c>
      <c r="F3" s="64"/>
    </row>
    <row r="4" spans="1:6" x14ac:dyDescent="0.35">
      <c r="A4" s="63" t="s">
        <v>347</v>
      </c>
      <c r="B4" s="58" t="s">
        <v>0</v>
      </c>
      <c r="C4" s="65"/>
      <c r="D4" s="65" t="s">
        <v>329</v>
      </c>
      <c r="E4" s="65"/>
      <c r="F4" s="64"/>
    </row>
    <row r="5" spans="1:6" x14ac:dyDescent="0.35">
      <c r="A5" s="63" t="s">
        <v>348</v>
      </c>
      <c r="B5" s="58" t="s">
        <v>0</v>
      </c>
      <c r="C5" s="65" t="s">
        <v>329</v>
      </c>
      <c r="D5" s="65"/>
      <c r="E5" s="65" t="s">
        <v>329</v>
      </c>
      <c r="F5" s="64"/>
    </row>
    <row r="6" spans="1:6" x14ac:dyDescent="0.35">
      <c r="A6" s="63" t="s">
        <v>349</v>
      </c>
      <c r="B6" s="58" t="s">
        <v>0</v>
      </c>
      <c r="C6" s="65"/>
      <c r="D6" s="65" t="s">
        <v>329</v>
      </c>
      <c r="E6" s="65"/>
      <c r="F6" s="64"/>
    </row>
    <row r="7" spans="1:6" x14ac:dyDescent="0.35">
      <c r="A7" s="63" t="s">
        <v>350</v>
      </c>
      <c r="B7" s="58" t="s">
        <v>0</v>
      </c>
      <c r="C7" s="65" t="s">
        <v>329</v>
      </c>
      <c r="D7" s="65"/>
      <c r="E7" s="65"/>
      <c r="F7" s="64"/>
    </row>
    <row r="8" spans="1:6" x14ac:dyDescent="0.35">
      <c r="A8" s="63" t="s">
        <v>351</v>
      </c>
      <c r="B8" s="58" t="s">
        <v>0</v>
      </c>
      <c r="C8" s="65"/>
      <c r="D8" s="65" t="s">
        <v>329</v>
      </c>
      <c r="E8" s="65"/>
      <c r="F8" s="64"/>
    </row>
    <row r="9" spans="1:6" x14ac:dyDescent="0.35">
      <c r="A9" s="63" t="s">
        <v>415</v>
      </c>
      <c r="B9" s="58" t="s">
        <v>0</v>
      </c>
      <c r="C9" s="65"/>
      <c r="D9" s="65" t="s">
        <v>329</v>
      </c>
      <c r="E9" s="65"/>
      <c r="F9" s="64"/>
    </row>
    <row r="10" spans="1:6" x14ac:dyDescent="0.35">
      <c r="A10" s="63" t="s">
        <v>352</v>
      </c>
      <c r="B10" s="58" t="s">
        <v>0</v>
      </c>
      <c r="C10" s="65"/>
      <c r="D10" s="65" t="s">
        <v>329</v>
      </c>
      <c r="E10" s="65" t="s">
        <v>329</v>
      </c>
      <c r="F10" s="64"/>
    </row>
    <row r="11" spans="1:6" x14ac:dyDescent="0.35">
      <c r="A11" s="63" t="s">
        <v>353</v>
      </c>
      <c r="B11" s="58" t="s">
        <v>0</v>
      </c>
      <c r="C11" s="65" t="s">
        <v>329</v>
      </c>
      <c r="D11" s="65"/>
      <c r="E11" s="65" t="s">
        <v>329</v>
      </c>
      <c r="F11" s="64"/>
    </row>
    <row r="12" spans="1:6" x14ac:dyDescent="0.35">
      <c r="A12" s="63" t="s">
        <v>417</v>
      </c>
      <c r="B12" s="58" t="s">
        <v>0</v>
      </c>
      <c r="C12" s="65"/>
      <c r="D12" s="65" t="s">
        <v>329</v>
      </c>
      <c r="E12" s="65"/>
      <c r="F12" s="65"/>
    </row>
    <row r="13" spans="1:6" x14ac:dyDescent="0.35">
      <c r="A13" s="63" t="s">
        <v>416</v>
      </c>
      <c r="B13" s="67" t="s">
        <v>0</v>
      </c>
      <c r="C13" s="65"/>
      <c r="D13" s="65" t="s">
        <v>329</v>
      </c>
      <c r="E13" s="65"/>
      <c r="F13" s="65"/>
    </row>
  </sheetData>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election activeCell="F28" sqref="F28"/>
    </sheetView>
  </sheetViews>
  <sheetFormatPr defaultRowHeight="14.5" x14ac:dyDescent="0.35"/>
  <cols>
    <col min="1" max="3" width="13.90625" customWidth="1"/>
    <col min="5" max="7" width="13.90625" customWidth="1"/>
  </cols>
  <sheetData>
    <row r="1" spans="1:7" x14ac:dyDescent="0.35">
      <c r="A1" s="139" t="s">
        <v>105</v>
      </c>
      <c r="B1" s="139"/>
      <c r="C1" s="139"/>
      <c r="E1" s="139" t="s">
        <v>112</v>
      </c>
      <c r="F1" s="139"/>
      <c r="G1" s="139"/>
    </row>
    <row r="2" spans="1:7" x14ac:dyDescent="0.35">
      <c r="A2" s="29" t="s">
        <v>110</v>
      </c>
      <c r="B2" s="138" t="s">
        <v>106</v>
      </c>
      <c r="C2" s="138"/>
      <c r="E2" s="29" t="s">
        <v>110</v>
      </c>
      <c r="F2" s="138" t="s">
        <v>106</v>
      </c>
      <c r="G2" s="138"/>
    </row>
    <row r="3" spans="1:7" x14ac:dyDescent="0.35">
      <c r="A3" s="29" t="s">
        <v>109</v>
      </c>
      <c r="B3" s="29" t="s">
        <v>107</v>
      </c>
      <c r="C3" s="30" t="s">
        <v>108</v>
      </c>
      <c r="E3" s="29" t="s">
        <v>109</v>
      </c>
      <c r="F3" s="29" t="s">
        <v>107</v>
      </c>
      <c r="G3" s="30" t="s">
        <v>108</v>
      </c>
    </row>
    <row r="4" spans="1:7" x14ac:dyDescent="0.35">
      <c r="A4" s="29">
        <v>100</v>
      </c>
      <c r="B4" s="29"/>
      <c r="C4" s="30"/>
      <c r="E4" s="29">
        <v>100</v>
      </c>
      <c r="F4" s="29"/>
      <c r="G4" s="30"/>
    </row>
    <row r="5" spans="1:7" x14ac:dyDescent="0.35">
      <c r="A5" s="29">
        <v>75</v>
      </c>
      <c r="B5" s="29"/>
      <c r="C5" s="30"/>
      <c r="E5" s="29">
        <v>75</v>
      </c>
      <c r="F5" s="29"/>
      <c r="G5" s="30"/>
    </row>
    <row r="6" spans="1:7" x14ac:dyDescent="0.35">
      <c r="A6" s="29">
        <v>50</v>
      </c>
      <c r="B6" s="29"/>
      <c r="C6" s="30"/>
      <c r="E6" s="29">
        <v>50</v>
      </c>
      <c r="F6" s="29"/>
      <c r="G6" s="30"/>
    </row>
    <row r="7" spans="1:7" x14ac:dyDescent="0.35">
      <c r="A7" s="30">
        <v>25</v>
      </c>
      <c r="B7" s="31"/>
      <c r="C7" s="31"/>
      <c r="E7" s="30">
        <v>25</v>
      </c>
      <c r="F7" s="31"/>
      <c r="G7" s="31"/>
    </row>
    <row r="9" spans="1:7" x14ac:dyDescent="0.35">
      <c r="A9" s="139" t="s">
        <v>111</v>
      </c>
      <c r="B9" s="139"/>
      <c r="C9" s="139"/>
      <c r="E9" s="139" t="s">
        <v>113</v>
      </c>
      <c r="F9" s="139"/>
      <c r="G9" s="139"/>
    </row>
    <row r="10" spans="1:7" x14ac:dyDescent="0.35">
      <c r="A10" s="29" t="s">
        <v>110</v>
      </c>
      <c r="B10" s="138" t="s">
        <v>106</v>
      </c>
      <c r="C10" s="138"/>
      <c r="E10" s="29" t="s">
        <v>110</v>
      </c>
      <c r="F10" s="138" t="s">
        <v>106</v>
      </c>
      <c r="G10" s="138"/>
    </row>
    <row r="11" spans="1:7" x14ac:dyDescent="0.35">
      <c r="A11" s="29" t="s">
        <v>109</v>
      </c>
      <c r="B11" s="29" t="s">
        <v>107</v>
      </c>
      <c r="C11" s="30" t="s">
        <v>108</v>
      </c>
      <c r="E11" s="29" t="s">
        <v>109</v>
      </c>
      <c r="F11" s="29" t="s">
        <v>107</v>
      </c>
      <c r="G11" s="30" t="s">
        <v>108</v>
      </c>
    </row>
    <row r="12" spans="1:7" x14ac:dyDescent="0.35">
      <c r="A12" s="29">
        <v>100</v>
      </c>
      <c r="B12" s="29"/>
      <c r="C12" s="30"/>
      <c r="E12" s="29">
        <v>100</v>
      </c>
      <c r="F12" s="29"/>
      <c r="G12" s="30"/>
    </row>
    <row r="13" spans="1:7" x14ac:dyDescent="0.35">
      <c r="A13" s="29">
        <v>75</v>
      </c>
      <c r="B13" s="29"/>
      <c r="C13" s="30"/>
      <c r="E13" s="29">
        <v>75</v>
      </c>
      <c r="F13" s="29"/>
      <c r="G13" s="30"/>
    </row>
    <row r="14" spans="1:7" x14ac:dyDescent="0.35">
      <c r="A14" s="29">
        <v>50</v>
      </c>
      <c r="B14" s="29"/>
      <c r="C14" s="30"/>
      <c r="E14" s="29">
        <v>50</v>
      </c>
      <c r="F14" s="29"/>
      <c r="G14" s="30"/>
    </row>
    <row r="15" spans="1:7" x14ac:dyDescent="0.35">
      <c r="A15" s="30">
        <v>25</v>
      </c>
      <c r="B15" s="31"/>
      <c r="C15" s="31"/>
      <c r="E15" s="30">
        <v>25</v>
      </c>
      <c r="F15" s="31"/>
      <c r="G15" s="31"/>
    </row>
  </sheetData>
  <mergeCells count="8">
    <mergeCell ref="B2:C2"/>
    <mergeCell ref="A1:C1"/>
    <mergeCell ref="A9:C9"/>
    <mergeCell ref="B10:C10"/>
    <mergeCell ref="E1:G1"/>
    <mergeCell ref="F2:G2"/>
    <mergeCell ref="E9:G9"/>
    <mergeCell ref="F10:G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47</vt:i4>
      </vt:variant>
    </vt:vector>
  </HeadingPairs>
  <TitlesOfParts>
    <vt:vector size="54" baseType="lpstr">
      <vt:lpstr>Technical Schedules</vt:lpstr>
      <vt:lpstr>Sizing calculator</vt:lpstr>
      <vt:lpstr>Options</vt:lpstr>
      <vt:lpstr>Controls</vt:lpstr>
      <vt:lpstr>Local Indications</vt:lpstr>
      <vt:lpstr>Local Warnings_Alarms</vt:lpstr>
      <vt:lpstr>Fuel_Oil Consumption</vt:lpstr>
      <vt:lpstr>'Technical Schedules'!_tc2363920320</vt:lpstr>
      <vt:lpstr>'Technical Schedules'!_tc7511340086</vt:lpstr>
      <vt:lpstr>'Technical Schedules'!_tc7511420189</vt:lpstr>
      <vt:lpstr>'Technical Schedules'!_tc7511430197</vt:lpstr>
      <vt:lpstr>Controls!_tc7511430200</vt:lpstr>
      <vt:lpstr>Controls!_tc7511430201</vt:lpstr>
      <vt:lpstr>Controls!_tc7511440202</vt:lpstr>
      <vt:lpstr>Controls!_tc7511440211</vt:lpstr>
      <vt:lpstr>Controls!_tc7511440212</vt:lpstr>
      <vt:lpstr>Controls!_tc7511450214</vt:lpstr>
      <vt:lpstr>'Technical Schedules'!_tc7511450218</vt:lpstr>
      <vt:lpstr>Controls!_tc7511470233</vt:lpstr>
      <vt:lpstr>Controls!_tc7511470234</vt:lpstr>
      <vt:lpstr>Controls!_tc7511470235</vt:lpstr>
      <vt:lpstr>'Local Indications'!_tc7511510269</vt:lpstr>
      <vt:lpstr>'Local Indications'!_tc7511510270</vt:lpstr>
      <vt:lpstr>'Local Indications'!_tc7511510271</vt:lpstr>
      <vt:lpstr>'Local Indications'!_tc7511510272</vt:lpstr>
      <vt:lpstr>'Local Indications'!_tc7511510273</vt:lpstr>
      <vt:lpstr>'Local Indications'!_tc7511510274</vt:lpstr>
      <vt:lpstr>'Local Indications'!_tc7511510275</vt:lpstr>
      <vt:lpstr>'Local Indications'!_tc7511510276</vt:lpstr>
      <vt:lpstr>'Local Indications'!_tc7511520277</vt:lpstr>
      <vt:lpstr>'Local Indications'!_tc7511520278</vt:lpstr>
      <vt:lpstr>'Local Indications'!_tc7511520279</vt:lpstr>
      <vt:lpstr>'Local Indications'!_tc7511520280</vt:lpstr>
      <vt:lpstr>'Local Warnings_Alarms'!_tc7511520283</vt:lpstr>
      <vt:lpstr>'Local Warnings_Alarms'!_tc7511520284</vt:lpstr>
      <vt:lpstr>'Local Warnings_Alarms'!_tc7511520285</vt:lpstr>
      <vt:lpstr>'Local Warnings_Alarms'!_tc7511520286</vt:lpstr>
      <vt:lpstr>'Local Warnings_Alarms'!_tc7511530288</vt:lpstr>
      <vt:lpstr>'Local Warnings_Alarms'!_tc7511530289</vt:lpstr>
      <vt:lpstr>'Local Warnings_Alarms'!_tc7511530290</vt:lpstr>
      <vt:lpstr>'Local Warnings_Alarms'!_tc7511530291</vt:lpstr>
      <vt:lpstr>'Local Warnings_Alarms'!_tc7511540295</vt:lpstr>
      <vt:lpstr>'Local Warnings_Alarms'!_tc7511540296</vt:lpstr>
      <vt:lpstr>'Local Warnings_Alarms'!_tc7511550305</vt:lpstr>
      <vt:lpstr>'Technical Schedules'!_tc7511560313</vt:lpstr>
      <vt:lpstr>'Technical Schedules'!_tc7511560315</vt:lpstr>
      <vt:lpstr>'Technical Schedules'!_tc7511560317</vt:lpstr>
      <vt:lpstr>'Technical Schedules'!_tc7511560319</vt:lpstr>
      <vt:lpstr>'Technical Schedules'!_tc7511570320</vt:lpstr>
      <vt:lpstr>'Technical Schedules'!_tc7511570322</vt:lpstr>
      <vt:lpstr>'Technical Schedules'!_tc7511580332</vt:lpstr>
      <vt:lpstr>'Technical Schedules'!_tc7511710432</vt:lpstr>
      <vt:lpstr>'Technical Schedules'!_tc7511730447</vt:lpstr>
      <vt:lpstr>'Technical Schedules'!_tc7511740453</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Jacobs</dc:creator>
  <cp:lastModifiedBy>Bertie Makumbane</cp:lastModifiedBy>
  <cp:lastPrinted>2016-04-22T11:52:10Z</cp:lastPrinted>
  <dcterms:created xsi:type="dcterms:W3CDTF">2016-01-11T11:56:05Z</dcterms:created>
  <dcterms:modified xsi:type="dcterms:W3CDTF">2021-09-01T14:25:32Z</dcterms:modified>
</cp:coreProperties>
</file>