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thembiledlamini/Desktop/Work/Demand Management/Draft Bid Documents/ZNB2762/"/>
    </mc:Choice>
  </mc:AlternateContent>
  <xr:revisionPtr revIDLastSave="0" documentId="13_ncr:1_{BB86394E-C009-1945-8D65-D08C28F96A37}" xr6:coauthVersionLast="47" xr6:coauthVersionMax="47" xr10:uidLastSave="{00000000-0000-0000-0000-000000000000}"/>
  <bookViews>
    <workbookView xWindow="0" yWindow="0" windowWidth="28800" windowHeight="18000" tabRatio="834" activeTab="1" xr2:uid="{00000000-000D-0000-FFFF-FFFF00000000}"/>
  </bookViews>
  <sheets>
    <sheet name="Summary" sheetId="4" r:id="rId1"/>
    <sheet name="Camera Network" sheetId="5" r:id="rId2"/>
    <sheet name="TrafCon" sheetId="7" r:id="rId3"/>
    <sheet name="Common Interface" sheetId="10" r:id="rId4"/>
    <sheet name="Fine Recovery" sheetId="9" r:id="rId5"/>
  </sheets>
  <externalReferences>
    <externalReference r:id="rId6"/>
  </externalReferences>
  <definedNames>
    <definedName name="Response">[1]Options!$A$1:$A$4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18" i="5" l="1"/>
  <c r="F216" i="5"/>
  <c r="G199" i="5"/>
  <c r="H199" i="5"/>
  <c r="H217" i="5" s="1"/>
  <c r="D52" i="4" s="1"/>
  <c r="I199" i="5"/>
  <c r="I217" i="5" s="1"/>
  <c r="E52" i="4" s="1"/>
  <c r="J199" i="5"/>
  <c r="J217" i="5" s="1"/>
  <c r="F52" i="4" s="1"/>
  <c r="K199" i="5"/>
  <c r="K217" i="5" s="1"/>
  <c r="G52" i="4" s="1"/>
  <c r="F199" i="5"/>
  <c r="C54" i="4"/>
  <c r="E23" i="7"/>
  <c r="E29" i="7"/>
  <c r="H12" i="7"/>
  <c r="G12" i="7"/>
  <c r="I12" i="7"/>
  <c r="J12" i="7"/>
  <c r="F12" i="7"/>
  <c r="F217" i="5" l="1"/>
  <c r="D217" i="5" s="1"/>
  <c r="H52" i="4" s="1"/>
  <c r="G217" i="5"/>
  <c r="C52" i="4" l="1"/>
  <c r="L217" i="5"/>
  <c r="F145" i="5"/>
  <c r="F144" i="5"/>
  <c r="F115" i="5" l="1"/>
  <c r="D14" i="9" l="1"/>
  <c r="H72" i="4"/>
  <c r="H73" i="4"/>
  <c r="H74" i="4"/>
  <c r="H71" i="4"/>
  <c r="D69" i="4"/>
  <c r="C69" i="4"/>
  <c r="F27" i="9"/>
  <c r="E26" i="9"/>
  <c r="H26" i="9"/>
  <c r="G69" i="4" s="1"/>
  <c r="G26" i="9"/>
  <c r="F69" i="4" s="1"/>
  <c r="F26" i="9"/>
  <c r="E69" i="4" s="1"/>
  <c r="E18" i="9"/>
  <c r="D67" i="4" s="1"/>
  <c r="F18" i="9"/>
  <c r="G18" i="9"/>
  <c r="F67" i="4" s="1"/>
  <c r="H18" i="9"/>
  <c r="D66" i="4"/>
  <c r="E66" i="4"/>
  <c r="F66" i="4"/>
  <c r="G66" i="4"/>
  <c r="C66" i="4"/>
  <c r="D65" i="4"/>
  <c r="E65" i="4"/>
  <c r="F65" i="4"/>
  <c r="G65" i="4"/>
  <c r="C68" i="4"/>
  <c r="C63" i="4"/>
  <c r="D62" i="4"/>
  <c r="G62" i="4"/>
  <c r="D61" i="4"/>
  <c r="G61" i="4"/>
  <c r="D60" i="4"/>
  <c r="G60" i="4"/>
  <c r="C58" i="4"/>
  <c r="D57" i="4"/>
  <c r="E57" i="4"/>
  <c r="F57" i="4"/>
  <c r="G57" i="4"/>
  <c r="D55" i="4"/>
  <c r="E55" i="4"/>
  <c r="F55" i="4"/>
  <c r="G55" i="4"/>
  <c r="D56" i="4"/>
  <c r="E56" i="4"/>
  <c r="F56" i="4"/>
  <c r="G56" i="4"/>
  <c r="D54" i="4"/>
  <c r="E54" i="4"/>
  <c r="F22" i="9"/>
  <c r="E68" i="4" s="1"/>
  <c r="G22" i="9"/>
  <c r="F68" i="4" s="1"/>
  <c r="H22" i="9"/>
  <c r="G68" i="4" s="1"/>
  <c r="E22" i="9"/>
  <c r="D68" i="4" s="1"/>
  <c r="D18" i="9"/>
  <c r="D27" i="9" s="1"/>
  <c r="D28" i="9" s="1"/>
  <c r="D29" i="9" s="1"/>
  <c r="D10" i="9"/>
  <c r="C65" i="4" s="1"/>
  <c r="F21" i="10"/>
  <c r="G21" i="10"/>
  <c r="F63" i="4" s="1"/>
  <c r="H21" i="10"/>
  <c r="H22" i="10" s="1"/>
  <c r="H23" i="10" s="1"/>
  <c r="H24" i="10" s="1"/>
  <c r="E21" i="10"/>
  <c r="D63" i="4" s="1"/>
  <c r="D17" i="10"/>
  <c r="C62" i="4" s="1"/>
  <c r="G17" i="10"/>
  <c r="F62" i="4" s="1"/>
  <c r="F17" i="10"/>
  <c r="E62" i="4" s="1"/>
  <c r="D13" i="10"/>
  <c r="C61" i="4" s="1"/>
  <c r="G13" i="10"/>
  <c r="F61" i="4" s="1"/>
  <c r="F13" i="10"/>
  <c r="E61" i="4" s="1"/>
  <c r="G9" i="10"/>
  <c r="F60" i="4" s="1"/>
  <c r="F9" i="10"/>
  <c r="E60" i="4" s="1"/>
  <c r="D9" i="10"/>
  <c r="C60" i="4" s="1"/>
  <c r="G32" i="7"/>
  <c r="E58" i="4" s="1"/>
  <c r="H32" i="7"/>
  <c r="F58" i="4" s="1"/>
  <c r="I32" i="7"/>
  <c r="I33" i="7" s="1"/>
  <c r="I34" i="7" s="1"/>
  <c r="I35" i="7" s="1"/>
  <c r="J32" i="7"/>
  <c r="J33" i="7" s="1"/>
  <c r="J34" i="7" s="1"/>
  <c r="J35" i="7" s="1"/>
  <c r="F32" i="7"/>
  <c r="F33" i="7" s="1"/>
  <c r="F34" i="7" s="1"/>
  <c r="F35" i="7" s="1"/>
  <c r="C56" i="4"/>
  <c r="E16" i="7"/>
  <c r="F54" i="4"/>
  <c r="G54" i="4"/>
  <c r="F129" i="5"/>
  <c r="H27" i="9" l="1"/>
  <c r="G27" i="9"/>
  <c r="G28" i="9" s="1"/>
  <c r="G29" i="9" s="1"/>
  <c r="H28" i="9"/>
  <c r="H29" i="9" s="1"/>
  <c r="C55" i="4"/>
  <c r="H55" i="4" s="1"/>
  <c r="E33" i="7"/>
  <c r="C67" i="4"/>
  <c r="H67" i="4" s="1"/>
  <c r="E27" i="9"/>
  <c r="E28" i="9" s="1"/>
  <c r="E29" i="9" s="1"/>
  <c r="G67" i="4"/>
  <c r="F28" i="9"/>
  <c r="F29" i="9" s="1"/>
  <c r="E67" i="4"/>
  <c r="D58" i="4"/>
  <c r="H62" i="4"/>
  <c r="H68" i="4"/>
  <c r="E34" i="7"/>
  <c r="E35" i="7" s="1"/>
  <c r="G33" i="7"/>
  <c r="G34" i="7" s="1"/>
  <c r="G35" i="7" s="1"/>
  <c r="C57" i="4"/>
  <c r="H57" i="4" s="1"/>
  <c r="H33" i="7"/>
  <c r="H34" i="7" s="1"/>
  <c r="H35" i="7" s="1"/>
  <c r="G58" i="4"/>
  <c r="H58" i="4" s="1"/>
  <c r="H61" i="4"/>
  <c r="H65" i="4"/>
  <c r="H66" i="4"/>
  <c r="H69" i="4"/>
  <c r="H60" i="4"/>
  <c r="F22" i="10"/>
  <c r="F23" i="10" s="1"/>
  <c r="F24" i="10" s="1"/>
  <c r="G63" i="4"/>
  <c r="E63" i="4"/>
  <c r="D22" i="10"/>
  <c r="D23" i="10" s="1"/>
  <c r="D24" i="10" s="1"/>
  <c r="E22" i="10"/>
  <c r="E23" i="10" s="1"/>
  <c r="E24" i="10" s="1"/>
  <c r="G22" i="10"/>
  <c r="G23" i="10" s="1"/>
  <c r="G24" i="10" s="1"/>
  <c r="H54" i="4"/>
  <c r="H56" i="4"/>
  <c r="H63" i="4" l="1"/>
  <c r="L205" i="5"/>
  <c r="L208" i="5"/>
  <c r="L209" i="5"/>
  <c r="L210" i="5"/>
  <c r="L211" i="5"/>
  <c r="L212" i="5"/>
  <c r="L213" i="5"/>
  <c r="L214" i="5"/>
  <c r="L215" i="5"/>
  <c r="L216" i="5"/>
  <c r="L207" i="5"/>
  <c r="F215" i="5"/>
  <c r="F214" i="5"/>
  <c r="F213" i="5"/>
  <c r="F212" i="5"/>
  <c r="F211" i="5"/>
  <c r="F210" i="5"/>
  <c r="F209" i="5"/>
  <c r="F208" i="5"/>
  <c r="F207" i="5"/>
  <c r="E216" i="5"/>
  <c r="E215" i="5"/>
  <c r="E214" i="5"/>
  <c r="E213" i="5"/>
  <c r="E212" i="5"/>
  <c r="E211" i="5"/>
  <c r="E210" i="5"/>
  <c r="E209" i="5"/>
  <c r="E208" i="5"/>
  <c r="E207" i="5"/>
  <c r="F205" i="5"/>
  <c r="E205" i="5"/>
  <c r="F218" i="5" l="1"/>
  <c r="E218" i="5"/>
  <c r="D212" i="5"/>
  <c r="H47" i="4" s="1"/>
  <c r="D205" i="5"/>
  <c r="D209" i="5"/>
  <c r="H44" i="4" s="1"/>
  <c r="D210" i="5"/>
  <c r="H45" i="4" s="1"/>
  <c r="D214" i="5"/>
  <c r="H49" i="4" s="1"/>
  <c r="D208" i="5"/>
  <c r="H43" i="4" s="1"/>
  <c r="D216" i="5"/>
  <c r="H51" i="4" s="1"/>
  <c r="D213" i="5"/>
  <c r="D207" i="5"/>
  <c r="H42" i="4" s="1"/>
  <c r="D211" i="5"/>
  <c r="H46" i="4" s="1"/>
  <c r="D215" i="5"/>
  <c r="H50" i="4" s="1"/>
  <c r="D42" i="4"/>
  <c r="E42" i="4"/>
  <c r="F42" i="4"/>
  <c r="G42" i="4"/>
  <c r="D43" i="4"/>
  <c r="E43" i="4"/>
  <c r="F43" i="4"/>
  <c r="G43" i="4"/>
  <c r="D44" i="4"/>
  <c r="E44" i="4"/>
  <c r="F44" i="4"/>
  <c r="G44" i="4"/>
  <c r="D45" i="4"/>
  <c r="E45" i="4"/>
  <c r="F45" i="4"/>
  <c r="G45" i="4"/>
  <c r="D46" i="4"/>
  <c r="E46" i="4"/>
  <c r="F46" i="4"/>
  <c r="G46" i="4"/>
  <c r="D47" i="4"/>
  <c r="E47" i="4"/>
  <c r="F47" i="4"/>
  <c r="G47" i="4"/>
  <c r="D48" i="4"/>
  <c r="E48" i="4"/>
  <c r="F48" i="4"/>
  <c r="G48" i="4"/>
  <c r="D49" i="4"/>
  <c r="E49" i="4"/>
  <c r="F49" i="4"/>
  <c r="G49" i="4"/>
  <c r="D50" i="4"/>
  <c r="E50" i="4"/>
  <c r="F50" i="4"/>
  <c r="G50" i="4"/>
  <c r="D51" i="4"/>
  <c r="E51" i="4"/>
  <c r="F51" i="4"/>
  <c r="G51" i="4"/>
  <c r="C43" i="4"/>
  <c r="C44" i="4"/>
  <c r="C45" i="4"/>
  <c r="C46" i="4"/>
  <c r="C47" i="4"/>
  <c r="C48" i="4"/>
  <c r="C49" i="4"/>
  <c r="C50" i="4"/>
  <c r="C51" i="4"/>
  <c r="C42" i="4"/>
  <c r="D40" i="4"/>
  <c r="E40" i="4"/>
  <c r="F40" i="4"/>
  <c r="G40" i="4"/>
  <c r="C40" i="4"/>
  <c r="C205" i="5"/>
  <c r="F131" i="5"/>
  <c r="D219" i="5" l="1"/>
  <c r="H40" i="4"/>
  <c r="C76" i="4"/>
  <c r="H48" i="4"/>
  <c r="E76" i="4"/>
  <c r="E77" i="4" s="1"/>
  <c r="E78" i="4" s="1"/>
  <c r="D76" i="4"/>
  <c r="D77" i="4" s="1"/>
  <c r="D78" i="4" s="1"/>
  <c r="G76" i="4"/>
  <c r="F76" i="4"/>
  <c r="F13" i="5"/>
  <c r="F77" i="4" l="1"/>
  <c r="F78" i="4" s="1"/>
  <c r="G77" i="4"/>
  <c r="G78" i="4" s="1"/>
  <c r="H76" i="4"/>
  <c r="C77" i="4"/>
  <c r="H77" i="4" l="1"/>
  <c r="C78" i="4"/>
  <c r="H78" i="4" s="1"/>
</calcChain>
</file>

<file path=xl/sharedStrings.xml><?xml version="1.0" encoding="utf-8"?>
<sst xmlns="http://schemas.openxmlformats.org/spreadsheetml/2006/main" count="751" uniqueCount="259">
  <si>
    <t>ENTER BIDDER NAME HERE</t>
  </si>
  <si>
    <t>NUMBER</t>
  </si>
  <si>
    <t>FUNCTION/FUNCTIONALITY</t>
  </si>
  <si>
    <t>Acquisition of integrated Traffic Contravention Management System (TCMS) for KZN Department of Transport</t>
  </si>
  <si>
    <t>Bidder Name:</t>
  </si>
  <si>
    <t>Average Speed over Distance (ASD)</t>
  </si>
  <si>
    <t>Camera's</t>
  </si>
  <si>
    <t>Automated Number Plate Recognition (ANPR)</t>
  </si>
  <si>
    <t>Traffic Contravention Management System (TCMS)</t>
  </si>
  <si>
    <t>Fixed Speed System</t>
  </si>
  <si>
    <t>Weigh in Motion (WIM)</t>
  </si>
  <si>
    <t>Weighbridge</t>
  </si>
  <si>
    <t>Fixed Deck</t>
  </si>
  <si>
    <t>Traffic Management Intelligence</t>
  </si>
  <si>
    <t>Remote Monitoring/Query</t>
  </si>
  <si>
    <t>Fine Recovery</t>
  </si>
  <si>
    <t>Traffic Control Center</t>
  </si>
  <si>
    <t>Traffic Offence Processing</t>
  </si>
  <si>
    <t>Fines</t>
  </si>
  <si>
    <t>Summons</t>
  </si>
  <si>
    <t>Warrants of Arrest</t>
  </si>
  <si>
    <t>Court Processes</t>
  </si>
  <si>
    <t>Reference Document</t>
  </si>
  <si>
    <t>REFER TO THE FOLLOWING DOCUMENT:</t>
  </si>
  <si>
    <t>BID DOC REF:</t>
  </si>
  <si>
    <t>OVERVIEW OF FUNCTIONALITY</t>
  </si>
  <si>
    <t>Pseudo Camera / Flashers</t>
  </si>
  <si>
    <t>PAYMENT</t>
  </si>
  <si>
    <t>REFERS</t>
  </si>
  <si>
    <t>ITEM</t>
  </si>
  <si>
    <t>DESCRIPTION</t>
  </si>
  <si>
    <t>NO.</t>
  </si>
  <si>
    <t>UNIT</t>
  </si>
  <si>
    <t xml:space="preserve"> RATE </t>
  </si>
  <si>
    <t>AMOUNT</t>
  </si>
  <si>
    <t>INFRASTRUCTURE</t>
  </si>
  <si>
    <t>MONTHLY AMOUNT</t>
  </si>
  <si>
    <t>TO</t>
  </si>
  <si>
    <t>NO</t>
  </si>
  <si>
    <t>Month</t>
  </si>
  <si>
    <t>TOTAL CARRIED FORWARD TO SUMMARY OF SCHEDULE OF QUANTITIES</t>
  </si>
  <si>
    <t>Section A: National Route 3 between Cato Ridge and Van Reenen’s Pass</t>
  </si>
  <si>
    <t>Establishment of an ASD System and Service</t>
  </si>
  <si>
    <t>1,1</t>
  </si>
  <si>
    <t>Supply, delivery and installation of cantilever poles</t>
  </si>
  <si>
    <t>No</t>
  </si>
  <si>
    <t xml:space="preserve">  -   </t>
  </si>
  <si>
    <t>Supply, install, operate and maintain an ASD station</t>
  </si>
  <si>
    <t>An ASD Station Monitoring two lanes and shoulders</t>
  </si>
  <si>
    <t>An ASD Station Monitoring three lanes and shoulders</t>
  </si>
  <si>
    <t>Supply, install and maintain an imitation ASD station</t>
  </si>
  <si>
    <t>Supply and install ASD information signs</t>
  </si>
  <si>
    <t>-</t>
  </si>
  <si>
    <t xml:space="preserve">Section B: National Route 3 between Cato Ridge and the Four Level Interchange </t>
  </si>
  <si>
    <t xml:space="preserve">   </t>
  </si>
  <si>
    <t> TOTAL CARRIED FORWARD TO SUMMARY OF SCHEDULE OF QUANTITIES</t>
  </si>
  <si>
    <t> R</t>
  </si>
  <si>
    <t>Section C: National Route 2 between Illovo River to Umtenweni</t>
  </si>
  <si>
    <t>An ASD Station Monitoring a single lane and shoulders</t>
  </si>
  <si>
    <t xml:space="preserve">   -   </t>
  </si>
  <si>
    <t xml:space="preserve">Section D: Metropolitan Route M13 between Key Ridge and St Johns </t>
  </si>
  <si>
    <t xml:space="preserve"> - </t>
  </si>
  <si>
    <t>4.3.1</t>
  </si>
  <si>
    <t>Establishment of Benchmark Traffic Monitoring Stations and Service</t>
  </si>
  <si>
    <t>Benchmark traffic monitoring stations data collection</t>
  </si>
  <si>
    <t>Establishment of Fixed Location Speed Enforcement Sites</t>
  </si>
  <si>
    <t>Fixed Location Speed Enforcement Equipment</t>
  </si>
  <si>
    <t>Establishment of Weigh-in-Motion Traffic Monitoring Stations and Service</t>
  </si>
  <si>
    <t>Weigh-in-motion data collection</t>
  </si>
  <si>
    <t>Establishment of Fixed and Mobile Remote Monitoring Systems</t>
  </si>
  <si>
    <t>Supply and maintain Fixed Remote Monitoring Systems</t>
  </si>
  <si>
    <t>Supply and maintain Portable Remote Monitoring Systems</t>
  </si>
  <si>
    <t>Provide training workshops every 2 months</t>
  </si>
  <si>
    <t>Each</t>
  </si>
  <si>
    <t>Provision of Automatic Number Plate Recognition (ANPR) Systems for Vehicles</t>
  </si>
  <si>
    <t>Supply, Install and Maintain ANPR systems in Department owned vehicles</t>
  </si>
  <si>
    <t xml:space="preserve"> Rate Only </t>
  </si>
  <si>
    <t>An ASD Station Monitoring four lanes and shoulders</t>
  </si>
  <si>
    <t>Establishment of Fixed and Portable Remote Monitoring Systems</t>
  </si>
  <si>
    <t>Provide Ad hoc Training</t>
  </si>
  <si>
    <t>Maintain Department owned ANPR systems</t>
  </si>
  <si>
    <t>Install and Commission - ANPR equipment into a vehicle</t>
  </si>
  <si>
    <t>Remove and de-commission - ANPR equipment into a vehicle</t>
  </si>
  <si>
    <t>General</t>
  </si>
  <si>
    <t>Relocation of an existing ASD station</t>
  </si>
  <si>
    <t xml:space="preserve"> QUANTITY</t>
  </si>
  <si>
    <t>Section C: National Route 2 between Illovo River to Umtentweni</t>
  </si>
  <si>
    <t>Weigh-in-Motion Traffic Monitoring Sites</t>
  </si>
  <si>
    <t>Fixed and Portable Remote Monitoring Systems</t>
  </si>
  <si>
    <t>Automatic Number Plate Recognition (ANPR) Vehicles</t>
  </si>
  <si>
    <t>Average Speed Determination System</t>
  </si>
  <si>
    <t>Fixed Location Speed Enforcement</t>
  </si>
  <si>
    <t>Benchmark Traffic Monitoring Sites</t>
  </si>
  <si>
    <t>1.1, 1.2, 1.3</t>
  </si>
  <si>
    <t>Application Licensing</t>
  </si>
  <si>
    <t>QTY</t>
  </si>
  <si>
    <t>Administrator: Department (4 users)</t>
  </si>
  <si>
    <t>TrafCon module (300 users)</t>
  </si>
  <si>
    <t>Image Processing module (40 users)</t>
  </si>
  <si>
    <t>Weigh-bridge module (150 users)</t>
  </si>
  <si>
    <t>Customisation</t>
  </si>
  <si>
    <t>Implementation</t>
  </si>
  <si>
    <t>Change Management (5 sessions x 20 users)</t>
  </si>
  <si>
    <t>User Testing (5 users)</t>
  </si>
  <si>
    <t>Post-implementation support (3 months)</t>
  </si>
  <si>
    <t>1.4, 1.5, 1.6, 1.7</t>
  </si>
  <si>
    <t>Application Support and Maintenance (per annum x 4 years)</t>
  </si>
  <si>
    <t>Cost Summary</t>
  </si>
  <si>
    <t>Post Implementation Operational Support</t>
  </si>
  <si>
    <t>Development</t>
  </si>
  <si>
    <t>Interface Development</t>
  </si>
  <si>
    <t>Other cost elements</t>
  </si>
  <si>
    <t>Skills Transfer</t>
  </si>
  <si>
    <t>Administrator Training:</t>
  </si>
  <si>
    <t>Y2</t>
  </si>
  <si>
    <t>Y3</t>
  </si>
  <si>
    <t>Y4</t>
  </si>
  <si>
    <t>Y5</t>
  </si>
  <si>
    <t>DEVELOPMENT &amp; IMPLEMENTATION</t>
  </si>
  <si>
    <t>Query Functionality</t>
  </si>
  <si>
    <t>Establishment and Maintenance of Query Functionality</t>
  </si>
  <si>
    <t>Establishment of Query Functionality and Service</t>
  </si>
  <si>
    <t>Cost Element</t>
  </si>
  <si>
    <t>Application Licensing (per annum x 4 years)</t>
  </si>
  <si>
    <t>VAT @ 14%</t>
  </si>
  <si>
    <t>TOTAL (incl. VAT)</t>
  </si>
  <si>
    <t>Y1</t>
  </si>
  <si>
    <t>TOTAL</t>
  </si>
  <si>
    <t>Integration Implementation</t>
  </si>
  <si>
    <t>System Testing</t>
  </si>
  <si>
    <t>QTY TYPE</t>
  </si>
  <si>
    <t>Number of users</t>
  </si>
  <si>
    <t>Number of sessions</t>
  </si>
  <si>
    <t>Months</t>
  </si>
  <si>
    <t>Years</t>
  </si>
  <si>
    <t>Cycles</t>
  </si>
  <si>
    <t>COST ITEM</t>
  </si>
  <si>
    <t>Number of delegates</t>
  </si>
  <si>
    <t>TOTALS</t>
  </si>
  <si>
    <t>Establishment and Operation of an  Integrated Camera Network Management Capability</t>
  </si>
  <si>
    <t>Columns in grey shading indicate that no costing is to be provided for these cost items</t>
  </si>
  <si>
    <t>Integrated Camera Network Management Capability</t>
  </si>
  <si>
    <t>Camera Network</t>
  </si>
  <si>
    <t>Costs spanning multiple years must make provision for annual increase at CPI rate</t>
  </si>
  <si>
    <t>The detailed costing must correlate with summary costing</t>
  </si>
  <si>
    <t>Summary of Schedule of Quantities</t>
  </si>
  <si>
    <t xml:space="preserve"> Benchmark Traffic Monitoring Sites</t>
  </si>
  <si>
    <t xml:space="preserve"> Fixed Location Speed Enforcement</t>
  </si>
  <si>
    <t>Query Database System</t>
  </si>
  <si>
    <t>A: TOTAL INFRASTRUCTURE AMOUNT OVER 5 YEARS</t>
  </si>
  <si>
    <t>B: TOTAL NON-INFRASTRUCTURE AMOUNT OVER 5 YEARS</t>
  </si>
  <si>
    <t>A+B =  C
TOTAL BID AMOUNT OVER 5 YEARS</t>
  </si>
  <si>
    <t>Y1 TOTAL COSTS (Y1 portion of C)</t>
  </si>
  <si>
    <t>Y2 TOTAL COSTS (Y2 portion of C)</t>
  </si>
  <si>
    <t>Y3 TOTAL COSTS (Y3 portion of C)</t>
  </si>
  <si>
    <t>Y4 TOTAL COSTS (Y4 portion of C)</t>
  </si>
  <si>
    <t>Y5 TOTAL COSTS (Y5 portion of C)</t>
  </si>
  <si>
    <t>Solution development and implementation to be completed in a maximum allowable timeframe of 12 months.</t>
  </si>
  <si>
    <t>After go-live Application Support and Maintenance will be in effect for a period of 4 years.</t>
  </si>
  <si>
    <t>Dev and Implementation</t>
  </si>
  <si>
    <t>Y1 post go-live</t>
  </si>
  <si>
    <t>Y2 post go-live</t>
  </si>
  <si>
    <t>Y3 post go-live</t>
  </si>
  <si>
    <t>Y4 post go-live</t>
  </si>
  <si>
    <t>Per Specification</t>
  </si>
  <si>
    <t>Application Implementation Training</t>
  </si>
  <si>
    <t>CROSS CHECK - MUST EQUAL TO C</t>
  </si>
  <si>
    <t>Interface Support and Maintenance</t>
  </si>
  <si>
    <t>Dependent on approach and platform of bidder - See requirements in spec section 5 defining the licenses that are to be provided by KZN DoT. Any other licenses required are to be included in bid price.</t>
  </si>
  <si>
    <t>Any applicable licenses not provided by KZN DoT</t>
  </si>
  <si>
    <t>As per bidder's proposed platform</t>
  </si>
  <si>
    <t>There will however be a need to develop the design specifications for all the interfaces within a period of 2 months so that other solution components (refer TCMS RFB document) that are dependent on these interfaces can continue with development whilst the interface development continues in parallel.</t>
  </si>
  <si>
    <t>Implementation Training</t>
  </si>
  <si>
    <t>Common Interface</t>
  </si>
  <si>
    <t>Interface development</t>
  </si>
  <si>
    <t>Interface Support and Maintenance (per annum x 4 years)</t>
  </si>
  <si>
    <t>Interface Implementation Training</t>
  </si>
  <si>
    <t>Other costs related to interfaces</t>
  </si>
  <si>
    <t>Support and Maintenance (per annum x 4 years)</t>
  </si>
  <si>
    <t>Flashers - per flasher per month - includes rotating all devices weekly + produce monthly management report</t>
  </si>
  <si>
    <t>3 monthly speed site maintenance (incl piezo sensors) - 60 months / 3 monthly maintenance = 20</t>
  </si>
  <si>
    <t>Mobile app with payment processing capability</t>
  </si>
  <si>
    <t>Website Development and mobi-site development with payment processing capability</t>
  </si>
  <si>
    <t>Administration and Reporting module</t>
  </si>
  <si>
    <t>See requirements in spec section 5.1.6 with regards to support and maintenance costs for devices. All costs associated with implementing this requirement are to be factored into overall bid price</t>
  </si>
  <si>
    <t>SUB- TOTAL</t>
  </si>
  <si>
    <t>TOTAL (excl. VAT)</t>
  </si>
  <si>
    <t>TOTAL CARRIED FORWARD TO OVERALL BID PRICE (VAT EXCL)</t>
  </si>
  <si>
    <t>Development and Implementation</t>
  </si>
  <si>
    <t>Other costs related elements</t>
  </si>
  <si>
    <t>Re-imbursed only for revenue recovered above the current collection rate, at a per transaction fee. I.e. (Total number of recovered fines - current number of fines recovered) x Bidder's transaction fee</t>
  </si>
  <si>
    <t>For costing purposes the following volumes should be used however re-imbursement will be based on actuals
I.e. Cost = Bidders transaction Fee x indicative volumes below
Dev and Implementation: 5000
Y1: 6000
Y2: 7000
Y3: 8000
Y4: 9000
Y5: 10000</t>
  </si>
  <si>
    <t>Fine Recovery Fee (Optional)</t>
  </si>
  <si>
    <t>See RFB doc 1.2.2</t>
  </si>
  <si>
    <t>See RFB doc 1.2.3</t>
  </si>
  <si>
    <t>See RFB doc 1.2.4</t>
  </si>
  <si>
    <t>See RFB doc 1.2.5</t>
  </si>
  <si>
    <t>Business Super User x 10</t>
  </si>
  <si>
    <t>IT – Interfaces and networks x 3</t>
  </si>
  <si>
    <t>IT – Technical, Infrastructure, Platform Support x 5</t>
  </si>
  <si>
    <t>IT – Application Support x 5</t>
  </si>
  <si>
    <t>TOTAL BID PRICE</t>
  </si>
  <si>
    <t>TOTAL: 11
9 Defined interfaces
2 additional interfaces to be developed in Y2 and Y3</t>
  </si>
  <si>
    <t>Weigh-in-motion data collection - existing sites</t>
  </si>
  <si>
    <t>Weigh-in-motion data collection - additional sites</t>
  </si>
  <si>
    <t>Full Solution Support and Maintenance - includes hosting costs if hosted solution is proposed by bidder</t>
  </si>
  <si>
    <t>Fine Recovery Service (Optional)</t>
  </si>
  <si>
    <t>Fine Recovery Service</t>
  </si>
  <si>
    <t>Costing model serves as a template only. Bidder is responsible to ensure that costs are correctly calculated and correctly transposed to the summary sheet.</t>
  </si>
  <si>
    <t>RFB Doc Figure 2 Reference:</t>
  </si>
  <si>
    <t>1.1, 1.2, 1.3, 1.7</t>
  </si>
  <si>
    <t>1.4, 1.5, 1.6</t>
  </si>
  <si>
    <t>3      Integrated Camera Network Management Capability</t>
  </si>
  <si>
    <t>4      Average Speed Determination System</t>
  </si>
  <si>
    <t>4.3.2</t>
  </si>
  <si>
    <t>4.3.4</t>
  </si>
  <si>
    <t>4.3.3</t>
  </si>
  <si>
    <t>5     Benchmark Traffic Monitoring Sites</t>
  </si>
  <si>
    <t>PAYMENT
REFERS TO</t>
  </si>
  <si>
    <t>ITEM NO</t>
  </si>
  <si>
    <t>Establishment and Operation of  Integrated Camera Network Management Capability</t>
  </si>
  <si>
    <t>6   Fixed Location Speed Enforcement</t>
  </si>
  <si>
    <t xml:space="preserve">7     Weigh-in-Motion Traffic Monitoring </t>
  </si>
  <si>
    <t>8    Query Functionality</t>
  </si>
  <si>
    <t>9  Fixed and Portable Remote Monitoring Systems</t>
  </si>
  <si>
    <t>9.3.3</t>
  </si>
  <si>
    <t>9.3.1</t>
  </si>
  <si>
    <t>9.3.2</t>
  </si>
  <si>
    <t>10    Automatic Number Plate Recognition (ANPR) Vehicles</t>
  </si>
  <si>
    <t>Spec Ref Number:</t>
  </si>
  <si>
    <t>App must be developed and implemented within 12 months at maximum, and thereafter support and maintenance for remaining 4 years contract duration.</t>
  </si>
  <si>
    <t xml:space="preserve">Traffic Law Enforcement app </t>
  </si>
  <si>
    <t>Application Support and Maintenance including App</t>
  </si>
  <si>
    <t>Traffic Law Enforcement app (if applicable)</t>
  </si>
  <si>
    <t>Licensing</t>
  </si>
  <si>
    <t>User Training</t>
  </si>
  <si>
    <t>Support and Maintenance</t>
  </si>
  <si>
    <t>Development and customisation</t>
  </si>
  <si>
    <t>Traffic Law Enforcement app  training</t>
  </si>
  <si>
    <t>Change Management (10 sessions)</t>
  </si>
  <si>
    <t>Spec Ref</t>
  </si>
  <si>
    <t>Cost Type</t>
  </si>
  <si>
    <t>Post-implementation support (6 months)</t>
  </si>
  <si>
    <t>TO 
(See Spec)</t>
  </si>
  <si>
    <t>Enhanced Mobile Monitoring App</t>
  </si>
  <si>
    <t>Enhanced Mobile Monitoring App (if applicable)</t>
  </si>
  <si>
    <t>11    Enhanced Mobile Monitoring App</t>
  </si>
  <si>
    <t>10.2.1</t>
  </si>
  <si>
    <t>10.2.2</t>
  </si>
  <si>
    <t>10.2.3</t>
  </si>
  <si>
    <t>Support and maintenance for additional users</t>
  </si>
  <si>
    <t>Additional user licenses (if applicable)</t>
  </si>
  <si>
    <t>4.9       Expansion of Integrated Traffic Information Systems, WIMS and fixed ANPR site and Services</t>
  </si>
  <si>
    <t>Supply, Install and Maintain ANPR systems in Department owned vehicles and fixed sites</t>
  </si>
  <si>
    <t>Provision of Automatic Number Plate Recognition (ANPR) Systems for Vehicles and fixed sites</t>
  </si>
  <si>
    <t>Rate Only</t>
  </si>
  <si>
    <t>Establishment and maintenace of a new WIMS site</t>
  </si>
  <si>
    <t>R</t>
  </si>
  <si>
    <t>ZNB02762/00000/00/HOD/GEN/25/T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</si>
</sst>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&quot;\ #,##0.00"/>
    <numFmt numFmtId="165" formatCode="&quot;R&quot;\ #,##0"/>
  </numFmts>
  <fonts count="1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Verdana"/>
      <family val="2"/>
    </font>
    <font>
      <b/>
      <u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rgb="FF000000"/>
      <name val="Verdana"/>
      <family val="2"/>
    </font>
    <font>
      <sz val="11"/>
      <name val="Calibri"/>
      <family val="2"/>
      <scheme val="minor"/>
    </font>
    <font>
      <sz val="10"/>
      <color theme="1"/>
      <name val="Times New Roman"/>
      <family val="1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4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2">
    <xf numFmtId="0" fontId="0" fillId="0" borderId="0" xfId="0"/>
    <xf numFmtId="0" fontId="0" fillId="0" borderId="0" xfId="0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10" xfId="0" applyFont="1" applyFill="1" applyBorder="1"/>
    <xf numFmtId="0" fontId="2" fillId="4" borderId="10" xfId="0" applyFont="1" applyFill="1" applyBorder="1" applyAlignment="1">
      <alignment horizontal="left" vertical="center"/>
    </xf>
    <xf numFmtId="0" fontId="0" fillId="0" borderId="13" xfId="0" applyBorder="1"/>
    <xf numFmtId="0" fontId="0" fillId="0" borderId="14" xfId="0" applyBorder="1"/>
    <xf numFmtId="0" fontId="1" fillId="0" borderId="0" xfId="0" applyFont="1" applyBorder="1"/>
    <xf numFmtId="0" fontId="0" fillId="0" borderId="0" xfId="0" applyBorder="1"/>
    <xf numFmtId="0" fontId="2" fillId="4" borderId="11" xfId="0" applyFont="1" applyFill="1" applyBorder="1"/>
    <xf numFmtId="0" fontId="2" fillId="4" borderId="15" xfId="0" applyFont="1" applyFill="1" applyBorder="1"/>
    <xf numFmtId="0" fontId="2" fillId="4" borderId="10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2" fillId="4" borderId="18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0" fillId="0" borderId="23" xfId="0" applyBorder="1"/>
    <xf numFmtId="0" fontId="0" fillId="5" borderId="13" xfId="0" applyFont="1" applyFill="1" applyBorder="1"/>
    <xf numFmtId="0" fontId="0" fillId="5" borderId="0" xfId="0" applyFont="1" applyFill="1" applyBorder="1"/>
    <xf numFmtId="0" fontId="0" fillId="5" borderId="0" xfId="0" applyFont="1" applyFill="1"/>
    <xf numFmtId="0" fontId="0" fillId="5" borderId="0" xfId="0" applyFont="1" applyFill="1" applyAlignment="1">
      <alignment wrapText="1"/>
    </xf>
    <xf numFmtId="0" fontId="0" fillId="5" borderId="13" xfId="0" applyFont="1" applyFill="1" applyBorder="1" applyAlignment="1">
      <alignment wrapText="1"/>
    </xf>
    <xf numFmtId="0" fontId="2" fillId="5" borderId="13" xfId="0" applyFont="1" applyFill="1" applyBorder="1" applyAlignment="1">
      <alignment vertical="center"/>
    </xf>
    <xf numFmtId="0" fontId="2" fillId="5" borderId="13" xfId="0" applyFont="1" applyFill="1" applyBorder="1" applyAlignment="1">
      <alignment horizontal="center" vertical="center"/>
    </xf>
    <xf numFmtId="0" fontId="0" fillId="5" borderId="13" xfId="0" applyFont="1" applyFill="1" applyBorder="1" applyAlignment="1">
      <alignment vertical="center"/>
    </xf>
    <xf numFmtId="0" fontId="0" fillId="5" borderId="13" xfId="0" applyFont="1" applyFill="1" applyBorder="1" applyAlignment="1">
      <alignment vertical="center" wrapText="1"/>
    </xf>
    <xf numFmtId="0" fontId="0" fillId="5" borderId="13" xfId="0" applyFont="1" applyFill="1" applyBorder="1" applyAlignment="1">
      <alignment horizontal="center" vertical="center"/>
    </xf>
    <xf numFmtId="0" fontId="0" fillId="5" borderId="0" xfId="0" applyFont="1" applyFill="1" applyBorder="1" applyAlignment="1">
      <alignment horizontal="left" vertical="center" wrapText="1"/>
    </xf>
    <xf numFmtId="0" fontId="2" fillId="5" borderId="13" xfId="0" applyFont="1" applyFill="1" applyBorder="1" applyAlignment="1">
      <alignment vertical="center" wrapText="1"/>
    </xf>
    <xf numFmtId="0" fontId="0" fillId="5" borderId="13" xfId="0" applyFont="1" applyFill="1" applyBorder="1" applyAlignment="1">
      <alignment horizontal="right" vertical="center"/>
    </xf>
    <xf numFmtId="0" fontId="0" fillId="5" borderId="0" xfId="0" applyFont="1" applyFill="1" applyBorder="1" applyAlignment="1">
      <alignment vertical="center"/>
    </xf>
    <xf numFmtId="0" fontId="0" fillId="5" borderId="13" xfId="0" applyFont="1" applyFill="1" applyBorder="1" applyAlignment="1">
      <alignment vertical="top"/>
    </xf>
    <xf numFmtId="0" fontId="0" fillId="5" borderId="0" xfId="0" applyFont="1" applyFill="1" applyBorder="1" applyAlignment="1">
      <alignment horizontal="right" vertical="center"/>
    </xf>
    <xf numFmtId="0" fontId="0" fillId="5" borderId="13" xfId="0" applyFont="1" applyFill="1" applyBorder="1" applyAlignment="1">
      <alignment vertical="top" wrapText="1"/>
    </xf>
    <xf numFmtId="0" fontId="0" fillId="5" borderId="13" xfId="0" applyFont="1" applyFill="1" applyBorder="1" applyAlignment="1">
      <alignment horizontal="justify" vertical="center"/>
    </xf>
    <xf numFmtId="0" fontId="2" fillId="5" borderId="0" xfId="0" applyFont="1" applyFill="1" applyBorder="1" applyAlignment="1">
      <alignment vertical="center"/>
    </xf>
    <xf numFmtId="3" fontId="0" fillId="5" borderId="13" xfId="0" applyNumberFormat="1" applyFont="1" applyFill="1" applyBorder="1" applyAlignment="1">
      <alignment horizontal="center" vertical="center"/>
    </xf>
    <xf numFmtId="0" fontId="0" fillId="5" borderId="0" xfId="0" applyFont="1" applyFill="1" applyBorder="1" applyAlignment="1">
      <alignment vertical="center" wrapText="1"/>
    </xf>
    <xf numFmtId="0" fontId="0" fillId="5" borderId="0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vertical="center"/>
    </xf>
    <xf numFmtId="0" fontId="0" fillId="5" borderId="0" xfId="0" applyFont="1" applyFill="1" applyBorder="1" applyAlignment="1">
      <alignment vertical="top"/>
    </xf>
    <xf numFmtId="0" fontId="1" fillId="5" borderId="13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vertical="center"/>
    </xf>
    <xf numFmtId="3" fontId="0" fillId="5" borderId="13" xfId="0" applyNumberFormat="1" applyFont="1" applyFill="1" applyBorder="1" applyAlignment="1">
      <alignment vertical="center"/>
    </xf>
    <xf numFmtId="0" fontId="1" fillId="5" borderId="0" xfId="0" applyFont="1" applyFill="1" applyBorder="1" applyAlignment="1">
      <alignment vertical="center" wrapText="1"/>
    </xf>
    <xf numFmtId="3" fontId="1" fillId="5" borderId="0" xfId="0" applyNumberFormat="1" applyFont="1" applyFill="1" applyBorder="1" applyAlignment="1">
      <alignment horizontal="center" vertical="center"/>
    </xf>
    <xf numFmtId="0" fontId="0" fillId="4" borderId="13" xfId="0" applyFont="1" applyFill="1" applyBorder="1"/>
    <xf numFmtId="0" fontId="0" fillId="4" borderId="13" xfId="0" applyFont="1" applyFill="1" applyBorder="1" applyAlignment="1">
      <alignment vertical="center"/>
    </xf>
    <xf numFmtId="0" fontId="0" fillId="4" borderId="13" xfId="0" applyFont="1" applyFill="1" applyBorder="1" applyAlignment="1">
      <alignment vertical="center" wrapText="1"/>
    </xf>
    <xf numFmtId="0" fontId="0" fillId="4" borderId="13" xfId="0" applyFont="1" applyFill="1" applyBorder="1" applyAlignment="1">
      <alignment horizontal="center" vertical="center"/>
    </xf>
    <xf numFmtId="0" fontId="0" fillId="4" borderId="13" xfId="0" applyFont="1" applyFill="1" applyBorder="1" applyAlignment="1">
      <alignment horizontal="left" vertical="center"/>
    </xf>
    <xf numFmtId="0" fontId="0" fillId="4" borderId="13" xfId="0" applyFont="1" applyFill="1" applyBorder="1" applyAlignment="1">
      <alignment horizontal="left" vertical="center" wrapText="1"/>
    </xf>
    <xf numFmtId="0" fontId="0" fillId="4" borderId="13" xfId="0" applyFont="1" applyFill="1" applyBorder="1" applyAlignment="1">
      <alignment horizontal="right" vertical="center"/>
    </xf>
    <xf numFmtId="164" fontId="0" fillId="0" borderId="13" xfId="0" applyNumberFormat="1" applyBorder="1"/>
    <xf numFmtId="0" fontId="0" fillId="0" borderId="13" xfId="0" applyFill="1" applyBorder="1"/>
    <xf numFmtId="0" fontId="0" fillId="0" borderId="13" xfId="0" applyFont="1" applyBorder="1"/>
    <xf numFmtId="0" fontId="9" fillId="7" borderId="13" xfId="0" applyFont="1" applyFill="1" applyBorder="1" applyAlignment="1">
      <alignment horizontal="justify" vertical="center" wrapText="1"/>
    </xf>
    <xf numFmtId="0" fontId="9" fillId="0" borderId="0" xfId="0" applyFont="1" applyBorder="1" applyAlignment="1">
      <alignment horizontal="justify" vertical="center" wrapText="1"/>
    </xf>
    <xf numFmtId="0" fontId="8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left" indent="3"/>
    </xf>
    <xf numFmtId="0" fontId="0" fillId="0" borderId="13" xfId="0" applyBorder="1" applyAlignment="1">
      <alignment horizontal="left"/>
    </xf>
    <xf numFmtId="0" fontId="0" fillId="0" borderId="13" xfId="0" applyBorder="1" applyAlignment="1">
      <alignment horizontal="right"/>
    </xf>
    <xf numFmtId="0" fontId="0" fillId="0" borderId="13" xfId="0" applyFont="1" applyBorder="1" applyAlignment="1">
      <alignment horizontal="left"/>
    </xf>
    <xf numFmtId="0" fontId="2" fillId="4" borderId="13" xfId="0" applyFont="1" applyFill="1" applyBorder="1"/>
    <xf numFmtId="0" fontId="0" fillId="4" borderId="13" xfId="0" applyFill="1" applyBorder="1"/>
    <xf numFmtId="0" fontId="0" fillId="5" borderId="2" xfId="0" applyFont="1" applyFill="1" applyBorder="1" applyAlignment="1">
      <alignment horizontal="center" vertical="center" wrapText="1"/>
    </xf>
    <xf numFmtId="0" fontId="0" fillId="5" borderId="4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3" xfId="0" applyBorder="1" applyAlignment="1">
      <alignment wrapText="1"/>
    </xf>
    <xf numFmtId="0" fontId="2" fillId="5" borderId="13" xfId="0" applyFont="1" applyFill="1" applyBorder="1" applyAlignment="1">
      <alignment vertical="center"/>
    </xf>
    <xf numFmtId="0" fontId="2" fillId="4" borderId="13" xfId="0" applyFont="1" applyFill="1" applyBorder="1" applyAlignment="1">
      <alignment horizontal="center"/>
    </xf>
    <xf numFmtId="0" fontId="0" fillId="4" borderId="0" xfId="0" applyFont="1" applyFill="1"/>
    <xf numFmtId="0" fontId="2" fillId="5" borderId="13" xfId="0" applyFont="1" applyFill="1" applyBorder="1" applyAlignment="1">
      <alignment wrapText="1"/>
    </xf>
    <xf numFmtId="0" fontId="2" fillId="5" borderId="13" xfId="0" applyFont="1" applyFill="1" applyBorder="1" applyAlignment="1"/>
    <xf numFmtId="0" fontId="13" fillId="0" borderId="13" xfId="0" applyFont="1" applyBorder="1" applyAlignment="1">
      <alignment vertical="center"/>
    </xf>
    <xf numFmtId="0" fontId="13" fillId="5" borderId="0" xfId="0" applyFont="1" applyFill="1" applyBorder="1" applyAlignment="1">
      <alignment vertical="center"/>
    </xf>
    <xf numFmtId="0" fontId="11" fillId="5" borderId="0" xfId="0" applyFont="1" applyFill="1"/>
    <xf numFmtId="0" fontId="13" fillId="0" borderId="13" xfId="0" applyFont="1" applyBorder="1" applyAlignment="1">
      <alignment vertical="center" wrapText="1"/>
    </xf>
    <xf numFmtId="0" fontId="13" fillId="0" borderId="23" xfId="0" applyFont="1" applyBorder="1" applyAlignment="1">
      <alignment vertical="center"/>
    </xf>
    <xf numFmtId="0" fontId="13" fillId="0" borderId="23" xfId="0" applyFont="1" applyBorder="1" applyAlignment="1">
      <alignment vertical="center" wrapText="1"/>
    </xf>
    <xf numFmtId="0" fontId="13" fillId="5" borderId="29" xfId="0" applyFont="1" applyFill="1" applyBorder="1" applyAlignment="1">
      <alignment vertical="center"/>
    </xf>
    <xf numFmtId="0" fontId="11" fillId="5" borderId="34" xfId="0" applyFont="1" applyFill="1" applyBorder="1"/>
    <xf numFmtId="0" fontId="13" fillId="5" borderId="26" xfId="0" applyFont="1" applyFill="1" applyBorder="1" applyAlignment="1">
      <alignment vertical="center"/>
    </xf>
    <xf numFmtId="0" fontId="13" fillId="5" borderId="30" xfId="0" applyFont="1" applyFill="1" applyBorder="1" applyAlignment="1">
      <alignment vertical="center"/>
    </xf>
    <xf numFmtId="0" fontId="11" fillId="4" borderId="23" xfId="0" applyFont="1" applyFill="1" applyBorder="1"/>
    <xf numFmtId="0" fontId="14" fillId="4" borderId="15" xfId="0" applyFont="1" applyFill="1" applyBorder="1" applyAlignment="1">
      <alignment vertical="center"/>
    </xf>
    <xf numFmtId="0" fontId="14" fillId="4" borderId="25" xfId="0" applyFont="1" applyFill="1" applyBorder="1" applyAlignment="1">
      <alignment vertical="center"/>
    </xf>
    <xf numFmtId="0" fontId="14" fillId="4" borderId="23" xfId="0" applyFont="1" applyFill="1" applyBorder="1" applyAlignment="1">
      <alignment vertical="center"/>
    </xf>
    <xf numFmtId="0" fontId="0" fillId="5" borderId="13" xfId="0" applyFont="1" applyFill="1" applyBorder="1" applyAlignment="1">
      <alignment horizontal="left" vertical="center"/>
    </xf>
    <xf numFmtId="0" fontId="10" fillId="5" borderId="13" xfId="0" applyFont="1" applyFill="1" applyBorder="1" applyAlignment="1">
      <alignment horizontal="left" vertical="center"/>
    </xf>
    <xf numFmtId="0" fontId="13" fillId="8" borderId="13" xfId="0" applyFont="1" applyFill="1" applyBorder="1" applyAlignment="1">
      <alignment vertical="center"/>
    </xf>
    <xf numFmtId="0" fontId="14" fillId="8" borderId="23" xfId="0" applyFont="1" applyFill="1" applyBorder="1" applyAlignment="1">
      <alignment vertical="center"/>
    </xf>
    <xf numFmtId="0" fontId="14" fillId="8" borderId="15" xfId="0" applyFont="1" applyFill="1" applyBorder="1" applyAlignment="1">
      <alignment vertical="center"/>
    </xf>
    <xf numFmtId="0" fontId="14" fillId="8" borderId="25" xfId="0" applyFont="1" applyFill="1" applyBorder="1" applyAlignment="1">
      <alignment vertical="center"/>
    </xf>
    <xf numFmtId="0" fontId="0" fillId="0" borderId="13" xfId="0" applyBorder="1" applyAlignment="1"/>
    <xf numFmtId="0" fontId="0" fillId="4" borderId="13" xfId="0" applyFill="1" applyBorder="1" applyAlignment="1">
      <alignment horizontal="center"/>
    </xf>
    <xf numFmtId="0" fontId="0" fillId="5" borderId="0" xfId="0" applyFill="1"/>
    <xf numFmtId="0" fontId="0" fillId="5" borderId="0" xfId="0" applyFill="1" applyAlignment="1">
      <alignment horizontal="center"/>
    </xf>
    <xf numFmtId="0" fontId="2" fillId="2" borderId="13" xfId="0" applyFont="1" applyFill="1" applyBorder="1" applyAlignment="1">
      <alignment horizontal="center" wrapText="1"/>
    </xf>
    <xf numFmtId="0" fontId="2" fillId="2" borderId="13" xfId="0" applyFont="1" applyFill="1" applyBorder="1" applyAlignment="1">
      <alignment horizontal="center" vertical="center"/>
    </xf>
    <xf numFmtId="0" fontId="0" fillId="8" borderId="13" xfId="0" applyFont="1" applyFill="1" applyBorder="1"/>
    <xf numFmtId="0" fontId="0" fillId="6" borderId="13" xfId="0" applyFill="1" applyBorder="1"/>
    <xf numFmtId="0" fontId="0" fillId="5" borderId="13" xfId="0" applyFill="1" applyBorder="1"/>
    <xf numFmtId="0" fontId="0" fillId="5" borderId="13" xfId="0" applyFill="1" applyBorder="1" applyAlignment="1">
      <alignment horizontal="left" vertical="center"/>
    </xf>
    <xf numFmtId="0" fontId="9" fillId="5" borderId="0" xfId="0" applyFont="1" applyFill="1" applyBorder="1" applyAlignment="1">
      <alignment horizontal="justify" vertical="center" wrapText="1"/>
    </xf>
    <xf numFmtId="0" fontId="0" fillId="5" borderId="0" xfId="0" applyFill="1" applyBorder="1"/>
    <xf numFmtId="0" fontId="2" fillId="6" borderId="13" xfId="0" applyFont="1" applyFill="1" applyBorder="1" applyAlignment="1">
      <alignment vertical="center"/>
    </xf>
    <xf numFmtId="0" fontId="0" fillId="6" borderId="13" xfId="0" applyFont="1" applyFill="1" applyBorder="1"/>
    <xf numFmtId="0" fontId="0" fillId="6" borderId="13" xfId="0" applyFont="1" applyFill="1" applyBorder="1" applyAlignment="1">
      <alignment wrapText="1"/>
    </xf>
    <xf numFmtId="0" fontId="2" fillId="6" borderId="13" xfId="0" applyFont="1" applyFill="1" applyBorder="1"/>
    <xf numFmtId="0" fontId="2" fillId="6" borderId="13" xfId="0" applyFont="1" applyFill="1" applyBorder="1" applyAlignment="1">
      <alignment horizontal="right" vertical="center"/>
    </xf>
    <xf numFmtId="0" fontId="0" fillId="0" borderId="13" xfId="0" applyBorder="1" applyAlignment="1">
      <alignment horizontal="center" wrapText="1"/>
    </xf>
    <xf numFmtId="0" fontId="0" fillId="5" borderId="13" xfId="0" applyFill="1" applyBorder="1" applyAlignment="1">
      <alignment horizontal="left" vertical="center" wrapText="1"/>
    </xf>
    <xf numFmtId="0" fontId="2" fillId="0" borderId="13" xfId="0" applyFont="1" applyBorder="1"/>
    <xf numFmtId="0" fontId="2" fillId="0" borderId="13" xfId="0" applyFont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6" borderId="13" xfId="0" applyFont="1" applyFill="1" applyBorder="1" applyAlignment="1">
      <alignment horizontal="center"/>
    </xf>
    <xf numFmtId="0" fontId="2" fillId="6" borderId="13" xfId="0" applyFont="1" applyFill="1" applyBorder="1" applyAlignment="1">
      <alignment horizontal="center" vertical="center" wrapText="1"/>
    </xf>
    <xf numFmtId="0" fontId="2" fillId="6" borderId="13" xfId="0" applyFont="1" applyFill="1" applyBorder="1" applyAlignment="1">
      <alignment horizontal="center" vertical="center"/>
    </xf>
    <xf numFmtId="0" fontId="0" fillId="4" borderId="13" xfId="0" applyFont="1" applyFill="1" applyBorder="1" applyAlignment="1"/>
    <xf numFmtId="0" fontId="0" fillId="0" borderId="13" xfId="0" applyFont="1" applyBorder="1" applyAlignment="1"/>
    <xf numFmtId="0" fontId="2" fillId="0" borderId="13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right"/>
    </xf>
    <xf numFmtId="165" fontId="0" fillId="4" borderId="13" xfId="0" applyNumberFormat="1" applyFont="1" applyFill="1" applyBorder="1" applyAlignment="1">
      <alignment vertical="center"/>
    </xf>
    <xf numFmtId="165" fontId="0" fillId="4" borderId="13" xfId="0" applyNumberFormat="1" applyFont="1" applyFill="1" applyBorder="1" applyAlignment="1">
      <alignment vertical="center" wrapText="1"/>
    </xf>
    <xf numFmtId="165" fontId="0" fillId="4" borderId="13" xfId="0" applyNumberFormat="1" applyFont="1" applyFill="1" applyBorder="1" applyAlignment="1">
      <alignment horizontal="left" vertical="center" wrapText="1"/>
    </xf>
    <xf numFmtId="165" fontId="0" fillId="4" borderId="13" xfId="0" applyNumberFormat="1" applyFont="1" applyFill="1" applyBorder="1"/>
    <xf numFmtId="165" fontId="0" fillId="5" borderId="13" xfId="0" applyNumberFormat="1" applyFont="1" applyFill="1" applyBorder="1"/>
    <xf numFmtId="165" fontId="0" fillId="5" borderId="13" xfId="0" applyNumberFormat="1" applyFont="1" applyFill="1" applyBorder="1" applyAlignment="1">
      <alignment vertical="center" wrapText="1"/>
    </xf>
    <xf numFmtId="165" fontId="2" fillId="5" borderId="13" xfId="0" applyNumberFormat="1" applyFont="1" applyFill="1" applyBorder="1" applyAlignment="1">
      <alignment vertical="center" wrapText="1"/>
    </xf>
    <xf numFmtId="165" fontId="0" fillId="5" borderId="13" xfId="0" applyNumberFormat="1" applyFont="1" applyFill="1" applyBorder="1" applyAlignment="1">
      <alignment wrapText="1"/>
    </xf>
    <xf numFmtId="165" fontId="0" fillId="5" borderId="0" xfId="0" applyNumberFormat="1" applyFont="1" applyFill="1"/>
    <xf numFmtId="165" fontId="0" fillId="5" borderId="0" xfId="0" applyNumberFormat="1" applyFont="1" applyFill="1" applyAlignment="1">
      <alignment wrapText="1"/>
    </xf>
    <xf numFmtId="165" fontId="0" fillId="6" borderId="13" xfId="0" applyNumberFormat="1" applyFont="1" applyFill="1" applyBorder="1"/>
    <xf numFmtId="165" fontId="0" fillId="6" borderId="13" xfId="0" applyNumberFormat="1" applyFont="1" applyFill="1" applyBorder="1" applyAlignment="1">
      <alignment wrapText="1"/>
    </xf>
    <xf numFmtId="165" fontId="0" fillId="5" borderId="13" xfId="0" applyNumberFormat="1" applyFont="1" applyFill="1" applyBorder="1" applyAlignment="1">
      <alignment vertical="center"/>
    </xf>
    <xf numFmtId="165" fontId="0" fillId="5" borderId="13" xfId="0" applyNumberFormat="1" applyFont="1" applyFill="1" applyBorder="1" applyAlignment="1">
      <alignment horizontal="right" vertical="center"/>
    </xf>
    <xf numFmtId="165" fontId="0" fillId="5" borderId="13" xfId="0" applyNumberFormat="1" applyFont="1" applyFill="1" applyBorder="1" applyAlignment="1">
      <alignment horizontal="right" vertical="center" wrapText="1"/>
    </xf>
    <xf numFmtId="165" fontId="0" fillId="4" borderId="13" xfId="0" applyNumberFormat="1" applyFont="1" applyFill="1" applyBorder="1" applyAlignment="1">
      <alignment horizontal="right" vertical="center"/>
    </xf>
    <xf numFmtId="165" fontId="0" fillId="4" borderId="13" xfId="0" applyNumberFormat="1" applyFont="1" applyFill="1" applyBorder="1" applyAlignment="1">
      <alignment horizontal="right" vertical="center" wrapText="1"/>
    </xf>
    <xf numFmtId="165" fontId="0" fillId="5" borderId="13" xfId="0" applyNumberFormat="1" applyFont="1" applyFill="1" applyBorder="1" applyAlignment="1">
      <alignment horizontal="left" vertical="center"/>
    </xf>
    <xf numFmtId="165" fontId="0" fillId="5" borderId="13" xfId="0" applyNumberFormat="1" applyFont="1" applyFill="1" applyBorder="1" applyAlignment="1">
      <alignment horizontal="left" vertical="center" wrapText="1"/>
    </xf>
    <xf numFmtId="165" fontId="0" fillId="5" borderId="0" xfId="0" applyNumberFormat="1" applyFont="1" applyFill="1" applyBorder="1" applyAlignment="1">
      <alignment vertical="center"/>
    </xf>
    <xf numFmtId="165" fontId="0" fillId="5" borderId="0" xfId="0" applyNumberFormat="1" applyFont="1" applyFill="1" applyBorder="1" applyAlignment="1">
      <alignment vertical="center" wrapText="1"/>
    </xf>
    <xf numFmtId="165" fontId="2" fillId="5" borderId="13" xfId="0" applyNumberFormat="1" applyFont="1" applyFill="1" applyBorder="1" applyAlignment="1">
      <alignment vertical="center"/>
    </xf>
    <xf numFmtId="165" fontId="0" fillId="5" borderId="0" xfId="0" applyNumberFormat="1" applyFont="1" applyFill="1" applyBorder="1" applyAlignment="1">
      <alignment vertical="top"/>
    </xf>
    <xf numFmtId="165" fontId="0" fillId="5" borderId="0" xfId="0" applyNumberFormat="1" applyFont="1" applyFill="1" applyBorder="1" applyAlignment="1">
      <alignment vertical="top" wrapText="1"/>
    </xf>
    <xf numFmtId="165" fontId="0" fillId="5" borderId="0" xfId="0" applyNumberFormat="1" applyFont="1" applyFill="1" applyBorder="1"/>
    <xf numFmtId="165" fontId="0" fillId="5" borderId="0" xfId="0" applyNumberFormat="1" applyFont="1" applyFill="1" applyBorder="1" applyAlignment="1">
      <alignment wrapText="1"/>
    </xf>
    <xf numFmtId="165" fontId="0" fillId="5" borderId="0" xfId="0" applyNumberFormat="1" applyFont="1" applyFill="1" applyBorder="1" applyAlignment="1">
      <alignment horizontal="right" vertical="center" wrapText="1"/>
    </xf>
    <xf numFmtId="165" fontId="2" fillId="5" borderId="13" xfId="0" applyNumberFormat="1" applyFont="1" applyFill="1" applyBorder="1" applyAlignment="1">
      <alignment horizontal="center" vertical="center"/>
    </xf>
    <xf numFmtId="165" fontId="0" fillId="5" borderId="0" xfId="0" applyNumberFormat="1" applyFont="1" applyFill="1" applyBorder="1" applyAlignment="1">
      <alignment horizontal="right" vertical="center"/>
    </xf>
    <xf numFmtId="165" fontId="0" fillId="6" borderId="13" xfId="0" applyNumberFormat="1" applyFont="1" applyFill="1" applyBorder="1" applyAlignment="1">
      <alignment vertical="center"/>
    </xf>
    <xf numFmtId="165" fontId="0" fillId="6" borderId="13" xfId="0" applyNumberFormat="1" applyFont="1" applyFill="1" applyBorder="1" applyAlignment="1">
      <alignment horizontal="right" vertical="center" wrapText="1"/>
    </xf>
    <xf numFmtId="165" fontId="0" fillId="5" borderId="13" xfId="0" applyNumberFormat="1" applyFont="1" applyFill="1" applyBorder="1" applyAlignment="1">
      <alignment horizontal="center" vertical="center"/>
    </xf>
    <xf numFmtId="165" fontId="0" fillId="5" borderId="13" xfId="0" applyNumberFormat="1" applyFont="1" applyFill="1" applyBorder="1" applyAlignment="1">
      <alignment vertical="top"/>
    </xf>
    <xf numFmtId="165" fontId="0" fillId="5" borderId="13" xfId="0" applyNumberFormat="1" applyFont="1" applyFill="1" applyBorder="1" applyAlignment="1">
      <alignment vertical="top" wrapText="1"/>
    </xf>
    <xf numFmtId="165" fontId="0" fillId="6" borderId="13" xfId="0" applyNumberFormat="1" applyFont="1" applyFill="1" applyBorder="1" applyAlignment="1">
      <alignment vertical="center" wrapText="1"/>
    </xf>
    <xf numFmtId="0" fontId="15" fillId="0" borderId="0" xfId="0" applyFont="1" applyAlignment="1">
      <alignment horizontal="left" vertical="center"/>
    </xf>
    <xf numFmtId="0" fontId="10" fillId="0" borderId="13" xfId="0" applyFont="1" applyBorder="1" applyAlignment="1">
      <alignment horizontal="center"/>
    </xf>
    <xf numFmtId="0" fontId="15" fillId="5" borderId="0" xfId="0" applyFont="1" applyFill="1"/>
    <xf numFmtId="0" fontId="0" fillId="0" borderId="33" xfId="0" applyBorder="1" applyAlignment="1">
      <alignment horizontal="right"/>
    </xf>
    <xf numFmtId="0" fontId="2" fillId="2" borderId="32" xfId="0" applyFont="1" applyFill="1" applyBorder="1" applyAlignment="1">
      <alignment horizontal="center" wrapText="1"/>
    </xf>
    <xf numFmtId="0" fontId="0" fillId="0" borderId="32" xfId="0" applyBorder="1"/>
    <xf numFmtId="0" fontId="0" fillId="4" borderId="32" xfId="0" applyFill="1" applyBorder="1" applyAlignment="1">
      <alignment horizontal="center"/>
    </xf>
    <xf numFmtId="0" fontId="14" fillId="4" borderId="25" xfId="0" applyFont="1" applyFill="1" applyBorder="1" applyAlignment="1">
      <alignment vertical="center" wrapText="1"/>
    </xf>
    <xf numFmtId="0" fontId="13" fillId="0" borderId="29" xfId="0" applyFont="1" applyBorder="1" applyAlignment="1">
      <alignment vertical="center"/>
    </xf>
    <xf numFmtId="0" fontId="13" fillId="0" borderId="34" xfId="0" applyFont="1" applyBorder="1" applyAlignment="1">
      <alignment vertical="center" wrapText="1"/>
    </xf>
    <xf numFmtId="0" fontId="13" fillId="8" borderId="23" xfId="0" applyFont="1" applyFill="1" applyBorder="1" applyAlignment="1">
      <alignment vertical="center"/>
    </xf>
    <xf numFmtId="0" fontId="13" fillId="8" borderId="32" xfId="0" applyFont="1" applyFill="1" applyBorder="1" applyAlignment="1">
      <alignment vertical="center"/>
    </xf>
    <xf numFmtId="0" fontId="13" fillId="0" borderId="13" xfId="0" applyFont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0" fontId="0" fillId="5" borderId="3" xfId="0" applyFont="1" applyFill="1" applyBorder="1" applyAlignment="1">
      <alignment horizontal="center" vertical="center" wrapText="1"/>
    </xf>
    <xf numFmtId="0" fontId="0" fillId="5" borderId="20" xfId="0" applyFont="1" applyFill="1" applyBorder="1" applyAlignment="1">
      <alignment horizontal="center" vertical="center" wrapText="1"/>
    </xf>
    <xf numFmtId="0" fontId="0" fillId="5" borderId="21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left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5" fillId="0" borderId="16" xfId="0" applyFont="1" applyBorder="1" applyAlignment="1" applyProtection="1">
      <alignment horizontal="center" vertical="center"/>
      <protection locked="0"/>
    </xf>
    <xf numFmtId="0" fontId="5" fillId="0" borderId="19" xfId="0" applyFont="1" applyBorder="1" applyAlignment="1" applyProtection="1">
      <alignment horizontal="center" vertical="center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14" fillId="4" borderId="23" xfId="0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center" vertical="center" wrapText="1"/>
    </xf>
    <xf numFmtId="0" fontId="14" fillId="4" borderId="25" xfId="0" applyFont="1" applyFill="1" applyBorder="1" applyAlignment="1">
      <alignment horizontal="center" vertical="center" wrapText="1"/>
    </xf>
    <xf numFmtId="0" fontId="14" fillId="0" borderId="13" xfId="0" applyFont="1" applyBorder="1" applyAlignment="1">
      <alignment vertical="center"/>
    </xf>
    <xf numFmtId="0" fontId="14" fillId="8" borderId="32" xfId="0" applyFont="1" applyFill="1" applyBorder="1" applyAlignment="1">
      <alignment vertical="center"/>
    </xf>
    <xf numFmtId="0" fontId="2" fillId="5" borderId="13" xfId="0" applyFont="1" applyFill="1" applyBorder="1" applyAlignment="1">
      <alignment vertical="center"/>
    </xf>
    <xf numFmtId="0" fontId="0" fillId="5" borderId="0" xfId="0" applyFont="1" applyFill="1" applyBorder="1" applyAlignment="1">
      <alignment vertical="center"/>
    </xf>
    <xf numFmtId="0" fontId="2" fillId="5" borderId="0" xfId="0" applyFont="1" applyFill="1" applyBorder="1" applyAlignment="1">
      <alignment horizontal="right" vertical="center"/>
    </xf>
    <xf numFmtId="0" fontId="14" fillId="8" borderId="13" xfId="0" applyFont="1" applyFill="1" applyBorder="1" applyAlignment="1">
      <alignment vertical="center"/>
    </xf>
    <xf numFmtId="0" fontId="14" fillId="8" borderId="23" xfId="0" applyFont="1" applyFill="1" applyBorder="1" applyAlignment="1">
      <alignment horizontal="center" vertical="center" wrapText="1"/>
    </xf>
    <xf numFmtId="0" fontId="14" fillId="8" borderId="15" xfId="0" applyFont="1" applyFill="1" applyBorder="1" applyAlignment="1">
      <alignment horizontal="center" vertical="center" wrapText="1"/>
    </xf>
    <xf numFmtId="0" fontId="14" fillId="8" borderId="25" xfId="0" applyFont="1" applyFill="1" applyBorder="1" applyAlignment="1">
      <alignment horizontal="center" vertical="center" wrapText="1"/>
    </xf>
    <xf numFmtId="0" fontId="12" fillId="5" borderId="0" xfId="0" applyFont="1" applyFill="1" applyBorder="1" applyAlignment="1">
      <alignment vertical="center"/>
    </xf>
    <xf numFmtId="0" fontId="14" fillId="5" borderId="27" xfId="0" applyFont="1" applyFill="1" applyBorder="1" applyAlignment="1">
      <alignment vertical="center" wrapText="1"/>
    </xf>
    <xf numFmtId="0" fontId="14" fillId="5" borderId="24" xfId="0" applyFont="1" applyFill="1" applyBorder="1" applyAlignment="1">
      <alignment vertical="center" wrapText="1"/>
    </xf>
    <xf numFmtId="0" fontId="2" fillId="4" borderId="13" xfId="0" applyFont="1" applyFill="1" applyBorder="1" applyAlignment="1">
      <alignment horizontal="right"/>
    </xf>
    <xf numFmtId="0" fontId="2" fillId="6" borderId="13" xfId="0" applyFont="1" applyFill="1" applyBorder="1" applyAlignment="1">
      <alignment horizontal="center"/>
    </xf>
    <xf numFmtId="0" fontId="2" fillId="4" borderId="33" xfId="0" applyFont="1" applyFill="1" applyBorder="1" applyAlignment="1">
      <alignment horizontal="center"/>
    </xf>
    <xf numFmtId="0" fontId="2" fillId="4" borderId="31" xfId="0" applyFont="1" applyFill="1" applyBorder="1" applyAlignment="1">
      <alignment horizontal="center"/>
    </xf>
    <xf numFmtId="0" fontId="2" fillId="4" borderId="32" xfId="0" applyFont="1" applyFill="1" applyBorder="1" applyAlignment="1">
      <alignment horizontal="center"/>
    </xf>
    <xf numFmtId="0" fontId="2" fillId="4" borderId="33" xfId="0" applyFont="1" applyFill="1" applyBorder="1" applyAlignment="1">
      <alignment horizontal="right" wrapText="1"/>
    </xf>
    <xf numFmtId="0" fontId="2" fillId="4" borderId="31" xfId="0" applyFont="1" applyFill="1" applyBorder="1" applyAlignment="1">
      <alignment horizontal="right" wrapText="1"/>
    </xf>
    <xf numFmtId="0" fontId="2" fillId="4" borderId="32" xfId="0" applyFont="1" applyFill="1" applyBorder="1" applyAlignment="1">
      <alignment horizontal="right" wrapText="1"/>
    </xf>
    <xf numFmtId="0" fontId="6" fillId="6" borderId="13" xfId="0" applyFont="1" applyFill="1" applyBorder="1" applyAlignment="1">
      <alignment horizontal="center"/>
    </xf>
    <xf numFmtId="0" fontId="2" fillId="4" borderId="33" xfId="0" applyFont="1" applyFill="1" applyBorder="1" applyAlignment="1">
      <alignment horizontal="center" wrapText="1"/>
    </xf>
    <xf numFmtId="0" fontId="2" fillId="4" borderId="31" xfId="0" applyFont="1" applyFill="1" applyBorder="1" applyAlignment="1">
      <alignment horizontal="center" wrapText="1"/>
    </xf>
    <xf numFmtId="0" fontId="2" fillId="4" borderId="32" xfId="0" applyFont="1" applyFill="1" applyBorder="1" applyAlignment="1">
      <alignment horizontal="center" wrapText="1"/>
    </xf>
    <xf numFmtId="0" fontId="0" fillId="5" borderId="0" xfId="0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/IFMS/RFB%201282-2015/IFMS%202015/RFB%201282-2014%20C-C%201%20Forms%20Mandatory%20Criteria%20-%20IFM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.1 Mandatory"/>
      <sheetName val="S.1.1"/>
      <sheetName val="S.1.19 Instructions"/>
      <sheetName val="S.1.19.1"/>
      <sheetName val="S.1.19.2"/>
      <sheetName val=" S.1.19.3"/>
      <sheetName val=" S.1.19.4"/>
      <sheetName val="Optio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Comply</v>
          </cell>
        </row>
        <row r="2">
          <cell r="A2" t="str">
            <v>Do Not Comply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8"/>
  <sheetViews>
    <sheetView topLeftCell="A57" zoomScaleNormal="100" workbookViewId="0">
      <selection activeCell="J72" sqref="J72"/>
    </sheetView>
  </sheetViews>
  <sheetFormatPr baseColWidth="10" defaultColWidth="8.83203125" defaultRowHeight="15" x14ac:dyDescent="0.2"/>
  <cols>
    <col min="1" max="1" width="18.5" customWidth="1"/>
    <col min="2" max="2" width="79" customWidth="1"/>
    <col min="3" max="7" width="10" customWidth="1"/>
    <col min="8" max="8" width="29" customWidth="1"/>
    <col min="9" max="10" width="9.1640625" customWidth="1"/>
  </cols>
  <sheetData>
    <row r="1" spans="1:8" x14ac:dyDescent="0.2">
      <c r="A1" s="181" t="s">
        <v>258</v>
      </c>
      <c r="B1" s="182"/>
      <c r="C1" s="182"/>
      <c r="D1" s="182"/>
      <c r="E1" s="182"/>
      <c r="F1" s="182"/>
      <c r="G1" s="182"/>
      <c r="H1" s="183"/>
    </row>
    <row r="2" spans="1:8" ht="35.25" customHeight="1" x14ac:dyDescent="0.2">
      <c r="A2" s="184" t="s">
        <v>3</v>
      </c>
      <c r="B2" s="185"/>
      <c r="C2" s="185"/>
      <c r="D2" s="185"/>
      <c r="E2" s="185"/>
      <c r="F2" s="185"/>
      <c r="G2" s="185"/>
      <c r="H2" s="186"/>
    </row>
    <row r="3" spans="1:8" ht="16" thickBot="1" x14ac:dyDescent="0.25">
      <c r="A3" s="164" t="s">
        <v>208</v>
      </c>
      <c r="B3" s="1"/>
      <c r="C3" s="1"/>
      <c r="D3" s="1"/>
      <c r="E3" s="1"/>
      <c r="F3" s="1"/>
      <c r="G3" s="1"/>
      <c r="H3" s="1"/>
    </row>
    <row r="4" spans="1:8" ht="60" customHeight="1" thickBot="1" x14ac:dyDescent="0.25">
      <c r="A4" s="187" t="s">
        <v>4</v>
      </c>
      <c r="B4" s="188"/>
      <c r="C4" s="191" t="s">
        <v>0</v>
      </c>
      <c r="D4" s="192"/>
      <c r="E4" s="192"/>
      <c r="F4" s="192"/>
      <c r="G4" s="192"/>
      <c r="H4" s="193"/>
    </row>
    <row r="5" spans="1:8" hidden="1" x14ac:dyDescent="0.2">
      <c r="A5" s="1"/>
      <c r="B5" s="1"/>
      <c r="C5" s="1"/>
      <c r="D5" s="1"/>
      <c r="E5" s="1"/>
      <c r="F5" s="1"/>
      <c r="G5" s="1"/>
      <c r="H5" s="1"/>
    </row>
    <row r="6" spans="1:8" ht="30" hidden="1" customHeight="1" x14ac:dyDescent="0.2">
      <c r="A6" s="177" t="s">
        <v>24</v>
      </c>
      <c r="B6" s="179" t="s">
        <v>25</v>
      </c>
      <c r="C6" s="68"/>
      <c r="D6" s="68"/>
      <c r="E6" s="68"/>
      <c r="F6" s="68"/>
      <c r="G6" s="68"/>
      <c r="H6" s="189" t="s">
        <v>23</v>
      </c>
    </row>
    <row r="7" spans="1:8" ht="16" hidden="1" thickBot="1" x14ac:dyDescent="0.25">
      <c r="A7" s="178"/>
      <c r="B7" s="180"/>
      <c r="C7" s="69"/>
      <c r="D7" s="69"/>
      <c r="E7" s="69"/>
      <c r="F7" s="69"/>
      <c r="G7" s="69"/>
      <c r="H7" s="190"/>
    </row>
    <row r="8" spans="1:8" ht="16" hidden="1" thickBot="1" x14ac:dyDescent="0.25">
      <c r="A8" s="2" t="s">
        <v>1</v>
      </c>
      <c r="B8" s="2" t="s">
        <v>2</v>
      </c>
      <c r="C8" s="3"/>
      <c r="D8" s="3"/>
      <c r="E8" s="3"/>
      <c r="F8" s="3"/>
      <c r="G8" s="3"/>
      <c r="H8" s="3" t="s">
        <v>22</v>
      </c>
    </row>
    <row r="9" spans="1:8" hidden="1" x14ac:dyDescent="0.2">
      <c r="A9" s="13">
        <v>1</v>
      </c>
      <c r="B9" s="6" t="s">
        <v>8</v>
      </c>
      <c r="C9" s="6"/>
      <c r="D9" s="6"/>
      <c r="E9" s="6"/>
      <c r="F9" s="6"/>
      <c r="G9" s="6"/>
      <c r="H9" s="6"/>
    </row>
    <row r="10" spans="1:8" hidden="1" x14ac:dyDescent="0.2">
      <c r="A10" s="14">
        <v>1.1000000000000001</v>
      </c>
      <c r="B10" s="11" t="s">
        <v>5</v>
      </c>
      <c r="C10" s="11"/>
      <c r="D10" s="11"/>
      <c r="E10" s="11"/>
      <c r="F10" s="11"/>
      <c r="G10" s="11"/>
      <c r="H10" s="11"/>
    </row>
    <row r="11" spans="1:8" hidden="1" x14ac:dyDescent="0.2">
      <c r="A11" s="15"/>
      <c r="B11" s="7" t="s">
        <v>6</v>
      </c>
      <c r="C11" s="7"/>
      <c r="D11" s="7"/>
      <c r="E11" s="7"/>
      <c r="F11" s="7"/>
      <c r="G11" s="7"/>
      <c r="H11" s="7"/>
    </row>
    <row r="12" spans="1:8" ht="16" hidden="1" thickBot="1" x14ac:dyDescent="0.25">
      <c r="A12" s="16"/>
      <c r="B12" s="8" t="s">
        <v>7</v>
      </c>
      <c r="C12" s="8"/>
      <c r="D12" s="8"/>
      <c r="E12" s="8"/>
      <c r="F12" s="8"/>
      <c r="G12" s="8"/>
      <c r="H12" s="8"/>
    </row>
    <row r="13" spans="1:8" hidden="1" x14ac:dyDescent="0.2">
      <c r="A13" s="14">
        <v>1.2</v>
      </c>
      <c r="B13" s="11" t="s">
        <v>9</v>
      </c>
      <c r="C13" s="11"/>
      <c r="D13" s="11"/>
      <c r="E13" s="11"/>
      <c r="F13" s="11"/>
      <c r="G13" s="11"/>
      <c r="H13" s="11"/>
    </row>
    <row r="14" spans="1:8" hidden="1" x14ac:dyDescent="0.2">
      <c r="A14" s="15"/>
      <c r="B14" s="7" t="s">
        <v>6</v>
      </c>
      <c r="C14" s="7"/>
      <c r="D14" s="7"/>
      <c r="E14" s="7"/>
      <c r="F14" s="7"/>
      <c r="G14" s="7"/>
      <c r="H14" s="7"/>
    </row>
    <row r="15" spans="1:8" hidden="1" x14ac:dyDescent="0.2">
      <c r="A15" s="18"/>
      <c r="B15" s="19" t="s">
        <v>26</v>
      </c>
      <c r="C15" s="19"/>
      <c r="D15" s="19"/>
      <c r="E15" s="19"/>
      <c r="F15" s="19"/>
      <c r="G15" s="19"/>
      <c r="H15" s="19"/>
    </row>
    <row r="16" spans="1:8" ht="16" hidden="1" thickBot="1" x14ac:dyDescent="0.25">
      <c r="A16" s="16"/>
      <c r="B16" s="8" t="s">
        <v>7</v>
      </c>
      <c r="C16" s="8"/>
      <c r="D16" s="8"/>
      <c r="E16" s="8"/>
      <c r="F16" s="8"/>
      <c r="G16" s="8"/>
      <c r="H16" s="8"/>
    </row>
    <row r="17" spans="1:8" hidden="1" x14ac:dyDescent="0.2">
      <c r="A17" s="4">
        <v>1.3</v>
      </c>
      <c r="B17" s="5" t="s">
        <v>10</v>
      </c>
      <c r="C17" s="5"/>
      <c r="D17" s="5"/>
      <c r="E17" s="5"/>
      <c r="F17" s="5"/>
      <c r="G17" s="5"/>
      <c r="H17" s="5"/>
    </row>
    <row r="18" spans="1:8" hidden="1" x14ac:dyDescent="0.2">
      <c r="A18" s="15"/>
      <c r="B18" s="7" t="s">
        <v>10</v>
      </c>
      <c r="C18" s="7"/>
      <c r="D18" s="7"/>
      <c r="E18" s="7"/>
      <c r="F18" s="7"/>
      <c r="G18" s="7"/>
      <c r="H18" s="7"/>
    </row>
    <row r="19" spans="1:8" hidden="1" x14ac:dyDescent="0.2">
      <c r="A19" s="15"/>
      <c r="B19" s="7" t="s">
        <v>6</v>
      </c>
      <c r="C19" s="7"/>
      <c r="D19" s="7"/>
      <c r="E19" s="7"/>
      <c r="F19" s="7"/>
      <c r="G19" s="7"/>
      <c r="H19" s="7"/>
    </row>
    <row r="20" spans="1:8" ht="16" hidden="1" thickBot="1" x14ac:dyDescent="0.25">
      <c r="A20" s="16"/>
      <c r="B20" s="8" t="s">
        <v>7</v>
      </c>
      <c r="C20" s="8"/>
      <c r="D20" s="8"/>
      <c r="E20" s="8"/>
      <c r="F20" s="8"/>
      <c r="G20" s="8"/>
      <c r="H20" s="8"/>
    </row>
    <row r="21" spans="1:8" hidden="1" x14ac:dyDescent="0.2">
      <c r="A21" s="4">
        <v>1.4</v>
      </c>
      <c r="B21" s="5" t="s">
        <v>11</v>
      </c>
      <c r="C21" s="5"/>
      <c r="D21" s="5"/>
      <c r="E21" s="5"/>
      <c r="F21" s="5"/>
      <c r="G21" s="5"/>
      <c r="H21" s="5"/>
    </row>
    <row r="22" spans="1:8" ht="16" hidden="1" thickBot="1" x14ac:dyDescent="0.25">
      <c r="A22" s="16"/>
      <c r="B22" s="8" t="s">
        <v>12</v>
      </c>
      <c r="C22" s="8"/>
      <c r="D22" s="8"/>
      <c r="E22" s="8"/>
      <c r="F22" s="8"/>
      <c r="G22" s="8"/>
      <c r="H22" s="8"/>
    </row>
    <row r="23" spans="1:8" hidden="1" x14ac:dyDescent="0.2">
      <c r="A23" s="4">
        <v>1.5</v>
      </c>
      <c r="B23" s="5" t="s">
        <v>17</v>
      </c>
      <c r="C23" s="5"/>
      <c r="D23" s="5"/>
      <c r="E23" s="5"/>
      <c r="F23" s="5"/>
      <c r="G23" s="5"/>
      <c r="H23" s="5"/>
    </row>
    <row r="24" spans="1:8" hidden="1" x14ac:dyDescent="0.2">
      <c r="A24" s="15"/>
      <c r="B24" s="7" t="s">
        <v>18</v>
      </c>
      <c r="C24" s="7"/>
      <c r="D24" s="7"/>
      <c r="E24" s="7"/>
      <c r="F24" s="7"/>
      <c r="G24" s="7"/>
      <c r="H24" s="7"/>
    </row>
    <row r="25" spans="1:8" hidden="1" x14ac:dyDescent="0.2">
      <c r="A25" s="15"/>
      <c r="B25" s="7" t="s">
        <v>19</v>
      </c>
      <c r="C25" s="7"/>
      <c r="D25" s="7"/>
      <c r="E25" s="7"/>
      <c r="F25" s="7"/>
      <c r="G25" s="7"/>
      <c r="H25" s="7"/>
    </row>
    <row r="26" spans="1:8" hidden="1" x14ac:dyDescent="0.2">
      <c r="A26" s="15"/>
      <c r="B26" s="7" t="s">
        <v>20</v>
      </c>
      <c r="C26" s="7"/>
      <c r="D26" s="7"/>
      <c r="E26" s="7"/>
      <c r="F26" s="7"/>
      <c r="G26" s="7"/>
      <c r="H26" s="7"/>
    </row>
    <row r="27" spans="1:8" ht="16" hidden="1" thickBot="1" x14ac:dyDescent="0.25">
      <c r="A27" s="16"/>
      <c r="B27" s="8" t="s">
        <v>21</v>
      </c>
      <c r="C27" s="8"/>
      <c r="D27" s="8"/>
      <c r="E27" s="8"/>
      <c r="F27" s="8"/>
      <c r="G27" s="8"/>
      <c r="H27" s="8"/>
    </row>
    <row r="28" spans="1:8" hidden="1" x14ac:dyDescent="0.2">
      <c r="A28" s="17">
        <v>1.6</v>
      </c>
      <c r="B28" s="12" t="s">
        <v>13</v>
      </c>
      <c r="C28" s="12"/>
      <c r="D28" s="12"/>
      <c r="E28" s="12"/>
      <c r="F28" s="12"/>
      <c r="G28" s="12"/>
      <c r="H28" s="12"/>
    </row>
    <row r="29" spans="1:8" ht="16" hidden="1" thickBot="1" x14ac:dyDescent="0.25">
      <c r="A29" s="16"/>
      <c r="B29" s="8"/>
      <c r="C29" s="8"/>
      <c r="D29" s="8"/>
      <c r="E29" s="8"/>
      <c r="F29" s="8"/>
      <c r="G29" s="8"/>
      <c r="H29" s="8"/>
    </row>
    <row r="30" spans="1:8" hidden="1" x14ac:dyDescent="0.2">
      <c r="A30" s="4">
        <v>1.7</v>
      </c>
      <c r="B30" s="5" t="s">
        <v>14</v>
      </c>
      <c r="C30" s="5"/>
      <c r="D30" s="5"/>
      <c r="E30" s="5"/>
      <c r="F30" s="5"/>
      <c r="G30" s="5"/>
      <c r="H30" s="5"/>
    </row>
    <row r="31" spans="1:8" ht="16.5" hidden="1" customHeight="1" thickBot="1" x14ac:dyDescent="0.25">
      <c r="A31" s="16"/>
      <c r="B31" s="8"/>
      <c r="C31" s="8"/>
      <c r="D31" s="8"/>
      <c r="E31" s="8"/>
      <c r="F31" s="8"/>
      <c r="G31" s="8"/>
      <c r="H31" s="8"/>
    </row>
    <row r="32" spans="1:8" hidden="1" x14ac:dyDescent="0.2">
      <c r="A32" s="4">
        <v>2</v>
      </c>
      <c r="B32" s="5" t="s">
        <v>15</v>
      </c>
      <c r="C32" s="5"/>
      <c r="D32" s="5"/>
      <c r="E32" s="5"/>
      <c r="F32" s="5"/>
      <c r="G32" s="5"/>
      <c r="H32" s="5"/>
    </row>
    <row r="33" spans="1:8" ht="16" hidden="1" thickBot="1" x14ac:dyDescent="0.25">
      <c r="A33" s="16"/>
      <c r="B33" s="8"/>
      <c r="C33" s="8"/>
      <c r="D33" s="8"/>
      <c r="E33" s="8"/>
      <c r="F33" s="8"/>
      <c r="G33" s="8"/>
      <c r="H33" s="8"/>
    </row>
    <row r="34" spans="1:8" hidden="1" x14ac:dyDescent="0.2">
      <c r="A34" s="4">
        <v>7</v>
      </c>
      <c r="B34" s="5" t="s">
        <v>16</v>
      </c>
      <c r="C34" s="5"/>
      <c r="D34" s="5"/>
      <c r="E34" s="5"/>
      <c r="F34" s="5"/>
      <c r="G34" s="5"/>
      <c r="H34" s="5"/>
    </row>
    <row r="35" spans="1:8" ht="16" hidden="1" thickBot="1" x14ac:dyDescent="0.25">
      <c r="A35" s="16"/>
      <c r="B35" s="8"/>
      <c r="C35" s="8"/>
      <c r="D35" s="8"/>
      <c r="E35" s="8"/>
      <c r="F35" s="8"/>
      <c r="G35" s="8"/>
      <c r="H35" s="8"/>
    </row>
    <row r="36" spans="1:8" s="10" customFormat="1" hidden="1" x14ac:dyDescent="0.2">
      <c r="A36" s="9"/>
    </row>
    <row r="37" spans="1:8" hidden="1" x14ac:dyDescent="0.2"/>
    <row r="38" spans="1:8" ht="40" x14ac:dyDescent="0.2">
      <c r="A38" s="61" t="s">
        <v>209</v>
      </c>
      <c r="B38" s="61" t="s">
        <v>122</v>
      </c>
      <c r="C38" s="61"/>
      <c r="D38" s="61"/>
      <c r="E38" s="61"/>
      <c r="F38" s="61"/>
      <c r="G38" s="61"/>
      <c r="H38" s="61" t="s">
        <v>107</v>
      </c>
    </row>
    <row r="39" spans="1:8" x14ac:dyDescent="0.2">
      <c r="A39" s="107"/>
      <c r="B39" s="115" t="s">
        <v>142</v>
      </c>
      <c r="C39" s="122" t="s">
        <v>126</v>
      </c>
      <c r="D39" s="122" t="s">
        <v>114</v>
      </c>
      <c r="E39" s="122" t="s">
        <v>115</v>
      </c>
      <c r="F39" s="122" t="s">
        <v>116</v>
      </c>
      <c r="G39" s="122" t="s">
        <v>117</v>
      </c>
      <c r="H39" s="107"/>
    </row>
    <row r="40" spans="1:8" x14ac:dyDescent="0.2">
      <c r="A40" s="72">
        <v>7</v>
      </c>
      <c r="B40" s="7" t="s">
        <v>141</v>
      </c>
      <c r="C40" s="7">
        <f>'Camera Network'!G205</f>
        <v>0</v>
      </c>
      <c r="D40" s="7">
        <f>'Camera Network'!H205</f>
        <v>0</v>
      </c>
      <c r="E40" s="7">
        <f>'Camera Network'!I205</f>
        <v>0</v>
      </c>
      <c r="F40" s="7">
        <f>'Camera Network'!J205</f>
        <v>0</v>
      </c>
      <c r="G40" s="7">
        <f>'Camera Network'!K205</f>
        <v>0</v>
      </c>
      <c r="H40" s="56">
        <f>'Camera Network'!D205</f>
        <v>0</v>
      </c>
    </row>
    <row r="41" spans="1:8" x14ac:dyDescent="0.2">
      <c r="A41" s="72"/>
      <c r="B41" s="7" t="s">
        <v>90</v>
      </c>
      <c r="C41" s="7"/>
      <c r="D41" s="7"/>
      <c r="E41" s="7"/>
      <c r="F41" s="7"/>
      <c r="G41" s="7"/>
      <c r="H41" s="56"/>
    </row>
    <row r="42" spans="1:8" x14ac:dyDescent="0.2">
      <c r="A42" s="72">
        <v>1.1000000000000001</v>
      </c>
      <c r="B42" s="62" t="s">
        <v>41</v>
      </c>
      <c r="C42" s="100">
        <f>'Camera Network'!G207</f>
        <v>0</v>
      </c>
      <c r="D42" s="100">
        <f>'Camera Network'!H207</f>
        <v>0</v>
      </c>
      <c r="E42" s="100">
        <f>'Camera Network'!I207</f>
        <v>0</v>
      </c>
      <c r="F42" s="100">
        <f>'Camera Network'!J207</f>
        <v>0</v>
      </c>
      <c r="G42" s="100">
        <f>'Camera Network'!K207</f>
        <v>0</v>
      </c>
      <c r="H42" s="56">
        <f>'Camera Network'!D207</f>
        <v>0</v>
      </c>
    </row>
    <row r="43" spans="1:8" x14ac:dyDescent="0.2">
      <c r="A43" s="72">
        <v>1.1000000000000001</v>
      </c>
      <c r="B43" s="62" t="s">
        <v>53</v>
      </c>
      <c r="C43" s="100">
        <f>'Camera Network'!G208</f>
        <v>0</v>
      </c>
      <c r="D43" s="100">
        <f>'Camera Network'!H208</f>
        <v>0</v>
      </c>
      <c r="E43" s="100">
        <f>'Camera Network'!I208</f>
        <v>0</v>
      </c>
      <c r="F43" s="100">
        <f>'Camera Network'!J208</f>
        <v>0</v>
      </c>
      <c r="G43" s="100">
        <f>'Camera Network'!K208</f>
        <v>0</v>
      </c>
      <c r="H43" s="56">
        <f>'Camera Network'!D208</f>
        <v>0</v>
      </c>
    </row>
    <row r="44" spans="1:8" x14ac:dyDescent="0.2">
      <c r="A44" s="72">
        <v>1.1000000000000001</v>
      </c>
      <c r="B44" s="62" t="s">
        <v>86</v>
      </c>
      <c r="C44" s="100">
        <f>'Camera Network'!G209</f>
        <v>0</v>
      </c>
      <c r="D44" s="100">
        <f>'Camera Network'!H209</f>
        <v>0</v>
      </c>
      <c r="E44" s="100">
        <f>'Camera Network'!I209</f>
        <v>0</v>
      </c>
      <c r="F44" s="100">
        <f>'Camera Network'!J209</f>
        <v>0</v>
      </c>
      <c r="G44" s="100">
        <f>'Camera Network'!K209</f>
        <v>0</v>
      </c>
      <c r="H44" s="56">
        <f>'Camera Network'!D209</f>
        <v>0</v>
      </c>
    </row>
    <row r="45" spans="1:8" x14ac:dyDescent="0.2">
      <c r="A45" s="72">
        <v>1.1000000000000001</v>
      </c>
      <c r="B45" s="62" t="s">
        <v>60</v>
      </c>
      <c r="C45" s="100">
        <f>'Camera Network'!G210</f>
        <v>0</v>
      </c>
      <c r="D45" s="100">
        <f>'Camera Network'!H210</f>
        <v>0</v>
      </c>
      <c r="E45" s="100">
        <f>'Camera Network'!I210</f>
        <v>0</v>
      </c>
      <c r="F45" s="100">
        <f>'Camera Network'!J210</f>
        <v>0</v>
      </c>
      <c r="G45" s="100">
        <f>'Camera Network'!K210</f>
        <v>0</v>
      </c>
      <c r="H45" s="56">
        <f>'Camera Network'!D210</f>
        <v>0</v>
      </c>
    </row>
    <row r="46" spans="1:8" x14ac:dyDescent="0.2">
      <c r="A46" s="72" t="s">
        <v>93</v>
      </c>
      <c r="B46" s="63" t="s">
        <v>92</v>
      </c>
      <c r="C46" s="100">
        <f>'Camera Network'!G211</f>
        <v>0</v>
      </c>
      <c r="D46" s="100">
        <f>'Camera Network'!H211</f>
        <v>0</v>
      </c>
      <c r="E46" s="100">
        <f>'Camera Network'!I211</f>
        <v>0</v>
      </c>
      <c r="F46" s="100">
        <f>'Camera Network'!J211</f>
        <v>0</v>
      </c>
      <c r="G46" s="100">
        <f>'Camera Network'!K211</f>
        <v>0</v>
      </c>
      <c r="H46" s="56">
        <f>'Camera Network'!D211</f>
        <v>0</v>
      </c>
    </row>
    <row r="47" spans="1:8" x14ac:dyDescent="0.2">
      <c r="A47" s="72">
        <v>1.2</v>
      </c>
      <c r="B47" s="7" t="s">
        <v>91</v>
      </c>
      <c r="C47" s="100">
        <f>'Camera Network'!G212</f>
        <v>0</v>
      </c>
      <c r="D47" s="100">
        <f>'Camera Network'!H212</f>
        <v>0</v>
      </c>
      <c r="E47" s="100">
        <f>'Camera Network'!I212</f>
        <v>0</v>
      </c>
      <c r="F47" s="100">
        <f>'Camera Network'!J212</f>
        <v>0</v>
      </c>
      <c r="G47" s="100">
        <f>'Camera Network'!K212</f>
        <v>0</v>
      </c>
      <c r="H47" s="56">
        <f>'Camera Network'!D212</f>
        <v>0</v>
      </c>
    </row>
    <row r="48" spans="1:8" x14ac:dyDescent="0.2">
      <c r="A48" s="72">
        <v>1.3</v>
      </c>
      <c r="B48" s="57" t="s">
        <v>87</v>
      </c>
      <c r="C48" s="100">
        <f>'Camera Network'!G213</f>
        <v>0</v>
      </c>
      <c r="D48" s="100">
        <f>'Camera Network'!H213</f>
        <v>0</v>
      </c>
      <c r="E48" s="100">
        <f>'Camera Network'!I213</f>
        <v>0</v>
      </c>
      <c r="F48" s="100">
        <f>'Camera Network'!J213</f>
        <v>0</v>
      </c>
      <c r="G48" s="100">
        <f>'Camera Network'!K213</f>
        <v>0</v>
      </c>
      <c r="H48" s="56">
        <f>'Camera Network'!D213</f>
        <v>0</v>
      </c>
    </row>
    <row r="49" spans="1:8" x14ac:dyDescent="0.2">
      <c r="A49" s="72" t="s">
        <v>210</v>
      </c>
      <c r="B49" s="7" t="s">
        <v>119</v>
      </c>
      <c r="C49" s="100">
        <f>'Camera Network'!G214</f>
        <v>0</v>
      </c>
      <c r="D49" s="100">
        <f>'Camera Network'!H214</f>
        <v>0</v>
      </c>
      <c r="E49" s="100">
        <f>'Camera Network'!I214</f>
        <v>0</v>
      </c>
      <c r="F49" s="100">
        <f>'Camera Network'!J214</f>
        <v>0</v>
      </c>
      <c r="G49" s="100">
        <f>'Camera Network'!K214</f>
        <v>0</v>
      </c>
      <c r="H49" s="56">
        <f>'Camera Network'!D214</f>
        <v>0</v>
      </c>
    </row>
    <row r="50" spans="1:8" x14ac:dyDescent="0.2">
      <c r="A50" s="72">
        <v>1.7</v>
      </c>
      <c r="B50" s="7" t="s">
        <v>88</v>
      </c>
      <c r="C50" s="100">
        <f>'Camera Network'!G215</f>
        <v>0</v>
      </c>
      <c r="D50" s="100">
        <f>'Camera Network'!H215</f>
        <v>0</v>
      </c>
      <c r="E50" s="100">
        <f>'Camera Network'!I215</f>
        <v>0</v>
      </c>
      <c r="F50" s="100">
        <f>'Camera Network'!J215</f>
        <v>0</v>
      </c>
      <c r="G50" s="100">
        <f>'Camera Network'!K215</f>
        <v>0</v>
      </c>
      <c r="H50" s="56">
        <f>'Camera Network'!D215</f>
        <v>0</v>
      </c>
    </row>
    <row r="51" spans="1:8" x14ac:dyDescent="0.2">
      <c r="A51" s="72" t="s">
        <v>93</v>
      </c>
      <c r="B51" s="7" t="s">
        <v>89</v>
      </c>
      <c r="C51" s="100">
        <f>'Camera Network'!G216</f>
        <v>0</v>
      </c>
      <c r="D51" s="100">
        <f>'Camera Network'!H216</f>
        <v>0</v>
      </c>
      <c r="E51" s="100">
        <f>'Camera Network'!I216</f>
        <v>0</v>
      </c>
      <c r="F51" s="100">
        <f>'Camera Network'!J216</f>
        <v>0</v>
      </c>
      <c r="G51" s="100">
        <f>'Camera Network'!K216</f>
        <v>0</v>
      </c>
      <c r="H51" s="56">
        <f>'Camera Network'!D216</f>
        <v>0</v>
      </c>
    </row>
    <row r="52" spans="1:8" x14ac:dyDescent="0.2">
      <c r="A52" s="72">
        <v>1.7</v>
      </c>
      <c r="B52" s="7" t="s">
        <v>244</v>
      </c>
      <c r="C52" s="100">
        <f>'Camera Network'!G217</f>
        <v>0</v>
      </c>
      <c r="D52" s="100">
        <f>'Camera Network'!H217</f>
        <v>0</v>
      </c>
      <c r="E52" s="100">
        <f>'Camera Network'!I217</f>
        <v>0</v>
      </c>
      <c r="F52" s="100">
        <f>'Camera Network'!J217</f>
        <v>0</v>
      </c>
      <c r="G52" s="100">
        <f>'Camera Network'!K217</f>
        <v>0</v>
      </c>
      <c r="H52" s="56">
        <f>'Camera Network'!D217</f>
        <v>0</v>
      </c>
    </row>
    <row r="53" spans="1:8" ht="48" x14ac:dyDescent="0.2">
      <c r="A53" s="107"/>
      <c r="B53" s="115" t="s">
        <v>8</v>
      </c>
      <c r="C53" s="123" t="s">
        <v>159</v>
      </c>
      <c r="D53" s="123" t="s">
        <v>160</v>
      </c>
      <c r="E53" s="123" t="s">
        <v>161</v>
      </c>
      <c r="F53" s="123" t="s">
        <v>162</v>
      </c>
      <c r="G53" s="123" t="s">
        <v>163</v>
      </c>
      <c r="H53" s="107"/>
    </row>
    <row r="54" spans="1:8" x14ac:dyDescent="0.2">
      <c r="A54" s="72" t="s">
        <v>211</v>
      </c>
      <c r="B54" s="65" t="s">
        <v>123</v>
      </c>
      <c r="C54" s="125">
        <f>TrafCon!E12</f>
        <v>0</v>
      </c>
      <c r="D54" s="126">
        <f>TrafCon!F12</f>
        <v>0</v>
      </c>
      <c r="E54" s="126">
        <f>TrafCon!G12</f>
        <v>0</v>
      </c>
      <c r="F54" s="126">
        <f>TrafCon!H12</f>
        <v>0</v>
      </c>
      <c r="G54" s="126">
        <f>TrafCon!I12</f>
        <v>0</v>
      </c>
      <c r="H54" s="7">
        <f>SUM(C54:G54)</f>
        <v>0</v>
      </c>
    </row>
    <row r="55" spans="1:8" x14ac:dyDescent="0.2">
      <c r="A55" s="72" t="s">
        <v>211</v>
      </c>
      <c r="B55" s="58" t="s">
        <v>109</v>
      </c>
      <c r="C55" s="126">
        <f>TrafCon!E16</f>
        <v>0</v>
      </c>
      <c r="D55" s="125">
        <f>TrafCon!F16</f>
        <v>0</v>
      </c>
      <c r="E55" s="125">
        <f>TrafCon!G16</f>
        <v>0</v>
      </c>
      <c r="F55" s="125">
        <f>TrafCon!H16</f>
        <v>0</v>
      </c>
      <c r="G55" s="125">
        <f>TrafCon!I16</f>
        <v>0</v>
      </c>
      <c r="H55" s="7">
        <f t="shared" ref="H55:H58" si="0">SUM(C55:G55)</f>
        <v>0</v>
      </c>
    </row>
    <row r="56" spans="1:8" x14ac:dyDescent="0.2">
      <c r="A56" s="72" t="s">
        <v>211</v>
      </c>
      <c r="B56" s="65" t="s">
        <v>165</v>
      </c>
      <c r="C56" s="126">
        <f>TrafCon!E23</f>
        <v>0</v>
      </c>
      <c r="D56" s="125">
        <f>TrafCon!F23</f>
        <v>0</v>
      </c>
      <c r="E56" s="125">
        <f>TrafCon!G23</f>
        <v>0</v>
      </c>
      <c r="F56" s="125">
        <f>TrafCon!H23</f>
        <v>0</v>
      </c>
      <c r="G56" s="125">
        <f>TrafCon!I23</f>
        <v>0</v>
      </c>
      <c r="H56" s="7">
        <f t="shared" si="0"/>
        <v>0</v>
      </c>
    </row>
    <row r="57" spans="1:8" x14ac:dyDescent="0.2">
      <c r="A57" s="72" t="s">
        <v>211</v>
      </c>
      <c r="B57" s="65" t="s">
        <v>101</v>
      </c>
      <c r="C57" s="126">
        <f>TrafCon!E29</f>
        <v>0</v>
      </c>
      <c r="D57" s="125">
        <f>TrafCon!F29</f>
        <v>0</v>
      </c>
      <c r="E57" s="125">
        <f>TrafCon!G29</f>
        <v>0</v>
      </c>
      <c r="F57" s="125">
        <f>TrafCon!H29</f>
        <v>0</v>
      </c>
      <c r="G57" s="125">
        <f>TrafCon!I29</f>
        <v>0</v>
      </c>
      <c r="H57" s="7">
        <f t="shared" si="0"/>
        <v>0</v>
      </c>
    </row>
    <row r="58" spans="1:8" x14ac:dyDescent="0.2">
      <c r="A58" s="72" t="s">
        <v>211</v>
      </c>
      <c r="B58" s="58" t="s">
        <v>106</v>
      </c>
      <c r="C58" s="125">
        <f>TrafCon!E32</f>
        <v>0</v>
      </c>
      <c r="D58" s="126">
        <f>TrafCon!F32</f>
        <v>0</v>
      </c>
      <c r="E58" s="126">
        <f>TrafCon!G32</f>
        <v>0</v>
      </c>
      <c r="F58" s="126">
        <f>TrafCon!H32</f>
        <v>0</v>
      </c>
      <c r="G58" s="126">
        <f>TrafCon!I32</f>
        <v>0</v>
      </c>
      <c r="H58" s="7">
        <f t="shared" si="0"/>
        <v>0</v>
      </c>
    </row>
    <row r="59" spans="1:8" ht="48" x14ac:dyDescent="0.2">
      <c r="A59" s="124"/>
      <c r="B59" s="115" t="s">
        <v>173</v>
      </c>
      <c r="C59" s="123" t="s">
        <v>159</v>
      </c>
      <c r="D59" s="123" t="s">
        <v>160</v>
      </c>
      <c r="E59" s="123" t="s">
        <v>161</v>
      </c>
      <c r="F59" s="123" t="s">
        <v>162</v>
      </c>
      <c r="G59" s="123" t="s">
        <v>163</v>
      </c>
      <c r="H59" s="115"/>
    </row>
    <row r="60" spans="1:8" x14ac:dyDescent="0.2">
      <c r="A60" s="165">
        <v>1.7</v>
      </c>
      <c r="B60" s="7" t="s">
        <v>174</v>
      </c>
      <c r="C60" s="7">
        <f>'Common Interface'!D9</f>
        <v>0</v>
      </c>
      <c r="D60" s="67">
        <f>'Common Interface'!E9</f>
        <v>0</v>
      </c>
      <c r="E60" s="7">
        <f>'Common Interface'!F9</f>
        <v>0</v>
      </c>
      <c r="F60" s="7">
        <f>'Common Interface'!G9</f>
        <v>0</v>
      </c>
      <c r="G60" s="67">
        <f>'Common Interface'!H9</f>
        <v>0</v>
      </c>
      <c r="H60" s="7">
        <f>SUM(C60:G60)</f>
        <v>0</v>
      </c>
    </row>
    <row r="61" spans="1:8" x14ac:dyDescent="0.2">
      <c r="A61" s="165">
        <v>1.7</v>
      </c>
      <c r="B61" s="7" t="s">
        <v>176</v>
      </c>
      <c r="C61" s="7">
        <f>'Common Interface'!D13</f>
        <v>0</v>
      </c>
      <c r="D61" s="67">
        <f>'Common Interface'!E13</f>
        <v>0</v>
      </c>
      <c r="E61" s="67">
        <f>'Common Interface'!F13</f>
        <v>0</v>
      </c>
      <c r="F61" s="67">
        <f>'Common Interface'!G13</f>
        <v>0</v>
      </c>
      <c r="G61" s="67">
        <f>'Common Interface'!H13</f>
        <v>0</v>
      </c>
      <c r="H61" s="7">
        <f t="shared" ref="H61:H63" si="1">SUM(C61:G61)</f>
        <v>0</v>
      </c>
    </row>
    <row r="62" spans="1:8" x14ac:dyDescent="0.2">
      <c r="A62" s="165">
        <v>1.7</v>
      </c>
      <c r="B62" s="7" t="s">
        <v>177</v>
      </c>
      <c r="C62" s="7">
        <f>'Common Interface'!D17</f>
        <v>0</v>
      </c>
      <c r="D62" s="7">
        <f>'Common Interface'!E17</f>
        <v>0</v>
      </c>
      <c r="E62" s="7">
        <f>'Common Interface'!F17</f>
        <v>0</v>
      </c>
      <c r="F62" s="7">
        <f>'Common Interface'!G17</f>
        <v>0</v>
      </c>
      <c r="G62" s="7">
        <f>'Common Interface'!H17</f>
        <v>0</v>
      </c>
      <c r="H62" s="7">
        <f t="shared" si="1"/>
        <v>0</v>
      </c>
    </row>
    <row r="63" spans="1:8" x14ac:dyDescent="0.2">
      <c r="A63" s="165">
        <v>1.7</v>
      </c>
      <c r="B63" s="7" t="s">
        <v>175</v>
      </c>
      <c r="C63" s="67">
        <f>'Common Interface'!D21</f>
        <v>0</v>
      </c>
      <c r="D63" s="7">
        <f>'Common Interface'!E21</f>
        <v>0</v>
      </c>
      <c r="E63" s="7">
        <f>'Common Interface'!F21</f>
        <v>0</v>
      </c>
      <c r="F63" s="7">
        <f>'Common Interface'!G21</f>
        <v>0</v>
      </c>
      <c r="G63" s="7">
        <f>'Common Interface'!H21</f>
        <v>0</v>
      </c>
      <c r="H63" s="7">
        <f t="shared" si="1"/>
        <v>0</v>
      </c>
    </row>
    <row r="64" spans="1:8" ht="48" x14ac:dyDescent="0.2">
      <c r="A64" s="124"/>
      <c r="B64" s="115" t="s">
        <v>15</v>
      </c>
      <c r="C64" s="123" t="s">
        <v>159</v>
      </c>
      <c r="D64" s="123" t="s">
        <v>160</v>
      </c>
      <c r="E64" s="123" t="s">
        <v>161</v>
      </c>
      <c r="F64" s="123" t="s">
        <v>162</v>
      </c>
      <c r="G64" s="123" t="s">
        <v>163</v>
      </c>
      <c r="H64" s="115"/>
    </row>
    <row r="65" spans="1:8" x14ac:dyDescent="0.2">
      <c r="A65" s="72">
        <v>2</v>
      </c>
      <c r="B65" s="7" t="s">
        <v>188</v>
      </c>
      <c r="C65" s="7">
        <f>'Fine Recovery'!D10</f>
        <v>0</v>
      </c>
      <c r="D65" s="67">
        <f>'Fine Recovery'!E10</f>
        <v>0</v>
      </c>
      <c r="E65" s="67">
        <f>'Fine Recovery'!F10</f>
        <v>0</v>
      </c>
      <c r="F65" s="67">
        <f>'Fine Recovery'!G10</f>
        <v>0</v>
      </c>
      <c r="G65" s="67">
        <f>'Fine Recovery'!H10</f>
        <v>0</v>
      </c>
      <c r="H65" s="7">
        <f>SUM(C65:G65)</f>
        <v>0</v>
      </c>
    </row>
    <row r="66" spans="1:8" x14ac:dyDescent="0.2">
      <c r="A66" s="72">
        <v>2</v>
      </c>
      <c r="B66" s="7" t="s">
        <v>172</v>
      </c>
      <c r="C66" s="7">
        <f>'Fine Recovery'!D14</f>
        <v>0</v>
      </c>
      <c r="D66" s="67">
        <f>'Fine Recovery'!E14</f>
        <v>0</v>
      </c>
      <c r="E66" s="67">
        <f>'Fine Recovery'!F14</f>
        <v>0</v>
      </c>
      <c r="F66" s="67">
        <f>'Fine Recovery'!G14</f>
        <v>0</v>
      </c>
      <c r="G66" s="67">
        <f>'Fine Recovery'!H14</f>
        <v>0</v>
      </c>
      <c r="H66" s="7">
        <f t="shared" ref="H66:H69" si="2">SUM(C66:G66)</f>
        <v>0</v>
      </c>
    </row>
    <row r="67" spans="1:8" x14ac:dyDescent="0.2">
      <c r="A67" s="72">
        <v>2</v>
      </c>
      <c r="B67" s="7" t="s">
        <v>189</v>
      </c>
      <c r="C67" s="7">
        <f>'Fine Recovery'!D18</f>
        <v>0</v>
      </c>
      <c r="D67" s="7">
        <f>'Fine Recovery'!E18</f>
        <v>0</v>
      </c>
      <c r="E67" s="7">
        <f>'Fine Recovery'!F18</f>
        <v>0</v>
      </c>
      <c r="F67" s="7">
        <f>'Fine Recovery'!G18</f>
        <v>0</v>
      </c>
      <c r="G67" s="7">
        <f>'Fine Recovery'!H18</f>
        <v>0</v>
      </c>
      <c r="H67" s="7">
        <f t="shared" si="2"/>
        <v>0</v>
      </c>
    </row>
    <row r="68" spans="1:8" x14ac:dyDescent="0.2">
      <c r="A68" s="72">
        <v>2</v>
      </c>
      <c r="B68" s="7" t="s">
        <v>178</v>
      </c>
      <c r="C68" s="67">
        <f>'Fine Recovery'!D22</f>
        <v>0</v>
      </c>
      <c r="D68" s="7">
        <f>'Fine Recovery'!E22</f>
        <v>0</v>
      </c>
      <c r="E68" s="7">
        <f>'Fine Recovery'!F22</f>
        <v>0</v>
      </c>
      <c r="F68" s="7">
        <f>'Fine Recovery'!G22</f>
        <v>0</v>
      </c>
      <c r="G68" s="7">
        <f>'Fine Recovery'!H22</f>
        <v>0</v>
      </c>
      <c r="H68" s="7">
        <f t="shared" si="2"/>
        <v>0</v>
      </c>
    </row>
    <row r="69" spans="1:8" x14ac:dyDescent="0.2">
      <c r="A69" s="72">
        <v>2</v>
      </c>
      <c r="B69" s="7" t="s">
        <v>206</v>
      </c>
      <c r="C69" s="7">
        <f>'Fine Recovery'!D26</f>
        <v>0</v>
      </c>
      <c r="D69" s="7">
        <f>'Fine Recovery'!E26</f>
        <v>0</v>
      </c>
      <c r="E69" s="7">
        <f>'Fine Recovery'!F26</f>
        <v>0</v>
      </c>
      <c r="F69" s="7">
        <f>'Fine Recovery'!G26</f>
        <v>0</v>
      </c>
      <c r="G69" s="7">
        <f>'Fine Recovery'!H26</f>
        <v>0</v>
      </c>
      <c r="H69" s="7">
        <f t="shared" si="2"/>
        <v>0</v>
      </c>
    </row>
    <row r="70" spans="1:8" ht="48" x14ac:dyDescent="0.2">
      <c r="A70" s="124"/>
      <c r="B70" s="115" t="s">
        <v>112</v>
      </c>
      <c r="C70" s="123" t="s">
        <v>159</v>
      </c>
      <c r="D70" s="123" t="s">
        <v>160</v>
      </c>
      <c r="E70" s="123" t="s">
        <v>161</v>
      </c>
      <c r="F70" s="123" t="s">
        <v>162</v>
      </c>
      <c r="G70" s="123" t="s">
        <v>163</v>
      </c>
      <c r="H70" s="115"/>
    </row>
    <row r="71" spans="1:8" x14ac:dyDescent="0.2">
      <c r="A71" s="7" t="s">
        <v>193</v>
      </c>
      <c r="B71" s="7" t="s">
        <v>200</v>
      </c>
      <c r="C71" s="7"/>
      <c r="D71" s="7"/>
      <c r="E71" s="7"/>
      <c r="F71" s="7"/>
      <c r="G71" s="7"/>
      <c r="H71" s="7">
        <f>SUM(C71:G71)</f>
        <v>0</v>
      </c>
    </row>
    <row r="72" spans="1:8" x14ac:dyDescent="0.2">
      <c r="A72" s="7" t="s">
        <v>194</v>
      </c>
      <c r="B72" s="7" t="s">
        <v>199</v>
      </c>
      <c r="C72" s="7"/>
      <c r="D72" s="7"/>
      <c r="E72" s="7"/>
      <c r="F72" s="7"/>
      <c r="G72" s="7"/>
      <c r="H72" s="7">
        <f t="shared" ref="H72:H74" si="3">SUM(C72:G72)</f>
        <v>0</v>
      </c>
    </row>
    <row r="73" spans="1:8" x14ac:dyDescent="0.2">
      <c r="A73" s="7" t="s">
        <v>195</v>
      </c>
      <c r="B73" s="7" t="s">
        <v>198</v>
      </c>
      <c r="C73" s="7"/>
      <c r="D73" s="7"/>
      <c r="E73" s="7"/>
      <c r="F73" s="7"/>
      <c r="G73" s="7"/>
      <c r="H73" s="7">
        <f t="shared" si="3"/>
        <v>0</v>
      </c>
    </row>
    <row r="74" spans="1:8" x14ac:dyDescent="0.2">
      <c r="A74" s="7" t="s">
        <v>196</v>
      </c>
      <c r="B74" s="7" t="s">
        <v>197</v>
      </c>
      <c r="C74" s="7"/>
      <c r="D74" s="7"/>
      <c r="E74" s="7"/>
      <c r="F74" s="7"/>
      <c r="G74" s="7"/>
      <c r="H74" s="7">
        <f t="shared" si="3"/>
        <v>0</v>
      </c>
    </row>
    <row r="75" spans="1:8" ht="48" x14ac:dyDescent="0.2">
      <c r="A75" s="124"/>
      <c r="B75" s="115" t="s">
        <v>138</v>
      </c>
      <c r="C75" s="123" t="s">
        <v>159</v>
      </c>
      <c r="D75" s="123" t="s">
        <v>160</v>
      </c>
      <c r="E75" s="123" t="s">
        <v>161</v>
      </c>
      <c r="F75" s="123" t="s">
        <v>162</v>
      </c>
      <c r="G75" s="123" t="s">
        <v>163</v>
      </c>
      <c r="H75" s="124" t="s">
        <v>201</v>
      </c>
    </row>
    <row r="76" spans="1:8" x14ac:dyDescent="0.2">
      <c r="A76" s="108"/>
      <c r="B76" s="128" t="s">
        <v>186</v>
      </c>
      <c r="C76" s="121">
        <f>SUM(C40:C74)</f>
        <v>0</v>
      </c>
      <c r="D76" s="121">
        <f>SUM(D40:D74)</f>
        <v>0</v>
      </c>
      <c r="E76" s="121">
        <f>SUM(E40:E74)</f>
        <v>0</v>
      </c>
      <c r="F76" s="121">
        <f>SUM(F40:F74)</f>
        <v>0</v>
      </c>
      <c r="G76" s="121">
        <f>SUM(G40:G74)</f>
        <v>0</v>
      </c>
      <c r="H76" s="108">
        <f>SUM(C76:G76)</f>
        <v>0</v>
      </c>
    </row>
    <row r="77" spans="1:8" x14ac:dyDescent="0.2">
      <c r="A77" s="108"/>
      <c r="B77" s="128" t="s">
        <v>124</v>
      </c>
      <c r="C77" s="121">
        <f>C76*0.14</f>
        <v>0</v>
      </c>
      <c r="D77" s="121">
        <f t="shared" ref="D77:G77" si="4">D76*0.14</f>
        <v>0</v>
      </c>
      <c r="E77" s="121">
        <f t="shared" si="4"/>
        <v>0</v>
      </c>
      <c r="F77" s="121">
        <f t="shared" si="4"/>
        <v>0</v>
      </c>
      <c r="G77" s="121">
        <f t="shared" si="4"/>
        <v>0</v>
      </c>
      <c r="H77" s="108">
        <f t="shared" ref="H77:H78" si="5">SUM(C77:G77)</f>
        <v>0</v>
      </c>
    </row>
    <row r="78" spans="1:8" x14ac:dyDescent="0.2">
      <c r="A78" s="108"/>
      <c r="B78" s="128" t="s">
        <v>125</v>
      </c>
      <c r="C78" s="121">
        <f>C76+C77</f>
        <v>0</v>
      </c>
      <c r="D78" s="121">
        <f t="shared" ref="D78:G78" si="6">D76+D77</f>
        <v>0</v>
      </c>
      <c r="E78" s="121">
        <f t="shared" si="6"/>
        <v>0</v>
      </c>
      <c r="F78" s="121">
        <f t="shared" si="6"/>
        <v>0</v>
      </c>
      <c r="G78" s="121">
        <f t="shared" si="6"/>
        <v>0</v>
      </c>
      <c r="H78" s="108">
        <f t="shared" si="5"/>
        <v>0</v>
      </c>
    </row>
  </sheetData>
  <mergeCells count="7">
    <mergeCell ref="A6:A7"/>
    <mergeCell ref="B6:B7"/>
    <mergeCell ref="A1:H1"/>
    <mergeCell ref="A2:H2"/>
    <mergeCell ref="A4:B4"/>
    <mergeCell ref="H6:H7"/>
    <mergeCell ref="C4:H4"/>
  </mergeCells>
  <pageMargins left="0.7" right="0.7" top="0.75" bottom="0.75" header="0.3" footer="0.3"/>
  <pageSetup paperSize="9" scale="7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82"/>
  <sheetViews>
    <sheetView tabSelected="1" topLeftCell="A267" zoomScaleNormal="100" workbookViewId="0">
      <selection activeCell="D263" sqref="D262:D263"/>
    </sheetView>
  </sheetViews>
  <sheetFormatPr baseColWidth="10" defaultColWidth="9.1640625" defaultRowHeight="15" x14ac:dyDescent="0.2"/>
  <cols>
    <col min="1" max="1" width="20.5" style="22" customWidth="1"/>
    <col min="2" max="2" width="11.83203125" style="22" customWidth="1"/>
    <col min="3" max="3" width="42.1640625" style="22" customWidth="1"/>
    <col min="4" max="4" width="16.83203125" style="22" customWidth="1"/>
    <col min="5" max="5" width="14.33203125" style="22" customWidth="1"/>
    <col min="6" max="6" width="18" style="22" customWidth="1"/>
    <col min="7" max="9" width="16.1640625" style="22" customWidth="1"/>
    <col min="10" max="10" width="16.1640625" style="23" customWidth="1"/>
    <col min="11" max="11" width="16.1640625" style="21" customWidth="1"/>
    <col min="12" max="12" width="12.1640625" style="21" customWidth="1"/>
    <col min="13" max="16384" width="9.1640625" style="22"/>
  </cols>
  <sheetData>
    <row r="1" spans="1:12" x14ac:dyDescent="0.2">
      <c r="A1" s="77"/>
      <c r="B1" s="22" t="s">
        <v>140</v>
      </c>
    </row>
    <row r="2" spans="1:12" x14ac:dyDescent="0.2">
      <c r="B2" s="22" t="s">
        <v>143</v>
      </c>
    </row>
    <row r="3" spans="1:12" x14ac:dyDescent="0.2">
      <c r="B3" s="22" t="s">
        <v>144</v>
      </c>
    </row>
    <row r="4" spans="1:12" x14ac:dyDescent="0.2">
      <c r="B4" s="22" t="s">
        <v>230</v>
      </c>
    </row>
    <row r="6" spans="1:12" x14ac:dyDescent="0.2">
      <c r="A6" s="166" t="s">
        <v>229</v>
      </c>
    </row>
    <row r="7" spans="1:12" x14ac:dyDescent="0.2">
      <c r="A7" s="112" t="s">
        <v>212</v>
      </c>
      <c r="B7" s="113"/>
      <c r="C7" s="113"/>
      <c r="D7" s="113"/>
      <c r="E7" s="113"/>
      <c r="F7" s="113"/>
      <c r="G7" s="113"/>
      <c r="H7" s="113"/>
      <c r="I7" s="113"/>
      <c r="J7" s="114"/>
      <c r="L7" s="22"/>
    </row>
    <row r="8" spans="1:12" x14ac:dyDescent="0.2">
      <c r="A8" s="20"/>
      <c r="B8" s="20"/>
      <c r="C8" s="20"/>
      <c r="D8" s="20"/>
      <c r="E8" s="20"/>
      <c r="F8" s="20"/>
      <c r="G8" s="20"/>
      <c r="H8" s="20"/>
      <c r="I8" s="20"/>
      <c r="J8" s="24"/>
      <c r="L8" s="22"/>
    </row>
    <row r="9" spans="1:12" ht="32" x14ac:dyDescent="0.2">
      <c r="A9" s="51" t="s">
        <v>218</v>
      </c>
      <c r="B9" s="52" t="s">
        <v>219</v>
      </c>
      <c r="C9" s="53" t="s">
        <v>30</v>
      </c>
      <c r="D9" s="54" t="s">
        <v>31</v>
      </c>
      <c r="E9" s="54" t="s">
        <v>32</v>
      </c>
      <c r="F9" s="54" t="s">
        <v>85</v>
      </c>
      <c r="G9" s="54" t="s">
        <v>33</v>
      </c>
      <c r="H9" s="54" t="s">
        <v>34</v>
      </c>
      <c r="I9" s="131" t="s">
        <v>35</v>
      </c>
      <c r="J9" s="131" t="s">
        <v>36</v>
      </c>
      <c r="K9" s="30"/>
      <c r="L9" s="22"/>
    </row>
    <row r="10" spans="1:12" x14ac:dyDescent="0.2">
      <c r="A10" s="20"/>
      <c r="B10" s="20"/>
      <c r="C10" s="34"/>
      <c r="D10" s="20"/>
      <c r="E10" s="20"/>
      <c r="F10" s="29"/>
      <c r="G10" s="32"/>
      <c r="H10" s="32"/>
      <c r="I10" s="133"/>
      <c r="J10" s="134"/>
      <c r="K10" s="33"/>
      <c r="L10" s="22"/>
    </row>
    <row r="11" spans="1:12" x14ac:dyDescent="0.2">
      <c r="A11" s="20">
        <v>3.2</v>
      </c>
      <c r="B11" s="20"/>
      <c r="C11" s="75" t="s">
        <v>139</v>
      </c>
      <c r="D11" s="20"/>
      <c r="E11" s="20"/>
      <c r="F11" s="29"/>
      <c r="G11" s="29"/>
      <c r="H11" s="32"/>
      <c r="I11" s="133"/>
      <c r="J11" s="134"/>
      <c r="K11" s="35"/>
      <c r="L11" s="22"/>
    </row>
    <row r="12" spans="1:12" x14ac:dyDescent="0.2">
      <c r="A12" s="20"/>
      <c r="B12" s="20"/>
      <c r="C12" s="36"/>
      <c r="D12" s="20"/>
      <c r="E12" s="20"/>
      <c r="F12" s="29"/>
      <c r="G12" s="32"/>
      <c r="H12" s="32"/>
      <c r="I12" s="133"/>
      <c r="J12" s="134"/>
      <c r="K12" s="33"/>
      <c r="L12" s="22"/>
    </row>
    <row r="13" spans="1:12" ht="32" x14ac:dyDescent="0.2">
      <c r="A13" s="20"/>
      <c r="B13" s="20">
        <v>3.3</v>
      </c>
      <c r="C13" s="28" t="s">
        <v>220</v>
      </c>
      <c r="D13" s="32">
        <v>1</v>
      </c>
      <c r="E13" s="29" t="s">
        <v>39</v>
      </c>
      <c r="F13" s="32">
        <f>12*5</f>
        <v>60</v>
      </c>
      <c r="G13" s="32"/>
      <c r="H13" s="20"/>
      <c r="I13" s="132"/>
      <c r="J13" s="134"/>
      <c r="K13" s="33"/>
      <c r="L13" s="22"/>
    </row>
    <row r="14" spans="1:12" x14ac:dyDescent="0.2">
      <c r="A14" s="20"/>
      <c r="B14" s="20"/>
      <c r="C14" s="37"/>
      <c r="D14" s="20"/>
      <c r="E14" s="37"/>
      <c r="F14" s="37"/>
      <c r="G14" s="37"/>
      <c r="H14" s="20"/>
      <c r="I14" s="133"/>
      <c r="J14" s="135"/>
      <c r="K14" s="38"/>
      <c r="L14" s="22"/>
    </row>
    <row r="15" spans="1:12" x14ac:dyDescent="0.2">
      <c r="A15" s="20"/>
      <c r="B15" s="20"/>
      <c r="C15" s="27"/>
      <c r="D15" s="20"/>
      <c r="E15" s="29"/>
      <c r="F15" s="32"/>
      <c r="G15" s="32"/>
      <c r="H15" s="20"/>
      <c r="I15" s="133"/>
      <c r="J15" s="134"/>
      <c r="K15" s="33"/>
      <c r="L15" s="22"/>
    </row>
    <row r="16" spans="1:12" x14ac:dyDescent="0.2">
      <c r="A16" s="20"/>
      <c r="B16" s="20"/>
      <c r="C16" s="20" t="s">
        <v>40</v>
      </c>
      <c r="D16" s="20"/>
      <c r="E16" s="20"/>
      <c r="F16" s="20"/>
      <c r="G16" s="20"/>
      <c r="H16" s="20"/>
      <c r="I16" s="133"/>
      <c r="J16" s="136"/>
      <c r="L16" s="22"/>
    </row>
    <row r="17" spans="1:13" ht="15.75" customHeight="1" x14ac:dyDescent="0.2">
      <c r="I17" s="137"/>
      <c r="J17" s="138"/>
    </row>
    <row r="18" spans="1:13" x14ac:dyDescent="0.2">
      <c r="I18" s="137"/>
      <c r="J18" s="138"/>
    </row>
    <row r="19" spans="1:13" x14ac:dyDescent="0.2">
      <c r="I19" s="137"/>
      <c r="J19" s="138"/>
    </row>
    <row r="20" spans="1:13" x14ac:dyDescent="0.2">
      <c r="A20" s="115" t="s">
        <v>213</v>
      </c>
      <c r="B20" s="113"/>
      <c r="C20" s="113"/>
      <c r="D20" s="113"/>
      <c r="E20" s="113"/>
      <c r="F20" s="113"/>
      <c r="G20" s="113"/>
      <c r="H20" s="113"/>
      <c r="I20" s="139"/>
      <c r="J20" s="140"/>
    </row>
    <row r="21" spans="1:13" x14ac:dyDescent="0.2">
      <c r="A21" s="20"/>
      <c r="B21" s="20"/>
      <c r="C21" s="199"/>
      <c r="D21" s="199"/>
      <c r="E21" s="199"/>
      <c r="F21" s="20"/>
      <c r="G21" s="20"/>
      <c r="H21" s="20"/>
      <c r="I21" s="133"/>
      <c r="J21" s="136"/>
    </row>
    <row r="22" spans="1:13" ht="32" x14ac:dyDescent="0.2">
      <c r="A22" s="51" t="s">
        <v>218</v>
      </c>
      <c r="B22" s="52" t="s">
        <v>219</v>
      </c>
      <c r="C22" s="50" t="s">
        <v>30</v>
      </c>
      <c r="D22" s="50" t="s">
        <v>31</v>
      </c>
      <c r="E22" s="52" t="s">
        <v>32</v>
      </c>
      <c r="F22" s="54" t="s">
        <v>85</v>
      </c>
      <c r="G22" s="55" t="s">
        <v>33</v>
      </c>
      <c r="H22" s="50" t="s">
        <v>34</v>
      </c>
      <c r="I22" s="129" t="s">
        <v>35</v>
      </c>
      <c r="J22" s="130" t="s">
        <v>36</v>
      </c>
      <c r="M22" s="21"/>
    </row>
    <row r="23" spans="1:13" x14ac:dyDescent="0.2">
      <c r="A23" s="27"/>
      <c r="B23" s="29"/>
      <c r="C23" s="25" t="s">
        <v>41</v>
      </c>
      <c r="D23" s="27"/>
      <c r="E23" s="29"/>
      <c r="F23" s="29"/>
      <c r="G23" s="32"/>
      <c r="H23" s="27"/>
      <c r="I23" s="141"/>
      <c r="J23" s="134"/>
      <c r="M23" s="21"/>
    </row>
    <row r="24" spans="1:13" x14ac:dyDescent="0.2">
      <c r="A24" s="27"/>
      <c r="B24" s="29"/>
      <c r="C24" s="28"/>
      <c r="D24" s="27"/>
      <c r="E24" s="29"/>
      <c r="F24" s="32"/>
      <c r="G24" s="32"/>
      <c r="H24" s="32"/>
      <c r="I24" s="142"/>
      <c r="J24" s="143"/>
      <c r="M24" s="21"/>
    </row>
    <row r="25" spans="1:13" ht="16" x14ac:dyDescent="0.2">
      <c r="A25" s="27">
        <v>4.2</v>
      </c>
      <c r="B25" s="29"/>
      <c r="C25" s="28" t="s">
        <v>42</v>
      </c>
      <c r="D25" s="27"/>
      <c r="E25" s="29"/>
      <c r="F25" s="32"/>
      <c r="G25" s="32"/>
      <c r="H25" s="32"/>
      <c r="I25" s="142"/>
      <c r="J25" s="143"/>
      <c r="M25" s="21"/>
    </row>
    <row r="26" spans="1:13" x14ac:dyDescent="0.2">
      <c r="A26" s="27"/>
      <c r="B26" s="29"/>
      <c r="C26" s="28"/>
      <c r="D26" s="27"/>
      <c r="E26" s="29"/>
      <c r="F26" s="32"/>
      <c r="G26" s="32"/>
      <c r="H26" s="32"/>
      <c r="I26" s="142"/>
      <c r="J26" s="143"/>
      <c r="M26" s="21"/>
    </row>
    <row r="27" spans="1:13" ht="16" x14ac:dyDescent="0.2">
      <c r="A27" s="27"/>
      <c r="B27" s="29" t="s">
        <v>62</v>
      </c>
      <c r="C27" s="28" t="s">
        <v>44</v>
      </c>
      <c r="D27" s="34">
        <v>0</v>
      </c>
      <c r="E27" s="29" t="s">
        <v>45</v>
      </c>
      <c r="F27" s="32" t="s">
        <v>46</v>
      </c>
      <c r="G27" s="32"/>
      <c r="H27" s="32"/>
      <c r="I27" s="144"/>
      <c r="J27" s="145"/>
      <c r="M27" s="21"/>
    </row>
    <row r="28" spans="1:13" x14ac:dyDescent="0.2">
      <c r="A28" s="27"/>
      <c r="B28" s="29"/>
      <c r="C28" s="28"/>
      <c r="D28" s="28"/>
      <c r="E28" s="29"/>
      <c r="F28" s="29"/>
      <c r="G28" s="32"/>
      <c r="H28" s="32"/>
      <c r="I28" s="142"/>
      <c r="J28" s="143"/>
      <c r="M28" s="21"/>
    </row>
    <row r="29" spans="1:13" ht="16" x14ac:dyDescent="0.2">
      <c r="A29" s="27"/>
      <c r="B29" s="29" t="s">
        <v>214</v>
      </c>
      <c r="C29" s="28" t="s">
        <v>47</v>
      </c>
      <c r="D29" s="50"/>
      <c r="E29" s="52"/>
      <c r="F29" s="52"/>
      <c r="G29" s="55"/>
      <c r="H29" s="55"/>
      <c r="I29" s="144"/>
      <c r="J29" s="145"/>
      <c r="M29" s="21"/>
    </row>
    <row r="30" spans="1:13" x14ac:dyDescent="0.2">
      <c r="A30" s="27"/>
      <c r="B30" s="29"/>
      <c r="C30" s="28"/>
      <c r="D30" s="28"/>
      <c r="E30" s="29"/>
      <c r="F30" s="29"/>
      <c r="G30" s="32"/>
      <c r="H30" s="32"/>
      <c r="I30" s="142"/>
      <c r="J30" s="143"/>
      <c r="M30" s="21"/>
    </row>
    <row r="31" spans="1:13" ht="16" x14ac:dyDescent="0.2">
      <c r="A31" s="27"/>
      <c r="B31" s="29" t="s">
        <v>214</v>
      </c>
      <c r="C31" s="28" t="s">
        <v>48</v>
      </c>
      <c r="D31" s="28">
        <v>18</v>
      </c>
      <c r="E31" s="29" t="s">
        <v>39</v>
      </c>
      <c r="F31" s="39">
        <v>1080</v>
      </c>
      <c r="G31" s="32"/>
      <c r="H31" s="32"/>
      <c r="I31" s="144"/>
      <c r="J31" s="143"/>
      <c r="M31" s="21"/>
    </row>
    <row r="32" spans="1:13" x14ac:dyDescent="0.2">
      <c r="A32" s="27"/>
      <c r="B32" s="29"/>
      <c r="C32" s="28"/>
      <c r="D32" s="28"/>
      <c r="E32" s="29"/>
      <c r="F32" s="39"/>
      <c r="G32" s="32"/>
      <c r="H32" s="32"/>
      <c r="I32" s="142"/>
      <c r="J32" s="143"/>
      <c r="M32" s="21"/>
    </row>
    <row r="33" spans="1:13" ht="16" x14ac:dyDescent="0.2">
      <c r="A33" s="27"/>
      <c r="B33" s="29" t="s">
        <v>214</v>
      </c>
      <c r="C33" s="28" t="s">
        <v>49</v>
      </c>
      <c r="D33" s="27">
        <v>2</v>
      </c>
      <c r="E33" s="29">
        <v>60</v>
      </c>
      <c r="F33" s="29">
        <v>120</v>
      </c>
      <c r="G33" s="32"/>
      <c r="H33" s="32"/>
      <c r="I33" s="144"/>
      <c r="J33" s="143"/>
      <c r="M33" s="21"/>
    </row>
    <row r="34" spans="1:13" x14ac:dyDescent="0.2">
      <c r="A34" s="27"/>
      <c r="B34" s="29"/>
      <c r="C34" s="28"/>
      <c r="D34" s="28"/>
      <c r="E34" s="29"/>
      <c r="F34" s="29"/>
      <c r="G34" s="32"/>
      <c r="H34" s="32"/>
      <c r="I34" s="142"/>
      <c r="J34" s="143"/>
      <c r="M34" s="21"/>
    </row>
    <row r="35" spans="1:13" ht="16" x14ac:dyDescent="0.2">
      <c r="A35" s="27"/>
      <c r="B35" s="29" t="s">
        <v>216</v>
      </c>
      <c r="C35" s="28" t="s">
        <v>50</v>
      </c>
      <c r="D35" s="27">
        <v>5</v>
      </c>
      <c r="E35" s="29" t="s">
        <v>45</v>
      </c>
      <c r="F35" s="29">
        <v>300</v>
      </c>
      <c r="G35" s="32"/>
      <c r="H35" s="32"/>
      <c r="I35" s="142"/>
      <c r="J35" s="145"/>
      <c r="M35" s="21"/>
    </row>
    <row r="36" spans="1:13" x14ac:dyDescent="0.2">
      <c r="A36" s="27"/>
      <c r="B36" s="29"/>
      <c r="C36" s="28"/>
      <c r="D36" s="28"/>
      <c r="E36" s="29"/>
      <c r="F36" s="29"/>
      <c r="G36" s="32"/>
      <c r="H36" s="32"/>
      <c r="I36" s="142"/>
      <c r="J36" s="143"/>
      <c r="M36" s="21"/>
    </row>
    <row r="37" spans="1:13" ht="16" x14ac:dyDescent="0.2">
      <c r="A37" s="27"/>
      <c r="B37" s="29" t="s">
        <v>215</v>
      </c>
      <c r="C37" s="28" t="s">
        <v>51</v>
      </c>
      <c r="D37" s="27">
        <v>0</v>
      </c>
      <c r="E37" s="29" t="s">
        <v>45</v>
      </c>
      <c r="F37" s="32" t="s">
        <v>52</v>
      </c>
      <c r="G37" s="32"/>
      <c r="H37" s="32"/>
      <c r="I37" s="145"/>
      <c r="J37" s="145"/>
      <c r="M37" s="21"/>
    </row>
    <row r="38" spans="1:13" x14ac:dyDescent="0.2">
      <c r="A38" s="27"/>
      <c r="B38" s="29"/>
      <c r="C38" s="27"/>
      <c r="D38" s="27"/>
      <c r="E38" s="29"/>
      <c r="F38" s="29"/>
      <c r="G38" s="32"/>
      <c r="H38" s="32"/>
      <c r="I38" s="142"/>
      <c r="J38" s="143"/>
      <c r="M38" s="21"/>
    </row>
    <row r="39" spans="1:13" x14ac:dyDescent="0.2">
      <c r="A39" s="27"/>
      <c r="B39" s="29"/>
      <c r="C39" s="27"/>
      <c r="D39" s="34"/>
      <c r="E39" s="29"/>
      <c r="F39" s="32"/>
      <c r="G39" s="32"/>
      <c r="H39" s="32"/>
      <c r="I39" s="141"/>
      <c r="J39" s="134"/>
      <c r="M39" s="21"/>
    </row>
    <row r="40" spans="1:13" x14ac:dyDescent="0.2">
      <c r="A40" s="27" t="s">
        <v>40</v>
      </c>
      <c r="B40" s="29"/>
      <c r="C40" s="27"/>
      <c r="D40" s="27"/>
      <c r="E40" s="29"/>
      <c r="F40" s="32"/>
      <c r="G40" s="32"/>
      <c r="H40" s="94"/>
      <c r="I40" s="146"/>
      <c r="J40" s="147"/>
      <c r="M40" s="21"/>
    </row>
    <row r="41" spans="1:13" x14ac:dyDescent="0.2">
      <c r="A41" s="33"/>
      <c r="B41" s="33"/>
      <c r="C41" s="33"/>
      <c r="D41" s="33"/>
      <c r="E41" s="33"/>
      <c r="F41" s="33"/>
      <c r="G41" s="33"/>
      <c r="H41" s="33"/>
      <c r="I41" s="148"/>
      <c r="J41" s="149"/>
      <c r="M41" s="21"/>
    </row>
    <row r="42" spans="1:13" x14ac:dyDescent="0.2">
      <c r="A42" s="33"/>
      <c r="B42" s="41"/>
      <c r="C42" s="33"/>
      <c r="D42" s="33"/>
      <c r="E42" s="41"/>
      <c r="F42" s="35"/>
      <c r="G42" s="35"/>
      <c r="H42" s="33"/>
      <c r="I42" s="148"/>
      <c r="J42" s="149"/>
      <c r="M42" s="21"/>
    </row>
    <row r="43" spans="1:13" x14ac:dyDescent="0.2">
      <c r="I43" s="137"/>
      <c r="J43" s="138"/>
      <c r="M43" s="21"/>
    </row>
    <row r="44" spans="1:13" ht="32" x14ac:dyDescent="0.2">
      <c r="A44" s="51" t="s">
        <v>218</v>
      </c>
      <c r="B44" s="52" t="s">
        <v>219</v>
      </c>
      <c r="C44" s="50" t="s">
        <v>30</v>
      </c>
      <c r="D44" s="50" t="s">
        <v>31</v>
      </c>
      <c r="E44" s="52" t="s">
        <v>32</v>
      </c>
      <c r="F44" s="54" t="s">
        <v>85</v>
      </c>
      <c r="G44" s="55" t="s">
        <v>33</v>
      </c>
      <c r="H44" s="50" t="s">
        <v>34</v>
      </c>
      <c r="I44" s="129" t="s">
        <v>35</v>
      </c>
      <c r="J44" s="130" t="s">
        <v>36</v>
      </c>
      <c r="L44" s="33"/>
      <c r="M44" s="21"/>
    </row>
    <row r="45" spans="1:13" x14ac:dyDescent="0.2">
      <c r="A45" s="20"/>
      <c r="B45" s="20"/>
      <c r="C45" s="25"/>
      <c r="D45" s="26"/>
      <c r="E45" s="25"/>
      <c r="F45" s="25"/>
      <c r="G45" s="26"/>
      <c r="H45" s="26"/>
      <c r="I45" s="150"/>
      <c r="J45" s="135"/>
      <c r="K45" s="33"/>
      <c r="L45" s="33"/>
      <c r="M45" s="21"/>
    </row>
    <row r="46" spans="1:13" x14ac:dyDescent="0.2">
      <c r="A46" s="20"/>
      <c r="B46" s="20"/>
      <c r="C46" s="25" t="s">
        <v>53</v>
      </c>
      <c r="D46" s="29"/>
      <c r="E46" s="27"/>
      <c r="F46" s="27"/>
      <c r="G46" s="29"/>
      <c r="H46" s="32"/>
      <c r="I46" s="142"/>
      <c r="J46" s="143"/>
      <c r="K46" s="35"/>
      <c r="L46" s="35"/>
      <c r="M46" s="21"/>
    </row>
    <row r="47" spans="1:13" x14ac:dyDescent="0.2">
      <c r="A47" s="20"/>
      <c r="B47" s="20"/>
      <c r="C47" s="27"/>
      <c r="D47" s="29"/>
      <c r="E47" s="25"/>
      <c r="F47" s="25"/>
      <c r="G47" s="29"/>
      <c r="H47" s="32"/>
      <c r="I47" s="142"/>
      <c r="J47" s="143"/>
      <c r="K47" s="35"/>
      <c r="L47" s="35"/>
      <c r="M47" s="21"/>
    </row>
    <row r="48" spans="1:13" ht="16" x14ac:dyDescent="0.2">
      <c r="A48" s="27">
        <v>4.2</v>
      </c>
      <c r="B48" s="29"/>
      <c r="C48" s="28" t="s">
        <v>42</v>
      </c>
      <c r="D48" s="29"/>
      <c r="E48" s="25"/>
      <c r="F48" s="25"/>
      <c r="G48" s="29"/>
      <c r="H48" s="32"/>
      <c r="I48" s="142"/>
      <c r="J48" s="143"/>
      <c r="K48" s="35"/>
      <c r="L48" s="35"/>
      <c r="M48" s="21"/>
    </row>
    <row r="49" spans="1:13" x14ac:dyDescent="0.2">
      <c r="A49" s="27"/>
      <c r="B49" s="29"/>
      <c r="C49" s="31"/>
      <c r="D49" s="29"/>
      <c r="E49" s="25"/>
      <c r="F49" s="25"/>
      <c r="G49" s="29" t="s">
        <v>54</v>
      </c>
      <c r="H49" s="32"/>
      <c r="I49" s="142"/>
      <c r="J49" s="143"/>
      <c r="K49" s="35"/>
      <c r="L49" s="35"/>
      <c r="M49" s="21"/>
    </row>
    <row r="50" spans="1:13" x14ac:dyDescent="0.2">
      <c r="A50" s="27"/>
      <c r="C50" s="28"/>
      <c r="D50" s="29"/>
      <c r="E50" s="42"/>
      <c r="F50" s="42"/>
      <c r="G50" s="29"/>
      <c r="H50" s="32"/>
      <c r="I50" s="142"/>
      <c r="J50" s="143"/>
      <c r="K50" s="35"/>
      <c r="L50" s="35"/>
      <c r="M50" s="21"/>
    </row>
    <row r="51" spans="1:13" ht="16" x14ac:dyDescent="0.2">
      <c r="A51" s="27"/>
      <c r="B51" s="29" t="s">
        <v>62</v>
      </c>
      <c r="C51" s="28" t="s">
        <v>44</v>
      </c>
      <c r="D51" s="29">
        <v>14</v>
      </c>
      <c r="E51" s="27" t="s">
        <v>45</v>
      </c>
      <c r="F51" s="27">
        <v>14</v>
      </c>
      <c r="G51" s="29"/>
      <c r="H51" s="32"/>
      <c r="I51" s="142"/>
      <c r="J51" s="145"/>
      <c r="K51" s="35"/>
      <c r="L51" s="35"/>
      <c r="M51" s="21"/>
    </row>
    <row r="52" spans="1:13" x14ac:dyDescent="0.2">
      <c r="A52" s="27"/>
      <c r="B52" s="29"/>
      <c r="C52" s="28"/>
      <c r="D52" s="29"/>
      <c r="E52" s="28"/>
      <c r="F52" s="28"/>
      <c r="G52" s="29"/>
      <c r="H52" s="29"/>
      <c r="I52" s="142"/>
      <c r="J52" s="143"/>
      <c r="K52" s="35"/>
      <c r="L52" s="35"/>
      <c r="M52" s="21"/>
    </row>
    <row r="53" spans="1:13" ht="16" x14ac:dyDescent="0.2">
      <c r="A53" s="27"/>
      <c r="B53" s="29" t="s">
        <v>214</v>
      </c>
      <c r="C53" s="28" t="s">
        <v>47</v>
      </c>
      <c r="D53" s="52"/>
      <c r="E53" s="50"/>
      <c r="F53" s="50"/>
      <c r="G53" s="52"/>
      <c r="H53" s="52"/>
      <c r="I53" s="144"/>
      <c r="J53" s="145"/>
      <c r="K53" s="35"/>
      <c r="L53" s="35"/>
      <c r="M53" s="21"/>
    </row>
    <row r="54" spans="1:13" x14ac:dyDescent="0.2">
      <c r="A54" s="27"/>
      <c r="B54" s="29"/>
      <c r="C54" s="28"/>
      <c r="D54" s="29"/>
      <c r="E54" s="28"/>
      <c r="F54" s="28"/>
      <c r="G54" s="29"/>
      <c r="H54" s="29"/>
      <c r="I54" s="142"/>
      <c r="J54" s="143"/>
      <c r="K54" s="35"/>
      <c r="L54" s="35"/>
      <c r="M54" s="21"/>
    </row>
    <row r="55" spans="1:13" ht="16" x14ac:dyDescent="0.2">
      <c r="A55" s="27"/>
      <c r="B55" s="29" t="s">
        <v>214</v>
      </c>
      <c r="C55" s="28" t="s">
        <v>49</v>
      </c>
      <c r="D55" s="29">
        <v>11</v>
      </c>
      <c r="E55" s="27" t="s">
        <v>39</v>
      </c>
      <c r="F55" s="27">
        <v>660</v>
      </c>
      <c r="G55" s="29"/>
      <c r="H55" s="29"/>
      <c r="I55" s="144"/>
      <c r="J55" s="143"/>
      <c r="K55" s="35"/>
      <c r="L55" s="35"/>
      <c r="M55" s="21"/>
    </row>
    <row r="56" spans="1:13" x14ac:dyDescent="0.2">
      <c r="A56" s="27"/>
      <c r="B56" s="29"/>
      <c r="C56" s="28"/>
      <c r="D56" s="29"/>
      <c r="E56" s="28"/>
      <c r="F56" s="28"/>
      <c r="G56" s="29"/>
      <c r="H56" s="29"/>
      <c r="I56" s="142"/>
      <c r="J56" s="143"/>
      <c r="K56" s="35"/>
      <c r="L56" s="35"/>
      <c r="M56" s="21"/>
    </row>
    <row r="57" spans="1:13" ht="16" x14ac:dyDescent="0.2">
      <c r="A57" s="27"/>
      <c r="B57" s="29" t="s">
        <v>216</v>
      </c>
      <c r="C57" s="28" t="s">
        <v>50</v>
      </c>
      <c r="D57" s="29">
        <v>3</v>
      </c>
      <c r="E57" s="27" t="s">
        <v>45</v>
      </c>
      <c r="F57" s="27">
        <v>3</v>
      </c>
      <c r="G57" s="29"/>
      <c r="H57" s="29"/>
      <c r="I57" s="142"/>
      <c r="J57" s="145"/>
      <c r="K57" s="35"/>
      <c r="L57" s="35"/>
      <c r="M57" s="21"/>
    </row>
    <row r="58" spans="1:13" x14ac:dyDescent="0.2">
      <c r="A58" s="27"/>
      <c r="B58" s="29"/>
      <c r="C58" s="28"/>
      <c r="D58" s="29"/>
      <c r="E58" s="28"/>
      <c r="F58" s="28"/>
      <c r="G58" s="29"/>
      <c r="H58" s="29"/>
      <c r="I58" s="142"/>
      <c r="J58" s="143"/>
      <c r="K58" s="35"/>
      <c r="L58" s="35"/>
      <c r="M58" s="21"/>
    </row>
    <row r="59" spans="1:13" ht="16" x14ac:dyDescent="0.2">
      <c r="A59" s="27"/>
      <c r="B59" s="29" t="s">
        <v>215</v>
      </c>
      <c r="C59" s="28" t="s">
        <v>51</v>
      </c>
      <c r="D59" s="29">
        <v>22</v>
      </c>
      <c r="E59" s="27" t="s">
        <v>45</v>
      </c>
      <c r="F59" s="27">
        <v>22</v>
      </c>
      <c r="G59" s="29"/>
      <c r="H59" s="32"/>
      <c r="I59" s="142"/>
      <c r="J59" s="145"/>
      <c r="K59" s="35"/>
      <c r="L59" s="35"/>
      <c r="M59" s="21"/>
    </row>
    <row r="60" spans="1:13" x14ac:dyDescent="0.2">
      <c r="A60" s="27"/>
      <c r="B60" s="29"/>
      <c r="C60" s="28"/>
      <c r="D60" s="29"/>
      <c r="E60" s="27"/>
      <c r="F60" s="27"/>
      <c r="G60" s="29"/>
      <c r="H60" s="29"/>
      <c r="I60" s="142"/>
      <c r="J60" s="143"/>
      <c r="K60" s="35"/>
      <c r="L60" s="35"/>
      <c r="M60" s="21"/>
    </row>
    <row r="61" spans="1:13" x14ac:dyDescent="0.2">
      <c r="A61" s="20"/>
      <c r="B61" s="29"/>
      <c r="C61" s="27"/>
      <c r="D61" s="29"/>
      <c r="E61" s="27"/>
      <c r="F61" s="34"/>
      <c r="G61" s="29"/>
      <c r="H61" s="32"/>
      <c r="I61" s="142"/>
      <c r="J61" s="143"/>
      <c r="K61" s="33"/>
      <c r="L61" s="33"/>
      <c r="M61" s="21"/>
    </row>
    <row r="62" spans="1:13" x14ac:dyDescent="0.2">
      <c r="A62" s="20" t="s">
        <v>55</v>
      </c>
      <c r="B62" s="20"/>
      <c r="C62" s="27"/>
      <c r="D62" s="29"/>
      <c r="E62" s="27"/>
      <c r="F62" s="27"/>
      <c r="G62" s="29"/>
      <c r="H62" s="94"/>
      <c r="I62" s="146"/>
      <c r="J62" s="147"/>
      <c r="K62" s="33"/>
      <c r="L62" s="33"/>
      <c r="M62" s="21"/>
    </row>
    <row r="63" spans="1:13" x14ac:dyDescent="0.2">
      <c r="A63" s="21"/>
      <c r="B63" s="21"/>
      <c r="C63" s="200"/>
      <c r="D63" s="200"/>
      <c r="E63" s="200"/>
      <c r="F63" s="200"/>
      <c r="G63" s="200"/>
      <c r="H63" s="200"/>
      <c r="I63" s="148"/>
      <c r="J63" s="149"/>
      <c r="K63" s="33"/>
      <c r="L63" s="33"/>
      <c r="M63" s="21"/>
    </row>
    <row r="64" spans="1:13" x14ac:dyDescent="0.2">
      <c r="A64" s="21"/>
      <c r="B64" s="21"/>
      <c r="C64" s="43"/>
      <c r="D64" s="43"/>
      <c r="E64" s="43"/>
      <c r="F64" s="43"/>
      <c r="G64" s="43"/>
      <c r="H64" s="43"/>
      <c r="I64" s="151"/>
      <c r="J64" s="152"/>
      <c r="M64" s="21"/>
    </row>
    <row r="65" spans="1:13" x14ac:dyDescent="0.2">
      <c r="A65" s="21"/>
      <c r="B65" s="21"/>
      <c r="C65" s="21"/>
      <c r="D65" s="21"/>
      <c r="E65" s="21"/>
      <c r="F65" s="21"/>
      <c r="G65" s="21"/>
      <c r="H65" s="21"/>
      <c r="I65" s="153"/>
      <c r="J65" s="154"/>
      <c r="M65" s="21"/>
    </row>
    <row r="66" spans="1:13" ht="32" x14ac:dyDescent="0.2">
      <c r="A66" s="51" t="s">
        <v>218</v>
      </c>
      <c r="B66" s="52" t="s">
        <v>219</v>
      </c>
      <c r="C66" s="50" t="s">
        <v>30</v>
      </c>
      <c r="D66" s="50" t="s">
        <v>31</v>
      </c>
      <c r="E66" s="52" t="s">
        <v>32</v>
      </c>
      <c r="F66" s="54" t="s">
        <v>85</v>
      </c>
      <c r="G66" s="55" t="s">
        <v>33</v>
      </c>
      <c r="H66" s="50" t="s">
        <v>34</v>
      </c>
      <c r="I66" s="129" t="s">
        <v>35</v>
      </c>
      <c r="J66" s="130" t="s">
        <v>36</v>
      </c>
      <c r="L66" s="33"/>
      <c r="M66" s="21"/>
    </row>
    <row r="67" spans="1:13" x14ac:dyDescent="0.2">
      <c r="A67" s="20"/>
      <c r="B67" s="20"/>
      <c r="C67" s="25"/>
      <c r="D67" s="26"/>
      <c r="E67" s="25"/>
      <c r="F67" s="25"/>
      <c r="G67" s="26"/>
      <c r="H67" s="26"/>
      <c r="I67" s="150"/>
      <c r="J67" s="135"/>
      <c r="K67" s="33"/>
      <c r="L67" s="33"/>
      <c r="M67" s="21"/>
    </row>
    <row r="68" spans="1:13" x14ac:dyDescent="0.2">
      <c r="A68" s="20"/>
      <c r="B68" s="20"/>
      <c r="C68" s="25" t="s">
        <v>57</v>
      </c>
      <c r="D68" s="29"/>
      <c r="E68" s="34"/>
      <c r="F68" s="27"/>
      <c r="G68" s="29"/>
      <c r="H68" s="32"/>
      <c r="I68" s="142"/>
      <c r="J68" s="143"/>
      <c r="K68" s="35"/>
      <c r="L68" s="35"/>
      <c r="M68" s="21"/>
    </row>
    <row r="69" spans="1:13" x14ac:dyDescent="0.2">
      <c r="A69" s="20"/>
      <c r="B69" s="20"/>
      <c r="C69" s="27"/>
      <c r="D69" s="29"/>
      <c r="E69" s="25"/>
      <c r="F69" s="25"/>
      <c r="G69" s="29"/>
      <c r="H69" s="32"/>
      <c r="I69" s="142"/>
      <c r="J69" s="143"/>
      <c r="K69" s="35"/>
      <c r="L69" s="35"/>
      <c r="M69" s="21"/>
    </row>
    <row r="70" spans="1:13" ht="16" x14ac:dyDescent="0.2">
      <c r="A70" s="27">
        <v>4.2</v>
      </c>
      <c r="B70" s="29"/>
      <c r="C70" s="28" t="s">
        <v>42</v>
      </c>
      <c r="D70" s="29"/>
      <c r="E70" s="20"/>
      <c r="F70" s="25"/>
      <c r="G70" s="29"/>
      <c r="H70" s="32"/>
      <c r="I70" s="142"/>
      <c r="J70" s="143"/>
      <c r="K70" s="35"/>
      <c r="L70" s="35"/>
      <c r="M70" s="21"/>
    </row>
    <row r="71" spans="1:13" x14ac:dyDescent="0.2">
      <c r="A71" s="27"/>
      <c r="B71" s="29"/>
      <c r="C71" s="31"/>
      <c r="D71" s="29"/>
      <c r="E71" s="25"/>
      <c r="F71" s="25"/>
      <c r="G71" s="29"/>
      <c r="H71" s="32"/>
      <c r="I71" s="142"/>
      <c r="J71" s="143"/>
      <c r="K71" s="35"/>
      <c r="L71" s="35"/>
      <c r="M71" s="21"/>
    </row>
    <row r="72" spans="1:13" ht="16" x14ac:dyDescent="0.2">
      <c r="A72" s="27"/>
      <c r="B72" s="29" t="s">
        <v>62</v>
      </c>
      <c r="C72" s="28" t="s">
        <v>44</v>
      </c>
      <c r="D72" s="29">
        <v>14</v>
      </c>
      <c r="E72" s="34" t="s">
        <v>45</v>
      </c>
      <c r="F72" s="27">
        <v>14</v>
      </c>
      <c r="G72" s="29"/>
      <c r="H72" s="32"/>
      <c r="I72" s="142"/>
      <c r="J72" s="145"/>
      <c r="K72" s="35"/>
      <c r="L72" s="35"/>
      <c r="M72" s="21"/>
    </row>
    <row r="73" spans="1:13" x14ac:dyDescent="0.2">
      <c r="A73" s="27"/>
      <c r="B73" s="29"/>
      <c r="C73" s="28"/>
      <c r="D73" s="29"/>
      <c r="E73" s="28"/>
      <c r="F73" s="28"/>
      <c r="G73" s="29"/>
      <c r="H73" s="29"/>
      <c r="I73" s="142"/>
      <c r="J73" s="143"/>
      <c r="K73" s="35"/>
      <c r="L73" s="35"/>
      <c r="M73" s="21"/>
    </row>
    <row r="74" spans="1:13" ht="16" x14ac:dyDescent="0.2">
      <c r="A74" s="27"/>
      <c r="B74" s="29" t="s">
        <v>214</v>
      </c>
      <c r="C74" s="28" t="s">
        <v>47</v>
      </c>
      <c r="D74" s="29"/>
      <c r="E74" s="50"/>
      <c r="F74" s="50"/>
      <c r="G74" s="52"/>
      <c r="H74" s="52"/>
      <c r="I74" s="144"/>
      <c r="J74" s="145"/>
      <c r="K74" s="35"/>
      <c r="L74" s="35"/>
      <c r="M74" s="21"/>
    </row>
    <row r="75" spans="1:13" x14ac:dyDescent="0.2">
      <c r="A75" s="27"/>
      <c r="B75" s="29"/>
      <c r="C75" s="28"/>
      <c r="D75" s="29"/>
      <c r="E75" s="28"/>
      <c r="F75" s="28"/>
      <c r="G75" s="29"/>
      <c r="H75" s="29"/>
      <c r="I75" s="142"/>
      <c r="J75" s="143"/>
      <c r="K75" s="35"/>
      <c r="L75" s="35"/>
      <c r="M75" s="21"/>
    </row>
    <row r="76" spans="1:13" ht="32" x14ac:dyDescent="0.2">
      <c r="A76" s="27"/>
      <c r="B76" s="29" t="s">
        <v>214</v>
      </c>
      <c r="C76" s="28" t="s">
        <v>58</v>
      </c>
      <c r="D76" s="29">
        <v>0</v>
      </c>
      <c r="E76" s="28" t="s">
        <v>39</v>
      </c>
      <c r="F76" s="28" t="s">
        <v>59</v>
      </c>
      <c r="G76" s="52"/>
      <c r="H76" s="52"/>
      <c r="I76" s="144"/>
      <c r="J76" s="145"/>
      <c r="K76" s="35"/>
      <c r="L76" s="35"/>
      <c r="M76" s="21"/>
    </row>
    <row r="77" spans="1:13" x14ac:dyDescent="0.2">
      <c r="A77" s="27"/>
      <c r="B77" s="29"/>
      <c r="C77" s="28"/>
      <c r="D77" s="29"/>
      <c r="E77" s="28"/>
      <c r="F77" s="28"/>
      <c r="G77" s="29"/>
      <c r="H77" s="29"/>
      <c r="I77" s="142"/>
      <c r="J77" s="143"/>
      <c r="K77" s="35"/>
      <c r="L77" s="35"/>
      <c r="M77" s="21"/>
    </row>
    <row r="78" spans="1:13" ht="16" x14ac:dyDescent="0.2">
      <c r="A78" s="27"/>
      <c r="B78" s="29" t="s">
        <v>214</v>
      </c>
      <c r="C78" s="28" t="s">
        <v>48</v>
      </c>
      <c r="D78" s="29">
        <v>8</v>
      </c>
      <c r="E78" s="27" t="s">
        <v>39</v>
      </c>
      <c r="F78" s="34">
        <v>480</v>
      </c>
      <c r="G78" s="29"/>
      <c r="H78" s="29"/>
      <c r="I78" s="144"/>
      <c r="J78" s="143"/>
      <c r="K78" s="35"/>
      <c r="L78" s="35"/>
      <c r="M78" s="21"/>
    </row>
    <row r="79" spans="1:13" x14ac:dyDescent="0.2">
      <c r="A79" s="27"/>
      <c r="B79" s="29"/>
      <c r="C79" s="28"/>
      <c r="D79" s="29"/>
      <c r="E79" s="28"/>
      <c r="F79" s="28"/>
      <c r="G79" s="29"/>
      <c r="H79" s="29"/>
      <c r="I79" s="142"/>
      <c r="J79" s="143"/>
      <c r="K79" s="35"/>
      <c r="L79" s="35"/>
      <c r="M79" s="21"/>
    </row>
    <row r="80" spans="1:13" ht="16" x14ac:dyDescent="0.2">
      <c r="A80" s="27"/>
      <c r="B80" s="29" t="s">
        <v>216</v>
      </c>
      <c r="C80" s="28" t="s">
        <v>50</v>
      </c>
      <c r="D80" s="29">
        <v>6</v>
      </c>
      <c r="E80" s="27" t="s">
        <v>45</v>
      </c>
      <c r="F80" s="27">
        <v>6</v>
      </c>
      <c r="G80" s="29"/>
      <c r="H80" s="29"/>
      <c r="I80" s="142"/>
      <c r="J80" s="145"/>
      <c r="K80" s="35"/>
      <c r="L80" s="35"/>
      <c r="M80" s="21"/>
    </row>
    <row r="81" spans="1:13" x14ac:dyDescent="0.2">
      <c r="A81" s="27"/>
      <c r="B81" s="29"/>
      <c r="C81" s="28"/>
      <c r="D81" s="29"/>
      <c r="E81" s="28"/>
      <c r="F81" s="28"/>
      <c r="G81" s="29"/>
      <c r="H81" s="32"/>
      <c r="I81" s="142"/>
      <c r="J81" s="143"/>
      <c r="K81" s="35"/>
      <c r="L81" s="35"/>
      <c r="M81" s="21"/>
    </row>
    <row r="82" spans="1:13" ht="16" x14ac:dyDescent="0.2">
      <c r="A82" s="27"/>
      <c r="B82" s="29" t="s">
        <v>215</v>
      </c>
      <c r="C82" s="28" t="s">
        <v>51</v>
      </c>
      <c r="D82" s="29">
        <v>20</v>
      </c>
      <c r="E82" s="27" t="s">
        <v>45</v>
      </c>
      <c r="F82" s="27">
        <v>20</v>
      </c>
      <c r="G82" s="29"/>
      <c r="H82" s="32"/>
      <c r="I82" s="142"/>
      <c r="J82" s="145"/>
      <c r="K82" s="35"/>
      <c r="L82" s="35"/>
      <c r="M82" s="21"/>
    </row>
    <row r="83" spans="1:13" x14ac:dyDescent="0.2">
      <c r="A83" s="20"/>
      <c r="B83" s="20"/>
      <c r="C83" s="27"/>
      <c r="D83" s="44"/>
      <c r="E83" s="27"/>
      <c r="F83" s="27"/>
      <c r="G83" s="29"/>
      <c r="H83" s="29"/>
      <c r="I83" s="142"/>
      <c r="J83" s="143"/>
      <c r="K83" s="35"/>
      <c r="L83" s="35"/>
      <c r="M83" s="21"/>
    </row>
    <row r="84" spans="1:13" x14ac:dyDescent="0.2">
      <c r="A84" s="20"/>
      <c r="B84" s="20"/>
      <c r="C84" s="27"/>
      <c r="D84" s="29"/>
      <c r="E84" s="27"/>
      <c r="F84" s="27"/>
      <c r="G84" s="29"/>
      <c r="H84" s="32"/>
      <c r="I84" s="142"/>
      <c r="J84" s="143"/>
      <c r="K84" s="33"/>
      <c r="L84" s="33"/>
      <c r="M84" s="21"/>
    </row>
    <row r="85" spans="1:13" x14ac:dyDescent="0.2">
      <c r="A85" s="20" t="s">
        <v>40</v>
      </c>
      <c r="B85" s="20"/>
      <c r="C85" s="27"/>
      <c r="D85" s="20"/>
      <c r="E85" s="20"/>
      <c r="F85" s="20"/>
      <c r="G85" s="20"/>
      <c r="H85" s="20"/>
      <c r="I85" s="142"/>
      <c r="J85" s="143"/>
      <c r="K85" s="33"/>
      <c r="L85" s="33"/>
      <c r="M85" s="21"/>
    </row>
    <row r="86" spans="1:13" x14ac:dyDescent="0.2">
      <c r="A86" s="21"/>
      <c r="B86" s="21"/>
      <c r="C86" s="38"/>
      <c r="D86" s="38"/>
      <c r="E86" s="38"/>
      <c r="F86" s="38"/>
      <c r="G86" s="38"/>
      <c r="H86" s="38"/>
      <c r="I86" s="148"/>
      <c r="J86" s="155"/>
      <c r="K86" s="33"/>
      <c r="L86" s="33"/>
      <c r="M86" s="21"/>
    </row>
    <row r="87" spans="1:13" x14ac:dyDescent="0.2">
      <c r="A87" s="21"/>
      <c r="B87" s="21"/>
      <c r="C87" s="33"/>
      <c r="D87" s="41"/>
      <c r="E87" s="33"/>
      <c r="F87" s="33"/>
      <c r="G87" s="41"/>
      <c r="H87" s="35"/>
      <c r="I87" s="148"/>
      <c r="J87" s="149"/>
      <c r="K87" s="33"/>
      <c r="L87" s="33"/>
      <c r="M87" s="21"/>
    </row>
    <row r="88" spans="1:13" x14ac:dyDescent="0.2">
      <c r="A88" s="21"/>
      <c r="B88" s="21"/>
      <c r="C88" s="33"/>
      <c r="D88" s="41"/>
      <c r="E88" s="33"/>
      <c r="F88" s="33"/>
      <c r="G88" s="41"/>
      <c r="H88" s="35"/>
      <c r="I88" s="148"/>
      <c r="J88" s="149"/>
      <c r="K88" s="33"/>
      <c r="L88" s="33"/>
      <c r="M88" s="21"/>
    </row>
    <row r="89" spans="1:13" ht="32" x14ac:dyDescent="0.2">
      <c r="A89" s="51" t="s">
        <v>218</v>
      </c>
      <c r="B89" s="52" t="s">
        <v>219</v>
      </c>
      <c r="C89" s="50" t="s">
        <v>30</v>
      </c>
      <c r="D89" s="50" t="s">
        <v>31</v>
      </c>
      <c r="E89" s="52" t="s">
        <v>32</v>
      </c>
      <c r="F89" s="54" t="s">
        <v>85</v>
      </c>
      <c r="G89" s="55" t="s">
        <v>33</v>
      </c>
      <c r="H89" s="50" t="s">
        <v>34</v>
      </c>
      <c r="I89" s="129" t="s">
        <v>35</v>
      </c>
      <c r="J89" s="130" t="s">
        <v>36</v>
      </c>
      <c r="L89" s="33"/>
      <c r="M89" s="21"/>
    </row>
    <row r="90" spans="1:13" x14ac:dyDescent="0.2">
      <c r="A90" s="20"/>
      <c r="B90" s="20"/>
      <c r="C90" s="25"/>
      <c r="D90" s="26"/>
      <c r="E90" s="25"/>
      <c r="F90" s="25"/>
      <c r="G90" s="26"/>
      <c r="H90" s="26"/>
      <c r="I90" s="156"/>
      <c r="J90" s="135"/>
      <c r="K90" s="38"/>
      <c r="L90" s="38"/>
      <c r="M90" s="21"/>
    </row>
    <row r="91" spans="1:13" x14ac:dyDescent="0.2">
      <c r="A91" s="20"/>
      <c r="B91" s="20"/>
      <c r="C91" s="25" t="s">
        <v>60</v>
      </c>
      <c r="D91" s="26"/>
      <c r="E91" s="25"/>
      <c r="F91" s="25"/>
      <c r="G91" s="26"/>
      <c r="H91" s="26"/>
      <c r="I91" s="150"/>
      <c r="J91" s="135"/>
      <c r="K91" s="33"/>
      <c r="L91" s="33"/>
      <c r="M91" s="21"/>
    </row>
    <row r="92" spans="1:13" x14ac:dyDescent="0.2">
      <c r="A92" s="20"/>
      <c r="B92" s="20"/>
      <c r="C92" s="27"/>
      <c r="D92" s="29"/>
      <c r="E92" s="27"/>
      <c r="F92" s="27"/>
      <c r="G92" s="29"/>
      <c r="H92" s="32"/>
      <c r="I92" s="142"/>
      <c r="J92" s="143"/>
      <c r="K92" s="35"/>
      <c r="L92" s="35"/>
      <c r="M92" s="21"/>
    </row>
    <row r="93" spans="1:13" ht="16" x14ac:dyDescent="0.2">
      <c r="A93" s="27">
        <v>4.3</v>
      </c>
      <c r="B93" s="29"/>
      <c r="C93" s="28" t="s">
        <v>42</v>
      </c>
      <c r="D93" s="29"/>
      <c r="E93" s="25"/>
      <c r="F93" s="25"/>
      <c r="G93" s="29"/>
      <c r="H93" s="32"/>
      <c r="I93" s="142"/>
      <c r="J93" s="143"/>
      <c r="K93" s="35"/>
      <c r="L93" s="35"/>
      <c r="M93" s="21"/>
    </row>
    <row r="94" spans="1:13" x14ac:dyDescent="0.2">
      <c r="A94" s="27"/>
      <c r="B94" s="29"/>
      <c r="C94" s="28"/>
      <c r="D94" s="29"/>
      <c r="E94" s="25"/>
      <c r="F94" s="25"/>
      <c r="G94" s="29"/>
      <c r="H94" s="32"/>
      <c r="I94" s="142"/>
      <c r="J94" s="143"/>
      <c r="K94" s="35"/>
      <c r="L94" s="35"/>
      <c r="M94" s="21"/>
    </row>
    <row r="95" spans="1:13" ht="16" x14ac:dyDescent="0.2">
      <c r="A95" s="27"/>
      <c r="B95" s="29" t="s">
        <v>62</v>
      </c>
      <c r="C95" s="28" t="s">
        <v>44</v>
      </c>
      <c r="D95" s="29">
        <v>0</v>
      </c>
      <c r="E95" s="27" t="s">
        <v>45</v>
      </c>
      <c r="F95" s="25" t="s">
        <v>52</v>
      </c>
      <c r="G95" s="52"/>
      <c r="H95" s="55"/>
      <c r="I95" s="144"/>
      <c r="J95" s="145"/>
      <c r="K95" s="35"/>
      <c r="L95" s="35"/>
      <c r="M95" s="21"/>
    </row>
    <row r="96" spans="1:13" x14ac:dyDescent="0.2">
      <c r="A96" s="27"/>
      <c r="B96" s="29"/>
      <c r="C96" s="28"/>
      <c r="D96" s="29"/>
      <c r="E96" s="42"/>
      <c r="F96" s="42"/>
      <c r="G96" s="29"/>
      <c r="H96" s="32"/>
      <c r="I96" s="142"/>
      <c r="J96" s="143"/>
      <c r="K96" s="35"/>
      <c r="L96" s="35"/>
      <c r="M96" s="21"/>
    </row>
    <row r="97" spans="1:13" ht="16" x14ac:dyDescent="0.2">
      <c r="A97" s="27"/>
      <c r="B97" s="29" t="s">
        <v>214</v>
      </c>
      <c r="C97" s="28" t="s">
        <v>47</v>
      </c>
      <c r="D97" s="52"/>
      <c r="E97" s="51"/>
      <c r="F97" s="51"/>
      <c r="G97" s="52"/>
      <c r="H97" s="52"/>
      <c r="I97" s="144"/>
      <c r="J97" s="145"/>
      <c r="K97" s="35"/>
      <c r="L97" s="35"/>
      <c r="M97" s="21"/>
    </row>
    <row r="98" spans="1:13" x14ac:dyDescent="0.2">
      <c r="A98" s="27"/>
      <c r="B98" s="29"/>
      <c r="C98" s="28"/>
      <c r="D98" s="29"/>
      <c r="E98" s="27"/>
      <c r="F98" s="34"/>
      <c r="G98" s="29"/>
      <c r="H98" s="29"/>
      <c r="I98" s="142"/>
      <c r="J98" s="143"/>
      <c r="K98" s="35"/>
      <c r="L98" s="35"/>
      <c r="M98" s="21"/>
    </row>
    <row r="99" spans="1:13" ht="16" x14ac:dyDescent="0.2">
      <c r="A99" s="27"/>
      <c r="B99" s="29" t="s">
        <v>214</v>
      </c>
      <c r="C99" s="28" t="s">
        <v>48</v>
      </c>
      <c r="D99" s="29">
        <v>6</v>
      </c>
      <c r="E99" s="28" t="s">
        <v>39</v>
      </c>
      <c r="F99" s="28">
        <v>360</v>
      </c>
      <c r="G99" s="29"/>
      <c r="H99" s="29"/>
      <c r="I99" s="144"/>
      <c r="J99" s="143"/>
      <c r="K99" s="35"/>
      <c r="L99" s="35"/>
      <c r="M99" s="21"/>
    </row>
    <row r="100" spans="1:13" x14ac:dyDescent="0.2">
      <c r="A100" s="27"/>
      <c r="B100" s="29"/>
      <c r="C100" s="28"/>
      <c r="D100" s="29"/>
      <c r="E100" s="27"/>
      <c r="F100" s="34"/>
      <c r="G100" s="29"/>
      <c r="H100" s="29"/>
      <c r="I100" s="142"/>
      <c r="J100" s="143"/>
      <c r="K100" s="35"/>
      <c r="L100" s="35"/>
      <c r="M100" s="21"/>
    </row>
    <row r="101" spans="1:13" ht="16" x14ac:dyDescent="0.2">
      <c r="A101" s="27"/>
      <c r="B101" s="29" t="s">
        <v>216</v>
      </c>
      <c r="C101" s="28" t="s">
        <v>50</v>
      </c>
      <c r="D101" s="29">
        <v>0</v>
      </c>
      <c r="E101" s="28" t="s">
        <v>45</v>
      </c>
      <c r="F101" s="28" t="s">
        <v>61</v>
      </c>
      <c r="G101" s="29"/>
      <c r="H101" s="29"/>
      <c r="I101" s="144"/>
      <c r="J101" s="145"/>
      <c r="K101" s="35"/>
      <c r="L101" s="35"/>
      <c r="M101" s="21"/>
    </row>
    <row r="102" spans="1:13" x14ac:dyDescent="0.2">
      <c r="A102" s="27"/>
      <c r="B102" s="29"/>
      <c r="C102" s="28"/>
      <c r="D102" s="29"/>
      <c r="E102" s="27"/>
      <c r="F102" s="34"/>
      <c r="G102" s="29"/>
      <c r="H102" s="29"/>
      <c r="I102" s="142"/>
      <c r="J102" s="143"/>
      <c r="K102" s="35"/>
      <c r="L102" s="35"/>
      <c r="M102" s="21"/>
    </row>
    <row r="103" spans="1:13" ht="16" x14ac:dyDescent="0.2">
      <c r="A103" s="27"/>
      <c r="B103" s="29" t="s">
        <v>215</v>
      </c>
      <c r="C103" s="28" t="s">
        <v>51</v>
      </c>
      <c r="D103" s="29">
        <v>0</v>
      </c>
      <c r="E103" s="28" t="s">
        <v>45</v>
      </c>
      <c r="F103" s="28" t="s">
        <v>52</v>
      </c>
      <c r="G103" s="29"/>
      <c r="H103" s="29"/>
      <c r="I103" s="145"/>
      <c r="J103" s="145"/>
      <c r="K103" s="35"/>
      <c r="L103" s="35"/>
      <c r="M103" s="21"/>
    </row>
    <row r="104" spans="1:13" x14ac:dyDescent="0.2">
      <c r="A104" s="27"/>
      <c r="B104" s="29"/>
      <c r="C104" s="27"/>
      <c r="D104" s="29"/>
      <c r="E104" s="27"/>
      <c r="F104" s="34"/>
      <c r="G104" s="29"/>
      <c r="H104" s="32"/>
      <c r="I104" s="142"/>
      <c r="J104" s="143"/>
      <c r="K104" s="35"/>
      <c r="L104" s="35"/>
      <c r="M104" s="21"/>
    </row>
    <row r="105" spans="1:13" x14ac:dyDescent="0.2">
      <c r="A105" s="27"/>
      <c r="B105" s="29"/>
      <c r="C105" s="27"/>
      <c r="D105" s="29"/>
      <c r="E105" s="27"/>
      <c r="F105" s="45"/>
      <c r="G105" s="29"/>
      <c r="H105" s="44"/>
      <c r="I105" s="142"/>
      <c r="J105" s="143"/>
      <c r="K105" s="35"/>
      <c r="L105" s="35"/>
      <c r="M105" s="21"/>
    </row>
    <row r="106" spans="1:13" x14ac:dyDescent="0.2">
      <c r="A106" s="20" t="s">
        <v>40</v>
      </c>
      <c r="B106" s="20"/>
      <c r="C106" s="27"/>
      <c r="D106" s="29"/>
      <c r="E106" s="27"/>
      <c r="F106" s="45"/>
      <c r="G106" s="29"/>
      <c r="H106" s="95"/>
      <c r="I106" s="146"/>
      <c r="J106" s="147"/>
      <c r="K106" s="35"/>
      <c r="L106" s="35"/>
      <c r="M106" s="21"/>
    </row>
    <row r="107" spans="1:13" x14ac:dyDescent="0.2">
      <c r="A107" s="21"/>
      <c r="B107" s="21"/>
      <c r="C107" s="33"/>
      <c r="D107" s="21"/>
      <c r="E107" s="21"/>
      <c r="F107" s="21"/>
      <c r="G107" s="21"/>
      <c r="H107" s="21"/>
      <c r="I107" s="157"/>
      <c r="J107" s="155"/>
      <c r="K107" s="35"/>
      <c r="L107" s="35"/>
      <c r="M107" s="21"/>
    </row>
    <row r="108" spans="1:13" x14ac:dyDescent="0.2">
      <c r="A108" s="21"/>
      <c r="B108" s="21"/>
      <c r="C108" s="201"/>
      <c r="D108" s="201"/>
      <c r="E108" s="201"/>
      <c r="F108" s="201"/>
      <c r="G108" s="201"/>
      <c r="H108" s="201"/>
      <c r="I108" s="148"/>
      <c r="J108" s="155"/>
      <c r="K108" s="33"/>
      <c r="L108" s="33"/>
      <c r="M108" s="21"/>
    </row>
    <row r="109" spans="1:13" x14ac:dyDescent="0.2">
      <c r="A109" s="115" t="s">
        <v>217</v>
      </c>
      <c r="B109" s="113"/>
      <c r="C109" s="116"/>
      <c r="D109" s="116"/>
      <c r="E109" s="116"/>
      <c r="F109" s="116"/>
      <c r="G109" s="116"/>
      <c r="H109" s="116"/>
      <c r="I109" s="158"/>
      <c r="J109" s="159"/>
      <c r="K109" s="33"/>
      <c r="L109" s="33"/>
      <c r="M109" s="21"/>
    </row>
    <row r="110" spans="1:13" x14ac:dyDescent="0.2">
      <c r="A110" s="20"/>
      <c r="B110" s="20"/>
      <c r="C110" s="27"/>
      <c r="D110" s="29"/>
      <c r="E110" s="27"/>
      <c r="F110" s="27"/>
      <c r="G110" s="29"/>
      <c r="H110" s="32"/>
      <c r="I110" s="141"/>
      <c r="J110" s="134"/>
      <c r="K110" s="35"/>
      <c r="L110" s="35"/>
      <c r="M110" s="21"/>
    </row>
    <row r="111" spans="1:13" ht="32" x14ac:dyDescent="0.2">
      <c r="A111" s="51" t="s">
        <v>218</v>
      </c>
      <c r="B111" s="52" t="s">
        <v>219</v>
      </c>
      <c r="C111" s="50" t="s">
        <v>30</v>
      </c>
      <c r="D111" s="50" t="s">
        <v>31</v>
      </c>
      <c r="E111" s="52" t="s">
        <v>32</v>
      </c>
      <c r="F111" s="54" t="s">
        <v>85</v>
      </c>
      <c r="G111" s="55" t="s">
        <v>33</v>
      </c>
      <c r="H111" s="50" t="s">
        <v>34</v>
      </c>
      <c r="I111" s="129" t="s">
        <v>35</v>
      </c>
      <c r="J111" s="130" t="s">
        <v>36</v>
      </c>
      <c r="M111" s="21"/>
    </row>
    <row r="112" spans="1:13" x14ac:dyDescent="0.2">
      <c r="A112" s="20"/>
      <c r="B112" s="20"/>
      <c r="C112" s="27"/>
      <c r="D112" s="27"/>
      <c r="E112" s="27"/>
      <c r="F112" s="20"/>
      <c r="G112" s="20"/>
      <c r="H112" s="20"/>
      <c r="I112" s="133"/>
      <c r="J112" s="136"/>
      <c r="M112" s="21"/>
    </row>
    <row r="113" spans="1:13" x14ac:dyDescent="0.2">
      <c r="A113" s="20">
        <v>5.2</v>
      </c>
      <c r="B113" s="20"/>
      <c r="C113" s="75" t="s">
        <v>63</v>
      </c>
      <c r="D113" s="29"/>
      <c r="E113" s="27"/>
      <c r="F113" s="27"/>
      <c r="G113" s="29"/>
      <c r="H113" s="32"/>
      <c r="I113" s="141"/>
      <c r="J113" s="134"/>
      <c r="K113" s="33"/>
      <c r="L113" s="33"/>
      <c r="M113" s="21"/>
    </row>
    <row r="114" spans="1:13" x14ac:dyDescent="0.2">
      <c r="A114" s="20"/>
      <c r="B114" s="20"/>
      <c r="C114" s="28"/>
      <c r="D114" s="29"/>
      <c r="E114" s="27"/>
      <c r="F114" s="27"/>
      <c r="G114" s="29"/>
      <c r="H114" s="29"/>
      <c r="I114" s="160"/>
      <c r="J114" s="134"/>
      <c r="K114" s="38"/>
      <c r="L114" s="38"/>
      <c r="M114" s="21"/>
    </row>
    <row r="115" spans="1:13" ht="32" x14ac:dyDescent="0.2">
      <c r="A115" s="20"/>
      <c r="B115" s="20">
        <v>5.3</v>
      </c>
      <c r="C115" s="28" t="s">
        <v>64</v>
      </c>
      <c r="D115" s="29">
        <v>41</v>
      </c>
      <c r="E115" s="27" t="s">
        <v>39</v>
      </c>
      <c r="F115" s="46">
        <f>41*60</f>
        <v>2460</v>
      </c>
      <c r="G115" s="94"/>
      <c r="H115" s="94"/>
      <c r="I115" s="129"/>
      <c r="J115" s="134"/>
      <c r="K115" s="33"/>
      <c r="L115" s="33"/>
      <c r="M115" s="21"/>
    </row>
    <row r="116" spans="1:13" x14ac:dyDescent="0.2">
      <c r="A116" s="20"/>
      <c r="B116" s="20"/>
      <c r="C116" s="27"/>
      <c r="D116" s="29"/>
      <c r="E116" s="27"/>
      <c r="F116" s="27"/>
      <c r="G116" s="29"/>
      <c r="H116" s="32"/>
      <c r="I116" s="142"/>
      <c r="J116" s="143"/>
      <c r="K116" s="33"/>
      <c r="L116" s="33"/>
      <c r="M116" s="21"/>
    </row>
    <row r="117" spans="1:13" x14ac:dyDescent="0.2">
      <c r="A117" s="20" t="s">
        <v>40</v>
      </c>
      <c r="B117" s="20"/>
      <c r="C117" s="27"/>
      <c r="D117" s="29"/>
      <c r="E117" s="27"/>
      <c r="F117" s="28"/>
      <c r="G117" s="29"/>
      <c r="H117" s="94"/>
      <c r="I117" s="146"/>
      <c r="J117" s="147"/>
      <c r="K117" s="33"/>
      <c r="L117" s="33"/>
      <c r="M117" s="21"/>
    </row>
    <row r="118" spans="1:13" x14ac:dyDescent="0.2">
      <c r="A118" s="21"/>
      <c r="B118" s="21"/>
      <c r="C118" s="33"/>
      <c r="D118" s="41"/>
      <c r="E118" s="33"/>
      <c r="F118" s="33"/>
      <c r="G118" s="41"/>
      <c r="H118" s="41"/>
      <c r="I118" s="157"/>
      <c r="J118" s="155"/>
      <c r="K118" s="33"/>
      <c r="L118" s="33"/>
      <c r="M118" s="21"/>
    </row>
    <row r="119" spans="1:13" x14ac:dyDescent="0.2">
      <c r="A119" s="21"/>
      <c r="B119" s="21"/>
      <c r="C119" s="33"/>
      <c r="D119" s="41"/>
      <c r="E119" s="40"/>
      <c r="F119" s="47"/>
      <c r="G119" s="41"/>
      <c r="H119" s="48"/>
      <c r="I119" s="148"/>
      <c r="J119" s="155"/>
      <c r="K119" s="35"/>
      <c r="L119" s="33"/>
      <c r="M119" s="21"/>
    </row>
    <row r="120" spans="1:13" x14ac:dyDescent="0.2">
      <c r="A120" s="21"/>
      <c r="B120" s="21"/>
      <c r="C120" s="33"/>
      <c r="D120" s="41"/>
      <c r="E120" s="33"/>
      <c r="F120" s="33"/>
      <c r="G120" s="41"/>
      <c r="H120" s="35"/>
      <c r="I120" s="157"/>
      <c r="J120" s="155"/>
      <c r="K120" s="33"/>
      <c r="L120" s="33"/>
      <c r="M120" s="21"/>
    </row>
    <row r="121" spans="1:13" x14ac:dyDescent="0.2">
      <c r="A121" s="115" t="s">
        <v>221</v>
      </c>
      <c r="B121" s="113"/>
      <c r="C121" s="112"/>
      <c r="D121" s="112"/>
      <c r="E121" s="112"/>
      <c r="F121" s="112"/>
      <c r="G121" s="112"/>
      <c r="H121" s="112"/>
      <c r="I121" s="158"/>
      <c r="J121" s="159"/>
      <c r="K121" s="33"/>
      <c r="L121" s="33"/>
      <c r="M121" s="21"/>
    </row>
    <row r="122" spans="1:13" x14ac:dyDescent="0.2">
      <c r="A122" s="20"/>
      <c r="B122" s="20"/>
      <c r="C122" s="27"/>
      <c r="D122" s="29"/>
      <c r="E122" s="27"/>
      <c r="F122" s="27"/>
      <c r="G122" s="29"/>
      <c r="H122" s="32"/>
      <c r="I122" s="141"/>
      <c r="J122" s="134"/>
      <c r="K122" s="33"/>
      <c r="L122" s="33"/>
      <c r="M122" s="21"/>
    </row>
    <row r="123" spans="1:13" ht="32" x14ac:dyDescent="0.2">
      <c r="A123" s="51" t="s">
        <v>218</v>
      </c>
      <c r="B123" s="52" t="s">
        <v>219</v>
      </c>
      <c r="C123" s="50" t="s">
        <v>30</v>
      </c>
      <c r="D123" s="50" t="s">
        <v>31</v>
      </c>
      <c r="E123" s="52" t="s">
        <v>32</v>
      </c>
      <c r="F123" s="54" t="s">
        <v>85</v>
      </c>
      <c r="G123" s="55" t="s">
        <v>33</v>
      </c>
      <c r="H123" s="50" t="s">
        <v>34</v>
      </c>
      <c r="I123" s="129" t="s">
        <v>35</v>
      </c>
      <c r="J123" s="130" t="s">
        <v>36</v>
      </c>
      <c r="L123" s="33"/>
      <c r="M123" s="21"/>
    </row>
    <row r="124" spans="1:13" x14ac:dyDescent="0.2">
      <c r="A124" s="20"/>
      <c r="B124" s="20"/>
      <c r="C124" s="27"/>
      <c r="D124" s="27"/>
      <c r="E124" s="27"/>
      <c r="F124" s="34"/>
      <c r="G124" s="34"/>
      <c r="H124" s="34"/>
      <c r="I124" s="161"/>
      <c r="J124" s="162"/>
      <c r="M124" s="21"/>
    </row>
    <row r="125" spans="1:13" x14ac:dyDescent="0.2">
      <c r="A125" s="20">
        <v>6.2</v>
      </c>
      <c r="B125" s="20"/>
      <c r="C125" s="75" t="s">
        <v>65</v>
      </c>
      <c r="D125" s="29"/>
      <c r="E125" s="27"/>
      <c r="F125" s="27"/>
      <c r="G125" s="29"/>
      <c r="H125" s="32"/>
      <c r="I125" s="141"/>
      <c r="J125" s="134"/>
      <c r="K125" s="33"/>
      <c r="L125" s="33"/>
      <c r="M125" s="21"/>
    </row>
    <row r="126" spans="1:13" x14ac:dyDescent="0.2">
      <c r="A126" s="20"/>
      <c r="B126" s="20"/>
      <c r="C126" s="28"/>
      <c r="D126" s="29"/>
      <c r="E126" s="27"/>
      <c r="F126" s="27"/>
      <c r="G126" s="29"/>
      <c r="H126" s="29"/>
      <c r="I126" s="160"/>
      <c r="J126" s="134"/>
      <c r="K126" s="38"/>
      <c r="L126" s="38"/>
      <c r="M126" s="21"/>
    </row>
    <row r="127" spans="1:13" ht="16" x14ac:dyDescent="0.2">
      <c r="A127" s="20"/>
      <c r="B127" s="20">
        <v>6.3</v>
      </c>
      <c r="C127" s="28" t="s">
        <v>66</v>
      </c>
      <c r="D127" s="29">
        <v>8</v>
      </c>
      <c r="E127" s="27" t="s">
        <v>39</v>
      </c>
      <c r="F127" s="27">
        <v>480</v>
      </c>
      <c r="G127" s="29"/>
      <c r="H127" s="29"/>
      <c r="I127" s="129"/>
      <c r="J127" s="134"/>
      <c r="K127" s="33"/>
      <c r="L127" s="33"/>
      <c r="M127" s="21"/>
    </row>
    <row r="128" spans="1:13" x14ac:dyDescent="0.2">
      <c r="A128" s="20"/>
      <c r="B128" s="20"/>
      <c r="C128" s="28"/>
      <c r="D128" s="29"/>
      <c r="E128" s="27"/>
      <c r="F128" s="27"/>
      <c r="G128" s="29"/>
      <c r="H128" s="29"/>
      <c r="I128" s="141"/>
      <c r="J128" s="134"/>
      <c r="K128" s="33"/>
      <c r="L128" s="33"/>
      <c r="M128" s="21"/>
    </row>
    <row r="129" spans="1:13" ht="48" x14ac:dyDescent="0.2">
      <c r="A129" s="20"/>
      <c r="B129" s="20">
        <v>6.3</v>
      </c>
      <c r="C129" s="28" t="s">
        <v>179</v>
      </c>
      <c r="D129" s="29">
        <v>15</v>
      </c>
      <c r="E129" s="27" t="s">
        <v>39</v>
      </c>
      <c r="F129" s="27">
        <f>12*5</f>
        <v>60</v>
      </c>
      <c r="G129" s="29"/>
      <c r="H129" s="29"/>
      <c r="I129" s="129"/>
      <c r="J129" s="134"/>
      <c r="K129" s="33"/>
      <c r="L129" s="33"/>
      <c r="M129" s="21"/>
    </row>
    <row r="130" spans="1:13" x14ac:dyDescent="0.2">
      <c r="A130" s="20"/>
      <c r="B130" s="20"/>
      <c r="C130" s="28"/>
      <c r="D130" s="29"/>
      <c r="E130" s="27"/>
      <c r="F130" s="27"/>
      <c r="G130" s="29"/>
      <c r="H130" s="29"/>
      <c r="I130" s="141"/>
      <c r="J130" s="134"/>
      <c r="K130" s="33"/>
      <c r="L130" s="33"/>
      <c r="M130" s="21"/>
    </row>
    <row r="131" spans="1:13" ht="32" x14ac:dyDescent="0.2">
      <c r="A131" s="20"/>
      <c r="B131" s="20">
        <v>6.3</v>
      </c>
      <c r="C131" s="28" t="s">
        <v>180</v>
      </c>
      <c r="D131" s="29">
        <v>1</v>
      </c>
      <c r="E131" s="27" t="s">
        <v>39</v>
      </c>
      <c r="F131" s="27">
        <f>(12*5)/3</f>
        <v>20</v>
      </c>
      <c r="G131" s="29"/>
      <c r="H131" s="29"/>
      <c r="I131" s="129"/>
      <c r="J131" s="134"/>
      <c r="K131" s="33"/>
      <c r="L131" s="33"/>
      <c r="M131" s="21"/>
    </row>
    <row r="132" spans="1:13" x14ac:dyDescent="0.2">
      <c r="A132" s="20"/>
      <c r="B132" s="20"/>
      <c r="C132" s="28"/>
      <c r="D132" s="29"/>
      <c r="E132" s="27"/>
      <c r="F132" s="27"/>
      <c r="G132" s="29"/>
      <c r="H132" s="29"/>
      <c r="I132" s="141"/>
      <c r="J132" s="134"/>
      <c r="K132" s="33"/>
      <c r="L132" s="33"/>
      <c r="M132" s="21"/>
    </row>
    <row r="133" spans="1:13" x14ac:dyDescent="0.2">
      <c r="A133" s="20"/>
      <c r="B133" s="20"/>
      <c r="C133" s="27"/>
      <c r="D133" s="29"/>
      <c r="E133" s="27"/>
      <c r="F133" s="27"/>
      <c r="G133" s="29"/>
      <c r="H133" s="29"/>
      <c r="I133" s="142"/>
      <c r="J133" s="143"/>
      <c r="K133" s="33"/>
      <c r="L133" s="33"/>
      <c r="M133" s="21"/>
    </row>
    <row r="134" spans="1:13" x14ac:dyDescent="0.2">
      <c r="A134" s="20" t="s">
        <v>40</v>
      </c>
      <c r="B134" s="20"/>
      <c r="C134" s="27"/>
      <c r="D134" s="29"/>
      <c r="E134" s="28"/>
      <c r="F134" s="28"/>
      <c r="G134" s="29"/>
      <c r="H134" s="94"/>
      <c r="I134" s="146"/>
      <c r="J134" s="147"/>
      <c r="K134" s="33"/>
      <c r="L134" s="33"/>
      <c r="M134" s="21"/>
    </row>
    <row r="135" spans="1:13" x14ac:dyDescent="0.2">
      <c r="A135" s="21"/>
      <c r="B135" s="21"/>
      <c r="C135" s="33"/>
      <c r="D135" s="41"/>
      <c r="E135" s="33"/>
      <c r="F135" s="33"/>
      <c r="G135" s="41"/>
      <c r="H135" s="41"/>
      <c r="I135" s="157"/>
      <c r="J135" s="155"/>
      <c r="K135" s="33"/>
      <c r="L135" s="33"/>
      <c r="M135" s="21"/>
    </row>
    <row r="136" spans="1:13" x14ac:dyDescent="0.2">
      <c r="A136" s="21"/>
      <c r="B136" s="21"/>
      <c r="C136" s="33"/>
      <c r="D136" s="41"/>
      <c r="E136" s="40"/>
      <c r="F136" s="40"/>
      <c r="G136" s="41"/>
      <c r="H136" s="41"/>
      <c r="I136" s="157"/>
      <c r="J136" s="155"/>
      <c r="K136" s="35"/>
      <c r="L136" s="35"/>
      <c r="M136" s="21"/>
    </row>
    <row r="137" spans="1:13" x14ac:dyDescent="0.2">
      <c r="A137" s="21"/>
      <c r="B137" s="21"/>
      <c r="C137" s="33"/>
      <c r="D137" s="21"/>
      <c r="E137" s="21"/>
      <c r="F137" s="21"/>
      <c r="G137" s="21"/>
      <c r="H137" s="21"/>
      <c r="I137" s="157"/>
      <c r="J137" s="155"/>
      <c r="K137" s="33"/>
      <c r="L137" s="33"/>
      <c r="M137" s="21"/>
    </row>
    <row r="138" spans="1:13" x14ac:dyDescent="0.2">
      <c r="A138" s="115" t="s">
        <v>222</v>
      </c>
      <c r="B138" s="113"/>
      <c r="C138" s="112"/>
      <c r="D138" s="112"/>
      <c r="E138" s="112"/>
      <c r="F138" s="112"/>
      <c r="G138" s="112"/>
      <c r="H138" s="112"/>
      <c r="I138" s="158"/>
      <c r="J138" s="163"/>
      <c r="K138" s="33"/>
      <c r="L138" s="33"/>
      <c r="M138" s="21"/>
    </row>
    <row r="139" spans="1:13" x14ac:dyDescent="0.2">
      <c r="A139" s="20"/>
      <c r="B139" s="20"/>
      <c r="C139" s="27"/>
      <c r="D139" s="29"/>
      <c r="E139" s="27"/>
      <c r="F139" s="27"/>
      <c r="G139" s="29"/>
      <c r="H139" s="32"/>
      <c r="I139" s="141"/>
      <c r="J139" s="134"/>
      <c r="K139" s="33"/>
      <c r="L139" s="33"/>
      <c r="M139" s="21"/>
    </row>
    <row r="140" spans="1:13" ht="32" x14ac:dyDescent="0.2">
      <c r="A140" s="51" t="s">
        <v>218</v>
      </c>
      <c r="B140" s="52" t="s">
        <v>219</v>
      </c>
      <c r="C140" s="50" t="s">
        <v>30</v>
      </c>
      <c r="D140" s="50" t="s">
        <v>31</v>
      </c>
      <c r="E140" s="52" t="s">
        <v>32</v>
      </c>
      <c r="F140" s="54" t="s">
        <v>85</v>
      </c>
      <c r="G140" s="55" t="s">
        <v>33</v>
      </c>
      <c r="H140" s="50" t="s">
        <v>34</v>
      </c>
      <c r="I140" s="129" t="s">
        <v>35</v>
      </c>
      <c r="J140" s="130" t="s">
        <v>36</v>
      </c>
    </row>
    <row r="141" spans="1:13" x14ac:dyDescent="0.2">
      <c r="A141" s="20"/>
      <c r="B141" s="20"/>
      <c r="C141" s="20"/>
      <c r="D141" s="20"/>
      <c r="E141" s="20"/>
      <c r="F141" s="20"/>
      <c r="G141" s="20"/>
      <c r="H141" s="20"/>
      <c r="I141" s="133"/>
      <c r="J141" s="136"/>
    </row>
    <row r="142" spans="1:13" x14ac:dyDescent="0.2">
      <c r="A142" s="20">
        <v>7.2</v>
      </c>
      <c r="B142" s="20"/>
      <c r="C142" s="79" t="s">
        <v>67</v>
      </c>
      <c r="D142" s="20"/>
      <c r="E142" s="20"/>
      <c r="F142" s="20"/>
      <c r="G142" s="20"/>
      <c r="H142" s="20"/>
      <c r="I142" s="133"/>
      <c r="J142" s="136"/>
    </row>
    <row r="143" spans="1:13" x14ac:dyDescent="0.2">
      <c r="A143" s="20"/>
      <c r="B143" s="20"/>
      <c r="C143" s="24"/>
      <c r="D143" s="20"/>
      <c r="E143" s="20"/>
      <c r="F143" s="20"/>
      <c r="G143" s="20"/>
      <c r="H143" s="20"/>
      <c r="I143" s="133"/>
      <c r="J143" s="136"/>
    </row>
    <row r="144" spans="1:13" ht="16" x14ac:dyDescent="0.2">
      <c r="A144" s="20"/>
      <c r="B144" s="20">
        <v>7.3</v>
      </c>
      <c r="C144" s="24" t="s">
        <v>203</v>
      </c>
      <c r="D144" s="20">
        <v>20</v>
      </c>
      <c r="E144" s="20" t="s">
        <v>39</v>
      </c>
      <c r="F144" s="20">
        <f>D144*60</f>
        <v>1200</v>
      </c>
      <c r="G144" s="20"/>
      <c r="H144" s="20"/>
      <c r="I144" s="133"/>
      <c r="J144" s="136"/>
    </row>
    <row r="145" spans="1:12" ht="16" x14ac:dyDescent="0.2">
      <c r="A145" s="20"/>
      <c r="B145" s="20">
        <v>7.3</v>
      </c>
      <c r="C145" s="24" t="s">
        <v>204</v>
      </c>
      <c r="D145" s="20">
        <v>9</v>
      </c>
      <c r="E145" s="20" t="s">
        <v>39</v>
      </c>
      <c r="F145" s="20">
        <f>D145*60</f>
        <v>540</v>
      </c>
      <c r="G145" s="20"/>
      <c r="H145" s="20"/>
      <c r="I145" s="133"/>
      <c r="J145" s="136"/>
    </row>
    <row r="146" spans="1:12" x14ac:dyDescent="0.2">
      <c r="A146" s="20"/>
      <c r="B146" s="20"/>
      <c r="C146" s="20"/>
      <c r="D146" s="20"/>
      <c r="E146" s="20"/>
      <c r="F146" s="20"/>
      <c r="G146" s="20"/>
      <c r="H146" s="20"/>
      <c r="I146" s="133"/>
      <c r="J146" s="136"/>
    </row>
    <row r="147" spans="1:12" x14ac:dyDescent="0.2">
      <c r="A147" s="20" t="s">
        <v>40</v>
      </c>
      <c r="B147" s="20"/>
      <c r="C147" s="20"/>
      <c r="D147" s="20"/>
      <c r="E147" s="20"/>
      <c r="F147" s="20"/>
      <c r="G147" s="20"/>
      <c r="H147" s="20"/>
      <c r="I147" s="133"/>
      <c r="J147" s="136"/>
    </row>
    <row r="148" spans="1:12" x14ac:dyDescent="0.2">
      <c r="I148" s="137"/>
      <c r="J148" s="138"/>
    </row>
    <row r="149" spans="1:12" x14ac:dyDescent="0.2">
      <c r="I149" s="137"/>
      <c r="J149" s="138"/>
    </row>
    <row r="150" spans="1:12" x14ac:dyDescent="0.2">
      <c r="I150" s="137"/>
      <c r="J150" s="138"/>
    </row>
    <row r="151" spans="1:12" x14ac:dyDescent="0.2">
      <c r="A151" s="115" t="s">
        <v>223</v>
      </c>
      <c r="B151" s="113"/>
      <c r="C151" s="113"/>
      <c r="D151" s="113"/>
      <c r="E151" s="113"/>
      <c r="F151" s="113"/>
      <c r="G151" s="113"/>
      <c r="H151" s="113"/>
      <c r="I151" s="139"/>
      <c r="J151" s="140"/>
    </row>
    <row r="152" spans="1:12" x14ac:dyDescent="0.2">
      <c r="A152" s="20"/>
      <c r="B152" s="20"/>
      <c r="C152" s="20"/>
      <c r="D152" s="20"/>
      <c r="E152" s="20"/>
      <c r="F152" s="20"/>
      <c r="G152" s="20"/>
      <c r="H152" s="20"/>
      <c r="I152" s="133"/>
      <c r="J152" s="136"/>
    </row>
    <row r="153" spans="1:12" ht="32" x14ac:dyDescent="0.2">
      <c r="A153" s="51" t="s">
        <v>218</v>
      </c>
      <c r="B153" s="52" t="s">
        <v>219</v>
      </c>
      <c r="C153" s="50" t="s">
        <v>30</v>
      </c>
      <c r="D153" s="50" t="s">
        <v>31</v>
      </c>
      <c r="E153" s="52" t="s">
        <v>32</v>
      </c>
      <c r="F153" s="54" t="s">
        <v>85</v>
      </c>
      <c r="G153" s="55" t="s">
        <v>33</v>
      </c>
      <c r="H153" s="50" t="s">
        <v>34</v>
      </c>
      <c r="I153" s="129" t="s">
        <v>35</v>
      </c>
      <c r="J153" s="130" t="s">
        <v>36</v>
      </c>
      <c r="L153" s="22"/>
    </row>
    <row r="154" spans="1:12" x14ac:dyDescent="0.2">
      <c r="A154" s="20"/>
      <c r="B154" s="20"/>
      <c r="C154" s="24"/>
      <c r="D154" s="20"/>
      <c r="E154" s="20"/>
      <c r="F154" s="20"/>
      <c r="G154" s="20"/>
      <c r="H154" s="20"/>
      <c r="I154" s="133"/>
      <c r="J154" s="136"/>
      <c r="L154" s="22"/>
    </row>
    <row r="155" spans="1:12" x14ac:dyDescent="0.2">
      <c r="A155" s="20">
        <v>8.1999999999999993</v>
      </c>
      <c r="B155" s="20"/>
      <c r="C155" s="79" t="s">
        <v>121</v>
      </c>
      <c r="D155" s="20"/>
      <c r="E155" s="20"/>
      <c r="F155" s="20"/>
      <c r="G155" s="20"/>
      <c r="H155" s="20"/>
      <c r="I155" s="133"/>
      <c r="J155" s="136"/>
      <c r="L155" s="22"/>
    </row>
    <row r="156" spans="1:12" x14ac:dyDescent="0.2">
      <c r="A156" s="20"/>
      <c r="B156" s="20"/>
      <c r="C156" s="24"/>
      <c r="D156" s="20"/>
      <c r="E156" s="20"/>
      <c r="F156" s="20"/>
      <c r="G156" s="20"/>
      <c r="H156" s="20"/>
      <c r="I156" s="133"/>
      <c r="J156" s="136"/>
      <c r="L156" s="22"/>
    </row>
    <row r="157" spans="1:12" ht="32" x14ac:dyDescent="0.2">
      <c r="A157" s="20"/>
      <c r="B157" s="20">
        <v>8.3000000000000007</v>
      </c>
      <c r="C157" s="24" t="s">
        <v>120</v>
      </c>
      <c r="D157" s="20">
        <v>1</v>
      </c>
      <c r="E157" s="20" t="s">
        <v>39</v>
      </c>
      <c r="F157" s="20">
        <v>60</v>
      </c>
      <c r="G157" s="20"/>
      <c r="H157" s="20"/>
      <c r="I157" s="132"/>
      <c r="J157" s="136"/>
      <c r="L157" s="22"/>
    </row>
    <row r="158" spans="1:12" x14ac:dyDescent="0.2">
      <c r="A158" s="20"/>
      <c r="B158" s="20"/>
      <c r="C158" s="20"/>
      <c r="D158" s="20"/>
      <c r="E158" s="20"/>
      <c r="F158" s="20"/>
      <c r="G158" s="20"/>
      <c r="H158" s="20"/>
      <c r="I158" s="133"/>
      <c r="J158" s="136"/>
      <c r="L158" s="22"/>
    </row>
    <row r="159" spans="1:12" x14ac:dyDescent="0.2">
      <c r="A159" s="20" t="s">
        <v>40</v>
      </c>
      <c r="B159" s="20"/>
      <c r="C159" s="20"/>
      <c r="D159" s="20"/>
      <c r="E159" s="20"/>
      <c r="F159" s="20"/>
      <c r="G159" s="20"/>
      <c r="H159" s="20"/>
      <c r="I159" s="133"/>
      <c r="J159" s="136"/>
      <c r="L159" s="22"/>
    </row>
    <row r="160" spans="1:12" x14ac:dyDescent="0.2">
      <c r="I160" s="137"/>
      <c r="J160" s="138"/>
    </row>
    <row r="161" spans="1:12" x14ac:dyDescent="0.2">
      <c r="I161" s="137"/>
      <c r="J161" s="138"/>
    </row>
    <row r="162" spans="1:12" x14ac:dyDescent="0.2">
      <c r="I162" s="137"/>
      <c r="J162" s="138"/>
    </row>
    <row r="163" spans="1:12" x14ac:dyDescent="0.2">
      <c r="A163" s="115" t="s">
        <v>224</v>
      </c>
      <c r="B163" s="113"/>
      <c r="C163" s="113"/>
      <c r="D163" s="113"/>
      <c r="E163" s="113"/>
      <c r="F163" s="113"/>
      <c r="G163" s="113"/>
      <c r="H163" s="113"/>
      <c r="I163" s="139"/>
      <c r="J163" s="140"/>
      <c r="L163" s="22"/>
    </row>
    <row r="164" spans="1:12" x14ac:dyDescent="0.2">
      <c r="A164" s="20"/>
      <c r="B164" s="20"/>
      <c r="C164" s="20"/>
      <c r="D164" s="20"/>
      <c r="E164" s="20"/>
      <c r="F164" s="20"/>
      <c r="G164" s="20"/>
      <c r="H164" s="20"/>
      <c r="I164" s="133"/>
      <c r="J164" s="136"/>
      <c r="L164" s="22"/>
    </row>
    <row r="165" spans="1:12" ht="32" x14ac:dyDescent="0.2">
      <c r="A165" s="51" t="s">
        <v>218</v>
      </c>
      <c r="B165" s="52" t="s">
        <v>219</v>
      </c>
      <c r="C165" s="50" t="s">
        <v>30</v>
      </c>
      <c r="D165" s="50" t="s">
        <v>31</v>
      </c>
      <c r="E165" s="52" t="s">
        <v>32</v>
      </c>
      <c r="F165" s="54" t="s">
        <v>85</v>
      </c>
      <c r="G165" s="55" t="s">
        <v>33</v>
      </c>
      <c r="H165" s="50" t="s">
        <v>34</v>
      </c>
      <c r="I165" s="129" t="s">
        <v>35</v>
      </c>
      <c r="J165" s="130" t="s">
        <v>36</v>
      </c>
      <c r="L165" s="22"/>
    </row>
    <row r="166" spans="1:12" x14ac:dyDescent="0.2">
      <c r="A166" s="20"/>
      <c r="B166" s="20"/>
      <c r="C166" s="20"/>
      <c r="D166" s="20"/>
      <c r="E166" s="20"/>
      <c r="F166" s="20"/>
      <c r="G166" s="20"/>
      <c r="H166" s="20"/>
      <c r="I166" s="133"/>
      <c r="J166" s="136"/>
      <c r="K166" s="22"/>
      <c r="L166" s="22"/>
    </row>
    <row r="167" spans="1:12" x14ac:dyDescent="0.2">
      <c r="A167" s="20">
        <v>9.1999999999999993</v>
      </c>
      <c r="B167" s="20"/>
      <c r="C167" s="79" t="s">
        <v>69</v>
      </c>
      <c r="D167" s="20"/>
      <c r="E167" s="20"/>
      <c r="F167" s="20"/>
      <c r="G167" s="20"/>
      <c r="H167" s="20"/>
      <c r="I167" s="133"/>
      <c r="J167" s="136"/>
      <c r="K167" s="22"/>
      <c r="L167" s="22"/>
    </row>
    <row r="168" spans="1:12" x14ac:dyDescent="0.2">
      <c r="A168" s="20"/>
      <c r="B168" s="20"/>
      <c r="C168" s="24"/>
      <c r="D168" s="20"/>
      <c r="E168" s="20"/>
      <c r="F168" s="20"/>
      <c r="G168" s="20"/>
      <c r="H168" s="20"/>
      <c r="I168" s="133"/>
      <c r="J168" s="136"/>
      <c r="K168" s="22"/>
      <c r="L168" s="22"/>
    </row>
    <row r="169" spans="1:12" ht="32" x14ac:dyDescent="0.2">
      <c r="A169" s="20"/>
      <c r="B169" s="20" t="s">
        <v>226</v>
      </c>
      <c r="C169" s="24" t="s">
        <v>70</v>
      </c>
      <c r="D169" s="20">
        <v>7</v>
      </c>
      <c r="E169" s="20" t="s">
        <v>39</v>
      </c>
      <c r="F169" s="20">
        <v>420</v>
      </c>
      <c r="G169" s="20"/>
      <c r="H169" s="20"/>
      <c r="I169" s="132"/>
      <c r="J169" s="136"/>
      <c r="K169" s="22"/>
      <c r="L169" s="22"/>
    </row>
    <row r="170" spans="1:12" x14ac:dyDescent="0.2">
      <c r="A170" s="20"/>
      <c r="B170" s="20"/>
      <c r="C170" s="24"/>
      <c r="D170" s="20"/>
      <c r="E170" s="20"/>
      <c r="F170" s="20"/>
      <c r="G170" s="20"/>
      <c r="H170" s="20"/>
      <c r="I170" s="133"/>
      <c r="J170" s="136"/>
      <c r="K170" s="22"/>
      <c r="L170" s="22"/>
    </row>
    <row r="171" spans="1:12" ht="32" x14ac:dyDescent="0.2">
      <c r="A171" s="20"/>
      <c r="B171" s="20" t="s">
        <v>227</v>
      </c>
      <c r="C171" s="24" t="s">
        <v>71</v>
      </c>
      <c r="D171" s="20">
        <v>6</v>
      </c>
      <c r="E171" s="20" t="s">
        <v>39</v>
      </c>
      <c r="F171" s="20">
        <v>360</v>
      </c>
      <c r="G171" s="20"/>
      <c r="H171" s="20"/>
      <c r="I171" s="132"/>
      <c r="J171" s="136"/>
      <c r="K171" s="22"/>
      <c r="L171" s="22"/>
    </row>
    <row r="172" spans="1:12" x14ac:dyDescent="0.2">
      <c r="A172" s="20"/>
      <c r="B172" s="20"/>
      <c r="C172" s="24"/>
      <c r="D172" s="20"/>
      <c r="E172" s="20"/>
      <c r="F172" s="20"/>
      <c r="G172" s="20"/>
      <c r="H172" s="20"/>
      <c r="I172" s="133"/>
      <c r="J172" s="136"/>
      <c r="K172" s="22"/>
      <c r="L172" s="22"/>
    </row>
    <row r="173" spans="1:12" ht="16" x14ac:dyDescent="0.2">
      <c r="A173" s="20"/>
      <c r="B173" s="20" t="s">
        <v>225</v>
      </c>
      <c r="C173" s="24" t="s">
        <v>72</v>
      </c>
      <c r="D173" s="20">
        <v>30</v>
      </c>
      <c r="E173" s="20" t="s">
        <v>73</v>
      </c>
      <c r="F173" s="20">
        <v>30</v>
      </c>
      <c r="G173" s="20"/>
      <c r="H173" s="20"/>
      <c r="I173" s="132"/>
      <c r="J173" s="136"/>
      <c r="K173" s="22"/>
      <c r="L173" s="22"/>
    </row>
    <row r="174" spans="1:12" x14ac:dyDescent="0.2">
      <c r="A174" s="20"/>
      <c r="B174" s="20"/>
      <c r="C174" s="20"/>
      <c r="D174" s="20"/>
      <c r="E174" s="20"/>
      <c r="F174" s="20"/>
      <c r="G174" s="20"/>
      <c r="H174" s="20"/>
      <c r="I174" s="133"/>
      <c r="J174" s="136"/>
      <c r="K174" s="22"/>
      <c r="L174" s="22"/>
    </row>
    <row r="175" spans="1:12" x14ac:dyDescent="0.2">
      <c r="A175" s="20" t="s">
        <v>40</v>
      </c>
      <c r="B175" s="20"/>
      <c r="C175" s="20"/>
      <c r="D175" s="20"/>
      <c r="E175" s="20"/>
      <c r="F175" s="20"/>
      <c r="G175" s="20"/>
      <c r="H175" s="20"/>
      <c r="I175" s="133"/>
      <c r="J175" s="136"/>
      <c r="K175" s="22"/>
      <c r="L175" s="22"/>
    </row>
    <row r="176" spans="1:12" x14ac:dyDescent="0.2">
      <c r="I176" s="137"/>
      <c r="J176" s="138"/>
    </row>
    <row r="177" spans="1:12" x14ac:dyDescent="0.2">
      <c r="I177" s="137"/>
      <c r="J177" s="138"/>
    </row>
    <row r="178" spans="1:12" x14ac:dyDescent="0.2">
      <c r="I178" s="137"/>
      <c r="J178" s="138"/>
    </row>
    <row r="179" spans="1:12" x14ac:dyDescent="0.2">
      <c r="A179" s="115" t="s">
        <v>228</v>
      </c>
      <c r="B179" s="113"/>
      <c r="C179" s="113"/>
      <c r="D179" s="113"/>
      <c r="E179" s="113"/>
      <c r="F179" s="113"/>
      <c r="G179" s="113"/>
      <c r="H179" s="113"/>
      <c r="I179" s="139"/>
      <c r="J179" s="140"/>
      <c r="K179" s="22"/>
      <c r="L179" s="22"/>
    </row>
    <row r="180" spans="1:12" x14ac:dyDescent="0.2">
      <c r="A180" s="20"/>
      <c r="B180" s="20"/>
      <c r="C180" s="20"/>
      <c r="D180" s="20"/>
      <c r="E180" s="20"/>
      <c r="F180" s="20"/>
      <c r="G180" s="20"/>
      <c r="H180" s="20"/>
      <c r="I180" s="133"/>
      <c r="J180" s="136"/>
      <c r="K180" s="22"/>
      <c r="L180" s="22"/>
    </row>
    <row r="181" spans="1:12" ht="32" x14ac:dyDescent="0.2">
      <c r="A181" s="51" t="s">
        <v>218</v>
      </c>
      <c r="B181" s="52" t="s">
        <v>219</v>
      </c>
      <c r="C181" s="50" t="s">
        <v>30</v>
      </c>
      <c r="D181" s="50" t="s">
        <v>31</v>
      </c>
      <c r="E181" s="52" t="s">
        <v>32</v>
      </c>
      <c r="F181" s="54" t="s">
        <v>85</v>
      </c>
      <c r="G181" s="55" t="s">
        <v>33</v>
      </c>
      <c r="H181" s="50" t="s">
        <v>34</v>
      </c>
      <c r="I181" s="130" t="s">
        <v>35</v>
      </c>
      <c r="J181" s="130" t="s">
        <v>36</v>
      </c>
      <c r="L181" s="22"/>
    </row>
    <row r="182" spans="1:12" x14ac:dyDescent="0.2">
      <c r="A182" s="20"/>
      <c r="B182" s="20"/>
      <c r="C182" s="20"/>
      <c r="D182" s="20"/>
      <c r="E182" s="20"/>
      <c r="F182" s="20"/>
      <c r="G182" s="20"/>
      <c r="H182" s="20"/>
      <c r="I182" s="133"/>
      <c r="J182" s="136"/>
      <c r="L182" s="22"/>
    </row>
    <row r="183" spans="1:12" x14ac:dyDescent="0.2">
      <c r="A183" s="20">
        <v>10.1</v>
      </c>
      <c r="B183" s="20"/>
      <c r="C183" s="79" t="s">
        <v>74</v>
      </c>
      <c r="D183" s="20"/>
      <c r="E183" s="20"/>
      <c r="F183" s="20"/>
      <c r="G183" s="20"/>
      <c r="H183" s="20"/>
      <c r="I183" s="133"/>
      <c r="J183" s="136"/>
      <c r="L183" s="22"/>
    </row>
    <row r="184" spans="1:12" x14ac:dyDescent="0.2">
      <c r="A184" s="20"/>
      <c r="B184" s="20"/>
      <c r="C184" s="24"/>
      <c r="D184" s="20"/>
      <c r="E184" s="20"/>
      <c r="F184" s="20"/>
      <c r="G184" s="20"/>
      <c r="H184" s="20"/>
      <c r="I184" s="133"/>
      <c r="J184" s="136"/>
      <c r="L184" s="22"/>
    </row>
    <row r="185" spans="1:12" ht="50.25" customHeight="1" x14ac:dyDescent="0.2">
      <c r="A185" s="20"/>
      <c r="B185" s="20">
        <v>10.199999999999999</v>
      </c>
      <c r="C185" s="24" t="s">
        <v>75</v>
      </c>
      <c r="D185" s="20">
        <v>30</v>
      </c>
      <c r="E185" s="20" t="s">
        <v>39</v>
      </c>
      <c r="F185" s="20">
        <v>180</v>
      </c>
      <c r="G185" s="20"/>
      <c r="H185" s="20"/>
      <c r="I185" s="132"/>
      <c r="J185" s="136"/>
      <c r="L185" s="22"/>
    </row>
    <row r="186" spans="1:12" x14ac:dyDescent="0.2">
      <c r="A186" s="20"/>
      <c r="B186" s="20"/>
      <c r="C186" s="20"/>
      <c r="D186" s="20"/>
      <c r="E186" s="20"/>
      <c r="F186" s="20"/>
      <c r="G186" s="20"/>
      <c r="H186" s="20"/>
      <c r="I186" s="133"/>
      <c r="J186" s="136"/>
      <c r="L186" s="22"/>
    </row>
    <row r="187" spans="1:12" x14ac:dyDescent="0.2">
      <c r="A187" s="20" t="s">
        <v>40</v>
      </c>
      <c r="B187" s="20"/>
      <c r="C187" s="20"/>
      <c r="D187" s="20"/>
      <c r="E187" s="20"/>
      <c r="F187" s="20"/>
      <c r="G187" s="20"/>
      <c r="H187" s="20"/>
      <c r="I187" s="133"/>
      <c r="J187" s="136"/>
      <c r="L187" s="22"/>
    </row>
    <row r="188" spans="1:12" s="21" customFormat="1" x14ac:dyDescent="0.2">
      <c r="I188" s="153"/>
      <c r="J188" s="154"/>
    </row>
    <row r="189" spans="1:12" x14ac:dyDescent="0.2">
      <c r="A189" s="115" t="s">
        <v>246</v>
      </c>
      <c r="B189" s="113"/>
      <c r="C189" s="113"/>
      <c r="D189" s="113"/>
      <c r="E189" s="113"/>
      <c r="F189" s="113"/>
      <c r="G189" s="113"/>
      <c r="H189" s="113"/>
      <c r="I189" s="139"/>
      <c r="J189" s="140"/>
      <c r="K189" s="140"/>
      <c r="L189" s="22"/>
    </row>
    <row r="191" spans="1:12" customFormat="1" ht="32" x14ac:dyDescent="0.2">
      <c r="A191" s="104" t="s">
        <v>241</v>
      </c>
      <c r="B191" s="70" t="s">
        <v>240</v>
      </c>
      <c r="C191" s="70" t="s">
        <v>136</v>
      </c>
      <c r="D191" s="70" t="s">
        <v>130</v>
      </c>
      <c r="E191" s="70" t="s">
        <v>95</v>
      </c>
      <c r="F191" s="104" t="s">
        <v>159</v>
      </c>
      <c r="G191" s="168" t="s">
        <v>160</v>
      </c>
      <c r="H191" s="104" t="s">
        <v>161</v>
      </c>
      <c r="I191" s="104" t="s">
        <v>162</v>
      </c>
      <c r="J191" s="104" t="s">
        <v>163</v>
      </c>
      <c r="K191" s="105" t="s">
        <v>127</v>
      </c>
    </row>
    <row r="192" spans="1:12" x14ac:dyDescent="0.2">
      <c r="A192" s="20" t="s">
        <v>234</v>
      </c>
      <c r="B192" s="29">
        <v>11</v>
      </c>
      <c r="C192" s="7" t="s">
        <v>245</v>
      </c>
      <c r="D192" s="7" t="s">
        <v>131</v>
      </c>
      <c r="E192" s="72">
        <v>786</v>
      </c>
      <c r="F192" s="101">
        <v>0</v>
      </c>
      <c r="G192" s="169"/>
      <c r="H192" s="7"/>
      <c r="I192" s="7"/>
      <c r="J192" s="7"/>
      <c r="K192" s="7"/>
    </row>
    <row r="193" spans="1:12" x14ac:dyDescent="0.2">
      <c r="A193" s="20" t="s">
        <v>109</v>
      </c>
      <c r="B193" s="29">
        <v>11</v>
      </c>
      <c r="C193" s="7" t="s">
        <v>237</v>
      </c>
      <c r="D193" s="57" t="s">
        <v>164</v>
      </c>
      <c r="E193" s="73">
        <v>1</v>
      </c>
      <c r="F193" s="7"/>
      <c r="G193" s="170">
        <v>0</v>
      </c>
      <c r="H193" s="101">
        <v>0</v>
      </c>
      <c r="I193" s="101">
        <v>0</v>
      </c>
      <c r="J193" s="101">
        <v>0</v>
      </c>
      <c r="K193" s="101">
        <v>0</v>
      </c>
    </row>
    <row r="194" spans="1:12" x14ac:dyDescent="0.2">
      <c r="A194" s="20" t="s">
        <v>235</v>
      </c>
      <c r="B194" s="29">
        <v>11</v>
      </c>
      <c r="C194" s="7" t="s">
        <v>238</v>
      </c>
      <c r="D194" s="7" t="s">
        <v>131</v>
      </c>
      <c r="E194" s="72">
        <v>786</v>
      </c>
      <c r="F194" s="7"/>
      <c r="G194" s="170">
        <v>0</v>
      </c>
      <c r="H194" s="101">
        <v>0</v>
      </c>
      <c r="I194" s="101">
        <v>0</v>
      </c>
      <c r="J194" s="101">
        <v>0</v>
      </c>
      <c r="K194" s="101">
        <v>0</v>
      </c>
    </row>
    <row r="195" spans="1:12" customFormat="1" x14ac:dyDescent="0.2">
      <c r="A195" s="20" t="s">
        <v>101</v>
      </c>
      <c r="B195" s="29">
        <v>11</v>
      </c>
      <c r="C195" s="7" t="s">
        <v>129</v>
      </c>
      <c r="D195" s="57" t="s">
        <v>135</v>
      </c>
      <c r="E195" s="72">
        <v>3</v>
      </c>
      <c r="F195" s="7"/>
      <c r="G195" s="170">
        <v>0</v>
      </c>
      <c r="H195" s="101">
        <v>0</v>
      </c>
      <c r="I195" s="101">
        <v>0</v>
      </c>
      <c r="J195" s="101">
        <v>0</v>
      </c>
      <c r="K195" s="101">
        <v>0</v>
      </c>
    </row>
    <row r="196" spans="1:12" customFormat="1" x14ac:dyDescent="0.2">
      <c r="A196" s="20" t="s">
        <v>101</v>
      </c>
      <c r="B196" s="29">
        <v>11</v>
      </c>
      <c r="C196" s="7" t="s">
        <v>239</v>
      </c>
      <c r="D196" s="7" t="s">
        <v>132</v>
      </c>
      <c r="E196" s="72">
        <v>10</v>
      </c>
      <c r="F196" s="7"/>
      <c r="G196" s="170">
        <v>0</v>
      </c>
      <c r="H196" s="101">
        <v>0</v>
      </c>
      <c r="I196" s="101">
        <v>0</v>
      </c>
      <c r="J196" s="101">
        <v>0</v>
      </c>
      <c r="K196" s="101">
        <v>0</v>
      </c>
    </row>
    <row r="197" spans="1:12" customFormat="1" x14ac:dyDescent="0.2">
      <c r="A197" s="20" t="s">
        <v>236</v>
      </c>
      <c r="B197" s="29">
        <v>11</v>
      </c>
      <c r="C197" s="7" t="s">
        <v>242</v>
      </c>
      <c r="D197" s="7" t="s">
        <v>133</v>
      </c>
      <c r="E197" s="72">
        <v>6</v>
      </c>
      <c r="F197" s="7"/>
      <c r="G197" s="170">
        <v>0</v>
      </c>
      <c r="H197" s="101">
        <v>0</v>
      </c>
      <c r="I197" s="101">
        <v>0</v>
      </c>
      <c r="J197" s="101">
        <v>0</v>
      </c>
      <c r="K197" s="101">
        <v>0</v>
      </c>
    </row>
    <row r="198" spans="1:12" customFormat="1" x14ac:dyDescent="0.2">
      <c r="A198" s="20" t="s">
        <v>236</v>
      </c>
      <c r="B198" s="29">
        <v>11</v>
      </c>
      <c r="C198" s="7" t="s">
        <v>232</v>
      </c>
      <c r="D198" s="7" t="s">
        <v>134</v>
      </c>
      <c r="E198" s="72">
        <v>4</v>
      </c>
      <c r="F198" s="101">
        <v>0</v>
      </c>
      <c r="G198" s="7"/>
      <c r="H198" s="7"/>
      <c r="I198" s="7"/>
      <c r="J198" s="7"/>
      <c r="K198" s="7"/>
    </row>
    <row r="199" spans="1:12" x14ac:dyDescent="0.2">
      <c r="A199" s="64"/>
      <c r="B199" s="20"/>
      <c r="C199" s="7"/>
      <c r="D199" s="7"/>
      <c r="E199" s="72"/>
      <c r="F199" s="120">
        <f>SUM(F192:F198)</f>
        <v>0</v>
      </c>
      <c r="G199" s="120">
        <f t="shared" ref="G199:K199" si="0">SUM(G192:G198)</f>
        <v>0</v>
      </c>
      <c r="H199" s="120">
        <f t="shared" si="0"/>
        <v>0</v>
      </c>
      <c r="I199" s="120">
        <f t="shared" si="0"/>
        <v>0</v>
      </c>
      <c r="J199" s="120">
        <f t="shared" si="0"/>
        <v>0</v>
      </c>
      <c r="K199" s="120">
        <f t="shared" si="0"/>
        <v>0</v>
      </c>
    </row>
    <row r="201" spans="1:12" ht="16" x14ac:dyDescent="0.2">
      <c r="B201" s="206" t="s">
        <v>145</v>
      </c>
      <c r="C201" s="206"/>
      <c r="D201" s="81"/>
      <c r="E201" s="82"/>
      <c r="F201" s="81"/>
      <c r="G201" s="81"/>
      <c r="H201" s="81"/>
    </row>
    <row r="202" spans="1:12" ht="15" customHeight="1" x14ac:dyDescent="0.2">
      <c r="B202" s="93" t="s">
        <v>27</v>
      </c>
      <c r="C202" s="90"/>
      <c r="D202" s="203" t="s">
        <v>151</v>
      </c>
      <c r="E202" s="203" t="s">
        <v>149</v>
      </c>
      <c r="F202" s="203" t="s">
        <v>150</v>
      </c>
      <c r="G202" s="194" t="s">
        <v>152</v>
      </c>
      <c r="H202" s="194" t="s">
        <v>153</v>
      </c>
      <c r="I202" s="194" t="s">
        <v>154</v>
      </c>
      <c r="J202" s="194" t="s">
        <v>155</v>
      </c>
      <c r="K202" s="194" t="s">
        <v>156</v>
      </c>
      <c r="L202" s="203" t="s">
        <v>166</v>
      </c>
    </row>
    <row r="203" spans="1:12" ht="15" customHeight="1" x14ac:dyDescent="0.2">
      <c r="B203" s="91" t="s">
        <v>28</v>
      </c>
      <c r="C203" s="91" t="s">
        <v>30</v>
      </c>
      <c r="D203" s="204"/>
      <c r="E203" s="204"/>
      <c r="F203" s="204"/>
      <c r="G203" s="195"/>
      <c r="H203" s="195"/>
      <c r="I203" s="195"/>
      <c r="J203" s="195"/>
      <c r="K203" s="195"/>
      <c r="L203" s="204"/>
    </row>
    <row r="204" spans="1:12" ht="52.5" customHeight="1" x14ac:dyDescent="0.2">
      <c r="B204" s="171" t="s">
        <v>243</v>
      </c>
      <c r="C204" s="92"/>
      <c r="D204" s="205"/>
      <c r="E204" s="205"/>
      <c r="F204" s="205"/>
      <c r="G204" s="196"/>
      <c r="H204" s="196"/>
      <c r="I204" s="196"/>
      <c r="J204" s="196"/>
      <c r="K204" s="196"/>
      <c r="L204" s="205"/>
    </row>
    <row r="205" spans="1:12" ht="28" x14ac:dyDescent="0.2">
      <c r="B205" s="80">
        <v>3</v>
      </c>
      <c r="C205" s="83" t="str">
        <f>C13</f>
        <v>Establishment and Operation of  Integrated Camera Network Management Capability</v>
      </c>
      <c r="D205" s="96">
        <f>E205+F205</f>
        <v>0</v>
      </c>
      <c r="E205" s="96">
        <f>I16</f>
        <v>0</v>
      </c>
      <c r="F205" s="96">
        <f>H16</f>
        <v>0</v>
      </c>
      <c r="G205" s="80"/>
      <c r="H205" s="80"/>
      <c r="I205" s="80"/>
      <c r="J205" s="80"/>
      <c r="K205" s="80"/>
      <c r="L205" s="106">
        <f>SUM(G205:K205)</f>
        <v>0</v>
      </c>
    </row>
    <row r="206" spans="1:12" x14ac:dyDescent="0.2">
      <c r="B206" s="80">
        <v>4</v>
      </c>
      <c r="C206" s="83" t="s">
        <v>90</v>
      </c>
      <c r="D206" s="176" t="s">
        <v>52</v>
      </c>
      <c r="E206" s="176" t="s">
        <v>52</v>
      </c>
      <c r="F206" s="176" t="s">
        <v>52</v>
      </c>
      <c r="G206" s="80" t="s">
        <v>52</v>
      </c>
      <c r="H206" s="80" t="s">
        <v>52</v>
      </c>
      <c r="I206" s="80" t="s">
        <v>52</v>
      </c>
      <c r="J206" s="80" t="s">
        <v>52</v>
      </c>
      <c r="K206" s="80" t="s">
        <v>52</v>
      </c>
      <c r="L206" s="106" t="s">
        <v>52</v>
      </c>
    </row>
    <row r="207" spans="1:12" ht="28" x14ac:dyDescent="0.2">
      <c r="B207" s="80"/>
      <c r="C207" s="83" t="s">
        <v>41</v>
      </c>
      <c r="D207" s="96">
        <f t="shared" ref="D207:D216" si="1">E207+F207</f>
        <v>0</v>
      </c>
      <c r="E207" s="96">
        <f>I40</f>
        <v>0</v>
      </c>
      <c r="F207" s="96">
        <f>H40</f>
        <v>0</v>
      </c>
      <c r="G207" s="80"/>
      <c r="H207" s="80"/>
      <c r="I207" s="80"/>
      <c r="J207" s="80"/>
      <c r="K207" s="80"/>
      <c r="L207" s="106">
        <f>SUM(G207:K207)</f>
        <v>0</v>
      </c>
    </row>
    <row r="208" spans="1:12" ht="28" x14ac:dyDescent="0.2">
      <c r="B208" s="80"/>
      <c r="C208" s="83" t="s">
        <v>53</v>
      </c>
      <c r="D208" s="96">
        <f t="shared" si="1"/>
        <v>0</v>
      </c>
      <c r="E208" s="96">
        <f>I62</f>
        <v>0</v>
      </c>
      <c r="F208" s="96">
        <f>H62</f>
        <v>0</v>
      </c>
      <c r="G208" s="80"/>
      <c r="H208" s="80"/>
      <c r="I208" s="80"/>
      <c r="J208" s="80"/>
      <c r="K208" s="80"/>
      <c r="L208" s="106">
        <f t="shared" ref="L208:L215" si="2">SUM(G208:K208)</f>
        <v>0</v>
      </c>
    </row>
    <row r="209" spans="1:12" ht="28" x14ac:dyDescent="0.2">
      <c r="B209" s="80"/>
      <c r="C209" s="83" t="s">
        <v>57</v>
      </c>
      <c r="D209" s="96">
        <f t="shared" si="1"/>
        <v>0</v>
      </c>
      <c r="E209" s="96">
        <f>I85</f>
        <v>0</v>
      </c>
      <c r="F209" s="96">
        <f>H85</f>
        <v>0</v>
      </c>
      <c r="G209" s="80"/>
      <c r="H209" s="80"/>
      <c r="I209" s="80"/>
      <c r="J209" s="80"/>
      <c r="K209" s="80"/>
      <c r="L209" s="106">
        <f t="shared" si="2"/>
        <v>0</v>
      </c>
    </row>
    <row r="210" spans="1:12" ht="28" x14ac:dyDescent="0.2">
      <c r="B210" s="80"/>
      <c r="C210" s="83" t="s">
        <v>60</v>
      </c>
      <c r="D210" s="96">
        <f t="shared" si="1"/>
        <v>0</v>
      </c>
      <c r="E210" s="96">
        <f>I106</f>
        <v>0</v>
      </c>
      <c r="F210" s="96">
        <f>H106</f>
        <v>0</v>
      </c>
      <c r="G210" s="80"/>
      <c r="H210" s="80"/>
      <c r="I210" s="80"/>
      <c r="J210" s="80"/>
      <c r="K210" s="80"/>
      <c r="L210" s="106">
        <f t="shared" si="2"/>
        <v>0</v>
      </c>
    </row>
    <row r="211" spans="1:12" x14ac:dyDescent="0.2">
      <c r="B211" s="80">
        <v>5</v>
      </c>
      <c r="C211" s="83" t="s">
        <v>146</v>
      </c>
      <c r="D211" s="96">
        <f t="shared" si="1"/>
        <v>0</v>
      </c>
      <c r="E211" s="96">
        <f>I117</f>
        <v>0</v>
      </c>
      <c r="F211" s="96">
        <f>H117</f>
        <v>0</v>
      </c>
      <c r="G211" s="80"/>
      <c r="H211" s="80"/>
      <c r="I211" s="80"/>
      <c r="J211" s="80"/>
      <c r="K211" s="80"/>
      <c r="L211" s="106">
        <f t="shared" si="2"/>
        <v>0</v>
      </c>
    </row>
    <row r="212" spans="1:12" x14ac:dyDescent="0.2">
      <c r="B212" s="80">
        <v>6</v>
      </c>
      <c r="C212" s="83" t="s">
        <v>147</v>
      </c>
      <c r="D212" s="96">
        <f t="shared" si="1"/>
        <v>0</v>
      </c>
      <c r="E212" s="96">
        <f>I134</f>
        <v>0</v>
      </c>
      <c r="F212" s="96">
        <f>H134</f>
        <v>0</v>
      </c>
      <c r="G212" s="80"/>
      <c r="H212" s="80"/>
      <c r="I212" s="80"/>
      <c r="J212" s="80"/>
      <c r="K212" s="80"/>
      <c r="L212" s="106">
        <f t="shared" si="2"/>
        <v>0</v>
      </c>
    </row>
    <row r="213" spans="1:12" x14ac:dyDescent="0.2">
      <c r="B213" s="80">
        <v>7</v>
      </c>
      <c r="C213" s="83" t="s">
        <v>87</v>
      </c>
      <c r="D213" s="96">
        <f t="shared" si="1"/>
        <v>0</v>
      </c>
      <c r="E213" s="96">
        <f>I147</f>
        <v>0</v>
      </c>
      <c r="F213" s="96">
        <f>H159</f>
        <v>0</v>
      </c>
      <c r="G213" s="80"/>
      <c r="H213" s="80"/>
      <c r="I213" s="80"/>
      <c r="J213" s="80"/>
      <c r="K213" s="80"/>
      <c r="L213" s="106">
        <f t="shared" si="2"/>
        <v>0</v>
      </c>
    </row>
    <row r="214" spans="1:12" x14ac:dyDescent="0.2">
      <c r="B214" s="80">
        <v>8</v>
      </c>
      <c r="C214" s="83" t="s">
        <v>148</v>
      </c>
      <c r="D214" s="96">
        <f t="shared" si="1"/>
        <v>0</v>
      </c>
      <c r="E214" s="96">
        <f>I159</f>
        <v>0</v>
      </c>
      <c r="F214" s="96">
        <f>H147</f>
        <v>0</v>
      </c>
      <c r="G214" s="80"/>
      <c r="H214" s="80"/>
      <c r="I214" s="80"/>
      <c r="J214" s="80"/>
      <c r="K214" s="80"/>
      <c r="L214" s="106">
        <f t="shared" si="2"/>
        <v>0</v>
      </c>
    </row>
    <row r="215" spans="1:12" x14ac:dyDescent="0.2">
      <c r="B215" s="80">
        <v>9</v>
      </c>
      <c r="C215" s="83" t="s">
        <v>88</v>
      </c>
      <c r="D215" s="96">
        <f t="shared" si="1"/>
        <v>0</v>
      </c>
      <c r="E215" s="96">
        <f>I175</f>
        <v>0</v>
      </c>
      <c r="F215" s="96">
        <f>H175</f>
        <v>0</v>
      </c>
      <c r="G215" s="80"/>
      <c r="H215" s="80"/>
      <c r="I215" s="80"/>
      <c r="J215" s="80"/>
      <c r="K215" s="80"/>
      <c r="L215" s="106">
        <f t="shared" si="2"/>
        <v>0</v>
      </c>
    </row>
    <row r="216" spans="1:12" ht="28" x14ac:dyDescent="0.2">
      <c r="B216" s="84">
        <v>10</v>
      </c>
      <c r="C216" s="85" t="s">
        <v>89</v>
      </c>
      <c r="D216" s="96">
        <f t="shared" si="1"/>
        <v>0</v>
      </c>
      <c r="E216" s="96">
        <f>I187</f>
        <v>0</v>
      </c>
      <c r="F216" s="96">
        <f>H187</f>
        <v>0</v>
      </c>
      <c r="G216" s="80"/>
      <c r="H216" s="80"/>
      <c r="I216" s="80"/>
      <c r="J216" s="80"/>
      <c r="K216" s="80"/>
      <c r="L216" s="106">
        <f>SUM(G216:K216)</f>
        <v>0</v>
      </c>
    </row>
    <row r="217" spans="1:12" x14ac:dyDescent="0.2">
      <c r="B217" s="172">
        <v>11</v>
      </c>
      <c r="C217" s="173" t="s">
        <v>244</v>
      </c>
      <c r="D217" s="174">
        <f>F217</f>
        <v>0</v>
      </c>
      <c r="E217" s="176" t="s">
        <v>52</v>
      </c>
      <c r="F217" s="175">
        <f>SUM(F199:K199)</f>
        <v>0</v>
      </c>
      <c r="G217" s="80">
        <f>G199</f>
        <v>0</v>
      </c>
      <c r="H217" s="80">
        <f t="shared" ref="H217:K217" si="3">H199</f>
        <v>0</v>
      </c>
      <c r="I217" s="80">
        <f t="shared" si="3"/>
        <v>0</v>
      </c>
      <c r="J217" s="80">
        <f t="shared" si="3"/>
        <v>0</v>
      </c>
      <c r="K217" s="80">
        <f t="shared" si="3"/>
        <v>0</v>
      </c>
      <c r="L217" s="106">
        <f>SUM(G217:K217)</f>
        <v>0</v>
      </c>
    </row>
    <row r="218" spans="1:12" x14ac:dyDescent="0.2">
      <c r="B218" s="86"/>
      <c r="C218" s="87"/>
      <c r="D218" s="97"/>
      <c r="E218" s="198">
        <f>SUM(E205:E217)</f>
        <v>0</v>
      </c>
      <c r="F218" s="198">
        <f>SUM(F205:F217)</f>
        <v>0</v>
      </c>
      <c r="G218" s="197"/>
      <c r="H218" s="197"/>
      <c r="I218" s="197"/>
      <c r="J218" s="197"/>
      <c r="K218" s="197"/>
      <c r="L218" s="202">
        <f>SUM(G218:K220)</f>
        <v>0</v>
      </c>
    </row>
    <row r="219" spans="1:12" ht="25.5" customHeight="1" x14ac:dyDescent="0.2">
      <c r="B219" s="207" t="s">
        <v>187</v>
      </c>
      <c r="C219" s="208"/>
      <c r="D219" s="98">
        <f>SUM(D205:D217)</f>
        <v>0</v>
      </c>
      <c r="E219" s="198"/>
      <c r="F219" s="198"/>
      <c r="G219" s="197"/>
      <c r="H219" s="197"/>
      <c r="I219" s="197"/>
      <c r="J219" s="197"/>
      <c r="K219" s="197"/>
      <c r="L219" s="202"/>
    </row>
    <row r="220" spans="1:12" x14ac:dyDescent="0.2">
      <c r="B220" s="88"/>
      <c r="C220" s="89"/>
      <c r="D220" s="99"/>
      <c r="E220" s="198"/>
      <c r="F220" s="198"/>
      <c r="G220" s="197"/>
      <c r="H220" s="197"/>
      <c r="I220" s="197"/>
      <c r="J220" s="197"/>
      <c r="K220" s="197"/>
      <c r="L220" s="202"/>
    </row>
    <row r="223" spans="1:12" x14ac:dyDescent="0.2">
      <c r="A223" s="115" t="s">
        <v>252</v>
      </c>
      <c r="B223" s="113"/>
      <c r="C223" s="113"/>
      <c r="D223" s="113"/>
      <c r="E223" s="113"/>
      <c r="F223" s="113"/>
      <c r="L223" s="22"/>
    </row>
    <row r="224" spans="1:12" x14ac:dyDescent="0.2">
      <c r="A224" s="20"/>
      <c r="B224" s="20"/>
      <c r="C224" s="20"/>
      <c r="D224" s="20"/>
      <c r="E224" s="20"/>
      <c r="F224" s="20"/>
      <c r="L224" s="22"/>
    </row>
    <row r="225" spans="1:12" x14ac:dyDescent="0.2">
      <c r="A225" s="49" t="s">
        <v>27</v>
      </c>
      <c r="B225" s="49"/>
      <c r="C225" s="49"/>
      <c r="D225" s="49"/>
      <c r="E225" s="49"/>
      <c r="F225" s="49"/>
      <c r="L225" s="22"/>
    </row>
    <row r="226" spans="1:12" ht="16" x14ac:dyDescent="0.2">
      <c r="A226" s="50" t="s">
        <v>28</v>
      </c>
      <c r="B226" s="52" t="s">
        <v>29</v>
      </c>
      <c r="C226" s="50" t="s">
        <v>30</v>
      </c>
      <c r="D226" s="52" t="s">
        <v>32</v>
      </c>
      <c r="E226" s="54" t="s">
        <v>85</v>
      </c>
      <c r="F226" s="55" t="s">
        <v>33</v>
      </c>
      <c r="L226" s="22"/>
    </row>
    <row r="227" spans="1:12" x14ac:dyDescent="0.2">
      <c r="A227" s="50" t="s">
        <v>37</v>
      </c>
      <c r="B227" s="52" t="s">
        <v>38</v>
      </c>
      <c r="C227" s="50"/>
      <c r="D227" s="52"/>
      <c r="E227" s="52"/>
      <c r="F227" s="52"/>
      <c r="J227" s="22"/>
      <c r="K227" s="22"/>
      <c r="L227" s="22"/>
    </row>
    <row r="228" spans="1:12" x14ac:dyDescent="0.2">
      <c r="A228" s="20">
        <v>4</v>
      </c>
      <c r="B228" s="20"/>
      <c r="C228" s="79" t="s">
        <v>42</v>
      </c>
      <c r="D228" s="20"/>
      <c r="E228" s="20"/>
      <c r="F228" s="20"/>
      <c r="J228" s="22"/>
      <c r="K228" s="22"/>
      <c r="L228" s="22"/>
    </row>
    <row r="229" spans="1:12" x14ac:dyDescent="0.2">
      <c r="A229" s="20"/>
      <c r="B229" s="20"/>
      <c r="C229" s="24"/>
      <c r="D229" s="20"/>
      <c r="E229" s="20"/>
      <c r="F229" s="20"/>
      <c r="J229" s="22"/>
      <c r="K229" s="22"/>
      <c r="L229" s="22"/>
    </row>
    <row r="230" spans="1:12" ht="16" x14ac:dyDescent="0.2">
      <c r="A230" s="20"/>
      <c r="B230" s="20" t="s">
        <v>62</v>
      </c>
      <c r="C230" s="24" t="s">
        <v>44</v>
      </c>
      <c r="D230" s="20" t="s">
        <v>45</v>
      </c>
      <c r="E230" s="20" t="s">
        <v>76</v>
      </c>
      <c r="F230" s="20" t="s">
        <v>56</v>
      </c>
      <c r="J230" s="22"/>
      <c r="K230" s="22"/>
      <c r="L230" s="22"/>
    </row>
    <row r="231" spans="1:12" x14ac:dyDescent="0.2">
      <c r="A231" s="20"/>
      <c r="B231" s="20"/>
      <c r="C231" s="24"/>
      <c r="D231" s="20"/>
      <c r="E231" s="20"/>
      <c r="F231" s="20"/>
      <c r="J231" s="22"/>
      <c r="K231" s="22"/>
      <c r="L231" s="22"/>
    </row>
    <row r="232" spans="1:12" x14ac:dyDescent="0.2">
      <c r="A232" s="20"/>
      <c r="B232" s="20" t="s">
        <v>214</v>
      </c>
      <c r="C232" s="79" t="s">
        <v>47</v>
      </c>
      <c r="D232" s="20"/>
      <c r="E232" s="20"/>
      <c r="F232" s="20"/>
      <c r="J232" s="22"/>
      <c r="K232" s="22"/>
      <c r="L232" s="22"/>
    </row>
    <row r="233" spans="1:12" x14ac:dyDescent="0.2">
      <c r="A233" s="20"/>
      <c r="B233" s="20"/>
      <c r="C233" s="24"/>
      <c r="D233" s="20"/>
      <c r="E233" s="20"/>
      <c r="F233" s="20"/>
      <c r="J233" s="22"/>
      <c r="K233" s="22"/>
      <c r="L233" s="22"/>
    </row>
    <row r="234" spans="1:12" ht="32" x14ac:dyDescent="0.2">
      <c r="A234" s="20"/>
      <c r="B234" s="20" t="s">
        <v>214</v>
      </c>
      <c r="C234" s="24" t="s">
        <v>58</v>
      </c>
      <c r="D234" s="20" t="s">
        <v>39</v>
      </c>
      <c r="E234" s="20" t="s">
        <v>76</v>
      </c>
      <c r="F234" s="20" t="s">
        <v>56</v>
      </c>
      <c r="J234" s="22"/>
      <c r="K234" s="22"/>
      <c r="L234" s="22"/>
    </row>
    <row r="235" spans="1:12" x14ac:dyDescent="0.2">
      <c r="A235" s="20"/>
      <c r="B235" s="20"/>
      <c r="C235" s="24"/>
      <c r="D235" s="20"/>
      <c r="E235" s="20"/>
      <c r="F235" s="20"/>
      <c r="J235" s="22"/>
      <c r="K235" s="22"/>
      <c r="L235" s="22"/>
    </row>
    <row r="236" spans="1:12" ht="16" x14ac:dyDescent="0.2">
      <c r="A236" s="20"/>
      <c r="B236" s="20" t="s">
        <v>214</v>
      </c>
      <c r="C236" s="24" t="s">
        <v>48</v>
      </c>
      <c r="D236" s="20" t="s">
        <v>39</v>
      </c>
      <c r="E236" s="20" t="s">
        <v>76</v>
      </c>
      <c r="F236" s="20" t="s">
        <v>56</v>
      </c>
      <c r="J236" s="22"/>
      <c r="K236" s="22"/>
      <c r="L236" s="22"/>
    </row>
    <row r="237" spans="1:12" x14ac:dyDescent="0.2">
      <c r="A237" s="20"/>
      <c r="B237" s="20"/>
      <c r="C237" s="24"/>
      <c r="D237" s="20"/>
      <c r="E237" s="20"/>
      <c r="F237" s="20"/>
      <c r="J237" s="22"/>
      <c r="K237" s="22"/>
      <c r="L237" s="22"/>
    </row>
    <row r="238" spans="1:12" ht="16" x14ac:dyDescent="0.2">
      <c r="A238" s="20"/>
      <c r="B238" s="20" t="s">
        <v>214</v>
      </c>
      <c r="C238" s="24" t="s">
        <v>49</v>
      </c>
      <c r="D238" s="20" t="s">
        <v>39</v>
      </c>
      <c r="E238" s="20" t="s">
        <v>76</v>
      </c>
      <c r="F238" s="20" t="s">
        <v>56</v>
      </c>
      <c r="J238" s="22"/>
      <c r="K238" s="22"/>
      <c r="L238" s="22"/>
    </row>
    <row r="239" spans="1:12" x14ac:dyDescent="0.2">
      <c r="A239" s="20"/>
      <c r="B239" s="20"/>
      <c r="C239" s="24"/>
      <c r="D239" s="20"/>
      <c r="E239" s="20"/>
      <c r="F239" s="20"/>
      <c r="J239" s="22"/>
      <c r="K239" s="22"/>
      <c r="L239" s="22"/>
    </row>
    <row r="240" spans="1:12" ht="16" x14ac:dyDescent="0.2">
      <c r="A240" s="20"/>
      <c r="B240" s="20" t="s">
        <v>214</v>
      </c>
      <c r="C240" s="24" t="s">
        <v>77</v>
      </c>
      <c r="D240" s="20" t="s">
        <v>39</v>
      </c>
      <c r="E240" s="20" t="s">
        <v>76</v>
      </c>
      <c r="F240" s="20" t="s">
        <v>56</v>
      </c>
      <c r="J240" s="22"/>
      <c r="K240" s="22"/>
      <c r="L240" s="22"/>
    </row>
    <row r="241" spans="1:12" x14ac:dyDescent="0.2">
      <c r="A241" s="20"/>
      <c r="B241" s="20"/>
      <c r="C241" s="24"/>
      <c r="D241" s="20"/>
      <c r="E241" s="20"/>
      <c r="F241" s="20"/>
      <c r="J241" s="22"/>
      <c r="K241" s="22"/>
      <c r="L241" s="22"/>
    </row>
    <row r="242" spans="1:12" ht="16" x14ac:dyDescent="0.2">
      <c r="A242" s="20"/>
      <c r="B242" s="20" t="s">
        <v>216</v>
      </c>
      <c r="C242" s="24" t="s">
        <v>50</v>
      </c>
      <c r="D242" s="20" t="s">
        <v>45</v>
      </c>
      <c r="E242" s="20" t="s">
        <v>76</v>
      </c>
      <c r="F242" s="20" t="s">
        <v>56</v>
      </c>
      <c r="J242" s="22"/>
      <c r="K242" s="22"/>
      <c r="L242" s="22"/>
    </row>
    <row r="243" spans="1:12" x14ac:dyDescent="0.2">
      <c r="A243" s="20"/>
      <c r="B243" s="20"/>
      <c r="C243" s="24"/>
      <c r="D243" s="20"/>
      <c r="E243" s="20"/>
      <c r="F243" s="20"/>
      <c r="J243" s="22"/>
      <c r="K243" s="22"/>
      <c r="L243" s="22"/>
    </row>
    <row r="244" spans="1:12" ht="16" x14ac:dyDescent="0.2">
      <c r="A244" s="20"/>
      <c r="B244" s="20" t="s">
        <v>215</v>
      </c>
      <c r="C244" s="24" t="s">
        <v>51</v>
      </c>
      <c r="D244" s="20" t="s">
        <v>45</v>
      </c>
      <c r="E244" s="20" t="s">
        <v>76</v>
      </c>
      <c r="F244" s="20" t="s">
        <v>56</v>
      </c>
      <c r="J244" s="22"/>
      <c r="K244" s="22"/>
      <c r="L244" s="22"/>
    </row>
    <row r="245" spans="1:12" x14ac:dyDescent="0.2">
      <c r="A245" s="20"/>
      <c r="B245" s="20"/>
      <c r="C245" s="24"/>
      <c r="D245" s="20"/>
      <c r="E245" s="20"/>
      <c r="F245" s="20"/>
      <c r="J245" s="22"/>
      <c r="K245" s="22"/>
      <c r="L245" s="22"/>
    </row>
    <row r="246" spans="1:12" x14ac:dyDescent="0.2">
      <c r="A246" s="20">
        <v>5</v>
      </c>
      <c r="B246" s="20"/>
      <c r="C246" s="79" t="s">
        <v>63</v>
      </c>
      <c r="D246" s="20"/>
      <c r="E246" s="20"/>
      <c r="F246" s="20"/>
      <c r="J246" s="22"/>
      <c r="K246" s="22"/>
      <c r="L246" s="22"/>
    </row>
    <row r="247" spans="1:12" x14ac:dyDescent="0.2">
      <c r="A247" s="20"/>
      <c r="B247" s="20"/>
      <c r="C247" s="24"/>
      <c r="D247" s="20"/>
      <c r="E247" s="20"/>
      <c r="F247" s="20"/>
      <c r="J247" s="22"/>
      <c r="K247" s="22"/>
      <c r="L247" s="22"/>
    </row>
    <row r="248" spans="1:12" ht="32" x14ac:dyDescent="0.2">
      <c r="A248" s="20"/>
      <c r="B248" s="20">
        <v>5.3</v>
      </c>
      <c r="C248" s="24" t="s">
        <v>64</v>
      </c>
      <c r="D248" s="20" t="s">
        <v>39</v>
      </c>
      <c r="E248" s="20" t="s">
        <v>76</v>
      </c>
      <c r="F248" s="20" t="s">
        <v>56</v>
      </c>
      <c r="J248" s="22"/>
      <c r="K248" s="22"/>
      <c r="L248" s="22"/>
    </row>
    <row r="249" spans="1:12" x14ac:dyDescent="0.2">
      <c r="A249" s="20"/>
      <c r="B249" s="20"/>
      <c r="C249" s="24"/>
      <c r="D249" s="20"/>
      <c r="E249" s="20"/>
      <c r="F249" s="20"/>
      <c r="J249" s="22"/>
      <c r="K249" s="22"/>
      <c r="L249" s="22"/>
    </row>
    <row r="250" spans="1:12" x14ac:dyDescent="0.2">
      <c r="A250" s="20">
        <v>6</v>
      </c>
      <c r="B250" s="20"/>
      <c r="C250" s="79" t="s">
        <v>65</v>
      </c>
      <c r="D250" s="20"/>
      <c r="E250" s="20"/>
      <c r="F250" s="20"/>
      <c r="J250" s="22"/>
      <c r="K250" s="22"/>
      <c r="L250" s="22"/>
    </row>
    <row r="251" spans="1:12" x14ac:dyDescent="0.2">
      <c r="A251" s="20"/>
      <c r="B251" s="20"/>
      <c r="C251" s="24"/>
      <c r="D251" s="20"/>
      <c r="E251" s="20"/>
      <c r="F251" s="20"/>
      <c r="J251" s="22"/>
      <c r="K251" s="22"/>
      <c r="L251" s="22"/>
    </row>
    <row r="252" spans="1:12" ht="16" x14ac:dyDescent="0.2">
      <c r="A252" s="20"/>
      <c r="B252" s="20">
        <v>6.3</v>
      </c>
      <c r="C252" s="24" t="s">
        <v>66</v>
      </c>
      <c r="D252" s="20" t="s">
        <v>39</v>
      </c>
      <c r="E252" s="20" t="s">
        <v>76</v>
      </c>
      <c r="F252" s="20" t="s">
        <v>56</v>
      </c>
      <c r="J252" s="22"/>
      <c r="K252" s="22"/>
      <c r="L252" s="22"/>
    </row>
    <row r="253" spans="1:12" x14ac:dyDescent="0.2">
      <c r="A253" s="20"/>
      <c r="B253" s="20"/>
      <c r="C253" s="24"/>
      <c r="D253" s="20"/>
      <c r="E253" s="20"/>
      <c r="F253" s="20"/>
      <c r="J253" s="22"/>
      <c r="K253" s="22"/>
      <c r="L253" s="22"/>
    </row>
    <row r="254" spans="1:12" x14ac:dyDescent="0.2">
      <c r="A254" s="20">
        <v>7</v>
      </c>
      <c r="B254" s="20"/>
      <c r="C254" s="79" t="s">
        <v>67</v>
      </c>
      <c r="D254" s="20"/>
      <c r="E254" s="20"/>
      <c r="F254" s="20"/>
      <c r="J254" s="22"/>
      <c r="K254" s="22"/>
      <c r="L254" s="22"/>
    </row>
    <row r="255" spans="1:12" x14ac:dyDescent="0.2">
      <c r="A255" s="20"/>
      <c r="B255" s="20"/>
      <c r="C255" s="24"/>
      <c r="D255" s="20"/>
      <c r="E255" s="20"/>
      <c r="F255" s="20"/>
      <c r="J255" s="22"/>
      <c r="K255" s="22"/>
      <c r="L255" s="22"/>
    </row>
    <row r="256" spans="1:12" ht="16" x14ac:dyDescent="0.2">
      <c r="A256" s="20"/>
      <c r="B256" s="20">
        <v>7.2</v>
      </c>
      <c r="C256" s="24" t="s">
        <v>256</v>
      </c>
      <c r="D256" s="20" t="s">
        <v>39</v>
      </c>
      <c r="E256" s="20" t="s">
        <v>255</v>
      </c>
      <c r="F256" s="20" t="s">
        <v>257</v>
      </c>
      <c r="J256" s="22"/>
      <c r="K256" s="22"/>
      <c r="L256" s="22"/>
    </row>
    <row r="257" spans="1:12" ht="16" x14ac:dyDescent="0.2">
      <c r="A257" s="20"/>
      <c r="B257" s="20">
        <v>7.3</v>
      </c>
      <c r="C257" s="24" t="s">
        <v>68</v>
      </c>
      <c r="D257" s="20" t="s">
        <v>39</v>
      </c>
      <c r="E257" s="20" t="s">
        <v>76</v>
      </c>
      <c r="F257" s="20" t="s">
        <v>56</v>
      </c>
      <c r="J257" s="22"/>
      <c r="K257" s="22"/>
      <c r="L257" s="22"/>
    </row>
    <row r="258" spans="1:12" x14ac:dyDescent="0.2">
      <c r="A258" s="20"/>
      <c r="B258" s="20"/>
      <c r="C258" s="24"/>
      <c r="D258" s="20"/>
      <c r="E258" s="20"/>
      <c r="F258" s="20"/>
      <c r="J258" s="22"/>
      <c r="K258" s="22"/>
      <c r="L258" s="22"/>
    </row>
    <row r="259" spans="1:12" x14ac:dyDescent="0.2">
      <c r="A259" s="20">
        <v>9</v>
      </c>
      <c r="B259" s="20"/>
      <c r="C259" s="79" t="s">
        <v>78</v>
      </c>
      <c r="D259" s="20"/>
      <c r="E259" s="20"/>
      <c r="F259" s="20"/>
      <c r="J259" s="22"/>
      <c r="K259" s="22"/>
      <c r="L259" s="22"/>
    </row>
    <row r="260" spans="1:12" x14ac:dyDescent="0.2">
      <c r="A260" s="20"/>
      <c r="B260" s="20"/>
      <c r="C260" s="24"/>
      <c r="D260" s="20"/>
      <c r="E260" s="20"/>
      <c r="F260" s="20"/>
      <c r="J260" s="22"/>
      <c r="K260" s="22"/>
      <c r="L260" s="22"/>
    </row>
    <row r="261" spans="1:12" ht="32" x14ac:dyDescent="0.2">
      <c r="A261" s="20"/>
      <c r="B261" s="20" t="s">
        <v>226</v>
      </c>
      <c r="C261" s="24" t="s">
        <v>70</v>
      </c>
      <c r="D261" s="20" t="s">
        <v>39</v>
      </c>
      <c r="E261" s="20" t="s">
        <v>76</v>
      </c>
      <c r="F261" s="20" t="s">
        <v>56</v>
      </c>
      <c r="J261" s="22"/>
      <c r="K261" s="22"/>
      <c r="L261" s="22"/>
    </row>
    <row r="262" spans="1:12" x14ac:dyDescent="0.2">
      <c r="A262" s="20"/>
      <c r="B262" s="20"/>
      <c r="C262" s="24"/>
      <c r="D262" s="20"/>
      <c r="E262" s="20"/>
      <c r="F262" s="20"/>
      <c r="J262" s="22"/>
      <c r="K262" s="22"/>
      <c r="L262" s="22"/>
    </row>
    <row r="263" spans="1:12" ht="32" x14ac:dyDescent="0.2">
      <c r="A263" s="20"/>
      <c r="B263" s="20" t="s">
        <v>227</v>
      </c>
      <c r="C263" s="24" t="s">
        <v>71</v>
      </c>
      <c r="D263" s="20" t="s">
        <v>39</v>
      </c>
      <c r="E263" s="20" t="s">
        <v>76</v>
      </c>
      <c r="F263" s="20" t="s">
        <v>56</v>
      </c>
      <c r="J263" s="22"/>
      <c r="K263" s="22"/>
      <c r="L263" s="22"/>
    </row>
    <row r="264" spans="1:12" x14ac:dyDescent="0.2">
      <c r="A264" s="20"/>
      <c r="B264" s="20"/>
      <c r="C264" s="24"/>
      <c r="D264" s="20"/>
      <c r="E264" s="20"/>
      <c r="F264" s="20"/>
      <c r="J264" s="22"/>
      <c r="K264" s="22"/>
      <c r="L264" s="22"/>
    </row>
    <row r="265" spans="1:12" ht="16" x14ac:dyDescent="0.2">
      <c r="A265" s="20"/>
      <c r="B265" s="20" t="s">
        <v>225</v>
      </c>
      <c r="C265" s="24" t="s">
        <v>79</v>
      </c>
      <c r="D265" s="20" t="s">
        <v>45</v>
      </c>
      <c r="E265" s="20" t="s">
        <v>76</v>
      </c>
      <c r="F265" s="20" t="s">
        <v>56</v>
      </c>
      <c r="J265" s="22"/>
      <c r="K265" s="22"/>
      <c r="L265" s="22"/>
    </row>
    <row r="266" spans="1:12" x14ac:dyDescent="0.2">
      <c r="A266" s="20"/>
      <c r="B266" s="20"/>
      <c r="C266" s="24"/>
      <c r="D266" s="20"/>
      <c r="E266" s="20"/>
      <c r="F266" s="20"/>
      <c r="J266" s="22"/>
      <c r="K266" s="22"/>
      <c r="L266" s="22"/>
    </row>
    <row r="267" spans="1:12" x14ac:dyDescent="0.2">
      <c r="A267" s="20">
        <v>10</v>
      </c>
      <c r="B267" s="20"/>
      <c r="C267" s="79" t="s">
        <v>254</v>
      </c>
      <c r="D267" s="20"/>
      <c r="E267" s="20"/>
      <c r="F267" s="20"/>
      <c r="J267" s="22"/>
      <c r="K267" s="22"/>
      <c r="L267" s="22"/>
    </row>
    <row r="268" spans="1:12" x14ac:dyDescent="0.2">
      <c r="A268" s="20"/>
      <c r="B268" s="20"/>
      <c r="C268" s="24"/>
      <c r="D268" s="20"/>
      <c r="E268" s="20"/>
      <c r="F268" s="20"/>
      <c r="J268" s="22"/>
      <c r="K268" s="22"/>
      <c r="L268" s="22"/>
    </row>
    <row r="269" spans="1:12" ht="16" x14ac:dyDescent="0.2">
      <c r="A269" s="20"/>
      <c r="B269" s="20" t="s">
        <v>247</v>
      </c>
      <c r="C269" s="24" t="s">
        <v>80</v>
      </c>
      <c r="D269" s="20" t="s">
        <v>39</v>
      </c>
      <c r="E269" s="20" t="s">
        <v>76</v>
      </c>
      <c r="F269" s="20" t="s">
        <v>56</v>
      </c>
      <c r="J269" s="22"/>
      <c r="K269" s="22"/>
      <c r="L269" s="22"/>
    </row>
    <row r="270" spans="1:12" x14ac:dyDescent="0.2">
      <c r="A270" s="20"/>
      <c r="B270" s="20"/>
      <c r="C270" s="24"/>
      <c r="D270" s="20"/>
      <c r="E270" s="20"/>
      <c r="F270" s="20"/>
      <c r="J270" s="22"/>
      <c r="K270" s="22"/>
      <c r="L270" s="22"/>
    </row>
    <row r="271" spans="1:12" ht="32" x14ac:dyDescent="0.2">
      <c r="A271" s="20"/>
      <c r="B271" s="20" t="s">
        <v>247</v>
      </c>
      <c r="C271" s="24" t="s">
        <v>253</v>
      </c>
      <c r="D271" s="20" t="s">
        <v>39</v>
      </c>
      <c r="E271" s="20" t="s">
        <v>76</v>
      </c>
      <c r="F271" s="20" t="s">
        <v>56</v>
      </c>
      <c r="J271" s="22"/>
      <c r="K271" s="22"/>
      <c r="L271" s="22"/>
    </row>
    <row r="272" spans="1:12" x14ac:dyDescent="0.2">
      <c r="A272" s="20"/>
      <c r="B272" s="20"/>
      <c r="C272" s="24"/>
      <c r="D272" s="20"/>
      <c r="E272" s="20"/>
      <c r="F272" s="20"/>
      <c r="J272" s="22"/>
      <c r="K272" s="22"/>
      <c r="L272" s="22"/>
    </row>
    <row r="273" spans="1:12" ht="32" x14ac:dyDescent="0.2">
      <c r="A273" s="20"/>
      <c r="B273" s="20" t="s">
        <v>248</v>
      </c>
      <c r="C273" s="24" t="s">
        <v>81</v>
      </c>
      <c r="D273" s="20" t="s">
        <v>45</v>
      </c>
      <c r="E273" s="20" t="s">
        <v>76</v>
      </c>
      <c r="F273" s="20" t="s">
        <v>56</v>
      </c>
      <c r="J273" s="22"/>
      <c r="K273" s="22"/>
      <c r="L273" s="22"/>
    </row>
    <row r="274" spans="1:12" x14ac:dyDescent="0.2">
      <c r="A274" s="20"/>
      <c r="B274" s="20"/>
      <c r="C274" s="24"/>
      <c r="D274" s="20"/>
      <c r="E274" s="20"/>
      <c r="F274" s="20"/>
      <c r="J274" s="22"/>
      <c r="K274" s="22"/>
      <c r="L274" s="22"/>
    </row>
    <row r="275" spans="1:12" ht="32" x14ac:dyDescent="0.2">
      <c r="A275" s="20"/>
      <c r="B275" s="20" t="s">
        <v>249</v>
      </c>
      <c r="C275" s="24" t="s">
        <v>82</v>
      </c>
      <c r="D275" s="20" t="s">
        <v>45</v>
      </c>
      <c r="E275" s="20" t="s">
        <v>76</v>
      </c>
      <c r="F275" s="20" t="s">
        <v>56</v>
      </c>
      <c r="J275" s="22"/>
      <c r="K275" s="22"/>
      <c r="L275" s="22"/>
    </row>
    <row r="276" spans="1:12" x14ac:dyDescent="0.2">
      <c r="A276" s="20"/>
      <c r="B276" s="20"/>
      <c r="C276" s="24"/>
      <c r="D276" s="20"/>
      <c r="E276" s="20"/>
      <c r="F276" s="20"/>
      <c r="J276" s="22"/>
      <c r="K276" s="22"/>
      <c r="L276" s="22"/>
    </row>
    <row r="277" spans="1:12" ht="16" x14ac:dyDescent="0.2">
      <c r="A277" s="20">
        <v>11</v>
      </c>
      <c r="B277" s="20"/>
      <c r="C277" s="78" t="s">
        <v>244</v>
      </c>
      <c r="D277" s="20"/>
      <c r="E277" s="20"/>
      <c r="F277" s="20"/>
      <c r="J277" s="22"/>
      <c r="K277" s="22"/>
      <c r="L277" s="22"/>
    </row>
    <row r="278" spans="1:12" ht="16" x14ac:dyDescent="0.2">
      <c r="A278" s="20"/>
      <c r="B278" s="20">
        <v>11</v>
      </c>
      <c r="C278" s="24" t="s">
        <v>251</v>
      </c>
      <c r="D278" s="20" t="s">
        <v>45</v>
      </c>
      <c r="E278" s="20" t="s">
        <v>76</v>
      </c>
      <c r="F278" s="20" t="s">
        <v>56</v>
      </c>
      <c r="J278" s="22"/>
      <c r="K278" s="22"/>
      <c r="L278" s="22"/>
    </row>
    <row r="279" spans="1:12" ht="16.5" customHeight="1" x14ac:dyDescent="0.2">
      <c r="A279" s="20"/>
      <c r="B279" s="20">
        <v>11</v>
      </c>
      <c r="C279" s="24" t="s">
        <v>250</v>
      </c>
      <c r="D279" s="20" t="s">
        <v>39</v>
      </c>
      <c r="E279" s="20" t="s">
        <v>76</v>
      </c>
      <c r="F279" s="20" t="s">
        <v>56</v>
      </c>
      <c r="J279" s="22"/>
      <c r="K279" s="22"/>
      <c r="L279" s="22"/>
    </row>
    <row r="280" spans="1:12" x14ac:dyDescent="0.2">
      <c r="A280" s="20"/>
      <c r="B280" s="20"/>
      <c r="C280" s="24"/>
      <c r="D280" s="20"/>
      <c r="E280" s="20"/>
      <c r="F280" s="20"/>
      <c r="J280" s="22"/>
      <c r="K280" s="22"/>
      <c r="L280" s="22"/>
    </row>
    <row r="281" spans="1:12" ht="16" x14ac:dyDescent="0.2">
      <c r="A281" s="20" t="s">
        <v>83</v>
      </c>
      <c r="B281" s="20" t="s">
        <v>43</v>
      </c>
      <c r="C281" s="78" t="s">
        <v>84</v>
      </c>
      <c r="D281" s="20" t="s">
        <v>45</v>
      </c>
      <c r="E281" s="20" t="s">
        <v>76</v>
      </c>
      <c r="F281" s="20" t="s">
        <v>56</v>
      </c>
      <c r="J281" s="22"/>
      <c r="K281" s="22"/>
      <c r="L281" s="22"/>
    </row>
    <row r="282" spans="1:12" x14ac:dyDescent="0.2">
      <c r="A282" s="20"/>
      <c r="B282" s="20"/>
      <c r="C282" s="20"/>
      <c r="D282" s="20"/>
      <c r="E282" s="20"/>
      <c r="F282" s="20"/>
    </row>
  </sheetData>
  <mergeCells count="22">
    <mergeCell ref="C21:E21"/>
    <mergeCell ref="C63:H63"/>
    <mergeCell ref="C108:H108"/>
    <mergeCell ref="K202:K204"/>
    <mergeCell ref="L218:L220"/>
    <mergeCell ref="L202:L204"/>
    <mergeCell ref="B201:C201"/>
    <mergeCell ref="E202:E204"/>
    <mergeCell ref="J202:J204"/>
    <mergeCell ref="E218:E220"/>
    <mergeCell ref="J218:J220"/>
    <mergeCell ref="K218:K220"/>
    <mergeCell ref="B219:C219"/>
    <mergeCell ref="D202:D204"/>
    <mergeCell ref="F202:F204"/>
    <mergeCell ref="G202:G204"/>
    <mergeCell ref="H202:H204"/>
    <mergeCell ref="H218:H220"/>
    <mergeCell ref="I202:I204"/>
    <mergeCell ref="I218:I220"/>
    <mergeCell ref="F218:F220"/>
    <mergeCell ref="G218:G22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5"/>
  <sheetViews>
    <sheetView workbookViewId="0">
      <selection activeCell="B31" sqref="B31"/>
    </sheetView>
  </sheetViews>
  <sheetFormatPr baseColWidth="10" defaultColWidth="8.83203125" defaultRowHeight="15" x14ac:dyDescent="0.2"/>
  <cols>
    <col min="1" max="1" width="16.83203125" customWidth="1"/>
    <col min="2" max="2" width="55.33203125" bestFit="1" customWidth="1"/>
    <col min="3" max="3" width="18.6640625" customWidth="1"/>
    <col min="4" max="4" width="16.1640625" style="71" customWidth="1"/>
    <col min="5" max="5" width="16.6640625" customWidth="1"/>
  </cols>
  <sheetData>
    <row r="1" spans="1:10" x14ac:dyDescent="0.2">
      <c r="A1" s="102" t="s">
        <v>157</v>
      </c>
      <c r="B1" s="102"/>
      <c r="C1" s="102"/>
      <c r="D1" s="103"/>
      <c r="E1" s="102"/>
      <c r="F1" s="102"/>
      <c r="G1" s="102"/>
      <c r="H1" s="102"/>
      <c r="I1" s="102"/>
      <c r="J1" s="102"/>
    </row>
    <row r="2" spans="1:10" x14ac:dyDescent="0.2">
      <c r="A2" s="102" t="s">
        <v>158</v>
      </c>
      <c r="B2" s="102"/>
      <c r="C2" s="102"/>
      <c r="D2" s="103"/>
      <c r="E2" s="102"/>
      <c r="F2" s="102"/>
      <c r="G2" s="102"/>
      <c r="H2" s="102"/>
      <c r="I2" s="102"/>
      <c r="J2" s="102"/>
    </row>
    <row r="3" spans="1:10" x14ac:dyDescent="0.2">
      <c r="A3" s="101">
        <v>0</v>
      </c>
      <c r="B3" s="22" t="s">
        <v>140</v>
      </c>
      <c r="C3" s="102"/>
      <c r="D3" s="103"/>
      <c r="E3" s="102"/>
      <c r="F3" s="102"/>
      <c r="G3" s="102"/>
      <c r="H3" s="102"/>
      <c r="I3" s="102"/>
      <c r="J3" s="102"/>
    </row>
    <row r="4" spans="1:10" x14ac:dyDescent="0.2">
      <c r="A4" s="102"/>
      <c r="B4" s="102"/>
      <c r="C4" s="102"/>
      <c r="D4" s="103"/>
      <c r="E4" s="102"/>
      <c r="F4" s="102"/>
      <c r="G4" s="102"/>
      <c r="H4" s="102"/>
      <c r="I4" s="102"/>
      <c r="J4" s="102"/>
    </row>
    <row r="5" spans="1:10" ht="32" x14ac:dyDescent="0.2">
      <c r="A5" s="104" t="s">
        <v>209</v>
      </c>
      <c r="B5" s="70" t="s">
        <v>136</v>
      </c>
      <c r="C5" s="70" t="s">
        <v>130</v>
      </c>
      <c r="D5" s="70" t="s">
        <v>95</v>
      </c>
      <c r="E5" s="104" t="s">
        <v>159</v>
      </c>
      <c r="F5" s="104" t="s">
        <v>160</v>
      </c>
      <c r="G5" s="104" t="s">
        <v>161</v>
      </c>
      <c r="H5" s="104" t="s">
        <v>162</v>
      </c>
      <c r="I5" s="104" t="s">
        <v>163</v>
      </c>
      <c r="J5" s="105" t="s">
        <v>127</v>
      </c>
    </row>
    <row r="6" spans="1:10" x14ac:dyDescent="0.2">
      <c r="A6" s="210" t="s">
        <v>94</v>
      </c>
      <c r="B6" s="210"/>
      <c r="C6" s="210"/>
      <c r="D6" s="210"/>
      <c r="E6" s="210"/>
      <c r="F6" s="210"/>
      <c r="G6" s="210"/>
      <c r="H6" s="210"/>
      <c r="I6" s="210"/>
      <c r="J6" s="210"/>
    </row>
    <row r="7" spans="1:10" x14ac:dyDescent="0.2">
      <c r="A7" s="64" t="s">
        <v>105</v>
      </c>
      <c r="B7" s="7" t="s">
        <v>96</v>
      </c>
      <c r="C7" s="7" t="s">
        <v>131</v>
      </c>
      <c r="D7" s="72">
        <v>4</v>
      </c>
      <c r="E7" s="101">
        <v>0</v>
      </c>
      <c r="F7" s="7"/>
      <c r="G7" s="7"/>
      <c r="H7" s="7"/>
      <c r="I7" s="7"/>
      <c r="J7" s="7"/>
    </row>
    <row r="8" spans="1:10" x14ac:dyDescent="0.2">
      <c r="A8" s="64">
        <v>1.5</v>
      </c>
      <c r="B8" s="7" t="s">
        <v>97</v>
      </c>
      <c r="C8" s="7" t="s">
        <v>131</v>
      </c>
      <c r="D8" s="72">
        <v>300</v>
      </c>
      <c r="E8" s="101">
        <v>0</v>
      </c>
      <c r="F8" s="7"/>
      <c r="G8" s="7"/>
      <c r="H8" s="7"/>
      <c r="I8" s="7"/>
      <c r="J8" s="7"/>
    </row>
    <row r="9" spans="1:10" x14ac:dyDescent="0.2">
      <c r="A9" s="64">
        <v>1.5</v>
      </c>
      <c r="B9" s="7" t="s">
        <v>98</v>
      </c>
      <c r="C9" s="7" t="s">
        <v>131</v>
      </c>
      <c r="D9" s="72">
        <v>40</v>
      </c>
      <c r="E9" s="101">
        <v>0</v>
      </c>
      <c r="F9" s="7"/>
      <c r="G9" s="7"/>
      <c r="H9" s="7"/>
      <c r="I9" s="7"/>
      <c r="J9" s="7"/>
    </row>
    <row r="10" spans="1:10" x14ac:dyDescent="0.2">
      <c r="A10" s="64">
        <v>1.4</v>
      </c>
      <c r="B10" s="7" t="s">
        <v>99</v>
      </c>
      <c r="C10" s="7" t="s">
        <v>131</v>
      </c>
      <c r="D10" s="72">
        <v>150</v>
      </c>
      <c r="E10" s="101">
        <v>0</v>
      </c>
      <c r="F10" s="7"/>
      <c r="G10" s="7"/>
      <c r="H10" s="7"/>
      <c r="I10" s="7"/>
      <c r="J10" s="7"/>
    </row>
    <row r="11" spans="1:10" x14ac:dyDescent="0.2">
      <c r="A11" s="167">
        <v>1.7</v>
      </c>
      <c r="B11" s="7" t="s">
        <v>233</v>
      </c>
      <c r="C11" s="7" t="s">
        <v>131</v>
      </c>
      <c r="D11" s="72">
        <v>786</v>
      </c>
      <c r="E11" s="101">
        <v>0</v>
      </c>
      <c r="F11" s="7"/>
      <c r="G11" s="7"/>
      <c r="H11" s="7"/>
      <c r="I11" s="7"/>
      <c r="J11" s="7"/>
    </row>
    <row r="12" spans="1:10" x14ac:dyDescent="0.2">
      <c r="A12" s="211" t="s">
        <v>185</v>
      </c>
      <c r="B12" s="212"/>
      <c r="C12" s="212"/>
      <c r="D12" s="213"/>
      <c r="E12" s="101">
        <v>0</v>
      </c>
      <c r="F12" s="119">
        <f>SUM(F7:F11)</f>
        <v>0</v>
      </c>
      <c r="G12" s="119">
        <f t="shared" ref="G12:J12" si="0">SUM(G7:G11)</f>
        <v>0</v>
      </c>
      <c r="H12" s="119">
        <f>SUM(H7:H11)</f>
        <v>0</v>
      </c>
      <c r="I12" s="119">
        <f t="shared" si="0"/>
        <v>0</v>
      </c>
      <c r="J12" s="119">
        <f t="shared" si="0"/>
        <v>0</v>
      </c>
    </row>
    <row r="13" spans="1:10" x14ac:dyDescent="0.2">
      <c r="A13" s="210" t="s">
        <v>109</v>
      </c>
      <c r="B13" s="210"/>
      <c r="C13" s="210"/>
      <c r="D13" s="210"/>
      <c r="E13" s="210"/>
      <c r="F13" s="210"/>
      <c r="G13" s="210"/>
      <c r="H13" s="210"/>
      <c r="I13" s="210"/>
      <c r="J13" s="210"/>
    </row>
    <row r="14" spans="1:10" x14ac:dyDescent="0.2">
      <c r="A14" s="64" t="s">
        <v>105</v>
      </c>
      <c r="B14" s="7" t="s">
        <v>100</v>
      </c>
      <c r="C14" s="57" t="s">
        <v>164</v>
      </c>
      <c r="D14" s="73">
        <v>1</v>
      </c>
      <c r="E14" s="7"/>
      <c r="F14" s="101">
        <v>0</v>
      </c>
      <c r="G14" s="101">
        <v>0</v>
      </c>
      <c r="H14" s="101">
        <v>0</v>
      </c>
      <c r="I14" s="101">
        <v>0</v>
      </c>
      <c r="J14" s="101">
        <v>0</v>
      </c>
    </row>
    <row r="15" spans="1:10" x14ac:dyDescent="0.2">
      <c r="A15" s="64" t="s">
        <v>105</v>
      </c>
      <c r="B15" s="7" t="s">
        <v>128</v>
      </c>
      <c r="C15" s="57" t="s">
        <v>164</v>
      </c>
      <c r="D15" s="73">
        <v>1</v>
      </c>
      <c r="E15" s="7"/>
      <c r="F15" s="101">
        <v>0</v>
      </c>
      <c r="G15" s="101">
        <v>0</v>
      </c>
      <c r="H15" s="101">
        <v>0</v>
      </c>
      <c r="I15" s="101">
        <v>0</v>
      </c>
      <c r="J15" s="101">
        <v>0</v>
      </c>
    </row>
    <row r="16" spans="1:10" x14ac:dyDescent="0.2">
      <c r="A16" s="211" t="s">
        <v>185</v>
      </c>
      <c r="B16" s="212"/>
      <c r="C16" s="212"/>
      <c r="D16" s="213"/>
      <c r="E16" s="120">
        <f>SUM(E14:E15)</f>
        <v>0</v>
      </c>
      <c r="F16" s="101">
        <v>0</v>
      </c>
      <c r="G16" s="101">
        <v>0</v>
      </c>
      <c r="H16" s="101">
        <v>0</v>
      </c>
      <c r="I16" s="101">
        <v>0</v>
      </c>
      <c r="J16" s="101">
        <v>0</v>
      </c>
    </row>
    <row r="17" spans="1:10" x14ac:dyDescent="0.2">
      <c r="A17" s="210" t="s">
        <v>165</v>
      </c>
      <c r="B17" s="210"/>
      <c r="C17" s="210"/>
      <c r="D17" s="210"/>
      <c r="E17" s="210"/>
      <c r="F17" s="210"/>
      <c r="G17" s="210"/>
      <c r="H17" s="210"/>
      <c r="I17" s="210"/>
      <c r="J17" s="210"/>
    </row>
    <row r="18" spans="1:10" x14ac:dyDescent="0.2">
      <c r="A18" s="64" t="s">
        <v>105</v>
      </c>
      <c r="B18" s="7" t="s">
        <v>96</v>
      </c>
      <c r="C18" s="7" t="s">
        <v>131</v>
      </c>
      <c r="D18" s="72">
        <v>4</v>
      </c>
      <c r="E18" s="7"/>
      <c r="F18" s="101">
        <v>0</v>
      </c>
      <c r="G18" s="101">
        <v>0</v>
      </c>
      <c r="H18" s="101">
        <v>0</v>
      </c>
      <c r="I18" s="101">
        <v>0</v>
      </c>
      <c r="J18" s="101">
        <v>0</v>
      </c>
    </row>
    <row r="19" spans="1:10" x14ac:dyDescent="0.2">
      <c r="A19" s="64">
        <v>1.5</v>
      </c>
      <c r="B19" s="7" t="s">
        <v>97</v>
      </c>
      <c r="C19" s="7" t="s">
        <v>131</v>
      </c>
      <c r="D19" s="72">
        <v>300</v>
      </c>
      <c r="E19" s="7"/>
      <c r="F19" s="101">
        <v>0</v>
      </c>
      <c r="G19" s="101">
        <v>0</v>
      </c>
      <c r="H19" s="101">
        <v>0</v>
      </c>
      <c r="I19" s="101">
        <v>0</v>
      </c>
      <c r="J19" s="101">
        <v>0</v>
      </c>
    </row>
    <row r="20" spans="1:10" x14ac:dyDescent="0.2">
      <c r="A20" s="64">
        <v>1.5</v>
      </c>
      <c r="B20" s="7" t="s">
        <v>98</v>
      </c>
      <c r="C20" s="7" t="s">
        <v>131</v>
      </c>
      <c r="D20" s="72">
        <v>40</v>
      </c>
      <c r="E20" s="7"/>
      <c r="F20" s="101">
        <v>0</v>
      </c>
      <c r="G20" s="101">
        <v>0</v>
      </c>
      <c r="H20" s="101">
        <v>0</v>
      </c>
      <c r="I20" s="101">
        <v>0</v>
      </c>
      <c r="J20" s="101">
        <v>0</v>
      </c>
    </row>
    <row r="21" spans="1:10" x14ac:dyDescent="0.2">
      <c r="A21" s="64">
        <v>1.4</v>
      </c>
      <c r="B21" s="7" t="s">
        <v>99</v>
      </c>
      <c r="C21" s="7" t="s">
        <v>131</v>
      </c>
      <c r="D21" s="72">
        <v>150</v>
      </c>
      <c r="F21" s="101">
        <v>0</v>
      </c>
      <c r="G21" s="101">
        <v>0</v>
      </c>
      <c r="H21" s="101">
        <v>0</v>
      </c>
      <c r="I21" s="101">
        <v>0</v>
      </c>
      <c r="J21" s="101">
        <v>0</v>
      </c>
    </row>
    <row r="22" spans="1:10" x14ac:dyDescent="0.2">
      <c r="A22" s="167">
        <v>1.7</v>
      </c>
      <c r="B22" s="7" t="s">
        <v>231</v>
      </c>
      <c r="C22" s="7" t="s">
        <v>131</v>
      </c>
      <c r="D22" s="72">
        <v>786</v>
      </c>
      <c r="E22" s="7"/>
      <c r="F22" s="101">
        <v>0</v>
      </c>
      <c r="G22" s="101">
        <v>0</v>
      </c>
      <c r="H22" s="101">
        <v>0</v>
      </c>
      <c r="I22" s="101">
        <v>0</v>
      </c>
      <c r="J22" s="101">
        <v>0</v>
      </c>
    </row>
    <row r="23" spans="1:10" x14ac:dyDescent="0.2">
      <c r="A23" s="211" t="s">
        <v>185</v>
      </c>
      <c r="B23" s="212"/>
      <c r="C23" s="212"/>
      <c r="D23" s="213"/>
      <c r="E23" s="121">
        <f>SUM(E18:E22)</f>
        <v>0</v>
      </c>
      <c r="F23" s="101">
        <v>0</v>
      </c>
      <c r="G23" s="101">
        <v>0</v>
      </c>
      <c r="H23" s="101">
        <v>0</v>
      </c>
      <c r="I23" s="101">
        <v>0</v>
      </c>
      <c r="J23" s="101">
        <v>0</v>
      </c>
    </row>
    <row r="24" spans="1:10" x14ac:dyDescent="0.2">
      <c r="A24" s="210" t="s">
        <v>101</v>
      </c>
      <c r="B24" s="210"/>
      <c r="C24" s="210"/>
      <c r="D24" s="210"/>
      <c r="E24" s="210"/>
      <c r="F24" s="210"/>
      <c r="G24" s="210"/>
      <c r="H24" s="210"/>
      <c r="I24" s="210"/>
      <c r="J24" s="210"/>
    </row>
    <row r="25" spans="1:10" x14ac:dyDescent="0.2">
      <c r="A25" s="64" t="s">
        <v>105</v>
      </c>
      <c r="B25" s="7" t="s">
        <v>129</v>
      </c>
      <c r="C25" s="57" t="s">
        <v>135</v>
      </c>
      <c r="D25" s="72">
        <v>3</v>
      </c>
      <c r="E25" s="7"/>
      <c r="F25" s="101">
        <v>0</v>
      </c>
      <c r="G25" s="101">
        <v>0</v>
      </c>
      <c r="H25" s="101">
        <v>0</v>
      </c>
      <c r="I25" s="101">
        <v>0</v>
      </c>
      <c r="J25" s="101">
        <v>0</v>
      </c>
    </row>
    <row r="26" spans="1:10" x14ac:dyDescent="0.2">
      <c r="A26" s="64" t="s">
        <v>105</v>
      </c>
      <c r="B26" s="7" t="s">
        <v>102</v>
      </c>
      <c r="C26" s="7" t="s">
        <v>132</v>
      </c>
      <c r="D26" s="72">
        <v>5</v>
      </c>
      <c r="E26" s="7"/>
      <c r="F26" s="101">
        <v>0</v>
      </c>
      <c r="G26" s="101">
        <v>0</v>
      </c>
      <c r="H26" s="101">
        <v>0</v>
      </c>
      <c r="I26" s="101">
        <v>0</v>
      </c>
      <c r="J26" s="101">
        <v>0</v>
      </c>
    </row>
    <row r="27" spans="1:10" x14ac:dyDescent="0.2">
      <c r="A27" s="64" t="s">
        <v>105</v>
      </c>
      <c r="B27" s="7" t="s">
        <v>103</v>
      </c>
      <c r="C27" s="7" t="s">
        <v>131</v>
      </c>
      <c r="D27" s="72">
        <v>5</v>
      </c>
      <c r="E27" s="7"/>
      <c r="F27" s="101">
        <v>0</v>
      </c>
      <c r="G27" s="101">
        <v>0</v>
      </c>
      <c r="H27" s="101">
        <v>0</v>
      </c>
      <c r="I27" s="101">
        <v>0</v>
      </c>
      <c r="J27" s="101">
        <v>0</v>
      </c>
    </row>
    <row r="28" spans="1:10" x14ac:dyDescent="0.2">
      <c r="A28" s="64" t="s">
        <v>105</v>
      </c>
      <c r="B28" s="7" t="s">
        <v>104</v>
      </c>
      <c r="C28" s="7" t="s">
        <v>133</v>
      </c>
      <c r="D28" s="72">
        <v>3</v>
      </c>
      <c r="E28" s="7"/>
      <c r="F28" s="101">
        <v>0</v>
      </c>
      <c r="G28" s="101">
        <v>0</v>
      </c>
      <c r="H28" s="101">
        <v>0</v>
      </c>
      <c r="I28" s="101">
        <v>0</v>
      </c>
      <c r="J28" s="101">
        <v>0</v>
      </c>
    </row>
    <row r="29" spans="1:10" x14ac:dyDescent="0.2">
      <c r="A29" s="211" t="s">
        <v>185</v>
      </c>
      <c r="B29" s="212"/>
      <c r="C29" s="212"/>
      <c r="D29" s="213"/>
      <c r="E29" s="121">
        <f>SUM(E25:E28)</f>
        <v>0</v>
      </c>
      <c r="F29" s="101">
        <v>0</v>
      </c>
      <c r="G29" s="101">
        <v>0</v>
      </c>
      <c r="H29" s="101">
        <v>0</v>
      </c>
      <c r="I29" s="101">
        <v>0</v>
      </c>
      <c r="J29" s="101">
        <v>0</v>
      </c>
    </row>
    <row r="30" spans="1:10" x14ac:dyDescent="0.2">
      <c r="A30" s="210" t="s">
        <v>108</v>
      </c>
      <c r="B30" s="210"/>
      <c r="C30" s="210"/>
      <c r="D30" s="210"/>
      <c r="E30" s="210"/>
      <c r="F30" s="210"/>
      <c r="G30" s="210"/>
      <c r="H30" s="210"/>
      <c r="I30" s="210"/>
      <c r="J30" s="210"/>
    </row>
    <row r="31" spans="1:10" x14ac:dyDescent="0.2">
      <c r="A31" s="64" t="s">
        <v>105</v>
      </c>
      <c r="B31" s="7" t="s">
        <v>232</v>
      </c>
      <c r="C31" s="7" t="s">
        <v>134</v>
      </c>
      <c r="D31" s="72">
        <v>4</v>
      </c>
      <c r="E31" s="101">
        <v>0</v>
      </c>
      <c r="F31" s="7"/>
      <c r="G31" s="7"/>
      <c r="H31" s="7"/>
      <c r="I31" s="7"/>
      <c r="J31" s="7"/>
    </row>
    <row r="32" spans="1:10" x14ac:dyDescent="0.2">
      <c r="A32" s="211" t="s">
        <v>185</v>
      </c>
      <c r="B32" s="212"/>
      <c r="C32" s="212"/>
      <c r="D32" s="213"/>
      <c r="E32" s="101">
        <v>0</v>
      </c>
      <c r="F32" s="7">
        <f>SUM(F31)</f>
        <v>0</v>
      </c>
      <c r="G32" s="7">
        <f t="shared" ref="G32:J32" si="1">SUM(G31)</f>
        <v>0</v>
      </c>
      <c r="H32" s="7">
        <f t="shared" si="1"/>
        <v>0</v>
      </c>
      <c r="I32" s="7">
        <f t="shared" si="1"/>
        <v>0</v>
      </c>
      <c r="J32" s="7">
        <f t="shared" si="1"/>
        <v>0</v>
      </c>
    </row>
    <row r="33" spans="1:10" x14ac:dyDescent="0.2">
      <c r="A33" s="209" t="s">
        <v>186</v>
      </c>
      <c r="B33" s="209"/>
      <c r="C33" s="209"/>
      <c r="D33" s="209"/>
      <c r="E33" s="66">
        <f t="shared" ref="E33:J33" si="2">E32+E29+E23+E16+E12</f>
        <v>0</v>
      </c>
      <c r="F33" s="66">
        <f t="shared" si="2"/>
        <v>0</v>
      </c>
      <c r="G33" s="66">
        <f t="shared" si="2"/>
        <v>0</v>
      </c>
      <c r="H33" s="66">
        <f t="shared" si="2"/>
        <v>0</v>
      </c>
      <c r="I33" s="66">
        <f t="shared" si="2"/>
        <v>0</v>
      </c>
      <c r="J33" s="66">
        <f t="shared" si="2"/>
        <v>0</v>
      </c>
    </row>
    <row r="34" spans="1:10" x14ac:dyDescent="0.2">
      <c r="A34" s="209" t="s">
        <v>124</v>
      </c>
      <c r="B34" s="209"/>
      <c r="C34" s="209"/>
      <c r="D34" s="209"/>
      <c r="E34" s="66">
        <f>E33*0.14</f>
        <v>0</v>
      </c>
      <c r="F34" s="66">
        <f t="shared" ref="F34:J34" si="3">F33*0.14</f>
        <v>0</v>
      </c>
      <c r="G34" s="66">
        <f t="shared" si="3"/>
        <v>0</v>
      </c>
      <c r="H34" s="66">
        <f t="shared" si="3"/>
        <v>0</v>
      </c>
      <c r="I34" s="66">
        <f t="shared" si="3"/>
        <v>0</v>
      </c>
      <c r="J34" s="66">
        <f t="shared" si="3"/>
        <v>0</v>
      </c>
    </row>
    <row r="35" spans="1:10" x14ac:dyDescent="0.2">
      <c r="A35" s="209" t="s">
        <v>125</v>
      </c>
      <c r="B35" s="209"/>
      <c r="C35" s="209"/>
      <c r="D35" s="209"/>
      <c r="E35" s="66">
        <f>E34+E33</f>
        <v>0</v>
      </c>
      <c r="F35" s="66">
        <f t="shared" ref="F35:J35" si="4">F34+F33</f>
        <v>0</v>
      </c>
      <c r="G35" s="66">
        <f t="shared" si="4"/>
        <v>0</v>
      </c>
      <c r="H35" s="66">
        <f t="shared" si="4"/>
        <v>0</v>
      </c>
      <c r="I35" s="66">
        <f t="shared" si="4"/>
        <v>0</v>
      </c>
      <c r="J35" s="66">
        <f t="shared" si="4"/>
        <v>0</v>
      </c>
    </row>
  </sheetData>
  <mergeCells count="13">
    <mergeCell ref="A33:D33"/>
    <mergeCell ref="A34:D34"/>
    <mergeCell ref="A35:D35"/>
    <mergeCell ref="A6:J6"/>
    <mergeCell ref="A13:J13"/>
    <mergeCell ref="A17:J17"/>
    <mergeCell ref="A24:J24"/>
    <mergeCell ref="A30:J30"/>
    <mergeCell ref="A12:D12"/>
    <mergeCell ref="A16:D16"/>
    <mergeCell ref="A23:D23"/>
    <mergeCell ref="A29:D29"/>
    <mergeCell ref="A32:D3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24"/>
  <sheetViews>
    <sheetView workbookViewId="0">
      <selection activeCell="C8" sqref="C8"/>
    </sheetView>
  </sheetViews>
  <sheetFormatPr baseColWidth="10" defaultColWidth="8.83203125" defaultRowHeight="15" x14ac:dyDescent="0.2"/>
  <cols>
    <col min="1" max="1" width="49.5" customWidth="1"/>
    <col min="2" max="2" width="27.83203125" customWidth="1"/>
    <col min="3" max="3" width="17.5" customWidth="1"/>
    <col min="4" max="4" width="15.6640625" customWidth="1"/>
    <col min="5" max="8" width="11.83203125" customWidth="1"/>
    <col min="9" max="9" width="11.83203125" style="102" customWidth="1"/>
    <col min="10" max="15" width="11.83203125" customWidth="1"/>
    <col min="16" max="16" width="15.5" customWidth="1"/>
  </cols>
  <sheetData>
    <row r="1" spans="1:16" x14ac:dyDescent="0.2">
      <c r="A1" s="102" t="s">
        <v>157</v>
      </c>
      <c r="B1" s="102"/>
      <c r="C1" s="102"/>
      <c r="D1" s="103"/>
      <c r="E1" s="102"/>
      <c r="F1" s="102"/>
      <c r="G1" s="102"/>
      <c r="H1" s="102"/>
    </row>
    <row r="2" spans="1:16" ht="31.5" customHeight="1" x14ac:dyDescent="0.2">
      <c r="A2" s="221" t="s">
        <v>171</v>
      </c>
      <c r="B2" s="221"/>
      <c r="C2" s="221"/>
      <c r="D2" s="221"/>
      <c r="E2" s="221"/>
      <c r="F2" s="221"/>
      <c r="G2" s="221"/>
      <c r="H2" s="221"/>
    </row>
    <row r="3" spans="1:16" x14ac:dyDescent="0.2">
      <c r="A3" s="102" t="s">
        <v>158</v>
      </c>
      <c r="B3" s="102"/>
      <c r="C3" s="102"/>
      <c r="D3" s="103"/>
      <c r="E3" s="102"/>
      <c r="F3" s="102"/>
      <c r="G3" s="102"/>
      <c r="H3" s="102"/>
    </row>
    <row r="4" spans="1:16" x14ac:dyDescent="0.2">
      <c r="A4" s="101">
        <v>0</v>
      </c>
      <c r="B4" s="22" t="s">
        <v>140</v>
      </c>
      <c r="C4" s="102"/>
      <c r="D4" s="103"/>
      <c r="E4" s="102"/>
      <c r="F4" s="102"/>
      <c r="G4" s="102"/>
      <c r="H4" s="102"/>
    </row>
    <row r="5" spans="1:16" x14ac:dyDescent="0.2">
      <c r="A5" s="110"/>
      <c r="B5" s="110"/>
      <c r="C5" s="110"/>
      <c r="D5" s="110"/>
      <c r="E5" s="111"/>
      <c r="F5" s="110"/>
      <c r="G5" s="110"/>
      <c r="H5" s="111"/>
      <c r="I5" s="110"/>
      <c r="J5" s="10"/>
      <c r="K5" s="60"/>
      <c r="L5" s="60"/>
      <c r="M5" s="10"/>
      <c r="N5" s="60"/>
      <c r="O5" s="60"/>
      <c r="P5" s="10"/>
    </row>
    <row r="6" spans="1:16" ht="16" x14ac:dyDescent="0.2">
      <c r="A6" s="217" t="s">
        <v>118</v>
      </c>
      <c r="B6" s="217"/>
      <c r="C6" s="217"/>
      <c r="D6" s="217"/>
      <c r="E6" s="217"/>
      <c r="F6" s="217"/>
      <c r="G6" s="217"/>
      <c r="H6" s="217"/>
    </row>
    <row r="7" spans="1:16" ht="32" x14ac:dyDescent="0.2">
      <c r="A7" s="59" t="s">
        <v>136</v>
      </c>
      <c r="B7" s="70" t="s">
        <v>130</v>
      </c>
      <c r="C7" s="70" t="s">
        <v>95</v>
      </c>
      <c r="D7" s="104" t="s">
        <v>159</v>
      </c>
      <c r="E7" s="104" t="s">
        <v>160</v>
      </c>
      <c r="F7" s="104" t="s">
        <v>161</v>
      </c>
      <c r="G7" s="104" t="s">
        <v>162</v>
      </c>
      <c r="H7" s="104" t="s">
        <v>163</v>
      </c>
    </row>
    <row r="8" spans="1:16" ht="128" x14ac:dyDescent="0.2">
      <c r="A8" s="74" t="s">
        <v>110</v>
      </c>
      <c r="B8" s="7" t="s">
        <v>164</v>
      </c>
      <c r="C8" s="74" t="s">
        <v>202</v>
      </c>
      <c r="D8" s="7"/>
      <c r="E8" s="101">
        <v>0</v>
      </c>
      <c r="F8" s="72"/>
      <c r="G8" s="72"/>
      <c r="H8" s="101">
        <v>0</v>
      </c>
    </row>
    <row r="9" spans="1:16" x14ac:dyDescent="0.2">
      <c r="A9" s="218" t="s">
        <v>185</v>
      </c>
      <c r="B9" s="219"/>
      <c r="C9" s="220"/>
      <c r="D9" s="120">
        <f>D8</f>
        <v>0</v>
      </c>
      <c r="E9" s="76">
        <v>0</v>
      </c>
      <c r="F9" s="120">
        <f>F8</f>
        <v>0</v>
      </c>
      <c r="G9" s="120">
        <f>G8</f>
        <v>0</v>
      </c>
      <c r="H9" s="76">
        <v>0</v>
      </c>
    </row>
    <row r="10" spans="1:16" ht="16" x14ac:dyDescent="0.2">
      <c r="A10" s="217" t="s">
        <v>172</v>
      </c>
      <c r="B10" s="217"/>
      <c r="C10" s="217"/>
      <c r="D10" s="217"/>
      <c r="E10" s="217"/>
      <c r="F10" s="217"/>
      <c r="G10" s="217"/>
      <c r="H10" s="217"/>
    </row>
    <row r="11" spans="1:16" ht="32" x14ac:dyDescent="0.2">
      <c r="A11" s="59" t="s">
        <v>136</v>
      </c>
      <c r="B11" s="70" t="s">
        <v>130</v>
      </c>
      <c r="C11" s="70" t="s">
        <v>95</v>
      </c>
      <c r="D11" s="104" t="s">
        <v>159</v>
      </c>
      <c r="E11" s="104" t="s">
        <v>160</v>
      </c>
      <c r="F11" s="104" t="s">
        <v>161</v>
      </c>
      <c r="G11" s="104" t="s">
        <v>162</v>
      </c>
      <c r="H11" s="104" t="s">
        <v>163</v>
      </c>
    </row>
    <row r="12" spans="1:16" x14ac:dyDescent="0.2">
      <c r="A12" s="7" t="s">
        <v>113</v>
      </c>
      <c r="B12" s="7" t="s">
        <v>137</v>
      </c>
      <c r="C12" s="72">
        <v>5</v>
      </c>
      <c r="D12" s="7"/>
      <c r="E12" s="101">
        <v>0</v>
      </c>
      <c r="F12" s="101">
        <v>0</v>
      </c>
      <c r="G12" s="101">
        <v>0</v>
      </c>
      <c r="H12" s="101">
        <v>0</v>
      </c>
    </row>
    <row r="13" spans="1:16" x14ac:dyDescent="0.2">
      <c r="A13" s="218" t="s">
        <v>185</v>
      </c>
      <c r="B13" s="219"/>
      <c r="C13" s="220"/>
      <c r="D13" s="120">
        <f>D12</f>
        <v>0</v>
      </c>
      <c r="E13" s="76">
        <v>0</v>
      </c>
      <c r="F13" s="76">
        <f>F12</f>
        <v>0</v>
      </c>
      <c r="G13" s="76">
        <f>G12</f>
        <v>0</v>
      </c>
      <c r="H13" s="76">
        <v>0</v>
      </c>
    </row>
    <row r="14" spans="1:16" ht="16" x14ac:dyDescent="0.2">
      <c r="A14" s="217" t="s">
        <v>111</v>
      </c>
      <c r="B14" s="217"/>
      <c r="C14" s="217"/>
      <c r="D14" s="217"/>
      <c r="E14" s="217"/>
      <c r="F14" s="217"/>
      <c r="G14" s="217"/>
      <c r="H14" s="217"/>
    </row>
    <row r="15" spans="1:16" ht="32" x14ac:dyDescent="0.2">
      <c r="A15" s="59" t="s">
        <v>136</v>
      </c>
      <c r="B15" s="70" t="s">
        <v>130</v>
      </c>
      <c r="C15" s="70" t="s">
        <v>95</v>
      </c>
      <c r="D15" s="104" t="s">
        <v>159</v>
      </c>
      <c r="E15" s="104" t="s">
        <v>160</v>
      </c>
      <c r="F15" s="104" t="s">
        <v>161</v>
      </c>
      <c r="G15" s="104" t="s">
        <v>162</v>
      </c>
      <c r="H15" s="104" t="s">
        <v>163</v>
      </c>
    </row>
    <row r="16" spans="1:16" ht="112" x14ac:dyDescent="0.2">
      <c r="A16" s="109" t="s">
        <v>169</v>
      </c>
      <c r="B16" s="74" t="s">
        <v>168</v>
      </c>
      <c r="C16" s="74" t="s">
        <v>170</v>
      </c>
      <c r="D16" s="7"/>
      <c r="E16" s="7"/>
      <c r="F16" s="7"/>
      <c r="G16" s="7"/>
      <c r="H16" s="7"/>
    </row>
    <row r="17" spans="1:8" x14ac:dyDescent="0.2">
      <c r="A17" s="218" t="s">
        <v>185</v>
      </c>
      <c r="B17" s="219"/>
      <c r="C17" s="220"/>
      <c r="D17" s="120">
        <f>D16</f>
        <v>0</v>
      </c>
      <c r="E17" s="127">
        <v>0</v>
      </c>
      <c r="F17" s="127">
        <f>F16</f>
        <v>0</v>
      </c>
      <c r="G17" s="127">
        <f>G16</f>
        <v>0</v>
      </c>
      <c r="H17" s="127">
        <v>0</v>
      </c>
    </row>
    <row r="18" spans="1:8" ht="16" x14ac:dyDescent="0.2">
      <c r="A18" s="217" t="s">
        <v>108</v>
      </c>
      <c r="B18" s="217"/>
      <c r="C18" s="217"/>
      <c r="D18" s="217"/>
      <c r="E18" s="217"/>
      <c r="F18" s="217"/>
      <c r="G18" s="217"/>
      <c r="H18" s="217"/>
    </row>
    <row r="19" spans="1:8" ht="32" x14ac:dyDescent="0.2">
      <c r="A19" s="59" t="s">
        <v>136</v>
      </c>
      <c r="B19" s="70" t="s">
        <v>130</v>
      </c>
      <c r="C19" s="70" t="s">
        <v>95</v>
      </c>
      <c r="D19" s="104" t="s">
        <v>159</v>
      </c>
      <c r="E19" s="104" t="s">
        <v>160</v>
      </c>
      <c r="F19" s="104" t="s">
        <v>161</v>
      </c>
      <c r="G19" s="104" t="s">
        <v>162</v>
      </c>
      <c r="H19" s="104" t="s">
        <v>163</v>
      </c>
    </row>
    <row r="20" spans="1:8" ht="112" x14ac:dyDescent="0.2">
      <c r="A20" s="7" t="s">
        <v>167</v>
      </c>
      <c r="B20" s="74" t="s">
        <v>184</v>
      </c>
      <c r="C20" s="72">
        <v>4</v>
      </c>
      <c r="D20" s="101">
        <v>0</v>
      </c>
      <c r="E20" s="7"/>
      <c r="F20" s="7"/>
      <c r="G20" s="7"/>
      <c r="H20" s="7"/>
    </row>
    <row r="21" spans="1:8" x14ac:dyDescent="0.2">
      <c r="A21" s="218" t="s">
        <v>185</v>
      </c>
      <c r="B21" s="219"/>
      <c r="C21" s="220"/>
      <c r="D21" s="76">
        <v>0</v>
      </c>
      <c r="E21" s="121">
        <f>E20</f>
        <v>0</v>
      </c>
      <c r="F21" s="121">
        <f t="shared" ref="F21:H21" si="0">F20</f>
        <v>0</v>
      </c>
      <c r="G21" s="121">
        <f t="shared" si="0"/>
        <v>0</v>
      </c>
      <c r="H21" s="121">
        <f t="shared" si="0"/>
        <v>0</v>
      </c>
    </row>
    <row r="22" spans="1:8" x14ac:dyDescent="0.2">
      <c r="A22" s="214" t="s">
        <v>186</v>
      </c>
      <c r="B22" s="215"/>
      <c r="C22" s="216"/>
      <c r="D22" s="76">
        <f>D21+D17+D13+D9</f>
        <v>0</v>
      </c>
      <c r="E22" s="76">
        <f>E21+E17+E13+E9</f>
        <v>0</v>
      </c>
      <c r="F22" s="76">
        <f>F21+F17+F13+F9</f>
        <v>0</v>
      </c>
      <c r="G22" s="76">
        <f>G21+G17+G13+G9</f>
        <v>0</v>
      </c>
      <c r="H22" s="76">
        <f>H21+H17+H13+H9</f>
        <v>0</v>
      </c>
    </row>
    <row r="23" spans="1:8" x14ac:dyDescent="0.2">
      <c r="A23" s="214" t="s">
        <v>124</v>
      </c>
      <c r="B23" s="215"/>
      <c r="C23" s="216"/>
      <c r="D23" s="76">
        <f>D22*0.14</f>
        <v>0</v>
      </c>
      <c r="E23" s="76">
        <f t="shared" ref="E23:H23" si="1">E22*0.14</f>
        <v>0</v>
      </c>
      <c r="F23" s="76">
        <f t="shared" si="1"/>
        <v>0</v>
      </c>
      <c r="G23" s="76">
        <f t="shared" si="1"/>
        <v>0</v>
      </c>
      <c r="H23" s="76">
        <f t="shared" si="1"/>
        <v>0</v>
      </c>
    </row>
    <row r="24" spans="1:8" x14ac:dyDescent="0.2">
      <c r="A24" s="214" t="s">
        <v>125</v>
      </c>
      <c r="B24" s="215"/>
      <c r="C24" s="216"/>
      <c r="D24" s="76">
        <f>D23+D22</f>
        <v>0</v>
      </c>
      <c r="E24" s="76">
        <f t="shared" ref="E24:H24" si="2">E23+E22</f>
        <v>0</v>
      </c>
      <c r="F24" s="76">
        <f t="shared" si="2"/>
        <v>0</v>
      </c>
      <c r="G24" s="76">
        <f t="shared" si="2"/>
        <v>0</v>
      </c>
      <c r="H24" s="76">
        <f t="shared" si="2"/>
        <v>0</v>
      </c>
    </row>
  </sheetData>
  <mergeCells count="12">
    <mergeCell ref="A2:H2"/>
    <mergeCell ref="A9:C9"/>
    <mergeCell ref="A13:C13"/>
    <mergeCell ref="A17:C17"/>
    <mergeCell ref="A14:H14"/>
    <mergeCell ref="A23:C23"/>
    <mergeCell ref="A24:C24"/>
    <mergeCell ref="A22:C22"/>
    <mergeCell ref="A6:H6"/>
    <mergeCell ref="A18:H18"/>
    <mergeCell ref="A10:H10"/>
    <mergeCell ref="A21:C2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9"/>
  <sheetViews>
    <sheetView zoomScale="85" zoomScaleNormal="85" workbookViewId="0">
      <selection activeCell="A9" sqref="A9"/>
    </sheetView>
  </sheetViews>
  <sheetFormatPr baseColWidth="10" defaultColWidth="8.83203125" defaultRowHeight="15" x14ac:dyDescent="0.2"/>
  <cols>
    <col min="1" max="1" width="39.83203125" customWidth="1"/>
    <col min="2" max="2" width="29.6640625" customWidth="1"/>
    <col min="3" max="3" width="32.5" customWidth="1"/>
    <col min="4" max="8" width="15.5" customWidth="1"/>
  </cols>
  <sheetData>
    <row r="1" spans="1:9" x14ac:dyDescent="0.2">
      <c r="A1" s="102" t="s">
        <v>157</v>
      </c>
      <c r="B1" s="102"/>
      <c r="C1" s="102"/>
      <c r="D1" s="103"/>
      <c r="E1" s="102"/>
      <c r="F1" s="102"/>
      <c r="G1" s="102"/>
      <c r="H1" s="102"/>
    </row>
    <row r="2" spans="1:9" x14ac:dyDescent="0.2">
      <c r="A2" s="102" t="s">
        <v>158</v>
      </c>
      <c r="B2" s="102"/>
      <c r="C2" s="102"/>
      <c r="D2" s="103"/>
      <c r="E2" s="102"/>
      <c r="F2" s="102"/>
      <c r="G2" s="102"/>
      <c r="H2" s="102"/>
    </row>
    <row r="3" spans="1:9" x14ac:dyDescent="0.2">
      <c r="A3" s="101">
        <v>0</v>
      </c>
      <c r="B3" s="22" t="s">
        <v>140</v>
      </c>
      <c r="C3" s="102"/>
      <c r="D3" s="103"/>
      <c r="E3" s="102"/>
      <c r="F3" s="102"/>
      <c r="G3" s="102"/>
      <c r="H3" s="102"/>
    </row>
    <row r="4" spans="1:9" x14ac:dyDescent="0.2">
      <c r="A4" s="110"/>
      <c r="B4" s="110"/>
      <c r="C4" s="110"/>
      <c r="D4" s="110"/>
      <c r="E4" s="111"/>
      <c r="F4" s="110"/>
      <c r="G4" s="110"/>
      <c r="H4" s="111"/>
    </row>
    <row r="5" spans="1:9" ht="16" x14ac:dyDescent="0.2">
      <c r="A5" s="217" t="s">
        <v>118</v>
      </c>
      <c r="B5" s="217"/>
      <c r="C5" s="217"/>
      <c r="D5" s="217"/>
      <c r="E5" s="217"/>
      <c r="F5" s="217"/>
      <c r="G5" s="217"/>
      <c r="H5" s="217"/>
    </row>
    <row r="6" spans="1:9" ht="32" x14ac:dyDescent="0.2">
      <c r="A6" s="59" t="s">
        <v>136</v>
      </c>
      <c r="B6" s="70" t="s">
        <v>130</v>
      </c>
      <c r="C6" s="70" t="s">
        <v>95</v>
      </c>
      <c r="D6" s="104" t="s">
        <v>159</v>
      </c>
      <c r="E6" s="104" t="s">
        <v>160</v>
      </c>
      <c r="F6" s="104" t="s">
        <v>161</v>
      </c>
      <c r="G6" s="104" t="s">
        <v>162</v>
      </c>
      <c r="H6" s="104" t="s">
        <v>163</v>
      </c>
    </row>
    <row r="7" spans="1:9" ht="32" x14ac:dyDescent="0.2">
      <c r="A7" s="74" t="s">
        <v>182</v>
      </c>
      <c r="B7" s="7" t="s">
        <v>164</v>
      </c>
      <c r="C7" s="117">
        <v>1</v>
      </c>
      <c r="D7" s="7"/>
      <c r="E7" s="101">
        <v>0</v>
      </c>
      <c r="F7" s="101">
        <v>0</v>
      </c>
      <c r="G7" s="101">
        <v>0</v>
      </c>
      <c r="H7" s="101">
        <v>0</v>
      </c>
    </row>
    <row r="8" spans="1:9" ht="16" x14ac:dyDescent="0.2">
      <c r="A8" s="74" t="s">
        <v>181</v>
      </c>
      <c r="B8" s="7" t="s">
        <v>164</v>
      </c>
      <c r="C8" s="117">
        <v>1</v>
      </c>
      <c r="D8" s="7"/>
      <c r="E8" s="101">
        <v>0</v>
      </c>
      <c r="F8" s="101">
        <v>0</v>
      </c>
      <c r="G8" s="101">
        <v>0</v>
      </c>
      <c r="H8" s="101">
        <v>0</v>
      </c>
    </row>
    <row r="9" spans="1:9" ht="16" x14ac:dyDescent="0.2">
      <c r="A9" s="74" t="s">
        <v>183</v>
      </c>
      <c r="B9" s="7" t="s">
        <v>164</v>
      </c>
      <c r="C9" s="117">
        <v>1</v>
      </c>
      <c r="D9" s="7"/>
      <c r="E9" s="101">
        <v>0</v>
      </c>
      <c r="F9" s="101">
        <v>0</v>
      </c>
      <c r="G9" s="101">
        <v>0</v>
      </c>
      <c r="H9" s="101">
        <v>0</v>
      </c>
    </row>
    <row r="10" spans="1:9" x14ac:dyDescent="0.2">
      <c r="A10" s="218" t="s">
        <v>185</v>
      </c>
      <c r="B10" s="219"/>
      <c r="C10" s="220"/>
      <c r="D10" s="120">
        <f>SUM(D7:D9)</f>
        <v>0</v>
      </c>
      <c r="E10" s="76">
        <v>0</v>
      </c>
      <c r="F10" s="76">
        <v>0</v>
      </c>
      <c r="G10" s="76">
        <v>0</v>
      </c>
      <c r="H10" s="76">
        <v>0</v>
      </c>
      <c r="I10" s="102"/>
    </row>
    <row r="11" spans="1:9" ht="16" x14ac:dyDescent="0.2">
      <c r="A11" s="217" t="s">
        <v>172</v>
      </c>
      <c r="B11" s="217"/>
      <c r="C11" s="217"/>
      <c r="D11" s="217"/>
      <c r="E11" s="217"/>
      <c r="F11" s="217"/>
      <c r="G11" s="217"/>
      <c r="H11" s="217"/>
    </row>
    <row r="12" spans="1:9" x14ac:dyDescent="0.2">
      <c r="A12" s="59" t="s">
        <v>136</v>
      </c>
      <c r="B12" s="70" t="s">
        <v>130</v>
      </c>
      <c r="C12" s="70" t="s">
        <v>95</v>
      </c>
      <c r="D12" s="70" t="s">
        <v>126</v>
      </c>
      <c r="E12" s="70" t="s">
        <v>114</v>
      </c>
      <c r="F12" s="70" t="s">
        <v>115</v>
      </c>
      <c r="G12" s="70" t="s">
        <v>116</v>
      </c>
      <c r="H12" s="70" t="s">
        <v>117</v>
      </c>
    </row>
    <row r="13" spans="1:9" x14ac:dyDescent="0.2">
      <c r="A13" s="7" t="s">
        <v>113</v>
      </c>
      <c r="B13" s="7" t="s">
        <v>137</v>
      </c>
      <c r="C13" s="72">
        <v>3</v>
      </c>
      <c r="D13" s="7"/>
      <c r="E13" s="101">
        <v>0</v>
      </c>
      <c r="F13" s="101">
        <v>0</v>
      </c>
      <c r="G13" s="101">
        <v>0</v>
      </c>
      <c r="H13" s="101">
        <v>0</v>
      </c>
    </row>
    <row r="14" spans="1:9" x14ac:dyDescent="0.2">
      <c r="A14" s="218" t="s">
        <v>185</v>
      </c>
      <c r="B14" s="219"/>
      <c r="C14" s="220"/>
      <c r="D14" s="120">
        <f>D13</f>
        <v>0</v>
      </c>
      <c r="E14" s="76">
        <v>0</v>
      </c>
      <c r="F14" s="76">
        <v>0</v>
      </c>
      <c r="G14" s="76">
        <v>0</v>
      </c>
      <c r="H14" s="76">
        <v>0</v>
      </c>
      <c r="I14" s="102"/>
    </row>
    <row r="15" spans="1:9" ht="16" x14ac:dyDescent="0.2">
      <c r="A15" s="217" t="s">
        <v>111</v>
      </c>
      <c r="B15" s="217"/>
      <c r="C15" s="217"/>
      <c r="D15" s="217"/>
      <c r="E15" s="217"/>
      <c r="F15" s="217"/>
      <c r="G15" s="217"/>
      <c r="H15" s="217"/>
    </row>
    <row r="16" spans="1:9" ht="32" x14ac:dyDescent="0.2">
      <c r="A16" s="59" t="s">
        <v>136</v>
      </c>
      <c r="B16" s="70" t="s">
        <v>130</v>
      </c>
      <c r="C16" s="70" t="s">
        <v>95</v>
      </c>
      <c r="D16" s="104" t="s">
        <v>159</v>
      </c>
      <c r="E16" s="104" t="s">
        <v>160</v>
      </c>
      <c r="F16" s="104" t="s">
        <v>161</v>
      </c>
      <c r="G16" s="104" t="s">
        <v>162</v>
      </c>
      <c r="H16" s="104" t="s">
        <v>163</v>
      </c>
    </row>
    <row r="17" spans="1:9" ht="96" x14ac:dyDescent="0.2">
      <c r="A17" s="118" t="s">
        <v>169</v>
      </c>
      <c r="B17" s="74" t="s">
        <v>168</v>
      </c>
      <c r="C17" s="74" t="s">
        <v>170</v>
      </c>
      <c r="D17" s="7"/>
      <c r="E17" s="7"/>
      <c r="F17" s="7"/>
      <c r="G17" s="7"/>
      <c r="H17" s="7"/>
    </row>
    <row r="18" spans="1:9" x14ac:dyDescent="0.2">
      <c r="A18" s="218" t="s">
        <v>185</v>
      </c>
      <c r="B18" s="219"/>
      <c r="C18" s="220"/>
      <c r="D18" s="120">
        <f>D17</f>
        <v>0</v>
      </c>
      <c r="E18" s="120">
        <f t="shared" ref="E18:H18" si="0">E17</f>
        <v>0</v>
      </c>
      <c r="F18" s="120">
        <f t="shared" si="0"/>
        <v>0</v>
      </c>
      <c r="G18" s="120">
        <f t="shared" si="0"/>
        <v>0</v>
      </c>
      <c r="H18" s="120">
        <f t="shared" si="0"/>
        <v>0</v>
      </c>
      <c r="I18" s="102"/>
    </row>
    <row r="19" spans="1:9" ht="16" x14ac:dyDescent="0.2">
      <c r="A19" s="217" t="s">
        <v>108</v>
      </c>
      <c r="B19" s="217"/>
      <c r="C19" s="217"/>
      <c r="D19" s="217"/>
      <c r="E19" s="217"/>
      <c r="F19" s="217"/>
      <c r="G19" s="217"/>
      <c r="H19" s="217"/>
    </row>
    <row r="20" spans="1:9" ht="32" x14ac:dyDescent="0.2">
      <c r="A20" s="59" t="s">
        <v>136</v>
      </c>
      <c r="B20" s="70" t="s">
        <v>130</v>
      </c>
      <c r="C20" s="70" t="s">
        <v>95</v>
      </c>
      <c r="D20" s="104" t="s">
        <v>159</v>
      </c>
      <c r="E20" s="104" t="s">
        <v>160</v>
      </c>
      <c r="F20" s="104" t="s">
        <v>161</v>
      </c>
      <c r="G20" s="104" t="s">
        <v>162</v>
      </c>
      <c r="H20" s="104" t="s">
        <v>163</v>
      </c>
    </row>
    <row r="21" spans="1:9" ht="96" x14ac:dyDescent="0.2">
      <c r="A21" s="74" t="s">
        <v>205</v>
      </c>
      <c r="B21" s="74" t="s">
        <v>184</v>
      </c>
      <c r="C21" s="72">
        <v>4</v>
      </c>
      <c r="D21" s="101">
        <v>0</v>
      </c>
      <c r="E21" s="7"/>
      <c r="F21" s="7"/>
      <c r="G21" s="7"/>
      <c r="H21" s="7"/>
    </row>
    <row r="22" spans="1:9" x14ac:dyDescent="0.2">
      <c r="A22" s="218" t="s">
        <v>185</v>
      </c>
      <c r="B22" s="219"/>
      <c r="C22" s="220"/>
      <c r="D22" s="76">
        <v>0</v>
      </c>
      <c r="E22" s="121">
        <f>E21</f>
        <v>0</v>
      </c>
      <c r="F22" s="121">
        <f t="shared" ref="F22:H22" si="1">F21</f>
        <v>0</v>
      </c>
      <c r="G22" s="121">
        <f t="shared" si="1"/>
        <v>0</v>
      </c>
      <c r="H22" s="121">
        <f t="shared" si="1"/>
        <v>0</v>
      </c>
      <c r="I22" s="102"/>
    </row>
    <row r="23" spans="1:9" ht="16" x14ac:dyDescent="0.2">
      <c r="A23" s="217" t="s">
        <v>192</v>
      </c>
      <c r="B23" s="217"/>
      <c r="C23" s="217"/>
      <c r="D23" s="217"/>
      <c r="E23" s="217"/>
      <c r="F23" s="217"/>
      <c r="G23" s="217"/>
      <c r="H23" s="217"/>
    </row>
    <row r="24" spans="1:9" ht="32" x14ac:dyDescent="0.2">
      <c r="A24" s="59" t="s">
        <v>136</v>
      </c>
      <c r="B24" s="70" t="s">
        <v>130</v>
      </c>
      <c r="C24" s="70" t="s">
        <v>95</v>
      </c>
      <c r="D24" s="104" t="s">
        <v>159</v>
      </c>
      <c r="E24" s="104" t="s">
        <v>160</v>
      </c>
      <c r="F24" s="104" t="s">
        <v>161</v>
      </c>
      <c r="G24" s="104" t="s">
        <v>162</v>
      </c>
      <c r="H24" s="104" t="s">
        <v>163</v>
      </c>
    </row>
    <row r="25" spans="1:9" ht="208" x14ac:dyDescent="0.2">
      <c r="A25" s="7" t="s">
        <v>207</v>
      </c>
      <c r="B25" s="74" t="s">
        <v>190</v>
      </c>
      <c r="C25" s="117" t="s">
        <v>191</v>
      </c>
      <c r="D25" s="101">
        <v>0</v>
      </c>
      <c r="E25" s="7"/>
      <c r="F25" s="7"/>
      <c r="G25" s="7"/>
      <c r="H25" s="7"/>
    </row>
    <row r="26" spans="1:9" x14ac:dyDescent="0.2">
      <c r="A26" s="218" t="s">
        <v>185</v>
      </c>
      <c r="B26" s="219"/>
      <c r="C26" s="220"/>
      <c r="D26" s="76">
        <v>0</v>
      </c>
      <c r="E26" s="121">
        <f>E25</f>
        <v>0</v>
      </c>
      <c r="F26" s="121">
        <f t="shared" ref="F26" si="2">F25</f>
        <v>0</v>
      </c>
      <c r="G26" s="121">
        <f t="shared" ref="G26" si="3">G25</f>
        <v>0</v>
      </c>
      <c r="H26" s="121">
        <f t="shared" ref="H26" si="4">H25</f>
        <v>0</v>
      </c>
      <c r="I26" s="102"/>
    </row>
    <row r="27" spans="1:9" x14ac:dyDescent="0.2">
      <c r="A27" s="214" t="s">
        <v>186</v>
      </c>
      <c r="B27" s="215"/>
      <c r="C27" s="216"/>
      <c r="D27" s="76">
        <f>D22+D18+D14+D10+D26</f>
        <v>0</v>
      </c>
      <c r="E27" s="76">
        <f t="shared" ref="E27:H27" si="5">E22+E18+E14+E10+E26</f>
        <v>0</v>
      </c>
      <c r="F27" s="76">
        <f t="shared" si="5"/>
        <v>0</v>
      </c>
      <c r="G27" s="76">
        <f t="shared" si="5"/>
        <v>0</v>
      </c>
      <c r="H27" s="76">
        <f t="shared" si="5"/>
        <v>0</v>
      </c>
    </row>
    <row r="28" spans="1:9" x14ac:dyDescent="0.2">
      <c r="A28" s="214" t="s">
        <v>124</v>
      </c>
      <c r="B28" s="215"/>
      <c r="C28" s="216"/>
      <c r="D28" s="76">
        <f>D27*0.14</f>
        <v>0</v>
      </c>
      <c r="E28" s="76">
        <f t="shared" ref="E28:H28" si="6">E27*0.14</f>
        <v>0</v>
      </c>
      <c r="F28" s="76">
        <f t="shared" si="6"/>
        <v>0</v>
      </c>
      <c r="G28" s="76">
        <f t="shared" si="6"/>
        <v>0</v>
      </c>
      <c r="H28" s="76">
        <f t="shared" si="6"/>
        <v>0</v>
      </c>
    </row>
    <row r="29" spans="1:9" x14ac:dyDescent="0.2">
      <c r="A29" s="214" t="s">
        <v>125</v>
      </c>
      <c r="B29" s="215"/>
      <c r="C29" s="216"/>
      <c r="D29" s="76">
        <f>D28+D27</f>
        <v>0</v>
      </c>
      <c r="E29" s="76">
        <f t="shared" ref="E29:H29" si="7">E28+E27</f>
        <v>0</v>
      </c>
      <c r="F29" s="76">
        <f t="shared" si="7"/>
        <v>0</v>
      </c>
      <c r="G29" s="76">
        <f t="shared" si="7"/>
        <v>0</v>
      </c>
      <c r="H29" s="76">
        <f t="shared" si="7"/>
        <v>0</v>
      </c>
    </row>
  </sheetData>
  <mergeCells count="13">
    <mergeCell ref="A28:C28"/>
    <mergeCell ref="A29:C29"/>
    <mergeCell ref="A23:H23"/>
    <mergeCell ref="A26:C26"/>
    <mergeCell ref="A5:H5"/>
    <mergeCell ref="A11:H11"/>
    <mergeCell ref="A15:H15"/>
    <mergeCell ref="A19:H19"/>
    <mergeCell ref="A10:C10"/>
    <mergeCell ref="A14:C14"/>
    <mergeCell ref="A18:C18"/>
    <mergeCell ref="A27:C27"/>
    <mergeCell ref="A22:C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Summary</vt:lpstr>
      <vt:lpstr>Camera Network</vt:lpstr>
      <vt:lpstr>TrafCon</vt:lpstr>
      <vt:lpstr>Common Interface</vt:lpstr>
      <vt:lpstr>Fine Recovery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Glyn Muirhead</dc:creator>
  <cp:lastModifiedBy>Microsoft Office User</cp:lastModifiedBy>
  <dcterms:created xsi:type="dcterms:W3CDTF">2015-11-15T18:53:09Z</dcterms:created>
  <dcterms:modified xsi:type="dcterms:W3CDTF">2025-08-28T09:48:47Z</dcterms:modified>
</cp:coreProperties>
</file>