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Tshepo\Desktop\Sourcing\RFB\RFB 3080-2024\Publication\"/>
    </mc:Choice>
  </mc:AlternateContent>
  <xr:revisionPtr revIDLastSave="0" documentId="8_{6F7DB006-48B3-48A3-8138-F7858A28EB6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6" l="1"/>
  <c r="O15" i="6" s="1"/>
  <c r="J15" i="6"/>
  <c r="K15" i="6" s="1"/>
  <c r="F15" i="6"/>
  <c r="G15" i="6" s="1"/>
  <c r="N17" i="6"/>
  <c r="O17" i="6" s="1"/>
  <c r="J17" i="6"/>
  <c r="K17" i="6" s="1"/>
  <c r="F17" i="6"/>
  <c r="G17" i="6" s="1"/>
  <c r="N16" i="6"/>
  <c r="O16" i="6" s="1"/>
  <c r="J16" i="6"/>
  <c r="K16" i="6" s="1"/>
  <c r="F16" i="6"/>
  <c r="G16" i="6" s="1"/>
  <c r="P16" i="6" s="1"/>
  <c r="N18" i="6"/>
  <c r="O18" i="6" s="1"/>
  <c r="N14" i="6"/>
  <c r="O14" i="6" s="1"/>
  <c r="J14" i="6"/>
  <c r="K14" i="6" s="1"/>
  <c r="J18" i="6"/>
  <c r="K18" i="6" s="1"/>
  <c r="F18" i="6"/>
  <c r="G18" i="6" s="1"/>
  <c r="F14" i="6"/>
  <c r="G14" i="6" s="1"/>
  <c r="P15" i="6" l="1"/>
  <c r="P17" i="6"/>
  <c r="G13" i="6"/>
  <c r="G19" i="6" s="1"/>
  <c r="G20" i="6" s="1"/>
  <c r="G21" i="6" s="1"/>
  <c r="P18" i="6"/>
  <c r="P14" i="6" l="1"/>
  <c r="K13" i="6" l="1"/>
  <c r="K19" i="6" s="1"/>
  <c r="O13" i="6"/>
  <c r="O19" i="6" s="1"/>
  <c r="O20" i="6" s="1"/>
  <c r="O21" i="6" s="1"/>
  <c r="P13" i="6"/>
  <c r="P19" i="6" l="1"/>
  <c r="P20" i="6" s="1"/>
  <c r="P21" i="6" s="1"/>
  <c r="K20" i="6"/>
  <c r="K21" i="6" s="1"/>
</calcChain>
</file>

<file path=xl/sharedStrings.xml><?xml version="1.0" encoding="utf-8"?>
<sst xmlns="http://schemas.openxmlformats.org/spreadsheetml/2006/main" count="53" uniqueCount="43">
  <si>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</si>
  <si>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</si>
  <si>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</si>
  <si>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</si>
  <si>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</si>
  <si>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</si>
  <si>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</si>
  <si>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</si>
  <si>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</si>
  <si>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</si>
  <si>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</si>
  <si>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</si>
  <si>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</si>
  <si>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</si>
  <si>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</si>
  <si>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</si>
  <si>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</si>
  <si>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</si>
  <si>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</si>
  <si>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(b)  Unit and Line prices must be VAT EXCLUSIVE and in South African Rand (ZAR) currency.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</si>
  <si>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</si>
  <si>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</si>
  <si>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</si>
  <si>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</si>
  <si>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</si>
  <si>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</si>
  <si>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</si>
  <si>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</si>
  <si>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</si>
  <si>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</si>
  <si>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</si>
  <si>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(c) The price must include all cost to deliver the goods or render the service, including all applicable taxes, labour, overtime and subsistance and travel</t>
  </si>
  <si>
    <t>Grade "C" Security Officers 
Day shift -  Weekends and Public Holidays</t>
  </si>
  <si>
    <t>Grade "C" Security Officers 
Day shift - Monday to Friday</t>
  </si>
  <si>
    <t>Grade “C” Security Officers
Night shift - Monday to Friday</t>
  </si>
  <si>
    <t xml:space="preserve">Grade “C” Security Officers
Night shift - Weekends and Public holidays </t>
  </si>
  <si>
    <t xml:space="preserve">YEAR 1 </t>
  </si>
  <si>
    <t xml:space="preserve">YEAR 2 </t>
  </si>
  <si>
    <r>
      <t xml:space="preserve">Grade "B" Security Supervisor
</t>
    </r>
    <r>
      <rPr>
        <b/>
        <sz val="10"/>
        <color theme="1"/>
        <rFont val="Verdana"/>
        <family val="2"/>
      </rPr>
      <t>Mondays to Sundays including public holidays: Day and Night shift (24/7)</t>
    </r>
  </si>
  <si>
    <t>Provision of 24 hours physical security guarding service at the SITA Polokwane Office for a period of thirty-six (36) months</t>
  </si>
  <si>
    <t>SITA Nelspruit Offices</t>
  </si>
  <si>
    <t xml:space="preserve">YEAR 3 </t>
  </si>
  <si>
    <t>RFB 3080-2024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</si>
</sst>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176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0" fontId="7" fillId="5" borderId="1" xfId="0" applyFont="1" applyFill="1" applyBorder="1" applyAlignment="1">
      <alignment horizontal="right" vertical="top"/>
    </xf>
    <xf numFmtId="167" fontId="3" fillId="5" borderId="2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166" fontId="6" fillId="4" borderId="1" xfId="0" applyNumberFormat="1" applyFont="1" applyFill="1" applyBorder="1" applyAlignment="1">
      <alignment horizontal="left" vertical="top" wrapText="1"/>
    </xf>
    <xf numFmtId="166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2" fillId="3" borderId="7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5" borderId="3" xfId="0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6" borderId="5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7" fillId="5" borderId="5" xfId="0" applyFont="1" applyFill="1" applyBorder="1" applyAlignment="1">
      <alignment horizontal="right" vertical="top" wrapText="1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7" fontId="3" fillId="5" borderId="21" xfId="1" applyNumberFormat="1" applyFont="1" applyFill="1" applyBorder="1" applyAlignment="1">
      <alignment horizontal="right" vertical="top" wrapText="1"/>
    </xf>
    <xf numFmtId="167" fontId="3" fillId="5" borderId="20" xfId="1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0" fontId="2" fillId="6" borderId="11" xfId="0" applyFont="1" applyFill="1" applyBorder="1" applyAlignment="1">
      <alignment horizontal="left"/>
    </xf>
    <xf numFmtId="0" fontId="1" fillId="0" borderId="0" xfId="0" applyFont="1"/>
    <xf numFmtId="0" fontId="1" fillId="0" borderId="2" xfId="0" quotePrefix="1" applyFont="1" applyBorder="1" applyAlignment="1">
      <alignment horizontal="left" vertical="center" wrapText="1"/>
    </xf>
    <xf numFmtId="166" fontId="3" fillId="6" borderId="1" xfId="0" applyNumberFormat="1" applyFont="1" applyFill="1" applyBorder="1" applyAlignment="1">
      <alignment vertical="center" wrapText="1"/>
    </xf>
    <xf numFmtId="166" fontId="3" fillId="5" borderId="1" xfId="0" applyNumberFormat="1" applyFont="1" applyFill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23" xfId="0" applyFont="1" applyFill="1" applyBorder="1" applyAlignment="1">
      <alignment horizontal="right" vertical="top" wrapText="1"/>
    </xf>
    <xf numFmtId="167" fontId="3" fillId="5" borderId="24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167" fontId="3" fillId="5" borderId="26" xfId="1" applyNumberFormat="1" applyFont="1" applyFill="1" applyBorder="1" applyAlignment="1">
      <alignment horizontal="right" vertical="top" wrapText="1"/>
    </xf>
    <xf numFmtId="0" fontId="4" fillId="5" borderId="27" xfId="0" applyFont="1" applyFill="1" applyBorder="1" applyAlignment="1">
      <alignment horizontal="left" vertical="top" wrapText="1"/>
    </xf>
    <xf numFmtId="167" fontId="3" fillId="5" borderId="28" xfId="1" applyNumberFormat="1" applyFont="1" applyFill="1" applyBorder="1" applyAlignment="1">
      <alignment horizontal="right" vertical="top" wrapText="1"/>
    </xf>
    <xf numFmtId="166" fontId="3" fillId="6" borderId="26" xfId="0" applyNumberFormat="1" applyFont="1" applyFill="1" applyBorder="1" applyAlignment="1">
      <alignment vertical="center" wrapText="1"/>
    </xf>
    <xf numFmtId="166" fontId="3" fillId="5" borderId="26" xfId="0" applyNumberFormat="1" applyFont="1" applyFill="1" applyBorder="1" applyAlignment="1">
      <alignment vertical="center" wrapText="1"/>
    </xf>
    <xf numFmtId="0" fontId="1" fillId="0" borderId="27" xfId="0" quotePrefix="1" applyFont="1" applyBorder="1" applyAlignment="1">
      <alignment horizontal="left" vertical="center" wrapText="1"/>
    </xf>
    <xf numFmtId="166" fontId="3" fillId="6" borderId="28" xfId="0" applyNumberFormat="1" applyFont="1" applyFill="1" applyBorder="1" applyAlignment="1">
      <alignment vertical="center" wrapText="1"/>
    </xf>
    <xf numFmtId="166" fontId="3" fillId="5" borderId="28" xfId="0" applyNumberFormat="1" applyFont="1" applyFill="1" applyBorder="1" applyAlignment="1">
      <alignment vertical="center" wrapText="1"/>
    </xf>
    <xf numFmtId="0" fontId="6" fillId="2" borderId="29" xfId="0" applyFont="1" applyFill="1" applyBorder="1" applyAlignment="1">
      <alignment horizontal="left" vertical="top" wrapText="1"/>
    </xf>
    <xf numFmtId="166" fontId="6" fillId="2" borderId="30" xfId="0" applyNumberFormat="1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4" fillId="5" borderId="33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6" fillId="2" borderId="34" xfId="0" applyFont="1" applyFill="1" applyBorder="1" applyAlignment="1">
      <alignment horizontal="center" vertical="top" wrapText="1"/>
    </xf>
    <xf numFmtId="0" fontId="3" fillId="0" borderId="35" xfId="1" applyNumberFormat="1" applyFont="1" applyFill="1" applyBorder="1" applyAlignment="1">
      <alignment horizontal="center" vertical="center" wrapText="1"/>
    </xf>
    <xf numFmtId="0" fontId="3" fillId="0" borderId="36" xfId="1" applyNumberFormat="1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center" vertical="top" wrapText="1"/>
    </xf>
    <xf numFmtId="167" fontId="3" fillId="5" borderId="36" xfId="1" applyNumberFormat="1" applyFont="1" applyFill="1" applyBorder="1" applyAlignment="1">
      <alignment horizontal="right" vertical="top" wrapText="1"/>
    </xf>
    <xf numFmtId="167" fontId="3" fillId="5" borderId="35" xfId="1" applyNumberFormat="1" applyFont="1" applyFill="1" applyBorder="1" applyAlignment="1">
      <alignment horizontal="right" vertical="top" wrapText="1"/>
    </xf>
    <xf numFmtId="167" fontId="3" fillId="5" borderId="39" xfId="1" applyNumberFormat="1" applyFont="1" applyFill="1" applyBorder="1" applyAlignment="1">
      <alignment horizontal="right" vertical="top" wrapText="1"/>
    </xf>
    <xf numFmtId="0" fontId="0" fillId="3" borderId="18" xfId="0" applyFill="1" applyBorder="1" applyAlignment="1">
      <alignment horizontal="center" vertical="top"/>
    </xf>
    <xf numFmtId="0" fontId="0" fillId="3" borderId="21" xfId="0" applyFill="1" applyBorder="1" applyAlignment="1">
      <alignment vertical="top"/>
    </xf>
    <xf numFmtId="0" fontId="0" fillId="3" borderId="40" xfId="0" applyFill="1" applyBorder="1" applyAlignment="1">
      <alignment vertical="top"/>
    </xf>
    <xf numFmtId="166" fontId="6" fillId="2" borderId="29" xfId="0" applyNumberFormat="1" applyFont="1" applyFill="1" applyBorder="1" applyAlignment="1">
      <alignment horizontal="center" vertical="top" wrapText="1"/>
    </xf>
    <xf numFmtId="166" fontId="6" fillId="2" borderId="41" xfId="0" applyNumberFormat="1" applyFont="1" applyFill="1" applyBorder="1" applyAlignment="1">
      <alignment horizontal="center" vertical="top" wrapText="1"/>
    </xf>
    <xf numFmtId="166" fontId="7" fillId="5" borderId="4" xfId="0" applyNumberFormat="1" applyFont="1" applyFill="1" applyBorder="1" applyAlignment="1">
      <alignment horizontal="left" vertical="center" wrapText="1"/>
    </xf>
    <xf numFmtId="166" fontId="7" fillId="5" borderId="42" xfId="0" applyNumberFormat="1" applyFont="1" applyFill="1" applyBorder="1" applyAlignment="1">
      <alignment horizontal="left" vertical="center" wrapText="1"/>
    </xf>
    <xf numFmtId="164" fontId="4" fillId="5" borderId="42" xfId="0" applyNumberFormat="1" applyFont="1" applyFill="1" applyBorder="1" applyAlignment="1">
      <alignment vertical="top" wrapText="1"/>
    </xf>
    <xf numFmtId="166" fontId="6" fillId="5" borderId="4" xfId="0" applyNumberFormat="1" applyFont="1" applyFill="1" applyBorder="1" applyAlignment="1">
      <alignment horizontal="left" vertical="top" wrapText="1"/>
    </xf>
    <xf numFmtId="166" fontId="6" fillId="5" borderId="40" xfId="0" applyNumberFormat="1" applyFont="1" applyFill="1" applyBorder="1" applyAlignment="1">
      <alignment horizontal="left" vertical="top" wrapText="1"/>
    </xf>
    <xf numFmtId="166" fontId="6" fillId="2" borderId="3" xfId="0" applyNumberFormat="1" applyFont="1" applyFill="1" applyBorder="1" applyAlignment="1">
      <alignment horizontal="center" vertical="top" wrapText="1"/>
    </xf>
    <xf numFmtId="166" fontId="3" fillId="5" borderId="37" xfId="0" applyNumberFormat="1" applyFont="1" applyFill="1" applyBorder="1" applyAlignment="1">
      <alignment vertical="center" wrapText="1"/>
    </xf>
    <xf numFmtId="0" fontId="3" fillId="5" borderId="37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3" xfId="1" applyNumberFormat="1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6" fontId="3" fillId="6" borderId="37" xfId="0" applyNumberFormat="1" applyFont="1" applyFill="1" applyBorder="1" applyAlignment="1">
      <alignment vertical="center" wrapText="1"/>
    </xf>
    <xf numFmtId="0" fontId="1" fillId="0" borderId="18" xfId="0" quotePrefix="1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166" fontId="3" fillId="6" borderId="17" xfId="0" applyNumberFormat="1" applyFont="1" applyFill="1" applyBorder="1" applyAlignment="1">
      <alignment vertical="center" wrapText="1"/>
    </xf>
    <xf numFmtId="166" fontId="3" fillId="5" borderId="17" xfId="0" applyNumberFormat="1" applyFont="1" applyFill="1" applyBorder="1" applyAlignment="1">
      <alignment vertical="center" wrapText="1"/>
    </xf>
    <xf numFmtId="166" fontId="7" fillId="5" borderId="40" xfId="0" applyNumberFormat="1" applyFont="1" applyFill="1" applyBorder="1" applyAlignment="1">
      <alignment horizontal="left" vertical="center" wrapText="1"/>
    </xf>
    <xf numFmtId="0" fontId="3" fillId="0" borderId="39" xfId="1" applyNumberFormat="1" applyFont="1" applyFill="1" applyBorder="1" applyAlignment="1">
      <alignment horizontal="center" vertical="center" wrapText="1"/>
    </xf>
    <xf numFmtId="166" fontId="3" fillId="6" borderId="24" xfId="0" applyNumberFormat="1" applyFont="1" applyFill="1" applyBorder="1" applyAlignment="1">
      <alignment vertical="center" wrapText="1"/>
    </xf>
    <xf numFmtId="166" fontId="3" fillId="5" borderId="24" xfId="0" applyNumberFormat="1" applyFont="1" applyFill="1" applyBorder="1" applyAlignment="1">
      <alignment vertical="center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6" fontId="6" fillId="4" borderId="4" xfId="0" applyNumberFormat="1" applyFont="1" applyFill="1" applyBorder="1" applyAlignment="1">
      <alignment horizontal="left" vertical="top" wrapText="1"/>
    </xf>
    <xf numFmtId="166" fontId="5" fillId="4" borderId="35" xfId="0" applyNumberFormat="1" applyFont="1" applyFill="1" applyBorder="1" applyAlignment="1">
      <alignment horizontal="center" vertical="top" wrapText="1"/>
    </xf>
    <xf numFmtId="166" fontId="5" fillId="4" borderId="26" xfId="0" applyNumberFormat="1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166" fontId="5" fillId="4" borderId="20" xfId="0" applyNumberFormat="1" applyFont="1" applyFill="1" applyBorder="1" applyAlignment="1">
      <alignment horizontal="center" vertical="top" wrapText="1"/>
    </xf>
    <xf numFmtId="0" fontId="3" fillId="0" borderId="21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67" fontId="3" fillId="5" borderId="0" xfId="1" applyNumberFormat="1" applyFont="1" applyFill="1" applyBorder="1" applyAlignment="1">
      <alignment horizontal="right" vertical="top" wrapText="1"/>
    </xf>
    <xf numFmtId="166" fontId="6" fillId="2" borderId="32" xfId="0" applyNumberFormat="1" applyFont="1" applyFill="1" applyBorder="1" applyAlignment="1">
      <alignment horizontal="center" vertical="top" wrapText="1"/>
    </xf>
    <xf numFmtId="166" fontId="6" fillId="4" borderId="2" xfId="0" applyNumberFormat="1" applyFont="1" applyFill="1" applyBorder="1" applyAlignment="1">
      <alignment horizontal="center" vertical="top" wrapText="1"/>
    </xf>
    <xf numFmtId="166" fontId="3" fillId="6" borderId="18" xfId="0" applyNumberFormat="1" applyFont="1" applyFill="1" applyBorder="1" applyAlignment="1">
      <alignment vertical="center" wrapText="1"/>
    </xf>
    <xf numFmtId="166" fontId="3" fillId="6" borderId="2" xfId="0" applyNumberFormat="1" applyFont="1" applyFill="1" applyBorder="1" applyAlignment="1">
      <alignment vertical="center" wrapText="1"/>
    </xf>
    <xf numFmtId="166" fontId="3" fillId="6" borderId="33" xfId="0" applyNumberFormat="1" applyFont="1" applyFill="1" applyBorder="1" applyAlignment="1">
      <alignment vertical="center" wrapText="1"/>
    </xf>
    <xf numFmtId="167" fontId="3" fillId="5" borderId="33" xfId="1" applyNumberFormat="1" applyFont="1" applyFill="1" applyBorder="1" applyAlignment="1">
      <alignment horizontal="right" vertical="top" wrapText="1"/>
    </xf>
    <xf numFmtId="167" fontId="3" fillId="5" borderId="18" xfId="1" applyNumberFormat="1" applyFont="1" applyFill="1" applyBorder="1" applyAlignment="1">
      <alignment horizontal="right" vertical="top" wrapText="1"/>
    </xf>
    <xf numFmtId="167" fontId="3" fillId="5" borderId="37" xfId="1" applyNumberFormat="1" applyFont="1" applyFill="1" applyBorder="1" applyAlignment="1">
      <alignment horizontal="right" vertical="top" wrapText="1"/>
    </xf>
    <xf numFmtId="167" fontId="3" fillId="5" borderId="1" xfId="1" applyNumberFormat="1" applyFont="1" applyFill="1" applyBorder="1" applyAlignment="1">
      <alignment horizontal="right" vertical="top" wrapText="1"/>
    </xf>
    <xf numFmtId="167" fontId="3" fillId="5" borderId="17" xfId="1" applyNumberFormat="1" applyFont="1" applyFill="1" applyBorder="1" applyAlignment="1">
      <alignment horizontal="right" vertical="top" wrapText="1"/>
    </xf>
    <xf numFmtId="166" fontId="6" fillId="4" borderId="31" xfId="0" applyNumberFormat="1" applyFont="1" applyFill="1" applyBorder="1" applyAlignment="1">
      <alignment horizontal="left" vertical="top" wrapText="1"/>
    </xf>
    <xf numFmtId="166" fontId="7" fillId="5" borderId="38" xfId="0" applyNumberFormat="1" applyFont="1" applyFill="1" applyBorder="1" applyAlignment="1">
      <alignment horizontal="left" vertical="center" wrapText="1"/>
    </xf>
    <xf numFmtId="166" fontId="7" fillId="5" borderId="31" xfId="0" applyNumberFormat="1" applyFont="1" applyFill="1" applyBorder="1" applyAlignment="1">
      <alignment horizontal="left" vertical="center" wrapText="1"/>
    </xf>
    <xf numFmtId="166" fontId="7" fillId="5" borderId="27" xfId="0" applyNumberFormat="1" applyFont="1" applyFill="1" applyBorder="1" applyAlignment="1">
      <alignment horizontal="left" vertical="center" wrapText="1"/>
    </xf>
    <xf numFmtId="164" fontId="4" fillId="5" borderId="27" xfId="0" applyNumberFormat="1" applyFont="1" applyFill="1" applyBorder="1" applyAlignment="1">
      <alignment vertical="top" wrapText="1"/>
    </xf>
    <xf numFmtId="166" fontId="6" fillId="5" borderId="31" xfId="0" applyNumberFormat="1" applyFont="1" applyFill="1" applyBorder="1" applyAlignment="1">
      <alignment horizontal="left" vertical="top" wrapText="1"/>
    </xf>
    <xf numFmtId="166" fontId="6" fillId="5" borderId="38" xfId="0" applyNumberFormat="1" applyFont="1" applyFill="1" applyBorder="1" applyAlignment="1">
      <alignment horizontal="left" vertical="top" wrapText="1"/>
    </xf>
    <xf numFmtId="164" fontId="4" fillId="5" borderId="17" xfId="0" applyNumberFormat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vertical="center" wrapText="1"/>
    </xf>
    <xf numFmtId="164" fontId="4" fillId="5" borderId="37" xfId="0" applyNumberFormat="1" applyFont="1" applyFill="1" applyBorder="1" applyAlignment="1">
      <alignment vertical="center" wrapText="1"/>
    </xf>
    <xf numFmtId="164" fontId="4" fillId="5" borderId="37" xfId="0" applyNumberFormat="1" applyFont="1" applyFill="1" applyBorder="1" applyAlignment="1">
      <alignment vertical="top" wrapText="1"/>
    </xf>
    <xf numFmtId="166" fontId="6" fillId="5" borderId="1" xfId="0" applyNumberFormat="1" applyFont="1" applyFill="1" applyBorder="1" applyAlignment="1">
      <alignment horizontal="left" vertical="top" wrapText="1"/>
    </xf>
    <xf numFmtId="166" fontId="6" fillId="5" borderId="17" xfId="0" applyNumberFormat="1" applyFont="1" applyFill="1" applyBorder="1" applyAlignment="1">
      <alignment horizontal="left" vertical="top" wrapText="1"/>
    </xf>
    <xf numFmtId="0" fontId="4" fillId="5" borderId="2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center" vertical="top" wrapText="1"/>
    </xf>
    <xf numFmtId="166" fontId="7" fillId="5" borderId="17" xfId="0" applyNumberFormat="1" applyFont="1" applyFill="1" applyBorder="1" applyAlignment="1">
      <alignment horizontal="left" vertical="center" wrapText="1"/>
    </xf>
    <xf numFmtId="166" fontId="7" fillId="5" borderId="37" xfId="0" applyNumberFormat="1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6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14" fontId="2" fillId="6" borderId="6" xfId="0" applyNumberFormat="1" applyFont="1" applyFill="1" applyBorder="1" applyAlignment="1">
      <alignment horizontal="left" vertical="center"/>
    </xf>
    <xf numFmtId="14" fontId="2" fillId="6" borderId="12" xfId="0" applyNumberFormat="1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6" fillId="2" borderId="35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topLeftCell="A13" zoomScale="93" zoomScaleNormal="98" workbookViewId="0">
      <selection activeCell="D5" sqref="D5"/>
    </sheetView>
  </sheetViews>
  <sheetFormatPr defaultColWidth="9.33203125" defaultRowHeight="14.4" x14ac:dyDescent="0.3"/>
  <cols>
    <col min="1" max="1" width="10.44140625" style="33" customWidth="1"/>
    <col min="2" max="2" width="42.6640625" style="32" customWidth="1"/>
    <col min="3" max="3" width="16.33203125" style="34" customWidth="1"/>
    <col min="4" max="4" width="8" style="34" customWidth="1"/>
    <col min="5" max="5" width="13.6640625" style="32" customWidth="1"/>
    <col min="6" max="6" width="15.6640625" style="32" customWidth="1"/>
    <col min="7" max="7" width="17.44140625" style="32" customWidth="1"/>
    <col min="8" max="8" width="5.6640625" style="32" customWidth="1"/>
    <col min="9" max="9" width="14.33203125" style="32" customWidth="1"/>
    <col min="10" max="10" width="14.6640625" style="32" customWidth="1"/>
    <col min="11" max="11" width="16.109375" style="32" customWidth="1"/>
    <col min="12" max="12" width="7.44140625" style="32" customWidth="1"/>
    <col min="13" max="13" width="14.44140625" style="32" customWidth="1"/>
    <col min="14" max="14" width="16.109375" style="32" customWidth="1"/>
    <col min="15" max="15" width="16.33203125" style="32" customWidth="1"/>
    <col min="16" max="16" width="17.33203125" style="32" customWidth="1"/>
    <col min="17" max="16384" width="9.33203125" style="32"/>
  </cols>
  <sheetData>
    <row r="1" spans="1:21" s="24" customFormat="1" ht="31.2" x14ac:dyDescent="0.6">
      <c r="A1" s="7"/>
      <c r="B1" s="2" t="s">
        <v>8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</row>
    <row r="2" spans="1:21" customFormat="1" ht="28.95" customHeight="1" x14ac:dyDescent="0.3">
      <c r="A2" s="28"/>
      <c r="B2" s="19" t="s">
        <v>18</v>
      </c>
      <c r="C2" s="4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29"/>
    </row>
    <row r="3" spans="1:21" customFormat="1" ht="15.6" x14ac:dyDescent="0.3">
      <c r="A3" s="14" t="s">
        <v>29</v>
      </c>
      <c r="B3" s="56" t="s">
        <v>42</v>
      </c>
      <c r="C3" s="18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1"/>
      <c r="Q3" s="31"/>
      <c r="R3" s="31"/>
      <c r="S3" s="31"/>
      <c r="T3" s="31"/>
      <c r="U3" s="31"/>
    </row>
    <row r="4" spans="1:21" customFormat="1" ht="46.8" x14ac:dyDescent="0.3">
      <c r="A4" s="35" t="s">
        <v>30</v>
      </c>
      <c r="B4" s="175" t="s">
        <v>39</v>
      </c>
      <c r="C4" s="18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7"/>
      <c r="P4" s="31"/>
      <c r="Q4" s="31"/>
      <c r="R4" s="31"/>
      <c r="S4" s="31"/>
      <c r="T4" s="31"/>
      <c r="U4" s="31"/>
    </row>
    <row r="5" spans="1:21" customFormat="1" ht="31.2" x14ac:dyDescent="0.3">
      <c r="A5" s="43" t="s">
        <v>9</v>
      </c>
      <c r="B5" s="38"/>
      <c r="C5" s="18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7"/>
      <c r="P5" s="31"/>
      <c r="Q5" s="31"/>
      <c r="R5" s="31"/>
      <c r="S5" s="31"/>
      <c r="T5" s="31"/>
      <c r="U5" s="31"/>
    </row>
    <row r="6" spans="1:21" customFormat="1" ht="15.6" x14ac:dyDescent="0.3">
      <c r="A6" s="36"/>
      <c r="B6" s="37"/>
      <c r="C6" s="1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7"/>
      <c r="P6" s="31"/>
      <c r="Q6" s="31"/>
      <c r="R6" s="31"/>
      <c r="S6" s="31"/>
      <c r="T6" s="31"/>
      <c r="U6" s="31"/>
    </row>
    <row r="7" spans="1:21" s="31" customFormat="1" ht="15.6" x14ac:dyDescent="0.3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</row>
    <row r="8" spans="1:21" s="31" customFormat="1" ht="15.6" x14ac:dyDescent="0.3">
      <c r="A8" s="45" t="s">
        <v>21</v>
      </c>
      <c r="B8" s="10"/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7"/>
    </row>
    <row r="9" spans="1:21" s="31" customFormat="1" ht="15.6" x14ac:dyDescent="0.3">
      <c r="A9" s="44" t="s">
        <v>19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7"/>
    </row>
    <row r="10" spans="1:21" s="31" customFormat="1" ht="15.6" x14ac:dyDescent="0.3">
      <c r="A10" s="44" t="s">
        <v>31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</row>
    <row r="11" spans="1:21" customFormat="1" ht="15.6" x14ac:dyDescent="0.3">
      <c r="A11" s="157"/>
      <c r="B11" s="8"/>
      <c r="C11" s="158"/>
      <c r="D11" s="161" t="s">
        <v>36</v>
      </c>
      <c r="E11" s="162"/>
      <c r="F11" s="162"/>
      <c r="G11" s="163"/>
      <c r="H11" s="173" t="s">
        <v>37</v>
      </c>
      <c r="I11" s="162"/>
      <c r="J11" s="162"/>
      <c r="K11" s="174"/>
      <c r="L11" s="161" t="s">
        <v>41</v>
      </c>
      <c r="M11" s="162"/>
      <c r="N11" s="162"/>
      <c r="O11" s="163"/>
      <c r="P11" s="26" t="s">
        <v>5</v>
      </c>
    </row>
    <row r="12" spans="1:21" ht="31.2" x14ac:dyDescent="0.3">
      <c r="A12" s="73" t="s">
        <v>0</v>
      </c>
      <c r="B12" s="75" t="s">
        <v>10</v>
      </c>
      <c r="C12" s="83" t="s">
        <v>1</v>
      </c>
      <c r="D12" s="83" t="s">
        <v>4</v>
      </c>
      <c r="E12" s="102" t="s">
        <v>27</v>
      </c>
      <c r="F12" s="102" t="s">
        <v>28</v>
      </c>
      <c r="G12" s="96" t="s">
        <v>22</v>
      </c>
      <c r="H12" s="127" t="s">
        <v>6</v>
      </c>
      <c r="I12" s="133" t="s">
        <v>27</v>
      </c>
      <c r="J12" s="102" t="s">
        <v>28</v>
      </c>
      <c r="K12" s="102" t="s">
        <v>23</v>
      </c>
      <c r="L12" s="80" t="s">
        <v>6</v>
      </c>
      <c r="M12" s="74" t="s">
        <v>27</v>
      </c>
      <c r="N12" s="74" t="s">
        <v>28</v>
      </c>
      <c r="O12" s="95" t="s">
        <v>24</v>
      </c>
      <c r="P12" s="102" t="s">
        <v>7</v>
      </c>
    </row>
    <row r="13" spans="1:21" ht="15.6" x14ac:dyDescent="0.2">
      <c r="A13" s="52">
        <v>1</v>
      </c>
      <c r="B13" s="121" t="s">
        <v>40</v>
      </c>
      <c r="C13" s="122"/>
      <c r="D13" s="123"/>
      <c r="E13" s="21"/>
      <c r="F13" s="21"/>
      <c r="G13" s="124">
        <f>SUBTOTAL(9,G14:G18)</f>
        <v>0</v>
      </c>
      <c r="H13" s="128"/>
      <c r="I13" s="134"/>
      <c r="J13" s="23"/>
      <c r="K13" s="22">
        <f>SUBTOTAL(9,K14:K18)</f>
        <v>0</v>
      </c>
      <c r="L13" s="125"/>
      <c r="M13" s="126"/>
      <c r="N13" s="126"/>
      <c r="O13" s="143">
        <f>SUBTOTAL(9,O14:O18)</f>
        <v>0</v>
      </c>
      <c r="P13" s="22">
        <f>SUBTOTAL(9,P14:P18)</f>
        <v>0</v>
      </c>
    </row>
    <row r="14" spans="1:21" s="61" customFormat="1" ht="42.6" customHeight="1" x14ac:dyDescent="0.3">
      <c r="A14" s="111" t="s">
        <v>25</v>
      </c>
      <c r="B14" s="112" t="s">
        <v>33</v>
      </c>
      <c r="C14" s="113" t="s">
        <v>20</v>
      </c>
      <c r="D14" s="114">
        <v>2</v>
      </c>
      <c r="E14" s="115">
        <v>0</v>
      </c>
      <c r="F14" s="116">
        <f>E14*D14</f>
        <v>0</v>
      </c>
      <c r="G14" s="117">
        <f>F14*13</f>
        <v>0</v>
      </c>
      <c r="H14" s="129">
        <v>4</v>
      </c>
      <c r="I14" s="135">
        <v>0</v>
      </c>
      <c r="J14" s="116">
        <f>I14*H14</f>
        <v>0</v>
      </c>
      <c r="K14" s="159">
        <f>J14*3</f>
        <v>0</v>
      </c>
      <c r="L14" s="118">
        <v>4</v>
      </c>
      <c r="M14" s="119">
        <v>0</v>
      </c>
      <c r="N14" s="120">
        <f>M14*L14</f>
        <v>0</v>
      </c>
      <c r="O14" s="144">
        <f>N14*12</f>
        <v>0</v>
      </c>
      <c r="P14" s="150">
        <f t="shared" ref="P14" si="0">SUM(G14,K14,O14)</f>
        <v>0</v>
      </c>
    </row>
    <row r="15" spans="1:21" s="61" customFormat="1" ht="42.6" customHeight="1" x14ac:dyDescent="0.3">
      <c r="A15" s="111" t="s">
        <v>26</v>
      </c>
      <c r="B15" s="112" t="s">
        <v>38</v>
      </c>
      <c r="C15" s="113" t="s">
        <v>20</v>
      </c>
      <c r="D15" s="114">
        <v>1</v>
      </c>
      <c r="E15" s="115">
        <v>0</v>
      </c>
      <c r="F15" s="116">
        <f>E15*D15</f>
        <v>0</v>
      </c>
      <c r="G15" s="117">
        <f>F15*13</f>
        <v>0</v>
      </c>
      <c r="H15" s="129">
        <v>4</v>
      </c>
      <c r="I15" s="135">
        <v>0</v>
      </c>
      <c r="J15" s="116">
        <f>I15*H15</f>
        <v>0</v>
      </c>
      <c r="K15" s="159">
        <f>J15*3</f>
        <v>0</v>
      </c>
      <c r="L15" s="118">
        <v>4</v>
      </c>
      <c r="M15" s="119">
        <v>0</v>
      </c>
      <c r="N15" s="120">
        <f>M15*L15</f>
        <v>0</v>
      </c>
      <c r="O15" s="144">
        <f>N15*12</f>
        <v>0</v>
      </c>
      <c r="P15" s="150">
        <f t="shared" ref="P15" si="1">SUM(G15,K15,O15)</f>
        <v>0</v>
      </c>
    </row>
    <row r="16" spans="1:21" s="61" customFormat="1" ht="42.6" customHeight="1" x14ac:dyDescent="0.3">
      <c r="A16" s="57"/>
      <c r="B16" s="76" t="s">
        <v>32</v>
      </c>
      <c r="C16" s="84" t="s">
        <v>20</v>
      </c>
      <c r="D16" s="106">
        <v>1</v>
      </c>
      <c r="E16" s="58">
        <v>0</v>
      </c>
      <c r="F16" s="59">
        <f t="shared" ref="F16:F17" si="2">E16*D16</f>
        <v>0</v>
      </c>
      <c r="G16" s="97">
        <f t="shared" ref="G16:G17" si="3">F16*13</f>
        <v>0</v>
      </c>
      <c r="H16" s="130">
        <v>4</v>
      </c>
      <c r="I16" s="136">
        <v>0</v>
      </c>
      <c r="J16" s="59">
        <f t="shared" ref="J16:J17" si="4">I16*H16</f>
        <v>0</v>
      </c>
      <c r="K16" s="60">
        <f>J16*3</f>
        <v>0</v>
      </c>
      <c r="L16" s="81">
        <v>4</v>
      </c>
      <c r="M16" s="68">
        <v>0</v>
      </c>
      <c r="N16" s="69">
        <f t="shared" ref="N16:N17" si="5">M16*L16</f>
        <v>0</v>
      </c>
      <c r="O16" s="145">
        <f t="shared" ref="O16:O17" si="6">N16*12</f>
        <v>0</v>
      </c>
      <c r="P16" s="151">
        <f t="shared" ref="P16:P17" si="7">SUM(G16,K16,O16)</f>
        <v>0</v>
      </c>
    </row>
    <row r="17" spans="1:16" s="61" customFormat="1" ht="42" customHeight="1" x14ac:dyDescent="0.3">
      <c r="A17" s="70"/>
      <c r="B17" s="77" t="s">
        <v>34</v>
      </c>
      <c r="C17" s="85" t="s">
        <v>20</v>
      </c>
      <c r="D17" s="107">
        <v>1</v>
      </c>
      <c r="E17" s="110">
        <v>0</v>
      </c>
      <c r="F17" s="103">
        <f t="shared" si="2"/>
        <v>0</v>
      </c>
      <c r="G17" s="98">
        <f t="shared" si="3"/>
        <v>0</v>
      </c>
      <c r="H17" s="131">
        <v>4</v>
      </c>
      <c r="I17" s="137">
        <v>0</v>
      </c>
      <c r="J17" s="103">
        <f t="shared" si="4"/>
        <v>0</v>
      </c>
      <c r="K17" s="160">
        <f>J17*3</f>
        <v>0</v>
      </c>
      <c r="L17" s="82">
        <v>4</v>
      </c>
      <c r="M17" s="71">
        <v>0</v>
      </c>
      <c r="N17" s="72">
        <f t="shared" si="5"/>
        <v>0</v>
      </c>
      <c r="O17" s="146">
        <f t="shared" si="6"/>
        <v>0</v>
      </c>
      <c r="P17" s="152">
        <f t="shared" si="7"/>
        <v>0</v>
      </c>
    </row>
    <row r="18" spans="1:16" s="61" customFormat="1" ht="42.6" customHeight="1" x14ac:dyDescent="0.3">
      <c r="A18" s="57" t="s">
        <v>26</v>
      </c>
      <c r="B18" s="76" t="s">
        <v>35</v>
      </c>
      <c r="C18" s="84" t="s">
        <v>20</v>
      </c>
      <c r="D18" s="106">
        <v>1</v>
      </c>
      <c r="E18" s="58">
        <v>0</v>
      </c>
      <c r="F18" s="59">
        <f t="shared" ref="F18" si="8">E18*D18</f>
        <v>0</v>
      </c>
      <c r="G18" s="97">
        <f>F18*13</f>
        <v>0</v>
      </c>
      <c r="H18" s="130">
        <v>2</v>
      </c>
      <c r="I18" s="136">
        <v>0</v>
      </c>
      <c r="J18" s="59">
        <f t="shared" ref="J18" si="9">I18*H18</f>
        <v>0</v>
      </c>
      <c r="K18" s="60">
        <f>J18*3</f>
        <v>0</v>
      </c>
      <c r="L18" s="81">
        <v>2</v>
      </c>
      <c r="M18" s="68">
        <v>0</v>
      </c>
      <c r="N18" s="69">
        <f t="shared" ref="N18" si="10">M18*L18</f>
        <v>0</v>
      </c>
      <c r="O18" s="145">
        <f t="shared" ref="O18" si="11">N18*12</f>
        <v>0</v>
      </c>
      <c r="P18" s="151">
        <f>SUM(G18,K18,O18)</f>
        <v>0</v>
      </c>
    </row>
    <row r="19" spans="1:16" ht="15.6" x14ac:dyDescent="0.3">
      <c r="A19" s="66"/>
      <c r="B19" s="78" t="s">
        <v>11</v>
      </c>
      <c r="C19" s="86"/>
      <c r="D19" s="108"/>
      <c r="E19" s="104"/>
      <c r="F19" s="104"/>
      <c r="G19" s="99">
        <f>SUBTOTAL(9,G13:G18)</f>
        <v>0</v>
      </c>
      <c r="H19" s="132"/>
      <c r="I19" s="138"/>
      <c r="J19" s="140"/>
      <c r="K19" s="153">
        <f>SUBTOTAL(9,K13:K18)</f>
        <v>0</v>
      </c>
      <c r="L19" s="89"/>
      <c r="M19" s="67"/>
      <c r="N19" s="67"/>
      <c r="O19" s="147">
        <f>SUBTOTAL(9,O13:O18)</f>
        <v>0</v>
      </c>
      <c r="P19" s="153">
        <f>SUM(G19+K19+O19)</f>
        <v>0</v>
      </c>
    </row>
    <row r="20" spans="1:16" ht="15.6" x14ac:dyDescent="0.3">
      <c r="A20" s="64"/>
      <c r="B20" s="79" t="s">
        <v>2</v>
      </c>
      <c r="C20" s="87"/>
      <c r="D20" s="16"/>
      <c r="E20" s="9"/>
      <c r="F20" s="9"/>
      <c r="G20" s="100">
        <f>G19*0.15</f>
        <v>0</v>
      </c>
      <c r="H20" s="49"/>
      <c r="I20" s="15"/>
      <c r="J20" s="141"/>
      <c r="K20" s="154">
        <f>K19*0.15</f>
        <v>0</v>
      </c>
      <c r="L20" s="90"/>
      <c r="M20" s="65"/>
      <c r="N20" s="65"/>
      <c r="O20" s="148">
        <f>O19*0.15</f>
        <v>0</v>
      </c>
      <c r="P20" s="154">
        <f>P19*0.15</f>
        <v>0</v>
      </c>
    </row>
    <row r="21" spans="1:16" ht="15.6" x14ac:dyDescent="0.3">
      <c r="A21" s="156"/>
      <c r="B21" s="62" t="s">
        <v>12</v>
      </c>
      <c r="C21" s="88"/>
      <c r="D21" s="109"/>
      <c r="E21" s="105"/>
      <c r="F21" s="105"/>
      <c r="G21" s="101">
        <f>G19+G20</f>
        <v>0</v>
      </c>
      <c r="H21" s="48"/>
      <c r="I21" s="139"/>
      <c r="J21" s="142"/>
      <c r="K21" s="155">
        <f>K19+K20</f>
        <v>0</v>
      </c>
      <c r="L21" s="91"/>
      <c r="M21" s="63"/>
      <c r="N21" s="63"/>
      <c r="O21" s="149">
        <f>O19+O20</f>
        <v>0</v>
      </c>
      <c r="P21" s="154">
        <f>P19+P20</f>
        <v>0</v>
      </c>
    </row>
    <row r="22" spans="1:16" x14ac:dyDescent="0.3">
      <c r="A22" s="39"/>
      <c r="B22" s="40"/>
      <c r="C22" s="41"/>
      <c r="D22" s="92"/>
      <c r="E22" s="93"/>
      <c r="F22" s="93"/>
      <c r="G22" s="94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thickBot="1" x14ac:dyDescent="0.35">
      <c r="A23" s="39"/>
      <c r="B23" s="42"/>
      <c r="C23" s="41"/>
      <c r="D23" s="41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25.95" customHeight="1" x14ac:dyDescent="0.3">
      <c r="A24" s="39"/>
      <c r="B24" s="164" t="s">
        <v>16</v>
      </c>
      <c r="C24" s="53"/>
      <c r="D24" s="169"/>
      <c r="E24" s="170"/>
      <c r="F24" s="50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7.7" customHeight="1" x14ac:dyDescent="0.3">
      <c r="A25" s="39"/>
      <c r="B25" s="165"/>
      <c r="C25" s="54" t="s">
        <v>13</v>
      </c>
      <c r="D25" s="27" t="s">
        <v>15</v>
      </c>
      <c r="E25" s="25"/>
      <c r="F25" s="46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34.950000000000003" customHeight="1" x14ac:dyDescent="0.3">
      <c r="A26" s="39"/>
      <c r="B26" s="165"/>
      <c r="C26" s="27"/>
      <c r="D26" s="167"/>
      <c r="E26" s="168"/>
      <c r="F26" s="51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9.2" customHeight="1" thickBot="1" x14ac:dyDescent="0.35">
      <c r="A27" s="39"/>
      <c r="B27" s="166"/>
      <c r="C27" s="55" t="s">
        <v>17</v>
      </c>
      <c r="D27" s="171" t="s">
        <v>14</v>
      </c>
      <c r="E27" s="172"/>
      <c r="F27" s="47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3">
      <c r="A28" s="39"/>
      <c r="B28" s="42"/>
      <c r="C28" s="41"/>
      <c r="D28" s="41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x14ac:dyDescent="0.3">
      <c r="A29" s="39"/>
      <c r="B29" s="42"/>
      <c r="C29" s="41"/>
      <c r="D29" s="41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</sheetData>
  <sheetProtection formatCells="0" formatColumns="0" formatRows="0" insertRows="0" deleteRows="0"/>
  <protectedRanges>
    <protectedRange sqref="C24:F26" name="Range7"/>
    <protectedRange sqref="I14:I18 M14:M18" name="Range4"/>
    <protectedRange sqref="J14:J18 H14:H18 N14:N18 L14:L18 C13:F18" name="Range3"/>
    <protectedRange sqref="B3:B5" name="Range1"/>
    <protectedRange sqref="A13:B18" name="Range3_2"/>
  </protectedRanges>
  <mergeCells count="7">
    <mergeCell ref="L11:O11"/>
    <mergeCell ref="B24:B27"/>
    <mergeCell ref="D26:E26"/>
    <mergeCell ref="D24:E24"/>
    <mergeCell ref="D27:E27"/>
    <mergeCell ref="D11:G11"/>
    <mergeCell ref="H11:K11"/>
  </mergeCells>
  <phoneticPr fontId="13" type="noConversion"/>
  <dataValidations count="1">
    <dataValidation type="decimal" operator="greaterThanOrEqual" allowBlank="1" showInputMessage="1" showErrorMessage="1" sqref="H14:J18 D14:F18 L14:N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Tshepo Mashile</cp:lastModifiedBy>
  <cp:lastPrinted>2021-09-21T16:26:43Z</cp:lastPrinted>
  <dcterms:created xsi:type="dcterms:W3CDTF">2017-06-15T23:28:53Z</dcterms:created>
  <dcterms:modified xsi:type="dcterms:W3CDTF">2025-03-31T09:25:49Z</dcterms:modified>
</cp:coreProperties>
</file>