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24226"/>
  <mc:AlternateContent xmlns:mc="http://schemas.openxmlformats.org/markup-compatibility/2006">
    <mc:Choice Requires="x15">
      <x15ac:absPath xmlns:x15ac="http://schemas.microsoft.com/office/spreadsheetml/2010/11/ac" url="C:\Users\GumedeK\AppData\Local\Microsoft\Windows\INetCache\Content.Outlook\DZUXK9ZK\"/>
    </mc:Choice>
  </mc:AlternateContent>
  <xr:revisionPtr revIDLastSave="0" documentId="8_{A50C0DA7-6718-47A1-8EAD-D6C946C6C12D}" xr6:coauthVersionLast="47" xr6:coauthVersionMax="47" xr10:uidLastSave="{00000000-0000-0000-0000-000000000000}"/>
  <bookViews>
    <workbookView xWindow="-110" yWindow="-110" windowWidth="19420" windowHeight="10300" tabRatio="873" activeTab="1" xr2:uid="{00000000-000D-0000-FFFF-FFFF00000000}"/>
  </bookViews>
  <sheets>
    <sheet name="Read Me" sheetId="26" r:id="rId1"/>
    <sheet name="Tender Cover Sheet" sheetId="16" r:id="rId2"/>
    <sheet name="5.1.0 Preamble" sheetId="35" r:id="rId3"/>
    <sheet name="5.1.1 Table 1 Services" sheetId="63" r:id="rId4"/>
    <sheet name="5.1.1Table 2Training" sheetId="64" r:id="rId5"/>
    <sheet name="5.1.1 Table 3 OEM Fees" sheetId="68" r:id="rId6"/>
    <sheet name="5.1.2 CPA Formulae" sheetId="5" r:id="rId7"/>
    <sheet name="5.1.4 PS5" sheetId="55" state="hidden" r:id="rId8"/>
    <sheet name="5.1.3 Summary" sheetId="62" r:id="rId9"/>
    <sheet name="5.1.4 Exchange Rates" sheetId="61" r:id="rId10"/>
  </sheets>
  <externalReferences>
    <externalReference r:id="rId11"/>
    <externalReference r:id="rId12"/>
  </externalReferences>
  <definedNames>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6">'5.1.2 CPA Formulae'!$A$1:$BO$155</definedName>
    <definedName name="Sort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68" l="1"/>
  <c r="J23" i="68"/>
  <c r="H23" i="68"/>
  <c r="K23" i="68" s="1"/>
  <c r="F23" i="68"/>
  <c r="R22" i="68"/>
  <c r="J22" i="68"/>
  <c r="H22" i="68"/>
  <c r="K22" i="68" s="1"/>
  <c r="F22" i="68"/>
  <c r="R21" i="68"/>
  <c r="J21" i="68"/>
  <c r="H21" i="68"/>
  <c r="K21" i="68" s="1"/>
  <c r="F21" i="68"/>
  <c r="R20" i="68"/>
  <c r="J20" i="68"/>
  <c r="H20" i="68"/>
  <c r="K20" i="68" s="1"/>
  <c r="F20" i="68"/>
  <c r="R19" i="68"/>
  <c r="J19" i="68"/>
  <c r="H19" i="68"/>
  <c r="K19" i="68" s="1"/>
  <c r="F19" i="68"/>
  <c r="R18" i="68"/>
  <c r="J18" i="68"/>
  <c r="H18" i="68"/>
  <c r="K18" i="68" s="1"/>
  <c r="F18" i="68"/>
  <c r="R17" i="68"/>
  <c r="J17" i="68"/>
  <c r="H17" i="68"/>
  <c r="K17" i="68" s="1"/>
  <c r="F17" i="68"/>
  <c r="R24" i="63"/>
  <c r="J24" i="63"/>
  <c r="H24" i="63"/>
  <c r="K24" i="63" s="1"/>
  <c r="F24" i="63"/>
  <c r="R21" i="64"/>
  <c r="J21" i="64"/>
  <c r="H21" i="64"/>
  <c r="K21" i="64" s="1"/>
  <c r="F21" i="64"/>
  <c r="L21" i="64" l="1"/>
  <c r="M21" i="64" s="1"/>
  <c r="N21" i="64" s="1"/>
  <c r="L22" i="68"/>
  <c r="K24" i="68"/>
  <c r="K25" i="68" s="1"/>
  <c r="D12" i="62" s="1"/>
  <c r="F24" i="68"/>
  <c r="F25" i="68" s="1"/>
  <c r="E12" i="62" s="1"/>
  <c r="J24" i="68"/>
  <c r="J25" i="68" s="1"/>
  <c r="C12" i="62" s="1"/>
  <c r="L24" i="63"/>
  <c r="M24" i="63" s="1"/>
  <c r="N24" i="63" s="1"/>
  <c r="L18" i="68"/>
  <c r="M18" i="68" s="1"/>
  <c r="N18" i="68" s="1"/>
  <c r="L21" i="68"/>
  <c r="M21" i="68" s="1"/>
  <c r="N21" i="68" s="1"/>
  <c r="L23" i="68"/>
  <c r="M23" i="68" s="1"/>
  <c r="N23" i="68" s="1"/>
  <c r="M22" i="68"/>
  <c r="N22" i="68" s="1"/>
  <c r="L19" i="68"/>
  <c r="M19" i="68" s="1"/>
  <c r="N19" i="68" s="1"/>
  <c r="L20" i="68"/>
  <c r="M20" i="68" s="1"/>
  <c r="N20" i="68" s="1"/>
  <c r="L17" i="68"/>
  <c r="L24" i="68" l="1"/>
  <c r="L25" i="68" s="1"/>
  <c r="F12" i="62" s="1"/>
  <c r="M17" i="68"/>
  <c r="B149" i="5"/>
  <c r="B138" i="5"/>
  <c r="B127" i="5"/>
  <c r="B116" i="5"/>
  <c r="B105" i="5"/>
  <c r="B94" i="5"/>
  <c r="B83" i="5"/>
  <c r="B72" i="5"/>
  <c r="B61" i="5"/>
  <c r="B50" i="5"/>
  <c r="C20" i="5"/>
  <c r="C19" i="5"/>
  <c r="C18" i="5"/>
  <c r="C17" i="5"/>
  <c r="C16" i="5"/>
  <c r="C15" i="5"/>
  <c r="C14" i="5"/>
  <c r="C13" i="5"/>
  <c r="C12" i="5"/>
  <c r="C11" i="5"/>
  <c r="C4" i="5"/>
  <c r="C3" i="5"/>
  <c r="C2" i="5"/>
  <c r="C1" i="5"/>
  <c r="M24" i="68" l="1"/>
  <c r="M25" i="68" s="1"/>
  <c r="N17" i="68"/>
  <c r="F17" i="63"/>
  <c r="F20" i="64"/>
  <c r="F19" i="64"/>
  <c r="F18" i="64"/>
  <c r="F17" i="64"/>
  <c r="R20" i="64"/>
  <c r="J20" i="64"/>
  <c r="H20" i="64"/>
  <c r="K20" i="64" s="1"/>
  <c r="R19" i="64"/>
  <c r="J19" i="64"/>
  <c r="H19" i="64"/>
  <c r="K19" i="64" s="1"/>
  <c r="R18" i="64"/>
  <c r="J18" i="64"/>
  <c r="H18" i="64"/>
  <c r="K18" i="64" s="1"/>
  <c r="R17" i="64"/>
  <c r="J17" i="64"/>
  <c r="H17" i="64"/>
  <c r="K17" i="64" s="1"/>
  <c r="N24" i="68" l="1"/>
  <c r="N25" i="68" s="1"/>
  <c r="F22" i="64"/>
  <c r="F23" i="64" s="1"/>
  <c r="E11" i="62" s="1"/>
  <c r="J22" i="64"/>
  <c r="J23" i="64" s="1"/>
  <c r="L19" i="64"/>
  <c r="M19" i="64" s="1"/>
  <c r="L18" i="64"/>
  <c r="M18" i="64" s="1"/>
  <c r="N18" i="64" s="1"/>
  <c r="L20" i="64"/>
  <c r="M20" i="64" s="1"/>
  <c r="N20" i="64" s="1"/>
  <c r="K22" i="64"/>
  <c r="K23" i="64" s="1"/>
  <c r="D11" i="62" s="1"/>
  <c r="L17" i="64"/>
  <c r="N19" i="64" l="1"/>
  <c r="L22" i="64"/>
  <c r="L23" i="64" s="1"/>
  <c r="F11" i="62" s="1"/>
  <c r="M17" i="64"/>
  <c r="M22" i="64" s="1"/>
  <c r="M23" i="64" s="1"/>
  <c r="N17" i="64" l="1"/>
  <c r="N22" i="64" s="1"/>
  <c r="N23" i="64" s="1"/>
  <c r="R25" i="63" l="1"/>
  <c r="H25" i="63"/>
  <c r="R23" i="63"/>
  <c r="J23" i="63"/>
  <c r="H23" i="63"/>
  <c r="K23" i="63" s="1"/>
  <c r="F23" i="63"/>
  <c r="R22" i="63"/>
  <c r="J22" i="63"/>
  <c r="H22" i="63"/>
  <c r="K22" i="63" s="1"/>
  <c r="F22" i="63"/>
  <c r="R21" i="63"/>
  <c r="J21" i="63"/>
  <c r="H21" i="63"/>
  <c r="K21" i="63" s="1"/>
  <c r="F21" i="63"/>
  <c r="R20" i="63"/>
  <c r="J20" i="63"/>
  <c r="H20" i="63"/>
  <c r="K20" i="63" s="1"/>
  <c r="F20" i="63"/>
  <c r="R19" i="63"/>
  <c r="J19" i="63"/>
  <c r="H19" i="63"/>
  <c r="K19" i="63" s="1"/>
  <c r="F19" i="63"/>
  <c r="R18" i="63"/>
  <c r="J18" i="63"/>
  <c r="H18" i="63"/>
  <c r="K18" i="63" s="1"/>
  <c r="F18" i="63"/>
  <c r="R17" i="63"/>
  <c r="J17" i="63"/>
  <c r="H17" i="63"/>
  <c r="K17" i="63" s="1"/>
  <c r="C3" i="62"/>
  <c r="C1" i="62"/>
  <c r="C2" i="62"/>
  <c r="C4" i="62"/>
  <c r="F25" i="63" l="1"/>
  <c r="F27" i="63" s="1"/>
  <c r="E10" i="62" s="1"/>
  <c r="E13" i="62" s="1"/>
  <c r="E14" i="62" s="1"/>
  <c r="J25" i="63"/>
  <c r="J27" i="63" s="1"/>
  <c r="L19" i="63"/>
  <c r="M19" i="63" s="1"/>
  <c r="N19" i="63" s="1"/>
  <c r="L22" i="63"/>
  <c r="M22" i="63" s="1"/>
  <c r="N22" i="63" s="1"/>
  <c r="L23" i="63"/>
  <c r="M23" i="63" s="1"/>
  <c r="N23" i="63" s="1"/>
  <c r="L18" i="63"/>
  <c r="M18" i="63" s="1"/>
  <c r="N18" i="63" s="1"/>
  <c r="L21" i="63"/>
  <c r="M21" i="63" s="1"/>
  <c r="N21" i="63" s="1"/>
  <c r="L17" i="63"/>
  <c r="K25" i="63"/>
  <c r="K27" i="63" s="1"/>
  <c r="D10" i="62" s="1"/>
  <c r="D13" i="62" s="1"/>
  <c r="D14" i="62" s="1"/>
  <c r="L20" i="63"/>
  <c r="C11" i="62" l="1"/>
  <c r="C10" i="62"/>
  <c r="L25" i="63"/>
  <c r="L27" i="63" s="1"/>
  <c r="F10" i="62" s="1"/>
  <c r="F13" i="62" s="1"/>
  <c r="M17" i="63"/>
  <c r="M20" i="63"/>
  <c r="N20" i="63" s="1"/>
  <c r="F14" i="62" l="1"/>
  <c r="C20" i="16"/>
  <c r="C13" i="62"/>
  <c r="C14" i="62" s="1"/>
  <c r="M25" i="63"/>
  <c r="M27" i="63" s="1"/>
  <c r="N17" i="63"/>
  <c r="N25" i="63" s="1"/>
  <c r="N27" i="63" s="1"/>
  <c r="C2" i="35" l="1"/>
  <c r="D15" i="62" l="1"/>
  <c r="C15" i="62"/>
  <c r="C2" i="26"/>
  <c r="C1" i="26"/>
  <c r="C4" i="61"/>
  <c r="C3" i="61"/>
  <c r="C2" i="61"/>
  <c r="C1" i="61"/>
  <c r="C3" i="35"/>
  <c r="C3" i="26"/>
  <c r="C4" i="35"/>
  <c r="C18" i="16"/>
  <c r="C4" i="55" s="1"/>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 i="55"/>
  <c r="C2" i="55"/>
  <c r="Q80" i="55" l="1"/>
  <c r="K80" i="55"/>
  <c r="O80" i="55"/>
  <c r="P31" i="55"/>
  <c r="P48" i="55" s="1"/>
  <c r="P50" i="55" s="1"/>
  <c r="L40" i="55"/>
  <c r="Q48" i="55"/>
  <c r="Q50" i="55" s="1"/>
  <c r="L48" i="55"/>
  <c r="L50" i="55" s="1"/>
  <c r="N80" i="55"/>
  <c r="O48" i="55"/>
  <c r="O50" i="55" s="1"/>
  <c r="M80" i="55"/>
  <c r="N31" i="55"/>
  <c r="N48" i="55" s="1"/>
  <c r="N50" i="55" s="1"/>
  <c r="L80" i="55"/>
  <c r="E15" i="62" l="1"/>
  <c r="F15" i="62" l="1"/>
  <c r="C28" i="16" s="1"/>
</calcChain>
</file>

<file path=xl/sharedStrings.xml><?xml version="1.0" encoding="utf-8"?>
<sst xmlns="http://schemas.openxmlformats.org/spreadsheetml/2006/main" count="1300" uniqueCount="393">
  <si>
    <t>Enquiry No.</t>
  </si>
  <si>
    <t>Package Name:</t>
  </si>
  <si>
    <t>Tenderer's Name:</t>
  </si>
  <si>
    <t>Category of Offer ( Main Offer Only):</t>
  </si>
  <si>
    <t>Main Offer Only</t>
  </si>
  <si>
    <t>READ ME</t>
  </si>
  <si>
    <t>Read these notes BEFORE you commence input  to this workbook. Changes may not be made to this workbook. No columns may be removed, edited, added or changed on this workbook.</t>
  </si>
  <si>
    <t>Only The Main Offer shall be accepted. No alternative offers are accepted. There must be a separate Excel and PDF file for the main offer.</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</si>
  <si>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</si>
  <si>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NOTE:  ALL CALCULATIONS ARE THE RESPONSIBILITY OF THE TENDERER, AND MUST BE CHECKED THOROUGHLY.  ANY DISCREPANCY FOUND IN THE CALCULATIONS IN THIS WORKBOOK MUST BE BROUGHT TO THE ATTENTION OF NTCSA, THROUGH THE DESIGNATED BUYER!</t>
  </si>
  <si>
    <t>This workbook contains the following sheets:</t>
  </si>
  <si>
    <t>Read Me</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</si>
  <si>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 for this price list and.</t>
    </r>
    <r>
      <rPr>
        <sz val="12"/>
        <rFont val="Arial"/>
        <family val="2"/>
      </rPr>
      <t>This contract is an "as and when" required contract. The units quantities herein are estimates only and are non-committal.</t>
    </r>
  </si>
  <si>
    <t>Tender Cover Sheet</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</si>
  <si>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</si>
  <si>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5.1.0 Preamble</t>
  </si>
  <si>
    <t>This sheet provides general guidelines for this section.</t>
  </si>
  <si>
    <t>5.1.1 Pricing</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</si>
  <si>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</si>
  <si>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t>5.1.2 CPA Formulae</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</si>
  <si>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NTCSA to form part of any CPA formulae.</t>
    </r>
  </si>
  <si>
    <t>Conventions used in this workbook</t>
  </si>
  <si>
    <t>The following conventions have been used in this workbook to facilitate its accurate use:</t>
  </si>
  <si>
    <t>Only Light Green highlighted cells are to be inputted by the Tenderer.</t>
  </si>
  <si>
    <t>There will be no inputting in Grey highlighted cells.</t>
  </si>
  <si>
    <t>PRICING INFORMATION</t>
  </si>
  <si>
    <t>ENQUIRY No.</t>
  </si>
  <si>
    <t>NAME OF PACKAGE:</t>
  </si>
  <si>
    <t xml:space="preserve">TENDERER’S NAME:  </t>
  </si>
  <si>
    <t>CATEGORY OF OFFER (MAIN OFFER ONLY):</t>
  </si>
  <si>
    <t>TENDERED PRICE:  IN ZAR</t>
  </si>
  <si>
    <t>(excluding VAT)</t>
  </si>
  <si>
    <t>RAND VALUE IN WORDS</t>
  </si>
  <si>
    <t>[Price in Words]</t>
  </si>
  <si>
    <t>(including VAT)</t>
  </si>
  <si>
    <t>DATE :</t>
  </si>
  <si>
    <t>FULL NAMES OF SIGNATORY:</t>
  </si>
  <si>
    <t>DESIGNATION OF SIGNATORY:</t>
  </si>
  <si>
    <t>SIGNATURE :</t>
  </si>
  <si>
    <t xml:space="preserve"> </t>
  </si>
  <si>
    <t>Category of Offer:</t>
  </si>
  <si>
    <t xml:space="preserve">5.1.0 PREAMBLE TO PRICE SCHEDULE </t>
  </si>
  <si>
    <r>
      <t>The Price Schedule provides the basis of valuation, price adjustment (CPA) formulae and information for general contract progress monitoring. This contract is an "as and when" required contract.</t>
    </r>
    <r>
      <rPr>
        <sz val="12"/>
        <color rgb="FFFF0000"/>
        <rFont val="Arial"/>
        <family val="2"/>
      </rPr>
      <t>The tender will be awarded to a single supplier for this price list.</t>
    </r>
    <r>
      <rPr>
        <sz val="12"/>
        <rFont val="Arial"/>
        <family val="2"/>
      </rPr>
      <t>The units quantities herein are estimates only and are non-committal.  No alternative offers are accepted.</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</si>
  <si>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</si>
  <si>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The Prices are the amounts stated in the price column of the Price Schedule.  Where an estimated quantity is stated for an item in the Price Schedule, the Price is calculated by multiplying the estimated quantity by the rate.</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</si>
  <si>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</si>
  <si>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t>The total of the prices must include for all direct and indirect costs, overheads, profit on costs, risks, liabilities, obligations, etc. relative to the contract.</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</si>
  <si>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</si>
  <si>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</si>
  <si>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 xml:space="preserve"> Please note, that the Tenderer is to input the VAT amount as no formulae has been provided for the VAT portion.</t>
  </si>
  <si>
    <t>All worksheets in this Pricing Schedule are to be submitted. Tenderers are not allowed to ommit a worksheet. If specifically worksheets, 5.1.1 or 5.1.2 are ommited, it will be deemed that CPA  are not applicable to this tender. Rate of exchange (ROE) cannot be accepted by NTCSA to form part of any CPA formulae.</t>
  </si>
  <si>
    <t>5.1.1. Pricing</t>
  </si>
  <si>
    <t>NOTES:</t>
  </si>
  <si>
    <t>Local Currency</t>
  </si>
  <si>
    <t>Foreign Currency</t>
  </si>
  <si>
    <t>Local + Foreign</t>
  </si>
  <si>
    <t>CPA</t>
  </si>
  <si>
    <t>Line No.</t>
  </si>
  <si>
    <t>Activity description</t>
  </si>
  <si>
    <t>Unit of measure</t>
  </si>
  <si>
    <t>Estimated Quantities</t>
  </si>
  <si>
    <t>Tendered Rates (ZAR)</t>
  </si>
  <si>
    <t>Total Tendered Value (ZAR)</t>
  </si>
  <si>
    <t>Currency Code (See Sheet 5.1.4 Rate of Exchange)</t>
  </si>
  <si>
    <t>RoE Currency 1,00 = ZAR</t>
  </si>
  <si>
    <t>Unit Price in Foreign Currency</t>
  </si>
  <si>
    <t>Total Foreign Price in Foreign Currency</t>
  </si>
  <si>
    <t>Total Foreign Price in Local Currency (ZAR)</t>
  </si>
  <si>
    <t>Tendered Price Excld. Vat (ZAR)</t>
  </si>
  <si>
    <t xml:space="preserve">Vat </t>
  </si>
  <si>
    <t>Tendered Price Including Vat (ZAR)</t>
  </si>
  <si>
    <t>CPA Formula No.
(See Sheet 5.1.2)</t>
  </si>
  <si>
    <t>CPA Description
(See Sheet 5.1.2)</t>
  </si>
  <si>
    <t>Table 1</t>
  </si>
  <si>
    <r>
      <t>Services</t>
    </r>
    <r>
      <rPr>
        <b/>
        <sz val="10"/>
        <color rgb="FFFF0000"/>
        <rFont val="Arial"/>
        <family val="2"/>
      </rPr>
      <t>(Including OHS cost)</t>
    </r>
  </si>
  <si>
    <t>SLA as detailed in section 3.5.2  of 240-135089195</t>
  </si>
  <si>
    <t>Months</t>
  </si>
  <si>
    <t>ZAR</t>
  </si>
  <si>
    <t xml:space="preserve">Major Upgrade </t>
  </si>
  <si>
    <t>(1xPer Annum)</t>
  </si>
  <si>
    <t xml:space="preserve">Ad hoc Support  (Planning/Engineering) </t>
  </si>
  <si>
    <t>Per Hour</t>
  </si>
  <si>
    <t xml:space="preserve">Ad hoc Support (Technical/Operations) </t>
  </si>
  <si>
    <t xml:space="preserve">Ad hoc Support (Installation &amp; Commissioning including SHEQ) </t>
  </si>
  <si>
    <t>Ad hoc Support (Project Management)</t>
  </si>
  <si>
    <t>Adhoc SHEQ Support</t>
  </si>
  <si>
    <t>Operating Regulations for High Voltage System (ORHVS)</t>
  </si>
  <si>
    <t>TOTAL</t>
  </si>
  <si>
    <t>Total Tendered Value</t>
  </si>
  <si>
    <t>Must agree with Price (Excl. VAT) on Tender Cover Page</t>
  </si>
  <si>
    <t>Must agree with Price (Incl. VAT) on Tender Cover Page</t>
  </si>
  <si>
    <t>Table 2</t>
  </si>
  <si>
    <r>
      <t>Training 240-135089195 Section 3.8</t>
    </r>
    <r>
      <rPr>
        <b/>
        <sz val="10"/>
        <color rgb="FFFF0000"/>
        <rFont val="Arial"/>
        <family val="2"/>
      </rPr>
      <t>(Including OHS cost)</t>
    </r>
  </si>
  <si>
    <t>Design Engineer</t>
  </si>
  <si>
    <t>Per Attendee</t>
  </si>
  <si>
    <t>Planning Engineer</t>
  </si>
  <si>
    <t>Installation Technician</t>
  </si>
  <si>
    <t>Network Management Center Support Technician</t>
  </si>
  <si>
    <t>Maintenance Technician</t>
  </si>
  <si>
    <t xml:space="preserve">Total </t>
  </si>
  <si>
    <t>Table 3</t>
  </si>
  <si>
    <t>OEM Fees for Repair/Raplcement 240-135089195 3.5.2.5 &amp; 240-128505297 Section 4.3, 4.6, 4.7</t>
  </si>
  <si>
    <t>Small  size multiplexer</t>
  </si>
  <si>
    <t>Once-off</t>
  </si>
  <si>
    <t>Medium size multiplexer</t>
  </si>
  <si>
    <t>Large size multiplexer</t>
  </si>
  <si>
    <t>Network Management System</t>
  </si>
  <si>
    <t>Network Simulator</t>
  </si>
  <si>
    <t>Security Management System</t>
  </si>
  <si>
    <t>Any other OEM fees not listed above</t>
  </si>
  <si>
    <t>5.1.2 CONTRACT PRICE ADJUSTMENT (CPA) FOR INFLATION</t>
  </si>
  <si>
    <t>No.</t>
  </si>
  <si>
    <t>Formula Code</t>
  </si>
  <si>
    <t>Summary of the description of the Tenderer's Formulae</t>
  </si>
  <si>
    <t>Fixed</t>
  </si>
  <si>
    <t xml:space="preserve">Firm and Fixed </t>
  </si>
  <si>
    <r>
      <t>Prices are 100 % fixed and firm. CPA is not applicable</t>
    </r>
    <r>
      <rPr>
        <sz val="10"/>
        <color indexed="10"/>
        <rFont val="Arial"/>
        <family val="2"/>
      </rPr>
      <t xml:space="preserve">. </t>
    </r>
    <r>
      <rPr>
        <b/>
        <sz val="10"/>
        <color indexed="10"/>
        <rFont val="Arial"/>
        <family val="2"/>
      </rPr>
      <t/>
    </r>
  </si>
  <si>
    <t>A1</t>
  </si>
  <si>
    <t>Tenderer's description of Multiple Formulae</t>
  </si>
  <si>
    <t>Type in the description of each formula in the tables below</t>
  </si>
  <si>
    <t>A</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</si>
  <si>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</si>
  <si>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</si>
  <si>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</si>
  <si>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</si>
  <si>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</si>
  <si>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</si>
  <si>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</si>
  <si>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</si>
  <si>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</si>
  <si>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</si>
  <si>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</si>
  <si>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</si>
  <si>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</si>
  <si>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</si>
  <si>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</si>
  <si>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</si>
  <si>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</si>
  <si>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Prices will be fixed for the first twelve (12) months after contract signing date and CPA will be applicable and will be applied on the contract 16 months from base date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</si>
  <si>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</si>
  <si>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</si>
  <si>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</si>
  <si>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</si>
  <si>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</si>
  <si>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</si>
  <si>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</si>
  <si>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</si>
  <si>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</si>
  <si>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</si>
  <si>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</si>
  <si>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</si>
  <si>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</si>
  <si>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</si>
  <si>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</si>
  <si>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</si>
  <si>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</si>
  <si>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</si>
  <si>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</si>
  <si>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</si>
  <si>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</si>
  <si>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</si>
  <si>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</si>
  <si>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</si>
  <si>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</si>
  <si>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</si>
  <si>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</si>
  <si>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</si>
  <si>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</si>
  <si>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</si>
  <si>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</si>
  <si>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</si>
  <si>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</si>
  <si>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</si>
  <si>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</si>
  <si>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</si>
  <si>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</si>
  <si>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</si>
  <si>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</si>
  <si>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</si>
  <si>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</si>
  <si>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</si>
  <si>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</si>
  <si>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</si>
  <si>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</si>
  <si>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</si>
  <si>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</si>
  <si>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</si>
  <si>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</si>
  <si>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</si>
  <si>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</si>
  <si>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</si>
  <si>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</si>
  <si>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</si>
  <si>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</si>
  <si>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</si>
  <si>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</si>
  <si>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</si>
  <si>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</si>
  <si>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</si>
  <si>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</si>
  <si>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</si>
  <si>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</si>
  <si>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</si>
  <si>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</si>
  <si>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</si>
  <si>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</si>
  <si>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</si>
  <si>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</si>
  <si>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</si>
  <si>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</si>
  <si>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</si>
  <si>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</si>
  <si>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</si>
  <si>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</si>
  <si>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</si>
  <si>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</si>
  <si>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</si>
  <si>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</si>
  <si>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</si>
  <si>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</si>
  <si>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</si>
  <si>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</si>
  <si>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</si>
  <si>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</si>
  <si>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</si>
  <si>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</si>
  <si>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</si>
  <si>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</si>
  <si>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</si>
  <si>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</si>
  <si>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</si>
  <si>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</si>
  <si>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</si>
  <si>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</si>
  <si>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</si>
  <si>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</si>
  <si>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</si>
  <si>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</si>
  <si>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 xml:space="preserve">5.1.4. PS 5 </t>
  </si>
  <si>
    <t>The exchange rates inputted below must be the same as per Worksheet 5.1.6   Exchange Rates.</t>
  </si>
  <si>
    <t>Description</t>
  </si>
  <si>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</si>
  <si>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</si>
  <si>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</si>
  <si>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</si>
  <si>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</si>
  <si>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</si>
  <si>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</si>
  <si>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</si>
  <si>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</si>
  <si>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</si>
  <si>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</si>
  <si>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</si>
  <si>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</si>
  <si>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</si>
  <si>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</si>
  <si>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</si>
  <si>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</si>
  <si>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</si>
  <si>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</si>
  <si>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</si>
  <si>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</si>
  <si>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</si>
  <si>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</si>
  <si>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</si>
  <si>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</si>
  <si>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</si>
  <si>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</si>
  <si>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</si>
  <si>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</si>
  <si>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</si>
  <si>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</si>
  <si>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</si>
  <si>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</si>
  <si>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</si>
  <si>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</si>
  <si>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</si>
  <si>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</si>
  <si>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</si>
  <si>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</si>
  <si>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</si>
  <si>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</si>
  <si>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</si>
  <si>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</si>
  <si>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</si>
  <si>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29: TOTAL PRICE DELIVERED TO SITE (EXCL VAT)</t>
  </si>
  <si>
    <t>(15+22+25+28)</t>
  </si>
  <si>
    <t>30. VAT</t>
  </si>
  <si>
    <t>31: TOTAL  PRICE DELIVERED TO SITE (INCLD) VAT</t>
  </si>
  <si>
    <t>(29+30)</t>
  </si>
  <si>
    <t>Must agree with Price (Including VAT) on Tender Cover Page</t>
  </si>
  <si>
    <t xml:space="preserve">                </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</si>
  <si>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</si>
  <si>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</si>
  <si>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</si>
  <si>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</si>
  <si>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</si>
  <si>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</si>
  <si>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</si>
  <si>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PRICE DELIVERED TO PORT R.S.A. (LINE 5)</t>
  </si>
  <si>
    <t>(In Foreign Currency)</t>
  </si>
  <si>
    <t>32: CURRENCY A   1 ZAR=............</t>
  </si>
  <si>
    <t>(FOB)</t>
  </si>
  <si>
    <t>33: CURRENCY B   1 ZAR=............</t>
  </si>
  <si>
    <t>34: CURRENCY C   1 ZAR=............</t>
  </si>
  <si>
    <t>35: CURRENCY D   1 ZAR=............</t>
  </si>
  <si>
    <t>(FREIGHT)</t>
  </si>
  <si>
    <t>36: CURRENCY E   1 ZAR=............</t>
  </si>
  <si>
    <t>(INSURANCE)</t>
  </si>
  <si>
    <t xml:space="preserve">37: TOTAL F.O.B. PRICE </t>
  </si>
  <si>
    <t>(5=32+33+34+35+36)</t>
  </si>
  <si>
    <t>PRICE EXPATRIATE LABOUR (LINE 25)</t>
  </si>
  <si>
    <t>38: CURRENCY A   1 ZAR=............</t>
  </si>
  <si>
    <t>39: CURRENCY B   1 ZAR=............</t>
  </si>
  <si>
    <t>40: CURRENCY C   1 ZAR=............</t>
  </si>
  <si>
    <t>41: CURRENCY D   1 ZAR=............</t>
  </si>
  <si>
    <t>42: CURRENCY E   1 ZAR=.............</t>
  </si>
  <si>
    <t xml:space="preserve">43.TOTAL PRICE EXPATRIATE LABOUR </t>
  </si>
  <si>
    <t>(24=38+39+40+41+42)</t>
  </si>
  <si>
    <t>PRICE OVERSEAS ENGINEERING SERVICES (LINE 27)</t>
  </si>
  <si>
    <t>44: CURRENCY A   1 ZAR=............</t>
  </si>
  <si>
    <t>45: CURRENCY B   1 ZAR=............</t>
  </si>
  <si>
    <t>46: CURRENCY C   1 ZAR=............</t>
  </si>
  <si>
    <t>47: CURRENCY D   1 ZAR=............</t>
  </si>
  <si>
    <t>48: CURRENCY E   1 ZAR=.............</t>
  </si>
  <si>
    <t xml:space="preserve">49: TOTAL PRICE OVERSEAS ENGINEERING SERVICES (LINE 26) </t>
  </si>
  <si>
    <t>(26=44+45+46+47+48)</t>
  </si>
  <si>
    <t>50: FOREIGN CONTENT OF TOTAL PRICE</t>
  </si>
  <si>
    <t>(37+43+49)</t>
  </si>
  <si>
    <t>SIGNATURE...................................................................</t>
  </si>
  <si>
    <t>CAPACITY........................................................................</t>
  </si>
  <si>
    <t xml:space="preserve">5.1.3 Summary </t>
  </si>
  <si>
    <t>Manual input required</t>
  </si>
  <si>
    <t>All prices in ZAR</t>
  </si>
  <si>
    <t>Table No.</t>
  </si>
  <si>
    <t>Section Description</t>
  </si>
  <si>
    <t>Total Foreign Currency</t>
  </si>
  <si>
    <t>Total Foreign Currency (ZAR)</t>
  </si>
  <si>
    <t>Local</t>
  </si>
  <si>
    <t xml:space="preserve">Total Tendered Value </t>
  </si>
  <si>
    <t>Services</t>
  </si>
  <si>
    <t>Training</t>
  </si>
  <si>
    <t>OEM Fees</t>
  </si>
  <si>
    <t>TOTAL PRICE EXCLUDING VAT</t>
  </si>
  <si>
    <t>SOUTH AFRICAN VAT - ON IMPORTED GOODS</t>
  </si>
  <si>
    <t>TOTAL PRICES INCLUDING VAT</t>
  </si>
  <si>
    <t>5.1.4 EXCHANGE RATES FOR MULTIPLE CURRENCIES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</si>
  <si>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</si>
  <si>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</si>
  <si>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</si>
  <si>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</si>
  <si>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</si>
  <si>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</si>
  <si>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</si>
  <si>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</si>
  <si>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</si>
  <si>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</si>
  <si>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</si>
  <si>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</si>
  <si>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</si>
  <si>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No</t>
  </si>
  <si>
    <t>Currency Description</t>
  </si>
  <si>
    <t>Code</t>
  </si>
  <si>
    <t>Exchange Rate
Currency 1,00 = R Amount</t>
  </si>
  <si>
    <t>Payment Method 1a, 1b or 2</t>
  </si>
  <si>
    <t>Source</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</si>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</sst>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 #,##0.00_);_(&quot;$&quot;* \(#,##0.00\);_(&quot;$&quot;* &quot;-&quot;??_);_(@_)"/>
    <numFmt numFmtId="165" formatCode="_(* #,##0.00_);_(* \(#,##0.00\);_(* &quot;-&quot;??_);_(@_)"/>
    <numFmt numFmtId="166" formatCode="_ &quot;R&quot;\ * #,##0.00_ ;_ &quot;R&quot;\ * \-#,##0.00_ ;_ &quot;R&quot;\ * &quot;-&quot;??_ ;_ @_ "/>
    <numFmt numFmtId="167" formatCode="_ * #,##0.00_ ;_ * \-#,##0.00_ ;_ * &quot;-&quot;??_ ;_ @_ "/>
    <numFmt numFmtId="168" formatCode="&quot;R&quot;\ #,##0.000000"/>
    <numFmt numFmtId="169" formatCode="mmm\-yyyy"/>
    <numFmt numFmtId="170" formatCode="#,##0.000"/>
    <numFmt numFmtId="171" formatCode="###\ ###\ ##0\ \ &quot;RAND&quot;;\-###\ ###\ ##0\ &quot;RAND&quot;"/>
    <numFmt numFmtId="172" formatCode="_(* #,##0.0000_);_(* \(#,##0.0000\);_(* &quot;-&quot;??_);_(@_)"/>
    <numFmt numFmtId="173" formatCode="[$-409]mmm\-yy;@"/>
    <numFmt numFmtId="174" formatCode="0."/>
    <numFmt numFmtId="175" formatCode="0.000_)"/>
    <numFmt numFmtId="176" formatCode="[$R-436]\ #,##0.00"/>
    <numFmt numFmtId="177" formatCode="_ &quot;R&quot;* #,##0.00_ ;_ &quot;R&quot;* \-#,##0.00_ ;_ &quot;R&quot;* &quot;-&quot;??_ ;_ @_ "/>
    <numFmt numFmtId="178" formatCode="_ * #,##0.00_)_£_ ;_ * \(#,##0.00\)_£_ ;_ * &quot;-&quot;??_)_£_ ;_ @_ "/>
    <numFmt numFmtId="179" formatCode="#,##0.0_);\(#,##0.0\)"/>
    <numFmt numFmtId="180" formatCode="0.00_)"/>
    <numFmt numFmtId="181" formatCode="&quot;See Note &quot;\ #"/>
    <numFmt numFmtId="182" formatCode="\$\ #,##0"/>
    <numFmt numFmtId="183" formatCode="&quot;R&quot;\ #,##0.00"/>
    <numFmt numFmtId="184" formatCode="dd\-mmmm\-yyyy"/>
  </numFmts>
  <fonts count="85" x14ac:knownFonts="1">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sz val="12"/>
      <name val="Times New Roman"/>
      <family val="1"/>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i/>
      <sz val="14"/>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6"/>
      <name val="Arial"/>
      <family val="2"/>
    </font>
    <font>
      <b/>
      <sz val="10"/>
      <color indexed="8"/>
      <name val="Arial"/>
      <family val="2"/>
    </font>
    <font>
      <b/>
      <sz val="12"/>
      <color indexed="60"/>
      <name val="Arial"/>
      <family val="2"/>
    </font>
    <font>
      <b/>
      <sz val="14"/>
      <color indexed="8"/>
      <name val="Arial"/>
      <family val="2"/>
    </font>
    <font>
      <u/>
      <sz val="12"/>
      <color indexed="12"/>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sz val="10"/>
      <color theme="1"/>
      <name val="Arial"/>
      <family val="2"/>
    </font>
    <font>
      <b/>
      <sz val="10"/>
      <color indexed="9"/>
      <name val="Arial"/>
      <family val="2"/>
    </font>
    <font>
      <sz val="12"/>
      <color rgb="FFFF0000"/>
      <name val="Arial"/>
      <family val="2"/>
    </font>
    <font>
      <b/>
      <sz val="10"/>
      <color theme="1"/>
      <name val="Arial"/>
      <family val="2"/>
    </font>
    <font>
      <b/>
      <sz val="16"/>
      <color indexed="10"/>
      <name val="Arial"/>
      <family val="2"/>
    </font>
    <font>
      <sz val="16"/>
      <color indexed="10"/>
      <name val="Arial"/>
      <family val="2"/>
    </font>
    <font>
      <b/>
      <sz val="10"/>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308">
    <xf numFmtId="0" fontId="0" fillId="0" borderId="0"/>
    <xf numFmtId="0" fontId="2" fillId="0" borderId="0"/>
    <xf numFmtId="0" fontId="13" fillId="0" borderId="0"/>
    <xf numFmtId="0" fontId="52" fillId="0" borderId="0">
      <alignment vertical="top"/>
    </xf>
    <xf numFmtId="0" fontId="53" fillId="0" borderId="0">
      <alignment horizontal="left" vertical="top" wrapText="1"/>
    </xf>
    <xf numFmtId="0" fontId="9" fillId="0" borderId="0"/>
    <xf numFmtId="0" fontId="54" fillId="0" borderId="0">
      <alignment horizontal="left" vertical="top" wrapText="1"/>
    </xf>
    <xf numFmtId="0" fontId="52" fillId="0" borderId="0">
      <alignment vertical="top"/>
    </xf>
    <xf numFmtId="0" fontId="52" fillId="0" borderId="0">
      <alignment vertical="top"/>
    </xf>
    <xf numFmtId="0" fontId="55" fillId="0" borderId="0">
      <alignment horizontal="left" vertical="top" wrapText="1"/>
    </xf>
    <xf numFmtId="0" fontId="28" fillId="2" borderId="0" applyNumberFormat="0" applyBorder="0" applyAlignment="0" applyProtection="0"/>
    <xf numFmtId="0" fontId="28"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6" fillId="0" borderId="0">
      <alignment horizontal="center" wrapText="1"/>
      <protection locked="0"/>
    </xf>
    <xf numFmtId="0" fontId="30" fillId="3" borderId="0" applyNumberFormat="0" applyBorder="0" applyAlignment="0" applyProtection="0"/>
    <xf numFmtId="0" fontId="30" fillId="3" borderId="0" applyNumberFormat="0" applyBorder="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2" fillId="21" borderId="2" applyNumberFormat="0" applyAlignment="0" applyProtection="0"/>
    <xf numFmtId="0" fontId="32" fillId="21" borderId="2" applyNumberFormat="0" applyAlignment="0" applyProtection="0"/>
    <xf numFmtId="165" fontId="2" fillId="0" borderId="0" applyFont="0" applyFill="0" applyBorder="0" applyAlignment="0" applyProtection="0"/>
    <xf numFmtId="175" fontId="57" fillId="0" borderId="0"/>
    <xf numFmtId="175" fontId="57" fillId="0" borderId="0"/>
    <xf numFmtId="175" fontId="57" fillId="0" borderId="0"/>
    <xf numFmtId="175" fontId="57" fillId="0" borderId="0"/>
    <xf numFmtId="175" fontId="57" fillId="0" borderId="0"/>
    <xf numFmtId="175" fontId="57" fillId="0" borderId="0"/>
    <xf numFmtId="175" fontId="57" fillId="0" borderId="0"/>
    <xf numFmtId="175" fontId="57" fillId="0" borderId="0"/>
    <xf numFmtId="167"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6" fontId="13" fillId="22"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78" fontId="2" fillId="0" borderId="0" applyFont="0" applyFill="0" applyBorder="0" applyAlignment="0" applyProtection="0"/>
    <xf numFmtId="0" fontId="13" fillId="22"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8" fillId="22" borderId="0" applyFont="0" applyFill="0" applyBorder="0" applyAlignment="0" applyProtection="0"/>
    <xf numFmtId="0" fontId="3" fillId="22" borderId="0" applyFont="0" applyFill="0" applyBorder="0" applyAlignment="0" applyProtection="0"/>
    <xf numFmtId="0" fontId="59" fillId="22" borderId="0" applyFont="0" applyFill="0" applyBorder="0" applyAlignment="0" applyProtection="0"/>
    <xf numFmtId="0" fontId="13" fillId="22" borderId="0" applyFont="0" applyFill="0" applyBorder="0" applyAlignment="0" applyProtection="0"/>
    <xf numFmtId="0" fontId="58" fillId="22" borderId="0" applyFont="0" applyFill="0" applyBorder="0" applyAlignment="0" applyProtection="0"/>
    <xf numFmtId="0" fontId="3" fillId="22" borderId="0" applyFont="0" applyFill="0" applyBorder="0" applyAlignment="0" applyProtection="0"/>
    <xf numFmtId="0" fontId="59" fillId="22" borderId="0" applyFont="0" applyFill="0" applyBorder="0" applyAlignment="0" applyProtection="0"/>
    <xf numFmtId="2" fontId="13" fillId="22" borderId="0" applyFont="0" applyFill="0" applyBorder="0" applyAlignment="0" applyProtection="0"/>
    <xf numFmtId="0" fontId="55" fillId="0" borderId="0"/>
    <xf numFmtId="0" fontId="34" fillId="4" borderId="0" applyNumberFormat="0" applyBorder="0" applyAlignment="0" applyProtection="0"/>
    <xf numFmtId="0" fontId="34" fillId="4" borderId="0" applyNumberFormat="0" applyBorder="0" applyAlignment="0" applyProtection="0"/>
    <xf numFmtId="0" fontId="12" fillId="0" borderId="3" applyNumberFormat="0" applyAlignment="0" applyProtection="0">
      <alignment horizontal="left" vertical="center"/>
    </xf>
    <xf numFmtId="0" fontId="12" fillId="0" borderId="4">
      <alignment horizontal="left" vertical="center"/>
    </xf>
    <xf numFmtId="0" fontId="12" fillId="0" borderId="4">
      <alignment horizontal="left" vertical="center"/>
    </xf>
    <xf numFmtId="0" fontId="35" fillId="0" borderId="5"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60" fillId="22" borderId="0" applyFont="0" applyFill="0" applyBorder="0" applyAlignment="0" applyProtection="0"/>
    <xf numFmtId="0" fontId="12" fillId="22" borderId="0" applyFont="0" applyFill="0" applyBorder="0" applyAlignment="0" applyProtection="0"/>
    <xf numFmtId="2" fontId="64" fillId="1" borderId="8">
      <alignment horizontal="left"/>
      <protection locked="0"/>
    </xf>
    <xf numFmtId="2" fontId="64" fillId="1" borderId="8">
      <alignment horizontal="left"/>
      <protection locked="0"/>
    </xf>
    <xf numFmtId="0" fontId="13" fillId="0" borderId="0"/>
    <xf numFmtId="2" fontId="65" fillId="0" borderId="9">
      <alignment horizontal="center" vertical="center"/>
    </xf>
    <xf numFmtId="2" fontId="65" fillId="0" borderId="9">
      <alignment horizontal="center" vertical="center"/>
    </xf>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38" fillId="7" borderId="1" applyNumberFormat="0" applyAlignment="0" applyProtection="0"/>
    <xf numFmtId="0" fontId="38" fillId="7" borderId="1" applyNumberFormat="0" applyAlignment="0" applyProtection="0"/>
    <xf numFmtId="0" fontId="38" fillId="7" borderId="1" applyNumberFormat="0" applyAlignment="0" applyProtection="0"/>
    <xf numFmtId="0" fontId="38" fillId="7" borderId="1" applyNumberFormat="0" applyAlignment="0" applyProtection="0"/>
    <xf numFmtId="179" fontId="61" fillId="23" borderId="0"/>
    <xf numFmtId="0" fontId="39" fillId="0" borderId="10" applyNumberFormat="0" applyFill="0" applyAlignment="0" applyProtection="0"/>
    <xf numFmtId="0" fontId="39" fillId="0" borderId="10" applyNumberFormat="0" applyFill="0" applyAlignment="0" applyProtection="0"/>
    <xf numFmtId="0" fontId="40" fillId="24" borderId="0" applyNumberFormat="0" applyBorder="0" applyAlignment="0" applyProtection="0"/>
    <xf numFmtId="0" fontId="40" fillId="24" borderId="0" applyNumberFormat="0" applyBorder="0" applyAlignment="0" applyProtection="0"/>
    <xf numFmtId="180" fontId="6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5" fillId="0" borderId="0"/>
    <xf numFmtId="0" fontId="2"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5" fillId="25" borderId="11" applyNumberFormat="0" applyFont="0" applyAlignment="0" applyProtection="0"/>
    <xf numFmtId="0" fontId="28" fillId="25" borderId="11" applyNumberFormat="0" applyFont="0" applyAlignment="0" applyProtection="0"/>
    <xf numFmtId="0" fontId="28"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7" fillId="0" borderId="0"/>
    <xf numFmtId="181" fontId="66" fillId="0" borderId="0">
      <alignment horizontal="left"/>
    </xf>
    <xf numFmtId="3" fontId="67" fillId="0" borderId="0">
      <alignment vertical="top"/>
    </xf>
    <xf numFmtId="0" fontId="41" fillId="20" borderId="12" applyNumberFormat="0" applyAlignment="0" applyProtection="0"/>
    <xf numFmtId="0" fontId="41" fillId="20" borderId="12" applyNumberFormat="0" applyAlignment="0" applyProtection="0"/>
    <xf numFmtId="0" fontId="41" fillId="20" borderId="12" applyNumberFormat="0" applyAlignment="0" applyProtection="0"/>
    <xf numFmtId="0" fontId="41" fillId="20" borderId="12" applyNumberFormat="0" applyAlignment="0" applyProtection="0"/>
    <xf numFmtId="14" fontId="56" fillId="0" borderId="0">
      <alignment horizontal="center" wrapText="1"/>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56" fillId="0" borderId="0"/>
    <xf numFmtId="3" fontId="48" fillId="1" borderId="8" applyFill="0" applyBorder="0" applyAlignment="0" applyProtection="0"/>
    <xf numFmtId="3" fontId="48" fillId="1" borderId="8" applyFill="0" applyBorder="0" applyAlignment="0" applyProtection="0"/>
    <xf numFmtId="4" fontId="2" fillId="0" borderId="0"/>
    <xf numFmtId="0" fontId="9" fillId="0" borderId="0"/>
    <xf numFmtId="0" fontId="42" fillId="0" borderId="0" applyNumberFormat="0" applyFill="0" applyBorder="0" applyAlignment="0" applyProtection="0"/>
    <xf numFmtId="0" fontId="42"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13" fillId="0" borderId="0"/>
    <xf numFmtId="181" fontId="66" fillId="0" borderId="0">
      <alignment horizontal="left"/>
    </xf>
    <xf numFmtId="0" fontId="63" fillId="0" borderId="0">
      <alignment vertical="top"/>
    </xf>
    <xf numFmtId="0" fontId="54" fillId="0" borderId="14"/>
    <xf numFmtId="0" fontId="44" fillId="0" borderId="0" applyNumberFormat="0" applyFill="0" applyBorder="0" applyAlignment="0" applyProtection="0"/>
    <xf numFmtId="0" fontId="44" fillId="0" borderId="0" applyNumberFormat="0" applyFill="0" applyBorder="0" applyAlignment="0" applyProtection="0"/>
  </cellStyleXfs>
  <cellXfs count="605">
    <xf numFmtId="0" fontId="0" fillId="0" borderId="0" xfId="0"/>
    <xf numFmtId="0" fontId="0" fillId="0" borderId="0" xfId="0" applyAlignment="1">
      <alignment vertical="center"/>
    </xf>
    <xf numFmtId="0" fontId="0" fillId="0" borderId="0" xfId="0" applyAlignment="1">
      <alignment horizontal="left" vertical="center"/>
    </xf>
    <xf numFmtId="0" fontId="12" fillId="0" borderId="0" xfId="0" applyFont="1" applyAlignment="1">
      <alignment vertical="center"/>
    </xf>
    <xf numFmtId="0" fontId="2"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0" fontId="22" fillId="0" borderId="0" xfId="0" applyFont="1" applyAlignment="1">
      <alignment vertical="center"/>
    </xf>
    <xf numFmtId="10" fontId="13" fillId="0" borderId="0" xfId="0" applyNumberFormat="1" applyFont="1" applyAlignment="1">
      <alignment vertical="center"/>
    </xf>
    <xf numFmtId="0" fontId="23" fillId="0" borderId="0" xfId="0" applyFont="1" applyAlignment="1">
      <alignment vertical="center"/>
    </xf>
    <xf numFmtId="168" fontId="23" fillId="0" borderId="0" xfId="0" applyNumberFormat="1" applyFont="1" applyAlignment="1">
      <alignment vertical="center" wrapText="1"/>
    </xf>
    <xf numFmtId="172" fontId="23" fillId="0" borderId="0" xfId="91" applyNumberFormat="1" applyFont="1" applyFill="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1"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1"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4" fillId="0" borderId="0" xfId="0" applyFont="1" applyAlignment="1">
      <alignment vertical="center"/>
    </xf>
    <xf numFmtId="10" fontId="24" fillId="0" borderId="0" xfId="0" applyNumberFormat="1" applyFont="1" applyAlignment="1">
      <alignment vertical="center"/>
    </xf>
    <xf numFmtId="0" fontId="24" fillId="0" borderId="0" xfId="0" applyFont="1" applyAlignment="1">
      <alignment horizontal="center" vertical="center"/>
    </xf>
    <xf numFmtId="39" fontId="22" fillId="0" borderId="0" xfId="0" applyNumberFormat="1" applyFont="1" applyAlignment="1">
      <alignment vertical="center"/>
    </xf>
    <xf numFmtId="0" fontId="12" fillId="0" borderId="0" xfId="0" applyFont="1" applyAlignment="1">
      <alignment horizontal="left" vertical="center"/>
    </xf>
    <xf numFmtId="0" fontId="19" fillId="0" borderId="0" xfId="0" applyFont="1" applyAlignment="1">
      <alignment horizontal="center" vertical="center" wrapText="1"/>
    </xf>
    <xf numFmtId="0" fontId="0" fillId="0" borderId="0" xfId="0" applyAlignment="1">
      <alignment vertical="center" wrapText="1" shrinkToFit="1"/>
    </xf>
    <xf numFmtId="14" fontId="25" fillId="26" borderId="0" xfId="0" applyNumberFormat="1" applyFont="1" applyFill="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10" fillId="0" borderId="0" xfId="0" applyFont="1" applyAlignment="1">
      <alignment horizontal="left" vertical="center" wrapText="1"/>
    </xf>
    <xf numFmtId="0" fontId="12"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19" fillId="0" borderId="0" xfId="0" applyFont="1" applyAlignment="1">
      <alignment horizontal="justify" vertical="center"/>
    </xf>
    <xf numFmtId="0" fontId="7" fillId="0" borderId="9" xfId="0" quotePrefix="1" applyFont="1" applyBorder="1" applyAlignment="1">
      <alignment horizontal="left" vertical="center"/>
    </xf>
    <xf numFmtId="0" fontId="17" fillId="26" borderId="9" xfId="0" applyFont="1" applyFill="1" applyBorder="1" applyAlignment="1">
      <alignment vertical="center"/>
    </xf>
    <xf numFmtId="0" fontId="17" fillId="26" borderId="25" xfId="0" applyFont="1" applyFill="1" applyBorder="1" applyAlignment="1">
      <alignment vertical="center"/>
    </xf>
    <xf numFmtId="169" fontId="17" fillId="26" borderId="25" xfId="0" applyNumberFormat="1" applyFont="1" applyFill="1" applyBorder="1" applyAlignment="1">
      <alignment vertical="center"/>
    </xf>
    <xf numFmtId="0" fontId="18" fillId="26" borderId="9" xfId="0" applyFont="1" applyFill="1" applyBorder="1" applyAlignment="1">
      <alignment horizontal="center" vertical="center"/>
    </xf>
    <xf numFmtId="0" fontId="18" fillId="26" borderId="9" xfId="0" applyFont="1" applyFill="1" applyBorder="1" applyAlignment="1">
      <alignment vertical="center"/>
    </xf>
    <xf numFmtId="0" fontId="17" fillId="26" borderId="25" xfId="0" applyFont="1" applyFill="1" applyBorder="1" applyAlignment="1">
      <alignment horizontal="center" vertical="center"/>
    </xf>
    <xf numFmtId="0" fontId="2" fillId="0" borderId="0" xfId="0" applyFont="1" applyAlignment="1">
      <alignment horizontal="center" vertical="center"/>
    </xf>
    <xf numFmtId="0" fontId="21"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center" vertical="center"/>
    </xf>
    <xf numFmtId="0" fontId="13" fillId="0" borderId="0" xfId="0" applyFont="1" applyAlignment="1">
      <alignment vertical="top"/>
    </xf>
    <xf numFmtId="0" fontId="12" fillId="0" borderId="0" xfId="0" applyFont="1" applyAlignment="1">
      <alignment horizontal="left" vertical="top"/>
    </xf>
    <xf numFmtId="0" fontId="10"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left" vertical="top"/>
    </xf>
    <xf numFmtId="0" fontId="13" fillId="0" borderId="0" xfId="0" applyFont="1" applyAlignment="1">
      <alignment vertical="top" wrapText="1" shrinkToFit="1"/>
    </xf>
    <xf numFmtId="0" fontId="12" fillId="0" borderId="0" xfId="0" applyFont="1" applyAlignment="1">
      <alignment horizontal="center" vertical="top"/>
    </xf>
    <xf numFmtId="0" fontId="8" fillId="0" borderId="0" xfId="0" applyFont="1" applyAlignment="1">
      <alignment horizontal="left" vertical="center"/>
    </xf>
    <xf numFmtId="0" fontId="12" fillId="0" borderId="0" xfId="0" applyFont="1" applyAlignment="1">
      <alignment horizontal="justify" vertical="top"/>
    </xf>
    <xf numFmtId="0" fontId="2" fillId="0" borderId="0" xfId="0" applyFont="1" applyAlignment="1">
      <alignment horizontal="left" vertical="center"/>
    </xf>
    <xf numFmtId="0" fontId="13"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1" fillId="0" borderId="0" xfId="0" quotePrefix="1"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2" fillId="28" borderId="0" xfId="0" applyFont="1" applyFill="1" applyAlignment="1">
      <alignment horizontal="left" vertical="center"/>
    </xf>
    <xf numFmtId="0" fontId="25" fillId="26" borderId="0" xfId="0" applyFont="1" applyFill="1" applyAlignment="1">
      <alignment vertical="center"/>
    </xf>
    <xf numFmtId="0" fontId="25" fillId="0" borderId="0" xfId="0" applyFont="1" applyAlignment="1">
      <alignment vertical="center"/>
    </xf>
    <xf numFmtId="171" fontId="26" fillId="26" borderId="0" xfId="0" applyNumberFormat="1" applyFont="1" applyFill="1" applyAlignment="1">
      <alignment horizontal="left" vertical="center"/>
    </xf>
    <xf numFmtId="0" fontId="16" fillId="0" borderId="0" xfId="0" applyFont="1" applyAlignment="1">
      <alignment vertical="center"/>
    </xf>
    <xf numFmtId="0" fontId="2" fillId="0" borderId="0" xfId="0" applyFont="1"/>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3" fillId="0" borderId="29" xfId="0" applyFont="1" applyBorder="1" applyAlignment="1">
      <alignment horizontal="left" vertical="top" wrapText="1"/>
    </xf>
    <xf numFmtId="0" fontId="13"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48" fillId="27" borderId="17" xfId="0" applyFont="1" applyFill="1" applyBorder="1"/>
    <xf numFmtId="0" fontId="49" fillId="27" borderId="17" xfId="0" quotePrefix="1" applyFont="1" applyFill="1" applyBorder="1" applyAlignment="1">
      <alignment horizontal="left"/>
    </xf>
    <xf numFmtId="0" fontId="49" fillId="27" borderId="18" xfId="0" applyFont="1" applyFill="1" applyBorder="1"/>
    <xf numFmtId="0" fontId="49" fillId="27" borderId="17" xfId="0" applyFont="1" applyFill="1" applyBorder="1"/>
    <xf numFmtId="0" fontId="48" fillId="27" borderId="0" xfId="0" applyFont="1" applyFill="1"/>
    <xf numFmtId="0" fontId="0" fillId="27" borderId="0" xfId="0" quotePrefix="1" applyFill="1" applyAlignment="1">
      <alignment horizontal="left"/>
    </xf>
    <xf numFmtId="0" fontId="0" fillId="27" borderId="20" xfId="0" applyFill="1" applyBorder="1"/>
    <xf numFmtId="0" fontId="48"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48" fillId="27" borderId="0" xfId="0" applyFont="1" applyFill="1" applyAlignment="1">
      <alignment vertical="top"/>
    </xf>
    <xf numFmtId="0" fontId="50" fillId="0" borderId="0" xfId="0" applyFont="1"/>
    <xf numFmtId="0" fontId="0" fillId="27" borderId="22" xfId="0" applyFill="1" applyBorder="1" applyAlignment="1">
      <alignment horizontal="center"/>
    </xf>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167" fontId="13" fillId="0" borderId="0" xfId="0" applyNumberFormat="1" applyFont="1" applyAlignment="1">
      <alignment vertical="center"/>
    </xf>
    <xf numFmtId="167" fontId="2" fillId="0" borderId="0" xfId="178" applyNumberFormat="1" applyAlignment="1">
      <alignment horizontal="center" vertical="center"/>
    </xf>
    <xf numFmtId="167" fontId="4" fillId="0" borderId="0" xfId="178" applyNumberFormat="1" applyFont="1" applyAlignment="1">
      <alignment vertical="center"/>
    </xf>
    <xf numFmtId="167" fontId="3" fillId="0" borderId="0" xfId="178" applyNumberFormat="1" applyFont="1" applyAlignment="1">
      <alignment vertical="center"/>
    </xf>
    <xf numFmtId="167" fontId="2" fillId="0" borderId="0" xfId="0" applyNumberFormat="1" applyFont="1" applyAlignment="1">
      <alignment vertical="center"/>
    </xf>
    <xf numFmtId="167" fontId="0" fillId="27" borderId="26" xfId="0" applyNumberFormat="1" applyFill="1" applyBorder="1"/>
    <xf numFmtId="167" fontId="0" fillId="27" borderId="26" xfId="0" applyNumberFormat="1" applyFill="1" applyBorder="1" applyProtection="1">
      <protection locked="0"/>
    </xf>
    <xf numFmtId="167" fontId="0" fillId="26" borderId="26" xfId="0" applyNumberFormat="1" applyFill="1" applyBorder="1" applyProtection="1">
      <protection locked="0"/>
    </xf>
    <xf numFmtId="167" fontId="0" fillId="26" borderId="38" xfId="0" applyNumberFormat="1" applyFill="1" applyBorder="1" applyProtection="1">
      <protection locked="0"/>
    </xf>
    <xf numFmtId="167" fontId="0" fillId="26" borderId="26" xfId="0" applyNumberFormat="1" applyFill="1" applyBorder="1"/>
    <xf numFmtId="167" fontId="0" fillId="26" borderId="38" xfId="0" applyNumberFormat="1" applyFill="1" applyBorder="1"/>
    <xf numFmtId="167" fontId="0" fillId="26" borderId="39" xfId="0" applyNumberFormat="1" applyFill="1" applyBorder="1" applyProtection="1">
      <protection locked="0"/>
    </xf>
    <xf numFmtId="167" fontId="0" fillId="26" borderId="40" xfId="0" applyNumberFormat="1" applyFill="1" applyBorder="1" applyProtection="1">
      <protection locked="0"/>
    </xf>
    <xf numFmtId="167" fontId="0" fillId="26" borderId="39" xfId="0" applyNumberFormat="1" applyFill="1" applyBorder="1"/>
    <xf numFmtId="167" fontId="0" fillId="28" borderId="33" xfId="0" applyNumberFormat="1" applyFill="1" applyBorder="1" applyProtection="1">
      <protection locked="0"/>
    </xf>
    <xf numFmtId="167" fontId="0" fillId="26" borderId="41" xfId="0" applyNumberFormat="1" applyFill="1" applyBorder="1" applyProtection="1">
      <protection locked="0"/>
    </xf>
    <xf numFmtId="167" fontId="0" fillId="26" borderId="41" xfId="0" applyNumberFormat="1" applyFill="1" applyBorder="1"/>
    <xf numFmtId="167" fontId="0" fillId="28" borderId="33" xfId="0" applyNumberFormat="1" applyFill="1" applyBorder="1"/>
    <xf numFmtId="167" fontId="0" fillId="26" borderId="40" xfId="0" applyNumberFormat="1" applyFill="1" applyBorder="1"/>
    <xf numFmtId="167" fontId="0" fillId="28" borderId="35" xfId="0" applyNumberFormat="1" applyFill="1" applyBorder="1" applyProtection="1">
      <protection locked="0"/>
    </xf>
    <xf numFmtId="167" fontId="0" fillId="27" borderId="41" xfId="0" applyNumberFormat="1" applyFill="1" applyBorder="1" applyProtection="1">
      <protection locked="0"/>
    </xf>
    <xf numFmtId="167" fontId="0" fillId="27" borderId="42" xfId="0" applyNumberFormat="1" applyFill="1" applyBorder="1" applyProtection="1">
      <protection locked="0"/>
    </xf>
    <xf numFmtId="167" fontId="0" fillId="27" borderId="41" xfId="0" applyNumberFormat="1" applyFill="1" applyBorder="1"/>
    <xf numFmtId="167" fontId="0" fillId="28" borderId="35" xfId="0" applyNumberFormat="1" applyFill="1" applyBorder="1"/>
    <xf numFmtId="167" fontId="0" fillId="26" borderId="21" xfId="0" applyNumberFormat="1" applyFill="1" applyBorder="1"/>
    <xf numFmtId="167" fontId="0" fillId="28" borderId="43" xfId="0" applyNumberFormat="1" applyFill="1" applyBorder="1"/>
    <xf numFmtId="167" fontId="0" fillId="0" borderId="0" xfId="0" applyNumberFormat="1"/>
    <xf numFmtId="167" fontId="0" fillId="27" borderId="42" xfId="0" applyNumberFormat="1" applyFill="1" applyBorder="1"/>
    <xf numFmtId="167" fontId="0" fillId="28" borderId="37" xfId="0" applyNumberFormat="1" applyFill="1" applyBorder="1"/>
    <xf numFmtId="1" fontId="11" fillId="0" borderId="0" xfId="0" applyNumberFormat="1" applyFont="1" applyAlignment="1">
      <alignment horizontal="left" vertical="center"/>
    </xf>
    <xf numFmtId="1" fontId="10" fillId="0" borderId="0" xfId="0" applyNumberFormat="1" applyFont="1" applyAlignment="1">
      <alignment horizontal="left" vertical="center"/>
    </xf>
    <xf numFmtId="1" fontId="10"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7" fontId="0" fillId="27" borderId="0" xfId="0" applyNumberFormat="1" applyFill="1" applyProtection="1">
      <protection locked="0"/>
    </xf>
    <xf numFmtId="167" fontId="0" fillId="27" borderId="23" xfId="0" applyNumberFormat="1" applyFill="1" applyBorder="1" applyProtection="1">
      <protection locked="0"/>
    </xf>
    <xf numFmtId="0" fontId="10" fillId="0" borderId="0" xfId="0" applyFont="1" applyAlignment="1">
      <alignment vertical="center" wrapText="1"/>
    </xf>
    <xf numFmtId="14" fontId="25" fillId="0" borderId="0" xfId="0" applyNumberFormat="1" applyFont="1" applyAlignment="1">
      <alignment horizontal="left" vertical="center"/>
    </xf>
    <xf numFmtId="0" fontId="12" fillId="27" borderId="43" xfId="0" applyFont="1" applyFill="1" applyBorder="1" applyAlignment="1">
      <alignment horizontal="center" vertical="center" wrapText="1"/>
    </xf>
    <xf numFmtId="0" fontId="12" fillId="27" borderId="3" xfId="0" applyFont="1" applyFill="1" applyBorder="1" applyAlignment="1">
      <alignment vertical="center"/>
    </xf>
    <xf numFmtId="0" fontId="12" fillId="27" borderId="43" xfId="0" applyFont="1" applyFill="1" applyBorder="1" applyAlignment="1">
      <alignment vertical="center"/>
    </xf>
    <xf numFmtId="0" fontId="12" fillId="0" borderId="0" xfId="0" applyFont="1" applyAlignment="1">
      <alignment vertical="center" wrapText="1"/>
    </xf>
    <xf numFmtId="167" fontId="0" fillId="27" borderId="35" xfId="0" applyNumberFormat="1" applyFill="1" applyBorder="1" applyProtection="1">
      <protection locked="0"/>
    </xf>
    <xf numFmtId="0" fontId="8" fillId="27" borderId="0" xfId="0" applyFont="1" applyFill="1"/>
    <xf numFmtId="0" fontId="11"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7" fontId="0" fillId="27" borderId="36" xfId="0" applyNumberFormat="1" applyFill="1" applyBorder="1"/>
    <xf numFmtId="167" fontId="0" fillId="27" borderId="35" xfId="0" applyNumberFormat="1" applyFill="1" applyBorder="1"/>
    <xf numFmtId="167" fontId="0" fillId="27" borderId="36" xfId="0" applyNumberFormat="1" applyFill="1" applyBorder="1" applyProtection="1">
      <protection locked="0"/>
    </xf>
    <xf numFmtId="0" fontId="13" fillId="0" borderId="0" xfId="0" quotePrefix="1" applyFont="1" applyAlignment="1">
      <alignment vertical="top" wrapText="1" shrinkToFit="1"/>
    </xf>
    <xf numFmtId="0" fontId="21" fillId="0" borderId="0" xfId="0" applyFont="1" applyAlignment="1">
      <alignment horizontal="left" vertical="center"/>
    </xf>
    <xf numFmtId="167" fontId="0" fillId="27" borderId="30" xfId="0" applyNumberFormat="1" applyFill="1" applyBorder="1" applyProtection="1">
      <protection locked="0"/>
    </xf>
    <xf numFmtId="167" fontId="0" fillId="27" borderId="30" xfId="0" applyNumberFormat="1" applyFill="1" applyBorder="1"/>
    <xf numFmtId="167" fontId="0" fillId="27" borderId="31" xfId="0" applyNumberFormat="1" applyFill="1" applyBorder="1" applyProtection="1">
      <protection locked="0"/>
    </xf>
    <xf numFmtId="167" fontId="0" fillId="27" borderId="31" xfId="0" applyNumberFormat="1" applyFill="1" applyBorder="1"/>
    <xf numFmtId="1" fontId="11"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49" fillId="27" borderId="36" xfId="0" applyFont="1" applyFill="1" applyBorder="1"/>
    <xf numFmtId="0" fontId="7" fillId="0" borderId="0" xfId="0" applyFont="1" applyAlignment="1">
      <alignment horizontal="center" vertical="top"/>
    </xf>
    <xf numFmtId="0" fontId="20" fillId="0" borderId="0" xfId="0" applyFont="1" applyAlignment="1">
      <alignment vertical="top"/>
    </xf>
    <xf numFmtId="0" fontId="20" fillId="0" borderId="0" xfId="0" applyFont="1" applyAlignment="1">
      <alignment horizontal="center" vertical="top"/>
    </xf>
    <xf numFmtId="0" fontId="19"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3" fillId="0" borderId="9" xfId="0" applyNumberFormat="1" applyFont="1" applyBorder="1" applyAlignment="1">
      <alignment horizontal="left" vertical="center"/>
    </xf>
    <xf numFmtId="0" fontId="68" fillId="0" borderId="0" xfId="0" applyFont="1" applyAlignment="1">
      <alignment horizontal="left"/>
    </xf>
    <xf numFmtId="0" fontId="68" fillId="0" borderId="0" xfId="0" applyFont="1"/>
    <xf numFmtId="167" fontId="0" fillId="27" borderId="44" xfId="0" applyNumberFormat="1" applyFill="1" applyBorder="1" applyProtection="1">
      <protection locked="0"/>
    </xf>
    <xf numFmtId="167" fontId="0" fillId="26" borderId="30" xfId="0" applyNumberFormat="1" applyFill="1" applyBorder="1" applyProtection="1">
      <protection locked="0"/>
    </xf>
    <xf numFmtId="167" fontId="0" fillId="26" borderId="30" xfId="0" applyNumberFormat="1" applyFill="1" applyBorder="1"/>
    <xf numFmtId="167" fontId="0" fillId="26" borderId="32" xfId="0" applyNumberFormat="1" applyFill="1" applyBorder="1" applyProtection="1">
      <protection locked="0"/>
    </xf>
    <xf numFmtId="0" fontId="51" fillId="0" borderId="0" xfId="0" applyFont="1" applyAlignment="1">
      <alignment vertical="center"/>
    </xf>
    <xf numFmtId="1" fontId="11" fillId="0" borderId="0" xfId="0" applyNumberFormat="1" applyFont="1" applyAlignment="1">
      <alignment horizontal="center" vertical="center"/>
    </xf>
    <xf numFmtId="1" fontId="8" fillId="0" borderId="0" xfId="0" applyNumberFormat="1" applyFont="1" applyAlignment="1">
      <alignment horizontal="center" vertical="center" wrapText="1"/>
    </xf>
    <xf numFmtId="0" fontId="2" fillId="0" borderId="0" xfId="0" applyFont="1" applyAlignment="1">
      <alignment horizontal="center" vertical="center" wrapText="1"/>
    </xf>
    <xf numFmtId="0" fontId="13"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0" fillId="0" borderId="0" xfId="0" applyFont="1" applyAlignment="1">
      <alignment wrapText="1"/>
    </xf>
    <xf numFmtId="174" fontId="11" fillId="0" borderId="9" xfId="0" applyNumberFormat="1" applyFont="1" applyBorder="1" applyAlignment="1">
      <alignment horizontal="left" wrapText="1"/>
    </xf>
    <xf numFmtId="174" fontId="8" fillId="0" borderId="0" xfId="0" applyNumberFormat="1" applyFont="1" applyAlignment="1">
      <alignment horizontal="left" wrapText="1"/>
    </xf>
    <xf numFmtId="0" fontId="13" fillId="0" borderId="9" xfId="0" quotePrefix="1" applyFont="1" applyBorder="1" applyAlignment="1">
      <alignment horizontal="left" vertical="top"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3" fillId="26" borderId="8" xfId="0" applyFont="1" applyFill="1" applyBorder="1" applyAlignment="1">
      <alignment vertical="top"/>
    </xf>
    <xf numFmtId="0" fontId="13" fillId="27" borderId="8" xfId="0" applyFont="1" applyFill="1" applyBorder="1" applyAlignment="1">
      <alignment vertical="top"/>
    </xf>
    <xf numFmtId="0" fontId="70" fillId="26" borderId="9" xfId="0" applyFont="1" applyFill="1" applyBorder="1" applyAlignment="1">
      <alignment vertical="center"/>
    </xf>
    <xf numFmtId="0" fontId="13" fillId="0" borderId="0" xfId="0" applyFont="1" applyAlignment="1">
      <alignment horizontal="left" vertical="top" wrapText="1"/>
    </xf>
    <xf numFmtId="0" fontId="12" fillId="0" borderId="9" xfId="0" applyFont="1" applyBorder="1" applyAlignment="1">
      <alignment horizontal="center" vertical="top"/>
    </xf>
    <xf numFmtId="0" fontId="12" fillId="29" borderId="9" xfId="0" applyFont="1" applyFill="1" applyBorder="1" applyAlignment="1">
      <alignment horizontal="center" vertical="top"/>
    </xf>
    <xf numFmtId="0" fontId="12" fillId="29" borderId="9" xfId="0" applyFont="1" applyFill="1" applyBorder="1" applyAlignment="1">
      <alignment horizontal="left" vertical="top"/>
    </xf>
    <xf numFmtId="0" fontId="12" fillId="0" borderId="9" xfId="0" applyFont="1" applyBorder="1" applyAlignment="1">
      <alignment vertical="center"/>
    </xf>
    <xf numFmtId="0" fontId="13"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0" fillId="0" borderId="0" xfId="227" applyFont="1" applyAlignment="1">
      <alignment horizontal="left" vertical="center"/>
    </xf>
    <xf numFmtId="0" fontId="2" fillId="0" borderId="0" xfId="227" applyAlignment="1">
      <alignment horizontal="left" vertical="top"/>
    </xf>
    <xf numFmtId="1" fontId="10" fillId="0" borderId="0" xfId="227" applyNumberFormat="1" applyFont="1" applyAlignment="1">
      <alignment vertical="center"/>
    </xf>
    <xf numFmtId="0" fontId="2" fillId="30" borderId="0" xfId="178" applyFill="1"/>
    <xf numFmtId="0" fontId="10" fillId="30" borderId="0" xfId="178" applyFont="1" applyFill="1" applyAlignment="1">
      <alignment horizontal="left" vertical="center"/>
    </xf>
    <xf numFmtId="0" fontId="13" fillId="30" borderId="0" xfId="178" applyFont="1" applyFill="1"/>
    <xf numFmtId="0" fontId="45" fillId="0" borderId="0" xfId="178" quotePrefix="1" applyFont="1" applyAlignment="1">
      <alignment vertical="center"/>
    </xf>
    <xf numFmtId="0" fontId="13" fillId="0" borderId="0" xfId="178" applyFont="1"/>
    <xf numFmtId="0" fontId="12" fillId="0" borderId="0" xfId="178" quotePrefix="1" applyFont="1" applyAlignment="1">
      <alignment horizontal="left"/>
    </xf>
    <xf numFmtId="0" fontId="12" fillId="0" borderId="45" xfId="178" quotePrefix="1" applyFont="1" applyBorder="1" applyAlignment="1">
      <alignment horizontal="left" vertical="center"/>
    </xf>
    <xf numFmtId="0" fontId="12" fillId="0" borderId="0" xfId="178" quotePrefix="1" applyFont="1" applyAlignment="1">
      <alignment horizontal="center" vertical="top"/>
    </xf>
    <xf numFmtId="0" fontId="12" fillId="0" borderId="0" xfId="178" quotePrefix="1" applyFont="1" applyAlignment="1">
      <alignment horizontal="left" vertical="top"/>
    </xf>
    <xf numFmtId="0" fontId="12" fillId="0" borderId="46" xfId="178" quotePrefix="1" applyFont="1" applyBorder="1" applyAlignment="1">
      <alignment horizontal="left" vertical="center"/>
    </xf>
    <xf numFmtId="183" fontId="13" fillId="0" borderId="0" xfId="178" applyNumberFormat="1" applyFont="1"/>
    <xf numFmtId="0" fontId="2" fillId="30" borderId="0" xfId="178" applyFill="1" applyAlignment="1">
      <alignment vertical="center" wrapText="1"/>
    </xf>
    <xf numFmtId="0" fontId="45" fillId="0" borderId="0" xfId="178" applyFont="1" applyAlignment="1">
      <alignment vertical="center"/>
    </xf>
    <xf numFmtId="0" fontId="69" fillId="0" borderId="0" xfId="178" applyFont="1" applyAlignment="1">
      <alignment vertical="center"/>
    </xf>
    <xf numFmtId="0" fontId="69" fillId="0" borderId="0" xfId="178" applyFont="1"/>
    <xf numFmtId="0" fontId="10" fillId="0" borderId="0" xfId="178" applyFont="1" applyAlignment="1">
      <alignment vertical="center"/>
    </xf>
    <xf numFmtId="0" fontId="51" fillId="0" borderId="0" xfId="178" applyFont="1" applyAlignment="1">
      <alignment vertical="center"/>
    </xf>
    <xf numFmtId="0" fontId="51" fillId="0" borderId="0" xfId="178" applyFont="1"/>
    <xf numFmtId="0" fontId="12" fillId="0" borderId="34" xfId="178" applyFont="1" applyBorder="1"/>
    <xf numFmtId="0" fontId="12" fillId="0" borderId="3" xfId="178" quotePrefix="1" applyFont="1" applyBorder="1" applyAlignment="1">
      <alignment horizontal="right" vertical="center"/>
    </xf>
    <xf numFmtId="0" fontId="2" fillId="0" borderId="34" xfId="178" applyBorder="1"/>
    <xf numFmtId="0" fontId="12" fillId="0" borderId="43" xfId="178" applyFont="1" applyBorder="1" applyAlignment="1">
      <alignment horizontal="right" vertical="center"/>
    </xf>
    <xf numFmtId="184" fontId="8" fillId="26" borderId="43" xfId="178" applyNumberFormat="1" applyFont="1" applyFill="1" applyBorder="1" applyAlignment="1">
      <alignment vertical="center"/>
    </xf>
    <xf numFmtId="0" fontId="12" fillId="0" borderId="47" xfId="178" applyFont="1" applyBorder="1" applyAlignment="1">
      <alignment horizontal="center" vertical="center"/>
    </xf>
    <xf numFmtId="0" fontId="12" fillId="0" borderId="43" xfId="178" applyFont="1" applyBorder="1" applyAlignment="1">
      <alignment horizontal="center" vertical="center" wrapText="1"/>
    </xf>
    <xf numFmtId="3" fontId="13" fillId="0" borderId="48" xfId="178" applyNumberFormat="1" applyFont="1" applyBorder="1" applyAlignment="1">
      <alignment horizontal="center" vertical="center"/>
    </xf>
    <xf numFmtId="183" fontId="13" fillId="31" borderId="49" xfId="178" applyNumberFormat="1" applyFont="1" applyFill="1" applyBorder="1" applyAlignment="1">
      <alignment horizontal="center"/>
    </xf>
    <xf numFmtId="0" fontId="7" fillId="0" borderId="46" xfId="178" applyFont="1" applyBorder="1" applyAlignment="1">
      <alignment horizontal="center" vertical="center"/>
    </xf>
    <xf numFmtId="3" fontId="13" fillId="0" borderId="38" xfId="178" applyNumberFormat="1" applyFont="1" applyBorder="1" applyAlignment="1">
      <alignment horizontal="center" vertical="center"/>
    </xf>
    <xf numFmtId="0" fontId="13" fillId="26" borderId="26" xfId="178" applyFont="1" applyFill="1" applyBorder="1" applyAlignment="1">
      <alignment horizontal="center"/>
    </xf>
    <xf numFmtId="0" fontId="12" fillId="30" borderId="0" xfId="178" applyFont="1" applyFill="1" applyAlignment="1">
      <alignment vertical="center" wrapText="1"/>
    </xf>
    <xf numFmtId="0" fontId="71" fillId="0" borderId="0" xfId="178" applyFont="1" applyAlignment="1">
      <alignment horizontal="left" vertical="top"/>
    </xf>
    <xf numFmtId="0" fontId="13" fillId="0" borderId="0" xfId="178" applyFont="1" applyAlignment="1">
      <alignment horizontal="left" vertical="top"/>
    </xf>
    <xf numFmtId="0" fontId="45" fillId="0" borderId="0" xfId="178" applyFont="1" applyAlignment="1">
      <alignment horizontal="left" vertical="top"/>
    </xf>
    <xf numFmtId="0" fontId="10" fillId="0" borderId="0" xfId="178" applyFont="1" applyAlignment="1">
      <alignment horizontal="left" vertical="top"/>
    </xf>
    <xf numFmtId="0" fontId="13" fillId="0" borderId="3" xfId="178" applyFont="1" applyBorder="1" applyAlignment="1">
      <alignment horizontal="left" vertical="top"/>
    </xf>
    <xf numFmtId="0" fontId="12" fillId="0" borderId="50" xfId="178" quotePrefix="1" applyFont="1" applyBorder="1" applyAlignment="1">
      <alignment horizontal="left" vertical="top"/>
    </xf>
    <xf numFmtId="3" fontId="13" fillId="0" borderId="9" xfId="178" applyNumberFormat="1" applyFont="1" applyBorder="1" applyAlignment="1">
      <alignment horizontal="left" vertical="top"/>
    </xf>
    <xf numFmtId="0" fontId="12" fillId="0" borderId="0" xfId="178" quotePrefix="1" applyFont="1" applyAlignment="1">
      <alignment horizontal="left" vertical="center"/>
    </xf>
    <xf numFmtId="0" fontId="12" fillId="0" borderId="0" xfId="178" applyFont="1" applyAlignment="1">
      <alignment horizontal="left"/>
    </xf>
    <xf numFmtId="183" fontId="13" fillId="26" borderId="45" xfId="178" applyNumberFormat="1" applyFont="1" applyFill="1" applyBorder="1" applyAlignment="1">
      <alignment horizontal="right" vertical="center"/>
    </xf>
    <xf numFmtId="0" fontId="13" fillId="0" borderId="0" xfId="0" applyFont="1" applyAlignment="1">
      <alignment horizontal="left" vertical="center" wrapText="1"/>
    </xf>
    <xf numFmtId="0" fontId="13" fillId="0" borderId="0" xfId="238" applyFont="1" applyAlignment="1">
      <alignment vertical="center"/>
    </xf>
    <xf numFmtId="0" fontId="22" fillId="0" borderId="0" xfId="238" applyFont="1" applyAlignment="1">
      <alignment vertical="center"/>
    </xf>
    <xf numFmtId="10" fontId="13" fillId="0" borderId="0" xfId="238" applyNumberFormat="1" applyFont="1" applyAlignment="1">
      <alignment vertical="center"/>
    </xf>
    <xf numFmtId="0" fontId="23" fillId="0" borderId="0" xfId="238" applyFont="1" applyAlignment="1">
      <alignment vertical="center"/>
    </xf>
    <xf numFmtId="168" fontId="23" fillId="0" borderId="0" xfId="238" applyNumberFormat="1" applyFont="1" applyAlignment="1">
      <alignment vertical="center" wrapText="1"/>
    </xf>
    <xf numFmtId="0" fontId="24" fillId="0" borderId="0" xfId="238" applyFont="1" applyAlignment="1">
      <alignment vertical="center"/>
    </xf>
    <xf numFmtId="10" fontId="24" fillId="0" borderId="0" xfId="238" applyNumberFormat="1" applyFont="1" applyAlignment="1">
      <alignment vertical="center"/>
    </xf>
    <xf numFmtId="0" fontId="24" fillId="0" borderId="0" xfId="238" applyFont="1" applyAlignment="1">
      <alignment horizontal="center" vertical="center"/>
    </xf>
    <xf numFmtId="39" fontId="22" fillId="0" borderId="0" xfId="238" applyNumberFormat="1" applyFont="1" applyAlignment="1">
      <alignment vertical="center"/>
    </xf>
    <xf numFmtId="167" fontId="13" fillId="0" borderId="0" xfId="238" applyNumberFormat="1" applyFont="1" applyAlignment="1">
      <alignment vertical="center"/>
    </xf>
    <xf numFmtId="0" fontId="12" fillId="0" borderId="0" xfId="0" applyFont="1" applyAlignment="1">
      <alignment horizontal="left" vertical="center" wrapText="1"/>
    </xf>
    <xf numFmtId="183" fontId="13" fillId="26" borderId="52" xfId="178" applyNumberFormat="1" applyFont="1" applyFill="1" applyBorder="1" applyAlignment="1">
      <alignment horizontal="right" vertical="center"/>
    </xf>
    <xf numFmtId="1" fontId="51" fillId="0" borderId="33" xfId="0" applyNumberFormat="1" applyFont="1" applyBorder="1" applyAlignment="1">
      <alignment horizontal="center" vertical="center"/>
    </xf>
    <xf numFmtId="0" fontId="13" fillId="0" borderId="33" xfId="0" applyFont="1" applyBorder="1" applyAlignment="1">
      <alignment vertical="top"/>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left" vertical="center" wrapText="1"/>
    </xf>
    <xf numFmtId="0" fontId="12" fillId="0" borderId="25" xfId="0" applyFont="1" applyBorder="1" applyAlignment="1">
      <alignment vertical="top"/>
    </xf>
    <xf numFmtId="0" fontId="13" fillId="0" borderId="25" xfId="0" applyFont="1" applyBorder="1" applyAlignment="1">
      <alignment vertical="top" wrapText="1" shrinkToFit="1"/>
    </xf>
    <xf numFmtId="0" fontId="12" fillId="0" borderId="9" xfId="0" applyFont="1" applyBorder="1" applyAlignment="1">
      <alignment vertical="top"/>
    </xf>
    <xf numFmtId="0" fontId="13" fillId="0" borderId="9" xfId="0" applyFont="1" applyBorder="1" applyAlignment="1">
      <alignment vertical="top" wrapText="1" shrinkToFit="1"/>
    </xf>
    <xf numFmtId="15" fontId="2" fillId="0" borderId="0" xfId="0" applyNumberFormat="1" applyFont="1" applyAlignment="1">
      <alignment vertical="center"/>
    </xf>
    <xf numFmtId="0" fontId="12" fillId="0" borderId="49" xfId="0" applyFont="1" applyBorder="1" applyAlignment="1">
      <alignment vertical="center"/>
    </xf>
    <xf numFmtId="0" fontId="8" fillId="0" borderId="0" xfId="0" applyFont="1"/>
    <xf numFmtId="0" fontId="8" fillId="0" borderId="0" xfId="0" applyFont="1" applyAlignment="1">
      <alignment vertical="center"/>
    </xf>
    <xf numFmtId="0" fontId="12" fillId="0" borderId="37" xfId="178" applyFont="1" applyBorder="1" applyAlignment="1">
      <alignment vertical="top" wrapText="1"/>
    </xf>
    <xf numFmtId="0" fontId="13" fillId="26" borderId="9" xfId="178" applyFont="1" applyFill="1" applyBorder="1" applyAlignment="1">
      <alignment horizontal="center"/>
    </xf>
    <xf numFmtId="2" fontId="12" fillId="0" borderId="66" xfId="178" quotePrefix="1" applyNumberFormat="1" applyFont="1" applyBorder="1" applyAlignment="1">
      <alignment horizontal="center" vertical="center" wrapText="1"/>
    </xf>
    <xf numFmtId="3" fontId="13" fillId="0" borderId="67" xfId="178" applyNumberFormat="1" applyFont="1" applyBorder="1" applyAlignment="1">
      <alignment horizontal="left" vertical="top"/>
    </xf>
    <xf numFmtId="0" fontId="7" fillId="0" borderId="68" xfId="178" applyFont="1" applyBorder="1" applyAlignment="1">
      <alignment horizontal="center" vertical="center"/>
    </xf>
    <xf numFmtId="173" fontId="2" fillId="27" borderId="15" xfId="0" applyNumberFormat="1" applyFont="1" applyFill="1" applyBorder="1" applyAlignment="1">
      <alignment horizontal="center" vertical="center"/>
    </xf>
    <xf numFmtId="0" fontId="13" fillId="0" borderId="49" xfId="0" applyFont="1" applyBorder="1" applyAlignment="1">
      <alignment horizontal="center" vertical="center"/>
    </xf>
    <xf numFmtId="0" fontId="13" fillId="26" borderId="9" xfId="0" applyFont="1" applyFill="1" applyBorder="1" applyAlignment="1">
      <alignment vertical="top" wrapText="1"/>
    </xf>
    <xf numFmtId="0" fontId="13" fillId="27" borderId="9" xfId="0" applyFont="1" applyFill="1" applyBorder="1" applyAlignment="1">
      <alignment horizontal="left" vertical="top"/>
    </xf>
    <xf numFmtId="0" fontId="10" fillId="0" borderId="9" xfId="0" applyFont="1" applyBorder="1" applyAlignment="1">
      <alignment horizontal="left" vertical="center" wrapText="1"/>
    </xf>
    <xf numFmtId="1" fontId="2" fillId="0" borderId="23" xfId="0" applyNumberFormat="1" applyFont="1" applyBorder="1" applyAlignment="1">
      <alignment horizontal="center" vertical="center"/>
    </xf>
    <xf numFmtId="0" fontId="2" fillId="0" borderId="23" xfId="0" applyFont="1" applyBorder="1" applyAlignment="1">
      <alignment horizontal="center" vertical="center" wrapText="1"/>
    </xf>
    <xf numFmtId="0" fontId="79" fillId="35" borderId="8" xfId="170" applyFont="1" applyFill="1" applyBorder="1" applyAlignment="1">
      <alignment horizontal="center" vertical="center" wrapText="1"/>
    </xf>
    <xf numFmtId="0" fontId="7" fillId="35" borderId="4" xfId="170" applyFont="1" applyFill="1" applyBorder="1" applyAlignment="1">
      <alignment horizontal="left" vertical="center" wrapText="1"/>
    </xf>
    <xf numFmtId="0" fontId="79" fillId="35" borderId="4" xfId="170" applyFont="1" applyFill="1" applyBorder="1" applyAlignment="1">
      <alignment horizontal="center" vertical="center" wrapText="1"/>
    </xf>
    <xf numFmtId="0" fontId="79" fillId="35" borderId="15" xfId="170" applyFont="1" applyFill="1" applyBorder="1" applyAlignment="1">
      <alignment horizontal="center" vertical="center" wrapText="1"/>
    </xf>
    <xf numFmtId="3" fontId="7" fillId="0" borderId="64" xfId="0" applyNumberFormat="1" applyFont="1" applyBorder="1" applyAlignment="1">
      <alignment horizontal="center" vertical="center"/>
    </xf>
    <xf numFmtId="3" fontId="2" fillId="26" borderId="64" xfId="237" applyNumberFormat="1" applyFill="1" applyBorder="1" applyAlignment="1">
      <alignment horizontal="center"/>
    </xf>
    <xf numFmtId="3" fontId="78" fillId="35" borderId="16" xfId="0" applyNumberFormat="1" applyFont="1" applyFill="1" applyBorder="1" applyAlignment="1">
      <alignment horizontal="center" vertical="center" wrapText="1"/>
    </xf>
    <xf numFmtId="3" fontId="7" fillId="0" borderId="65" xfId="0" applyNumberFormat="1" applyFont="1" applyBorder="1" applyAlignment="1">
      <alignment horizontal="center" vertical="center"/>
    </xf>
    <xf numFmtId="3" fontId="7" fillId="26" borderId="64" xfId="237" applyNumberFormat="1" applyFont="1" applyFill="1" applyBorder="1" applyAlignment="1">
      <alignment horizontal="center"/>
    </xf>
    <xf numFmtId="3" fontId="7" fillId="35" borderId="63" xfId="0" applyNumberFormat="1" applyFont="1" applyFill="1" applyBorder="1" applyAlignment="1">
      <alignment horizontal="center" vertical="center"/>
    </xf>
    <xf numFmtId="3" fontId="2" fillId="0" borderId="64" xfId="0" applyNumberFormat="1" applyFont="1" applyBorder="1" applyAlignment="1">
      <alignment horizontal="center" vertical="center"/>
    </xf>
    <xf numFmtId="3" fontId="52" fillId="0" borderId="9" xfId="0" applyNumberFormat="1" applyFont="1" applyBorder="1" applyAlignment="1">
      <alignment horizontal="left" vertical="center"/>
    </xf>
    <xf numFmtId="0" fontId="72" fillId="0" borderId="0" xfId="0" applyFont="1" applyAlignment="1">
      <alignment horizontal="left" vertical="center"/>
    </xf>
    <xf numFmtId="0" fontId="2" fillId="35" borderId="51" xfId="0" applyFont="1" applyFill="1" applyBorder="1" applyAlignment="1">
      <alignment horizontal="center" vertical="center"/>
    </xf>
    <xf numFmtId="0" fontId="2" fillId="35" borderId="62" xfId="0" applyFont="1" applyFill="1" applyBorder="1" applyAlignment="1">
      <alignment horizontal="center" vertical="center"/>
    </xf>
    <xf numFmtId="3" fontId="7" fillId="26" borderId="29" xfId="237" applyNumberFormat="1" applyFont="1" applyFill="1" applyBorder="1" applyAlignment="1">
      <alignment horizontal="center"/>
    </xf>
    <xf numFmtId="3" fontId="7" fillId="35" borderId="65" xfId="0" applyNumberFormat="1" applyFont="1" applyFill="1" applyBorder="1" applyAlignment="1">
      <alignment horizontal="center" vertical="center"/>
    </xf>
    <xf numFmtId="3" fontId="2" fillId="26" borderId="29" xfId="237" applyNumberFormat="1" applyFill="1" applyBorder="1" applyAlignment="1">
      <alignment horizontal="center"/>
    </xf>
    <xf numFmtId="3" fontId="2" fillId="0" borderId="29" xfId="0" applyNumberFormat="1" applyFont="1" applyBorder="1" applyAlignment="1">
      <alignment horizontal="center" vertical="center"/>
    </xf>
    <xf numFmtId="3" fontId="7" fillId="0" borderId="29" xfId="0" applyNumberFormat="1" applyFont="1" applyBorder="1" applyAlignment="1">
      <alignment horizontal="center"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3" fontId="78" fillId="35" borderId="9" xfId="0" applyNumberFormat="1" applyFont="1" applyFill="1" applyBorder="1" applyAlignment="1">
      <alignment horizontal="center" vertical="center" wrapText="1"/>
    </xf>
    <xf numFmtId="3" fontId="2" fillId="26" borderId="9" xfId="237" applyNumberFormat="1" applyFill="1" applyBorder="1" applyAlignment="1">
      <alignment horizontal="center"/>
    </xf>
    <xf numFmtId="3" fontId="10" fillId="0" borderId="43" xfId="0" applyNumberFormat="1" applyFont="1" applyBorder="1" applyAlignment="1">
      <alignment horizontal="center" vertical="center"/>
    </xf>
    <xf numFmtId="3" fontId="51" fillId="0" borderId="33" xfId="237" applyNumberFormat="1" applyFont="1" applyBorder="1" applyAlignment="1">
      <alignment horizontal="center"/>
    </xf>
    <xf numFmtId="3" fontId="52" fillId="36" borderId="9" xfId="0" applyNumberFormat="1" applyFont="1" applyFill="1" applyBorder="1" applyAlignment="1">
      <alignment horizontal="left" vertical="center"/>
    </xf>
    <xf numFmtId="3" fontId="52" fillId="0" borderId="29" xfId="0" applyNumberFormat="1" applyFont="1" applyBorder="1" applyAlignment="1">
      <alignment horizontal="left" vertical="center"/>
    </xf>
    <xf numFmtId="3" fontId="7" fillId="0" borderId="70" xfId="0" applyNumberFormat="1" applyFont="1" applyBorder="1" applyAlignment="1">
      <alignment horizontal="center" vertical="center"/>
    </xf>
    <xf numFmtId="3" fontId="7" fillId="26" borderId="69" xfId="237" applyNumberFormat="1" applyFont="1" applyFill="1" applyBorder="1" applyAlignment="1">
      <alignment horizontal="center"/>
    </xf>
    <xf numFmtId="3" fontId="7" fillId="35" borderId="69" xfId="0" applyNumberFormat="1" applyFont="1" applyFill="1" applyBorder="1" applyAlignment="1">
      <alignment horizontal="center" vertical="center"/>
    </xf>
    <xf numFmtId="3" fontId="2" fillId="26" borderId="69" xfId="237" applyNumberFormat="1" applyFill="1" applyBorder="1" applyAlignment="1">
      <alignment horizontal="center"/>
    </xf>
    <xf numFmtId="3" fontId="2" fillId="0" borderId="69" xfId="0" applyNumberFormat="1" applyFont="1" applyBorder="1" applyAlignment="1">
      <alignment horizontal="center" vertical="center"/>
    </xf>
    <xf numFmtId="3" fontId="7" fillId="0" borderId="69" xfId="0" applyNumberFormat="1" applyFont="1" applyBorder="1" applyAlignment="1">
      <alignment horizontal="center" vertical="center"/>
    </xf>
    <xf numFmtId="3" fontId="7" fillId="37" borderId="71" xfId="0" applyNumberFormat="1" applyFont="1" applyFill="1" applyBorder="1" applyAlignment="1">
      <alignment horizontal="center" vertical="center"/>
    </xf>
    <xf numFmtId="3" fontId="7" fillId="37" borderId="71" xfId="237" applyNumberFormat="1" applyFont="1" applyFill="1" applyBorder="1" applyAlignment="1">
      <alignment horizontal="center"/>
    </xf>
    <xf numFmtId="3" fontId="7" fillId="37" borderId="73" xfId="0" applyNumberFormat="1" applyFont="1" applyFill="1" applyBorder="1" applyAlignment="1">
      <alignment horizontal="center" vertical="center"/>
    </xf>
    <xf numFmtId="3" fontId="81" fillId="37" borderId="72" xfId="0" applyNumberFormat="1" applyFont="1" applyFill="1" applyBorder="1" applyAlignment="1">
      <alignment horizontal="center" vertical="center" wrapText="1"/>
    </xf>
    <xf numFmtId="3" fontId="70" fillId="0" borderId="9" xfId="0" applyNumberFormat="1" applyFont="1" applyBorder="1" applyAlignment="1">
      <alignment horizontal="left" vertical="center"/>
    </xf>
    <xf numFmtId="3" fontId="52" fillId="0" borderId="25" xfId="0" applyNumberFormat="1" applyFont="1" applyBorder="1" applyAlignment="1">
      <alignment horizontal="left" vertical="center"/>
    </xf>
    <xf numFmtId="3" fontId="7" fillId="26" borderId="70" xfId="237" applyNumberFormat="1" applyFont="1" applyFill="1" applyBorder="1" applyAlignment="1">
      <alignment horizontal="center"/>
    </xf>
    <xf numFmtId="3" fontId="7" fillId="35" borderId="70" xfId="0" applyNumberFormat="1" applyFont="1" applyFill="1" applyBorder="1" applyAlignment="1">
      <alignment horizontal="center" vertical="center"/>
    </xf>
    <xf numFmtId="3" fontId="2" fillId="26" borderId="70" xfId="237" applyNumberFormat="1" applyFill="1" applyBorder="1" applyAlignment="1">
      <alignment horizontal="center"/>
    </xf>
    <xf numFmtId="3" fontId="2" fillId="0" borderId="70" xfId="0" applyNumberFormat="1" applyFont="1" applyBorder="1" applyAlignment="1">
      <alignment horizontal="center" vertical="center"/>
    </xf>
    <xf numFmtId="0" fontId="2" fillId="35" borderId="74" xfId="0" applyFont="1" applyFill="1" applyBorder="1" applyAlignment="1">
      <alignment horizontal="center" vertical="center"/>
    </xf>
    <xf numFmtId="3" fontId="78" fillId="35" borderId="29" xfId="0" applyNumberFormat="1" applyFont="1" applyFill="1" applyBorder="1" applyAlignment="1">
      <alignment horizontal="center" vertical="center" wrapText="1"/>
    </xf>
    <xf numFmtId="3" fontId="78" fillId="35" borderId="25" xfId="0" applyNumberFormat="1" applyFont="1" applyFill="1" applyBorder="1" applyAlignment="1">
      <alignment horizontal="center" vertical="center" wrapText="1"/>
    </xf>
    <xf numFmtId="3" fontId="2" fillId="26" borderId="25" xfId="237" applyNumberFormat="1" applyFill="1" applyBorder="1" applyAlignment="1">
      <alignment horizontal="center"/>
    </xf>
    <xf numFmtId="0" fontId="7" fillId="37" borderId="34" xfId="0" applyFont="1" applyFill="1" applyBorder="1" applyAlignment="1">
      <alignment horizontal="center" vertical="center"/>
    </xf>
    <xf numFmtId="3" fontId="81" fillId="37" borderId="71" xfId="0" applyNumberFormat="1" applyFont="1" applyFill="1" applyBorder="1" applyAlignment="1">
      <alignment horizontal="center" vertical="center" wrapText="1"/>
    </xf>
    <xf numFmtId="3" fontId="52" fillId="0" borderId="0" xfId="0" applyNumberFormat="1" applyFont="1" applyAlignment="1">
      <alignment horizontal="left" vertical="center"/>
    </xf>
    <xf numFmtId="3" fontId="78" fillId="35" borderId="0" xfId="0" applyNumberFormat="1" applyFont="1" applyFill="1" applyAlignment="1">
      <alignment horizontal="center" vertical="center" wrapText="1"/>
    </xf>
    <xf numFmtId="3" fontId="2" fillId="26" borderId="0" xfId="237" applyNumberFormat="1" applyFill="1" applyAlignment="1">
      <alignment horizontal="center"/>
    </xf>
    <xf numFmtId="3" fontId="7" fillId="0" borderId="0" xfId="0" applyNumberFormat="1" applyFont="1" applyAlignment="1">
      <alignment horizontal="center" vertical="center"/>
    </xf>
    <xf numFmtId="3" fontId="7" fillId="26" borderId="0" xfId="237" applyNumberFormat="1" applyFont="1" applyFill="1" applyAlignment="1">
      <alignment horizontal="center"/>
    </xf>
    <xf numFmtId="3" fontId="7" fillId="35" borderId="0" xfId="0" applyNumberFormat="1" applyFont="1" applyFill="1" applyAlignment="1">
      <alignment horizontal="center" vertical="center"/>
    </xf>
    <xf numFmtId="3" fontId="2" fillId="0" borderId="0" xfId="0" applyNumberFormat="1" applyFont="1" applyAlignment="1">
      <alignment horizontal="center" vertical="center"/>
    </xf>
    <xf numFmtId="0" fontId="2" fillId="35" borderId="20" xfId="0" applyFont="1" applyFill="1" applyBorder="1" applyAlignment="1">
      <alignment horizontal="center" vertical="center"/>
    </xf>
    <xf numFmtId="3" fontId="52" fillId="0" borderId="75" xfId="0" applyNumberFormat="1" applyFont="1" applyBorder="1" applyAlignment="1">
      <alignment horizontal="left" vertical="center"/>
    </xf>
    <xf numFmtId="3" fontId="70" fillId="37" borderId="3" xfId="0" applyNumberFormat="1" applyFont="1" applyFill="1" applyBorder="1" applyAlignment="1">
      <alignment horizontal="left" vertical="center"/>
    </xf>
    <xf numFmtId="0" fontId="7" fillId="35" borderId="62" xfId="0" applyFont="1" applyFill="1" applyBorder="1" applyAlignment="1">
      <alignment horizontal="center" vertical="center"/>
    </xf>
    <xf numFmtId="3" fontId="70" fillId="0" borderId="25" xfId="0" applyNumberFormat="1" applyFont="1" applyBorder="1" applyAlignment="1">
      <alignment horizontal="left" vertical="center"/>
    </xf>
    <xf numFmtId="3" fontId="7" fillId="37" borderId="3" xfId="0" applyNumberFormat="1" applyFont="1" applyFill="1" applyBorder="1" applyAlignment="1">
      <alignment horizontal="center" vertical="center"/>
    </xf>
    <xf numFmtId="3" fontId="7" fillId="37" borderId="3" xfId="237" applyNumberFormat="1" applyFont="1" applyFill="1" applyBorder="1" applyAlignment="1">
      <alignment horizontal="center"/>
    </xf>
    <xf numFmtId="3" fontId="7" fillId="37" borderId="43" xfId="0" applyNumberFormat="1" applyFont="1" applyFill="1" applyBorder="1" applyAlignment="1">
      <alignment horizontal="center" vertical="center"/>
    </xf>
    <xf numFmtId="3" fontId="81" fillId="37" borderId="3" xfId="0" applyNumberFormat="1" applyFont="1" applyFill="1" applyBorder="1" applyAlignment="1">
      <alignment horizontal="center" vertical="center" wrapText="1"/>
    </xf>
    <xf numFmtId="0" fontId="45" fillId="0" borderId="9" xfId="0" applyFont="1" applyBorder="1" applyAlignment="1">
      <alignment horizontal="left" vertical="center"/>
    </xf>
    <xf numFmtId="167" fontId="12" fillId="0" borderId="0" xfId="238" applyNumberFormat="1" applyFont="1" applyAlignment="1">
      <alignment vertical="center"/>
    </xf>
    <xf numFmtId="0" fontId="45" fillId="0" borderId="9" xfId="0" applyFont="1" applyBorder="1" applyAlignment="1">
      <alignment horizontal="left" vertical="center" wrapText="1"/>
    </xf>
    <xf numFmtId="0" fontId="12" fillId="0" borderId="0" xfId="238" applyFont="1" applyAlignment="1">
      <alignment vertical="center"/>
    </xf>
    <xf numFmtId="0" fontId="13" fillId="0" borderId="0" xfId="238" applyFont="1" applyAlignment="1">
      <alignment horizontal="left" vertical="top"/>
    </xf>
    <xf numFmtId="0" fontId="12" fillId="0" borderId="0" xfId="238" applyFont="1" applyAlignment="1">
      <alignment horizontal="left" vertical="center"/>
    </xf>
    <xf numFmtId="0" fontId="45" fillId="0" borderId="0" xfId="238" applyFont="1" applyAlignment="1">
      <alignment horizontal="left" vertical="center"/>
    </xf>
    <xf numFmtId="0" fontId="69" fillId="0" borderId="0" xfId="238" applyFont="1" applyAlignment="1">
      <alignment horizontal="left" vertical="top"/>
    </xf>
    <xf numFmtId="0" fontId="69" fillId="0" borderId="0" xfId="238" applyFont="1" applyAlignment="1">
      <alignment horizontal="left" vertical="center"/>
    </xf>
    <xf numFmtId="167" fontId="69" fillId="0" borderId="0" xfId="238" applyNumberFormat="1" applyFont="1" applyAlignment="1">
      <alignment vertical="center"/>
    </xf>
    <xf numFmtId="167" fontId="69" fillId="26" borderId="0" xfId="238" applyNumberFormat="1" applyFont="1" applyFill="1" applyAlignment="1">
      <alignment vertical="center"/>
    </xf>
    <xf numFmtId="0" fontId="69" fillId="0" borderId="0" xfId="238" applyFont="1" applyAlignment="1">
      <alignment vertical="center"/>
    </xf>
    <xf numFmtId="0" fontId="2" fillId="0" borderId="0" xfId="238" applyAlignment="1">
      <alignment vertical="center"/>
    </xf>
    <xf numFmtId="167" fontId="69" fillId="0" borderId="0" xfId="178" applyNumberFormat="1" applyFont="1"/>
    <xf numFmtId="0" fontId="2" fillId="0" borderId="0" xfId="178"/>
    <xf numFmtId="0" fontId="45" fillId="30" borderId="0" xfId="177" applyFont="1" applyFill="1" applyAlignment="1">
      <alignment vertical="center"/>
    </xf>
    <xf numFmtId="0" fontId="45" fillId="0" borderId="0" xfId="177" applyFont="1" applyAlignment="1">
      <alignment vertical="center"/>
    </xf>
    <xf numFmtId="0" fontId="69" fillId="0" borderId="0" xfId="0" applyFont="1"/>
    <xf numFmtId="167" fontId="45" fillId="0" borderId="0" xfId="177" applyNumberFormat="1" applyFont="1" applyAlignment="1">
      <alignment vertical="center"/>
    </xf>
    <xf numFmtId="0" fontId="69" fillId="0" borderId="0" xfId="177" applyFont="1" applyAlignment="1">
      <alignment vertical="center"/>
    </xf>
    <xf numFmtId="167" fontId="45" fillId="27" borderId="33" xfId="177" applyNumberFormat="1" applyFont="1" applyFill="1" applyBorder="1" applyAlignment="1">
      <alignment horizontal="center" vertical="center" wrapText="1"/>
    </xf>
    <xf numFmtId="167" fontId="45" fillId="27" borderId="33" xfId="177" quotePrefix="1" applyNumberFormat="1" applyFont="1" applyFill="1" applyBorder="1" applyAlignment="1">
      <alignment horizontal="center" vertical="center" wrapText="1"/>
    </xf>
    <xf numFmtId="0" fontId="69" fillId="0" borderId="0" xfId="177" applyFont="1" applyAlignment="1">
      <alignment horizontal="center" vertical="center"/>
    </xf>
    <xf numFmtId="1" fontId="13" fillId="0" borderId="30" xfId="238" applyNumberFormat="1" applyFont="1" applyBorder="1" applyAlignment="1">
      <alignment horizontal="center" vertical="center" wrapText="1"/>
    </xf>
    <xf numFmtId="3" fontId="13" fillId="0" borderId="51" xfId="239" applyNumberFormat="1" applyFont="1" applyBorder="1" applyAlignment="1">
      <alignment vertical="center" wrapText="1"/>
    </xf>
    <xf numFmtId="167" fontId="69" fillId="0" borderId="31" xfId="177" applyNumberFormat="1" applyFont="1" applyBorder="1" applyAlignment="1">
      <alignment vertical="center"/>
    </xf>
    <xf numFmtId="167" fontId="69" fillId="0" borderId="62" xfId="177" applyNumberFormat="1" applyFont="1" applyBorder="1" applyAlignment="1">
      <alignment vertical="center"/>
    </xf>
    <xf numFmtId="3" fontId="13" fillId="0" borderId="62" xfId="239" applyNumberFormat="1" applyFont="1" applyBorder="1" applyAlignment="1">
      <alignment vertical="center" wrapText="1"/>
    </xf>
    <xf numFmtId="167" fontId="69" fillId="0" borderId="22" xfId="177" applyNumberFormat="1" applyFont="1" applyBorder="1" applyAlignment="1">
      <alignment vertical="center"/>
    </xf>
    <xf numFmtId="167" fontId="69" fillId="0" borderId="35" xfId="177" applyNumberFormat="1" applyFont="1" applyBorder="1" applyAlignment="1">
      <alignment vertical="center"/>
    </xf>
    <xf numFmtId="1" fontId="69" fillId="0" borderId="30" xfId="238" applyNumberFormat="1" applyFont="1" applyBorder="1" applyAlignment="1">
      <alignment horizontal="center" vertical="center" wrapText="1"/>
    </xf>
    <xf numFmtId="0" fontId="45" fillId="27" borderId="76" xfId="177" applyFont="1" applyFill="1" applyBorder="1" applyAlignment="1">
      <alignment vertical="center" wrapText="1"/>
    </xf>
    <xf numFmtId="167" fontId="69" fillId="0" borderId="76" xfId="177" applyNumberFormat="1" applyFont="1" applyBorder="1" applyAlignment="1">
      <alignment vertical="center"/>
    </xf>
    <xf numFmtId="167" fontId="69" fillId="26" borderId="51" xfId="177" applyNumberFormat="1" applyFont="1" applyFill="1" applyBorder="1" applyAlignment="1">
      <alignment vertical="center"/>
    </xf>
    <xf numFmtId="167" fontId="69" fillId="0" borderId="36" xfId="177" applyNumberFormat="1" applyFont="1" applyBorder="1" applyAlignment="1">
      <alignment vertical="center"/>
    </xf>
    <xf numFmtId="0" fontId="83" fillId="0" borderId="0" xfId="238" applyFont="1" applyAlignment="1">
      <alignment horizontal="left" vertical="center"/>
    </xf>
    <xf numFmtId="0" fontId="69" fillId="0" borderId="0" xfId="177" applyFont="1" applyAlignment="1">
      <alignment vertical="center" wrapText="1"/>
    </xf>
    <xf numFmtId="167" fontId="69" fillId="0" borderId="77" xfId="177" applyNumberFormat="1" applyFont="1" applyBorder="1" applyAlignment="1">
      <alignment vertical="center"/>
    </xf>
    <xf numFmtId="3" fontId="2" fillId="0" borderId="0" xfId="178" applyNumberFormat="1"/>
    <xf numFmtId="167" fontId="2" fillId="0" borderId="0" xfId="178" applyNumberFormat="1"/>
    <xf numFmtId="167" fontId="84" fillId="38" borderId="0" xfId="178" applyNumberFormat="1" applyFont="1" applyFill="1"/>
    <xf numFmtId="0" fontId="10" fillId="30" borderId="0" xfId="177" applyFont="1" applyFill="1" applyAlignment="1">
      <alignment vertical="center"/>
    </xf>
    <xf numFmtId="0" fontId="10" fillId="0" borderId="0" xfId="177" applyFont="1" applyAlignment="1">
      <alignment vertical="center"/>
    </xf>
    <xf numFmtId="0" fontId="51" fillId="0" borderId="0" xfId="177" applyFont="1" applyAlignment="1">
      <alignment vertical="center"/>
    </xf>
    <xf numFmtId="167" fontId="13" fillId="0" borderId="0" xfId="178" applyNumberFormat="1" applyFont="1"/>
    <xf numFmtId="0" fontId="2" fillId="0" borderId="44" xfId="0" applyFont="1" applyBorder="1" applyAlignment="1">
      <alignment vertical="center" wrapText="1"/>
    </xf>
    <xf numFmtId="0" fontId="2" fillId="0" borderId="31" xfId="0" applyFont="1" applyBorder="1" applyAlignment="1">
      <alignment vertical="center" wrapText="1"/>
    </xf>
    <xf numFmtId="0" fontId="13" fillId="0" borderId="41" xfId="0" applyFont="1" applyBorder="1" applyAlignment="1">
      <alignment horizontal="center" vertical="center"/>
    </xf>
    <xf numFmtId="0" fontId="13" fillId="0" borderId="28" xfId="0" applyFont="1" applyBorder="1" applyAlignment="1">
      <alignment horizontal="left" vertical="center"/>
    </xf>
    <xf numFmtId="0" fontId="12" fillId="0" borderId="41" xfId="0" applyFont="1" applyBorder="1" applyAlignment="1">
      <alignment vertical="center"/>
    </xf>
    <xf numFmtId="9" fontId="17" fillId="26" borderId="9" xfId="287" applyFont="1" applyFill="1" applyBorder="1" applyAlignment="1">
      <alignment horizontal="center" vertical="center"/>
    </xf>
    <xf numFmtId="0" fontId="18" fillId="26" borderId="15" xfId="0" applyFont="1" applyFill="1" applyBorder="1" applyAlignment="1">
      <alignment vertical="center"/>
    </xf>
    <xf numFmtId="9" fontId="18" fillId="26" borderId="9" xfId="287" applyFont="1" applyFill="1" applyBorder="1" applyAlignment="1">
      <alignment horizontal="center" vertical="center"/>
    </xf>
    <xf numFmtId="169" fontId="18" fillId="26" borderId="9" xfId="0" applyNumberFormat="1" applyFont="1" applyFill="1" applyBorder="1" applyAlignment="1">
      <alignment vertical="center"/>
    </xf>
    <xf numFmtId="9" fontId="7" fillId="0" borderId="9" xfId="287" applyFont="1" applyBorder="1" applyAlignment="1">
      <alignment horizontal="center" vertical="center"/>
    </xf>
    <xf numFmtId="0" fontId="7" fillId="0" borderId="9" xfId="0" applyFont="1" applyBorder="1" applyAlignment="1">
      <alignment vertical="center"/>
    </xf>
    <xf numFmtId="3" fontId="7" fillId="37" borderId="72" xfId="237" applyNumberFormat="1" applyFont="1" applyFill="1" applyBorder="1" applyAlignment="1">
      <alignment horizontal="center"/>
    </xf>
    <xf numFmtId="3" fontId="51" fillId="0" borderId="43" xfId="237" applyNumberFormat="1" applyFont="1" applyBorder="1" applyAlignment="1">
      <alignment horizontal="center"/>
    </xf>
    <xf numFmtId="3" fontId="7" fillId="37" borderId="23" xfId="237" applyNumberFormat="1" applyFont="1" applyFill="1" applyBorder="1" applyAlignment="1">
      <alignment horizontal="center"/>
    </xf>
    <xf numFmtId="3" fontId="7" fillId="37" borderId="23" xfId="0" applyNumberFormat="1" applyFont="1" applyFill="1" applyBorder="1" applyAlignment="1">
      <alignment horizontal="center" vertical="center"/>
    </xf>
    <xf numFmtId="3" fontId="7" fillId="37" borderId="24" xfId="0" applyNumberFormat="1" applyFont="1" applyFill="1" applyBorder="1" applyAlignment="1">
      <alignment horizontal="center" vertical="center"/>
    </xf>
    <xf numFmtId="3" fontId="7" fillId="0" borderId="9" xfId="0" applyNumberFormat="1" applyFont="1" applyBorder="1" applyAlignment="1">
      <alignment horizontal="center" vertical="center"/>
    </xf>
    <xf numFmtId="3" fontId="7" fillId="26" borderId="9" xfId="237" applyNumberFormat="1" applyFont="1" applyFill="1" applyBorder="1" applyAlignment="1">
      <alignment horizontal="center"/>
    </xf>
    <xf numFmtId="3" fontId="7" fillId="35" borderId="9" xfId="0" applyNumberFormat="1" applyFont="1" applyFill="1" applyBorder="1" applyAlignment="1">
      <alignment horizontal="center" vertical="center"/>
    </xf>
    <xf numFmtId="3" fontId="2" fillId="0" borderId="9" xfId="0" applyNumberFormat="1" applyFont="1" applyBorder="1" applyAlignment="1">
      <alignment horizontal="center" vertical="center"/>
    </xf>
    <xf numFmtId="0" fontId="2" fillId="0" borderId="0" xfId="0" applyFont="1" applyAlignment="1">
      <alignment horizontal="left" vertical="top"/>
    </xf>
    <xf numFmtId="171" fontId="26" fillId="0" borderId="0" xfId="0" applyNumberFormat="1" applyFont="1" applyAlignment="1">
      <alignment horizontal="right" vertical="center"/>
    </xf>
    <xf numFmtId="0" fontId="19" fillId="32" borderId="0" xfId="0" applyFont="1" applyFill="1" applyAlignment="1">
      <alignment horizontal="left" vertical="center" wrapText="1"/>
    </xf>
    <xf numFmtId="0" fontId="18" fillId="0" borderId="0" xfId="0" applyFont="1"/>
    <xf numFmtId="0" fontId="7" fillId="27" borderId="0" xfId="0" applyFont="1" applyFill="1" applyAlignment="1">
      <alignment horizontal="left"/>
    </xf>
    <xf numFmtId="0" fontId="7" fillId="27" borderId="0" xfId="0" quotePrefix="1" applyFont="1" applyFill="1" applyAlignment="1">
      <alignment horizontal="left"/>
    </xf>
    <xf numFmtId="0" fontId="25" fillId="30" borderId="0" xfId="178" applyFont="1" applyFill="1" applyAlignment="1">
      <alignment horizontal="left" vertical="top"/>
    </xf>
    <xf numFmtId="0" fontId="25" fillId="30" borderId="0" xfId="178" applyFont="1" applyFill="1"/>
    <xf numFmtId="0" fontId="46" fillId="30" borderId="0" xfId="178" applyFont="1" applyFill="1" applyAlignment="1">
      <alignment vertical="center" wrapText="1"/>
    </xf>
    <xf numFmtId="0" fontId="12" fillId="29" borderId="8" xfId="0" applyFont="1" applyFill="1" applyBorder="1" applyAlignment="1">
      <alignment horizontal="left" vertical="top"/>
    </xf>
    <xf numFmtId="0" fontId="12" fillId="29" borderId="15" xfId="0" applyFont="1" applyFill="1" applyBorder="1" applyAlignment="1">
      <alignment horizontal="left" vertical="top"/>
    </xf>
    <xf numFmtId="1" fontId="13" fillId="0" borderId="0" xfId="0" applyNumberFormat="1" applyFont="1" applyAlignment="1">
      <alignment horizontal="left" vertical="center"/>
    </xf>
    <xf numFmtId="0" fontId="12" fillId="0" borderId="9" xfId="0" applyFont="1" applyBorder="1" applyAlignment="1">
      <alignment vertical="top" wrapText="1"/>
    </xf>
    <xf numFmtId="0" fontId="7" fillId="0" borderId="9" xfId="0" applyFont="1" applyBorder="1" applyAlignment="1">
      <alignment vertical="top" wrapText="1"/>
    </xf>
    <xf numFmtId="0" fontId="19" fillId="0" borderId="9" xfId="0" applyFont="1" applyBorder="1" applyAlignment="1">
      <alignment horizontal="left" vertical="top" wrapText="1"/>
    </xf>
    <xf numFmtId="0" fontId="12" fillId="0" borderId="8" xfId="0" applyFont="1" applyBorder="1" applyAlignment="1">
      <alignment horizontal="left" vertical="center"/>
    </xf>
    <xf numFmtId="0" fontId="12" fillId="0" borderId="15" xfId="0" applyFont="1" applyBorder="1" applyAlignment="1">
      <alignment horizontal="left" vertical="center"/>
    </xf>
    <xf numFmtId="0" fontId="13" fillId="0" borderId="33" xfId="0" applyFont="1" applyBorder="1" applyAlignment="1">
      <alignment horizontal="left" vertical="top" wrapText="1"/>
    </xf>
    <xf numFmtId="0" fontId="13" fillId="27" borderId="33" xfId="0" applyFont="1" applyFill="1" applyBorder="1" applyAlignment="1">
      <alignment horizontal="left" vertical="top"/>
    </xf>
    <xf numFmtId="0" fontId="13" fillId="26" borderId="33" xfId="0" applyFont="1" applyFill="1" applyBorder="1" applyAlignment="1">
      <alignment horizontal="left" vertical="top"/>
    </xf>
    <xf numFmtId="0" fontId="79" fillId="34" borderId="34" xfId="228" applyFont="1" applyFill="1" applyBorder="1" applyAlignment="1">
      <alignment horizontal="center" vertical="center" wrapText="1"/>
    </xf>
    <xf numFmtId="0" fontId="79" fillId="34" borderId="3" xfId="228" applyFont="1" applyFill="1" applyBorder="1" applyAlignment="1">
      <alignment horizontal="center" vertical="center" wrapText="1"/>
    </xf>
    <xf numFmtId="0" fontId="79" fillId="34" borderId="43" xfId="228" applyFont="1" applyFill="1" applyBorder="1" applyAlignment="1">
      <alignment horizontal="center" vertical="center"/>
    </xf>
    <xf numFmtId="0" fontId="79" fillId="34" borderId="37" xfId="170" applyFont="1" applyFill="1" applyBorder="1" applyAlignment="1">
      <alignment horizontal="center" vertical="center" wrapText="1"/>
    </xf>
    <xf numFmtId="0" fontId="79" fillId="34" borderId="36" xfId="170" applyFont="1" applyFill="1" applyBorder="1" applyAlignment="1">
      <alignment horizontal="center" vertical="center" wrapText="1"/>
    </xf>
    <xf numFmtId="0" fontId="79" fillId="34" borderId="34" xfId="0" applyFont="1" applyFill="1" applyBorder="1" applyAlignment="1">
      <alignment horizontal="center" vertical="center" wrapText="1"/>
    </xf>
    <xf numFmtId="0" fontId="79" fillId="34" borderId="43" xfId="0" applyFont="1" applyFill="1" applyBorder="1" applyAlignment="1">
      <alignment horizontal="center" vertical="center" wrapText="1"/>
    </xf>
    <xf numFmtId="0" fontId="79" fillId="34" borderId="3" xfId="0" applyFont="1" applyFill="1" applyBorder="1" applyAlignment="1">
      <alignment horizontal="center" vertical="center" wrapText="1"/>
    </xf>
    <xf numFmtId="0" fontId="79" fillId="34" borderId="20" xfId="170" applyFont="1" applyFill="1" applyBorder="1" applyAlignment="1">
      <alignment horizontal="center" vertical="center" wrapText="1"/>
    </xf>
    <xf numFmtId="0" fontId="79" fillId="34" borderId="18" xfId="17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79" fillId="34" borderId="62" xfId="170" applyFont="1" applyFill="1" applyBorder="1" applyAlignment="1">
      <alignment horizontal="center" vertical="center" wrapText="1"/>
    </xf>
    <xf numFmtId="0" fontId="0" fillId="0" borderId="28" xfId="0" applyBorder="1" applyAlignment="1">
      <alignment horizontal="center" vertical="center" wrapText="1"/>
    </xf>
    <xf numFmtId="0" fontId="0" fillId="0" borderId="41" xfId="0" applyBorder="1" applyAlignment="1">
      <alignment horizontal="center" vertical="center" wrapText="1"/>
    </xf>
    <xf numFmtId="0" fontId="79" fillId="34" borderId="31" xfId="170" applyFont="1" applyFill="1" applyBorder="1" applyAlignment="1">
      <alignment horizontal="center" vertical="center" wrapText="1"/>
    </xf>
    <xf numFmtId="3" fontId="10" fillId="0" borderId="20" xfId="0" applyNumberFormat="1" applyFont="1" applyBorder="1" applyAlignment="1">
      <alignment horizontal="center" vertical="center"/>
    </xf>
    <xf numFmtId="3" fontId="10" fillId="0" borderId="0" xfId="0" applyNumberFormat="1" applyFont="1" applyAlignment="1">
      <alignment horizontal="center" vertical="center"/>
    </xf>
    <xf numFmtId="3" fontId="10" fillId="0" borderId="21" xfId="0" applyNumberFormat="1" applyFont="1" applyBorder="1" applyAlignment="1">
      <alignment horizontal="center" vertical="center"/>
    </xf>
    <xf numFmtId="0" fontId="10" fillId="39" borderId="34" xfId="0" applyFont="1" applyFill="1" applyBorder="1" applyAlignment="1">
      <alignment horizontal="left" vertical="center" wrapText="1"/>
    </xf>
    <xf numFmtId="0" fontId="7" fillId="39" borderId="3" xfId="0" applyFont="1" applyFill="1" applyBorder="1" applyAlignment="1">
      <alignment horizontal="left" vertical="center" wrapText="1"/>
    </xf>
    <xf numFmtId="0" fontId="7" fillId="39" borderId="43" xfId="0" applyFont="1" applyFill="1" applyBorder="1" applyAlignment="1">
      <alignment horizontal="left" vertical="center" wrapText="1"/>
    </xf>
    <xf numFmtId="0" fontId="79" fillId="34" borderId="19" xfId="170" applyFont="1" applyFill="1" applyBorder="1" applyAlignment="1">
      <alignment horizontal="center" vertical="center" wrapText="1"/>
    </xf>
    <xf numFmtId="0" fontId="79" fillId="34" borderId="41" xfId="170" applyFont="1" applyFill="1" applyBorder="1" applyAlignment="1">
      <alignment horizontal="center" vertical="center" wrapText="1"/>
    </xf>
    <xf numFmtId="0" fontId="13" fillId="0" borderId="9" xfId="0" applyFont="1" applyBorder="1" applyAlignment="1">
      <alignment horizontal="left" vertical="top" wrapText="1"/>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1" fillId="0" borderId="4" xfId="0" applyFont="1" applyBorder="1" applyAlignment="1">
      <alignment horizontal="left" vertical="center"/>
    </xf>
    <xf numFmtId="0" fontId="11" fillId="0" borderId="26" xfId="0" applyFont="1" applyBorder="1" applyAlignment="1">
      <alignment horizontal="left" vertical="center"/>
    </xf>
    <xf numFmtId="170" fontId="46" fillId="26" borderId="8" xfId="0" applyNumberFormat="1" applyFont="1" applyFill="1" applyBorder="1" applyAlignment="1">
      <alignment horizontal="left" vertical="center"/>
    </xf>
    <xf numFmtId="170" fontId="46" fillId="26" borderId="4" xfId="0" applyNumberFormat="1" applyFont="1" applyFill="1" applyBorder="1" applyAlignment="1">
      <alignment horizontal="left" vertical="center"/>
    </xf>
    <xf numFmtId="0" fontId="13" fillId="0" borderId="9" xfId="0" applyFont="1" applyBorder="1" applyAlignment="1">
      <alignment horizontal="left" vertical="center" wrapText="1"/>
    </xf>
    <xf numFmtId="0" fontId="13" fillId="0" borderId="25" xfId="0" applyFont="1" applyBorder="1" applyAlignment="1">
      <alignment horizontal="left" vertical="top" wrapText="1"/>
    </xf>
    <xf numFmtId="0" fontId="13" fillId="0" borderId="29" xfId="0" applyFont="1" applyBorder="1" applyAlignment="1">
      <alignment horizontal="left" vertical="top" wrapText="1"/>
    </xf>
    <xf numFmtId="0" fontId="13" fillId="0" borderId="60" xfId="0" applyFont="1" applyBorder="1" applyAlignment="1">
      <alignment horizontal="left" vertical="center"/>
    </xf>
    <xf numFmtId="170" fontId="11" fillId="0" borderId="4" xfId="0" applyNumberFormat="1" applyFont="1" applyBorder="1" applyAlignment="1">
      <alignment horizontal="left" vertical="center"/>
    </xf>
    <xf numFmtId="0" fontId="2" fillId="40" borderId="18" xfId="0" applyFont="1" applyFill="1" applyBorder="1" applyAlignment="1">
      <alignment horizontal="center" vertical="center" wrapText="1"/>
    </xf>
    <xf numFmtId="0" fontId="0" fillId="40" borderId="17" xfId="0" applyFill="1" applyBorder="1" applyAlignment="1">
      <alignment horizontal="center" vertical="center" wrapText="1"/>
    </xf>
    <xf numFmtId="0" fontId="0" fillId="40" borderId="19" xfId="0" applyFill="1" applyBorder="1" applyAlignment="1">
      <alignment horizontal="center" vertical="center" wrapText="1"/>
    </xf>
    <xf numFmtId="0" fontId="0" fillId="40" borderId="20" xfId="0" applyFill="1" applyBorder="1" applyAlignment="1">
      <alignment horizontal="center" vertical="center" wrapText="1"/>
    </xf>
    <xf numFmtId="0" fontId="0" fillId="40" borderId="0" xfId="0" applyFill="1" applyAlignment="1">
      <alignment horizontal="center" vertical="center" wrapText="1"/>
    </xf>
    <xf numFmtId="0" fontId="0" fillId="40" borderId="21" xfId="0" applyFill="1" applyBorder="1" applyAlignment="1">
      <alignment horizontal="center" vertical="center" wrapText="1"/>
    </xf>
    <xf numFmtId="0" fontId="0" fillId="40" borderId="22" xfId="0" applyFill="1" applyBorder="1" applyAlignment="1">
      <alignment horizontal="center" vertical="center" wrapText="1"/>
    </xf>
    <xf numFmtId="0" fontId="0" fillId="40" borderId="23" xfId="0" applyFill="1" applyBorder="1" applyAlignment="1">
      <alignment horizontal="center" vertical="center" wrapText="1"/>
    </xf>
    <xf numFmtId="0" fontId="0" fillId="40" borderId="24" xfId="0" applyFill="1" applyBorder="1" applyAlignment="1">
      <alignment horizontal="center" vertical="center" wrapText="1"/>
    </xf>
    <xf numFmtId="0" fontId="11" fillId="0" borderId="61" xfId="0" applyFont="1" applyBorder="1" applyAlignment="1">
      <alignment horizontal="left" vertical="center"/>
    </xf>
    <xf numFmtId="0" fontId="11" fillId="0" borderId="27" xfId="0" applyFont="1" applyBorder="1" applyAlignment="1">
      <alignment horizontal="left" vertical="center"/>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8" fillId="0" borderId="8" xfId="0" applyFont="1" applyBorder="1" applyAlignment="1">
      <alignment horizontal="left"/>
    </xf>
    <xf numFmtId="0" fontId="8" fillId="0" borderId="4" xfId="0" applyFont="1" applyBorder="1" applyAlignment="1">
      <alignment horizontal="left"/>
    </xf>
    <xf numFmtId="0" fontId="10" fillId="0" borderId="0" xfId="0" applyFont="1" applyAlignment="1">
      <alignment horizontal="left" vertical="center" wrapText="1"/>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48" fillId="27" borderId="18" xfId="0" applyFont="1" applyFill="1" applyBorder="1" applyAlignment="1">
      <alignment horizontal="left"/>
    </xf>
    <xf numFmtId="0" fontId="48" fillId="27" borderId="17" xfId="0" applyFont="1" applyFill="1" applyBorder="1" applyAlignment="1">
      <alignment horizontal="left"/>
    </xf>
    <xf numFmtId="0" fontId="48" fillId="27" borderId="19" xfId="0" applyFont="1" applyFill="1" applyBorder="1" applyAlignment="1">
      <alignment horizontal="left"/>
    </xf>
    <xf numFmtId="0" fontId="82" fillId="32" borderId="20" xfId="0" applyFont="1" applyFill="1" applyBorder="1" applyAlignment="1">
      <alignment horizontal="left" vertical="center"/>
    </xf>
    <xf numFmtId="0" fontId="82" fillId="32" borderId="0" xfId="0" applyFont="1" applyFill="1" applyAlignment="1">
      <alignment horizontal="left" vertical="center"/>
    </xf>
    <xf numFmtId="0" fontId="45" fillId="0" borderId="8" xfId="0" applyFont="1" applyBorder="1" applyAlignment="1">
      <alignment horizontal="left" vertical="center"/>
    </xf>
    <xf numFmtId="0" fontId="45" fillId="0" borderId="15" xfId="0" applyFont="1" applyBorder="1" applyAlignment="1">
      <alignment horizontal="left" vertical="center"/>
    </xf>
    <xf numFmtId="167" fontId="45" fillId="0" borderId="34" xfId="177" applyNumberFormat="1" applyFont="1" applyBorder="1" applyAlignment="1">
      <alignment horizontal="center" vertical="center"/>
    </xf>
    <xf numFmtId="167" fontId="45" fillId="0" borderId="3" xfId="177" applyNumberFormat="1" applyFont="1" applyBorder="1" applyAlignment="1">
      <alignment horizontal="center" vertical="center"/>
    </xf>
    <xf numFmtId="167" fontId="45" fillId="0" borderId="43" xfId="177" applyNumberFormat="1" applyFont="1" applyBorder="1" applyAlignment="1">
      <alignment horizontal="center" vertical="center"/>
    </xf>
    <xf numFmtId="0" fontId="82" fillId="32" borderId="20" xfId="0" applyFont="1" applyFill="1" applyBorder="1" applyAlignment="1">
      <alignment horizontal="left" vertical="center" wrapText="1"/>
    </xf>
    <xf numFmtId="0" fontId="82" fillId="32" borderId="0" xfId="0" applyFont="1" applyFill="1" applyAlignment="1">
      <alignment horizontal="left" vertical="center" wrapText="1"/>
    </xf>
    <xf numFmtId="0" fontId="13" fillId="30" borderId="0" xfId="178" quotePrefix="1" applyFont="1" applyFill="1" applyAlignment="1">
      <alignment horizontal="left" vertical="center" wrapText="1"/>
    </xf>
    <xf numFmtId="0" fontId="13" fillId="30" borderId="0" xfId="178" applyFont="1" applyFill="1" applyAlignment="1">
      <alignment horizontal="left" vertical="center" wrapText="1"/>
    </xf>
    <xf numFmtId="0" fontId="73" fillId="30" borderId="54" xfId="150" quotePrefix="1" applyFont="1" applyFill="1" applyBorder="1" applyAlignment="1">
      <alignment horizontal="left" vertical="center" wrapText="1"/>
    </xf>
    <xf numFmtId="0" fontId="13" fillId="30" borderId="21" xfId="178" applyFont="1" applyFill="1" applyBorder="1" applyAlignment="1">
      <alignment horizontal="left" vertical="center" wrapText="1"/>
    </xf>
    <xf numFmtId="0" fontId="13" fillId="30" borderId="55" xfId="178" quotePrefix="1" applyFont="1" applyFill="1" applyBorder="1" applyAlignment="1">
      <alignment horizontal="left" vertical="center" wrapText="1"/>
    </xf>
    <xf numFmtId="0" fontId="13" fillId="30" borderId="28" xfId="178" applyFont="1" applyFill="1" applyBorder="1" applyAlignment="1">
      <alignment horizontal="left" vertical="center" wrapText="1"/>
    </xf>
    <xf numFmtId="0" fontId="13" fillId="30" borderId="41" xfId="178"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4" xfId="0" applyFont="1" applyBorder="1" applyAlignment="1">
      <alignment horizontal="left" vertical="center"/>
    </xf>
    <xf numFmtId="0" fontId="13" fillId="30" borderId="58" xfId="178" quotePrefix="1" applyFont="1" applyFill="1" applyBorder="1" applyAlignment="1">
      <alignment horizontal="left" vertical="center" wrapText="1"/>
    </xf>
    <xf numFmtId="0" fontId="13" fillId="30" borderId="58" xfId="178" applyFont="1" applyFill="1" applyBorder="1" applyAlignment="1">
      <alignment horizontal="left" vertical="center" wrapText="1"/>
    </xf>
    <xf numFmtId="0" fontId="13" fillId="30" borderId="59" xfId="178" applyFont="1" applyFill="1" applyBorder="1" applyAlignment="1">
      <alignment horizontal="left" vertical="center" wrapText="1"/>
    </xf>
    <xf numFmtId="0" fontId="12" fillId="0" borderId="46" xfId="178" quotePrefix="1" applyFont="1" applyBorder="1" applyAlignment="1">
      <alignment horizontal="left" vertical="center" wrapText="1"/>
    </xf>
    <xf numFmtId="0" fontId="13" fillId="30" borderId="16" xfId="178" quotePrefix="1" applyFont="1" applyFill="1" applyBorder="1" applyAlignment="1">
      <alignment horizontal="left" vertical="center" wrapText="1"/>
    </xf>
    <xf numFmtId="0" fontId="13" fillId="30" borderId="53" xfId="178" applyFont="1" applyFill="1" applyBorder="1" applyAlignment="1">
      <alignment horizontal="left" vertical="center" wrapText="1"/>
    </xf>
    <xf numFmtId="0" fontId="13" fillId="30" borderId="39" xfId="178" applyFont="1" applyFill="1" applyBorder="1" applyAlignment="1">
      <alignment horizontal="left" vertical="center" wrapText="1"/>
    </xf>
    <xf numFmtId="0" fontId="13" fillId="30" borderId="56" xfId="178" quotePrefix="1" applyFont="1" applyFill="1" applyBorder="1" applyAlignment="1">
      <alignment horizontal="left" vertical="center" wrapText="1"/>
    </xf>
    <xf numFmtId="0" fontId="13" fillId="30" borderId="56" xfId="178" applyFont="1" applyFill="1" applyBorder="1" applyAlignment="1">
      <alignment horizontal="left" vertical="center" wrapText="1"/>
    </xf>
    <xf numFmtId="0" fontId="13" fillId="30" borderId="57"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2" fillId="0" borderId="9" xfId="178" quotePrefix="1" applyFont="1" applyBorder="1" applyAlignment="1">
      <alignment horizontal="left" vertical="center" wrapText="1"/>
    </xf>
    <xf numFmtId="0" fontId="13" fillId="30" borderId="25" xfId="178" quotePrefix="1" applyFont="1" applyFill="1" applyBorder="1" applyAlignment="1">
      <alignment horizontal="left" vertical="center" wrapText="1"/>
    </xf>
    <xf numFmtId="0" fontId="13" fillId="30" borderId="25" xfId="178" applyFont="1" applyFill="1" applyBorder="1" applyAlignment="1">
      <alignment horizontal="left" vertical="center" wrapText="1"/>
    </xf>
    <xf numFmtId="0" fontId="13" fillId="30" borderId="42" xfId="178" applyFont="1" applyFill="1" applyBorder="1" applyAlignment="1">
      <alignment horizontal="left" vertical="center" wrapText="1"/>
    </xf>
    <xf numFmtId="0" fontId="12" fillId="30" borderId="8" xfId="178" quotePrefix="1" applyFont="1" applyFill="1" applyBorder="1" applyAlignment="1">
      <alignment horizontal="left" vertical="top" wrapText="1"/>
    </xf>
    <xf numFmtId="0" fontId="12" fillId="30" borderId="4" xfId="178" applyFont="1" applyFill="1" applyBorder="1" applyAlignment="1">
      <alignment horizontal="left" vertical="top" wrapText="1"/>
    </xf>
    <xf numFmtId="0" fontId="12" fillId="30" borderId="26" xfId="178" applyFont="1" applyFill="1" applyBorder="1" applyAlignment="1">
      <alignment horizontal="left" vertical="top" wrapText="1"/>
    </xf>
    <xf numFmtId="0" fontId="13" fillId="30" borderId="9" xfId="178" quotePrefix="1" applyFont="1" applyFill="1" applyBorder="1" applyAlignment="1">
      <alignment horizontal="left" vertical="center" wrapText="1"/>
    </xf>
    <xf numFmtId="0" fontId="13" fillId="30" borderId="9" xfId="178" applyFont="1" applyFill="1" applyBorder="1" applyAlignment="1">
      <alignment horizontal="left" vertical="center" wrapText="1"/>
    </xf>
    <xf numFmtId="0" fontId="13" fillId="30" borderId="38" xfId="178" applyFont="1" applyFill="1" applyBorder="1" applyAlignment="1">
      <alignment horizontal="left" vertical="center" wrapText="1"/>
    </xf>
  </cellXfs>
  <cellStyles count="308">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2" xfId="287" xr:uid="{00000000-0005-0000-0000-000020010000}"/>
    <cellStyle name="Percent 2 2" xfId="288" xr:uid="{00000000-0005-0000-0000-000021010000}"/>
    <cellStyle name="Percent 3" xfId="289" xr:uid="{00000000-0005-0000-0000-000022010000}"/>
    <cellStyle name="Percent 3 2" xfId="290" xr:uid="{00000000-0005-0000-0000-000023010000}"/>
    <cellStyle name="Price" xfId="291" xr:uid="{00000000-0005-0000-0000-000024010000}"/>
    <cellStyle name="RevRep" xfId="292" xr:uid="{00000000-0005-0000-0000-000025010000}"/>
    <cellStyle name="RevRep 2" xfId="293" xr:uid="{00000000-0005-0000-0000-000026010000}"/>
    <cellStyle name="Standard_21186 AVF 05.01.04" xfId="294" xr:uid="{00000000-0005-0000-0000-000027010000}"/>
    <cellStyle name="Style 1" xfId="295" xr:uid="{00000000-0005-0000-0000-000028010000}"/>
    <cellStyle name="Title" xfId="296" builtinId="15" customBuiltin="1"/>
    <cellStyle name="Title 2" xfId="297" xr:uid="{00000000-0005-0000-0000-00002A010000}"/>
    <cellStyle name="Total" xfId="298" builtinId="25" customBuiltin="1"/>
    <cellStyle name="Total 2" xfId="299" xr:uid="{00000000-0005-0000-0000-00002C010000}"/>
    <cellStyle name="Total 2 2" xfId="300" xr:uid="{00000000-0005-0000-0000-00002D010000}"/>
    <cellStyle name="Total 3" xfId="301" xr:uid="{00000000-0005-0000-0000-00002E010000}"/>
    <cellStyle name="Undefiniert" xfId="302" xr:uid="{00000000-0005-0000-0000-00002F010000}"/>
    <cellStyle name="Unit" xfId="303" xr:uid="{00000000-0005-0000-0000-000030010000}"/>
    <cellStyle name="Update" xfId="304" xr:uid="{00000000-0005-0000-0000-000031010000}"/>
    <cellStyle name="Vertical" xfId="305" xr:uid="{00000000-0005-0000-0000-000032010000}"/>
    <cellStyle name="Warning Text" xfId="306" builtinId="11" customBuiltin="1"/>
    <cellStyle name="Warning Text 2" xfId="307"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2116666</xdr:colOff>
      <xdr:row>1</xdr:row>
      <xdr:rowOff>152400</xdr:rowOff>
    </xdr:from>
    <xdr:to>
      <xdr:col>2</xdr:col>
      <xdr:colOff>1677032</xdr:colOff>
      <xdr:row>9</xdr:row>
      <xdr:rowOff>29904</xdr:rowOff>
    </xdr:to>
    <xdr:pic>
      <xdr:nvPicPr>
        <xdr:cNvPr id="3" name="Picture 2">
          <a:extLst>
            <a:ext uri="{FF2B5EF4-FFF2-40B4-BE49-F238E27FC236}">
              <a16:creationId xmlns:a16="http://schemas.microsoft.com/office/drawing/2014/main" id="{9EA4A9B3-C221-42A3-A437-1CAD50CB0E30}"/>
            </a:ext>
          </a:extLst>
        </xdr:cNvPr>
        <xdr:cNvPicPr>
          <a:picLocks noChangeAspect="1"/>
        </xdr:cNvPicPr>
      </xdr:nvPicPr>
      <xdr:blipFill>
        <a:blip xmlns:r="http://schemas.openxmlformats.org/officeDocument/2006/relationships" r:embed="rId1"/>
        <a:stretch>
          <a:fillRect/>
        </a:stretch>
      </xdr:blipFill>
      <xdr:spPr>
        <a:xfrm>
          <a:off x="2404533" y="313267"/>
          <a:ext cx="3395766" cy="11644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esktop/2024_1/ET%20Contract%20Requests/EAS%20RTU%202024-25FORECAST/Pricing%20Schedule%20_SIEM%20Equipment%20contract.xlsx" TargetMode="External"/><Relationship Id="rId2" Type="http://schemas.openxmlformats.org/officeDocument/2006/relationships/externalLinkPath" Target="file:///C:\Users\GumedeK\Desktop\2024_1\ET%20Contract%20Requests\EAS%20RTU%202024-25FORECAST\Pricing%20Schedule%20_SIEM%20Equipment%20contract.xlsx" TargetMode="External"/><Relationship Id="rId1" Type="http://schemas.openxmlformats.org/officeDocument/2006/relationships/externalLinkPath" Target="/Users/GumedeK/Desktop/2024_1/ET%20Contract%20Requests/EAS%20RTU%202024-25FORECAST/Pricing%20Schedule%20_SIEM%20Equipment%20contrac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sktop/ET%20Contract%20Requests/Forecasts/Copy%20of%20Pricing%20Schedule%20_ACE%20RTU%20Repairs%20contract%20(002).xlsx" TargetMode="External"/><Relationship Id="rId1" Type="http://schemas.openxmlformats.org/officeDocument/2006/relationships/externalLinkPath" Target="/Users/gumedek/Desktop/ET%20Contract%20Requests/Forecasts/Copy%20of%20Pricing%20Schedule%20_ACE%20RTU%20Repairs%20contract%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ad Me"/>
      <sheetName val="Tender Cover Sheet"/>
      <sheetName val="5.1.0 Preamble"/>
      <sheetName val="5.1.1 Price Table 1"/>
      <sheetName val="5.1.2 CPA Formulae"/>
      <sheetName val="5.1.3 Summary"/>
      <sheetName val="5.1.4 PS5"/>
      <sheetName val="5.1.4 Exchange Rates"/>
    </sheetNames>
    <sheetDataSet>
      <sheetData sheetId="0">
        <row r="4">
          <cell r="C4" t="str">
            <v>Main Offer Only</v>
          </cell>
        </row>
      </sheetData>
      <sheetData sheetId="1">
        <row r="12">
          <cell r="C12"/>
        </row>
        <row r="14">
          <cell r="C14"/>
        </row>
        <row r="16">
          <cell r="C16"/>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 Me"/>
      <sheetName val="Tender Cover Sheet"/>
      <sheetName val="5.1.0 Preamble"/>
      <sheetName val="5.1.1 Price Table 1-2"/>
      <sheetName val="5.1.1 Price Table 3"/>
      <sheetName val="5.1.2 CPA Formulae"/>
      <sheetName val="5.1.3 Summary"/>
      <sheetName val="5.1.4 PS5"/>
      <sheetName val="5.1.4 Exchange Rates"/>
    </sheetNames>
    <sheetDataSet>
      <sheetData sheetId="0">
        <row r="4">
          <cell r="C4" t="str">
            <v>Main Offer Only</v>
          </cell>
        </row>
      </sheetData>
      <sheetData sheetId="1">
        <row r="14">
          <cell r="C14" t="str">
            <v>Provision of ACE 3600 RTU and Front-End Processor(FEP) support and repair services on an as and when required basis for a period of (5) five years.</v>
          </cell>
        </row>
      </sheetData>
      <sheetData sheetId="2" refreshError="1"/>
      <sheetData sheetId="3">
        <row r="23">
          <cell r="F23">
            <v>0</v>
          </cell>
        </row>
      </sheetData>
      <sheetData sheetId="4">
        <row r="55">
          <cell r="F55">
            <v>0</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resbank.co.z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3"/>
  <sheetViews>
    <sheetView zoomScale="80" zoomScaleNormal="80" workbookViewId="0">
      <selection activeCell="C19" sqref="C19"/>
    </sheetView>
  </sheetViews>
  <sheetFormatPr defaultColWidth="9.1796875" defaultRowHeight="12.5" x14ac:dyDescent="0.25"/>
  <cols>
    <col min="1" max="1" width="7.1796875" style="62" customWidth="1"/>
    <col min="2" max="2" width="34.81640625" style="62" customWidth="1"/>
    <col min="3" max="3" width="94.81640625" style="62" customWidth="1"/>
    <col min="4" max="4" width="9.1796875" style="63"/>
    <col min="5" max="16384" width="9.1796875" style="62"/>
  </cols>
  <sheetData>
    <row r="1" spans="1:19" s="6" customFormat="1" ht="15.5" x14ac:dyDescent="0.25">
      <c r="A1" s="263" t="s">
        <v>0</v>
      </c>
      <c r="B1" s="264"/>
      <c r="C1" s="329">
        <f>'Tender Cover Sheet'!C12</f>
        <v>0</v>
      </c>
      <c r="D1" s="3"/>
      <c r="G1" s="32"/>
      <c r="L1" s="32"/>
      <c r="M1" s="10"/>
      <c r="N1" s="34"/>
      <c r="O1" s="7"/>
      <c r="Q1" s="35"/>
      <c r="R1" s="7"/>
      <c r="S1" s="9"/>
    </row>
    <row r="2" spans="1:19" s="6" customFormat="1" ht="30.65" customHeight="1" x14ac:dyDescent="0.25">
      <c r="A2" s="263" t="s">
        <v>1</v>
      </c>
      <c r="B2" s="264"/>
      <c r="C2" s="330">
        <f>'Tender Cover Sheet'!C14</f>
        <v>0</v>
      </c>
      <c r="G2" s="32"/>
      <c r="K2" s="8"/>
      <c r="L2" s="33"/>
      <c r="M2" s="11"/>
      <c r="N2" s="34"/>
      <c r="O2" s="7"/>
      <c r="Q2" s="35"/>
      <c r="R2" s="7"/>
      <c r="S2" s="9"/>
    </row>
    <row r="3" spans="1:19" s="6" customFormat="1" ht="15.5" x14ac:dyDescent="0.25">
      <c r="A3" s="263" t="s">
        <v>2</v>
      </c>
      <c r="B3" s="264"/>
      <c r="C3" s="330">
        <f>'Tender Cover Sheet'!C16</f>
        <v>0</v>
      </c>
      <c r="G3" s="32"/>
      <c r="K3" s="8"/>
      <c r="L3" s="33"/>
      <c r="M3" s="11"/>
      <c r="N3" s="34"/>
      <c r="O3" s="7"/>
      <c r="Q3" s="35"/>
      <c r="R3" s="7"/>
      <c r="S3" s="9"/>
    </row>
    <row r="4" spans="1:19" s="6" customFormat="1" ht="15.5" x14ac:dyDescent="0.25">
      <c r="A4" s="263" t="s">
        <v>3</v>
      </c>
      <c r="B4" s="264"/>
      <c r="C4" s="329" t="s">
        <v>4</v>
      </c>
      <c r="G4" s="32"/>
      <c r="K4" s="8"/>
      <c r="L4" s="33"/>
      <c r="M4" s="11"/>
      <c r="N4" s="34"/>
      <c r="O4" s="7"/>
      <c r="Q4" s="35"/>
      <c r="R4" s="7"/>
      <c r="S4" s="9"/>
    </row>
    <row r="5" spans="1:19" s="6" customFormat="1" ht="15.5" x14ac:dyDescent="0.25">
      <c r="A5" s="3"/>
      <c r="B5" s="67"/>
      <c r="C5" s="36"/>
      <c r="G5" s="32"/>
      <c r="K5" s="8"/>
      <c r="L5" s="33"/>
      <c r="M5" s="11"/>
      <c r="N5" s="34"/>
      <c r="O5" s="7"/>
      <c r="Q5" s="35"/>
      <c r="R5" s="7"/>
      <c r="S5" s="9"/>
    </row>
    <row r="6" spans="1:19" ht="18" x14ac:dyDescent="0.25">
      <c r="A6" s="61" t="s">
        <v>5</v>
      </c>
      <c r="D6" s="62"/>
    </row>
    <row r="7" spans="1:19" x14ac:dyDescent="0.25">
      <c r="C7" s="63"/>
      <c r="D7" s="62"/>
      <c r="E7" s="64"/>
    </row>
    <row r="8" spans="1:19" ht="38.25" customHeight="1" x14ac:dyDescent="0.25">
      <c r="A8" s="260">
        <v>1</v>
      </c>
      <c r="B8" s="494" t="s">
        <v>6</v>
      </c>
      <c r="C8" s="495"/>
      <c r="D8" s="62"/>
      <c r="E8" s="64"/>
    </row>
    <row r="9" spans="1:19" ht="35.15" customHeight="1" x14ac:dyDescent="0.25">
      <c r="A9" s="260">
        <v>2</v>
      </c>
      <c r="B9" s="494" t="s">
        <v>7</v>
      </c>
      <c r="C9" s="495"/>
      <c r="D9" s="62"/>
      <c r="E9" s="64"/>
    </row>
    <row r="10" spans="1:19" ht="53.5" customHeight="1" x14ac:dyDescent="0.25">
      <c r="A10" s="260">
        <v>3</v>
      </c>
      <c r="B10" s="494" t="s">
        <v>8</v>
      </c>
      <c r="C10" s="495"/>
      <c r="D10" s="62"/>
      <c r="E10" s="64"/>
    </row>
    <row r="11" spans="1:19" ht="33" customHeight="1" x14ac:dyDescent="0.25">
      <c r="A11" s="260">
        <v>4</v>
      </c>
      <c r="B11" s="496" t="s">
        <v>9</v>
      </c>
      <c r="C11" s="496"/>
      <c r="D11" s="62"/>
      <c r="E11" s="64"/>
    </row>
    <row r="12" spans="1:19" s="65" customFormat="1" ht="15.5" x14ac:dyDescent="0.25">
      <c r="A12" s="69"/>
      <c r="B12" s="62"/>
      <c r="C12" s="63"/>
      <c r="D12" s="62"/>
      <c r="E12" s="64"/>
    </row>
    <row r="13" spans="1:19" ht="15.5" x14ac:dyDescent="0.25">
      <c r="A13" s="69"/>
      <c r="C13" s="63"/>
      <c r="D13" s="62"/>
      <c r="E13" s="64"/>
    </row>
    <row r="14" spans="1:19" ht="38.25" customHeight="1" x14ac:dyDescent="0.25">
      <c r="A14" s="261">
        <v>5</v>
      </c>
      <c r="B14" s="262" t="s">
        <v>10</v>
      </c>
      <c r="C14" s="261"/>
      <c r="D14" s="66"/>
      <c r="E14" s="60"/>
      <c r="F14" s="59"/>
    </row>
    <row r="15" spans="1:19" ht="79.5" customHeight="1" x14ac:dyDescent="0.25">
      <c r="A15" s="69"/>
      <c r="B15" s="331" t="s">
        <v>11</v>
      </c>
      <c r="C15" s="332" t="s">
        <v>12</v>
      </c>
      <c r="D15" s="59"/>
      <c r="E15" s="67"/>
      <c r="F15" s="59"/>
    </row>
    <row r="16" spans="1:19" ht="93.75" customHeight="1" x14ac:dyDescent="0.25">
      <c r="A16" s="69"/>
      <c r="B16" s="333" t="s">
        <v>13</v>
      </c>
      <c r="C16" s="334" t="s">
        <v>14</v>
      </c>
      <c r="D16" s="59"/>
      <c r="E16" s="67"/>
      <c r="F16" s="59"/>
      <c r="I16" s="493"/>
      <c r="J16" s="493"/>
      <c r="K16" s="493"/>
      <c r="L16" s="493"/>
      <c r="M16" s="493"/>
      <c r="N16" s="493"/>
      <c r="O16" s="493"/>
      <c r="P16" s="493"/>
    </row>
    <row r="17" spans="1:16" ht="24" customHeight="1" x14ac:dyDescent="0.25">
      <c r="A17" s="69"/>
      <c r="B17" s="333" t="s">
        <v>15</v>
      </c>
      <c r="C17" s="334" t="s">
        <v>16</v>
      </c>
      <c r="D17" s="59"/>
      <c r="E17" s="67"/>
      <c r="F17" s="59"/>
      <c r="I17" s="493"/>
      <c r="J17" s="493"/>
      <c r="K17" s="493"/>
      <c r="L17" s="493"/>
      <c r="M17" s="493"/>
      <c r="N17" s="493"/>
      <c r="O17" s="493"/>
      <c r="P17" s="493"/>
    </row>
    <row r="18" spans="1:16" ht="86.15" customHeight="1" x14ac:dyDescent="0.25">
      <c r="A18" s="69"/>
      <c r="B18" s="333" t="s">
        <v>17</v>
      </c>
      <c r="C18" s="334" t="s">
        <v>18</v>
      </c>
      <c r="D18" s="59"/>
      <c r="E18" s="67"/>
      <c r="F18" s="59"/>
    </row>
    <row r="19" spans="1:16" ht="138" customHeight="1" x14ac:dyDescent="0.25">
      <c r="A19" s="69"/>
      <c r="B19" s="333" t="s">
        <v>19</v>
      </c>
      <c r="C19" s="334" t="s">
        <v>20</v>
      </c>
      <c r="D19" s="59"/>
      <c r="E19" s="67"/>
      <c r="F19" s="59"/>
    </row>
    <row r="20" spans="1:16" ht="15.5" x14ac:dyDescent="0.25">
      <c r="A20" s="69"/>
      <c r="B20" s="43"/>
      <c r="C20" s="216"/>
      <c r="D20" s="59"/>
      <c r="E20" s="67"/>
      <c r="F20" s="59"/>
    </row>
    <row r="21" spans="1:16" ht="15.5" x14ac:dyDescent="0.25">
      <c r="A21" s="69"/>
      <c r="B21" s="59"/>
      <c r="C21" s="68"/>
      <c r="D21" s="59"/>
      <c r="E21" s="67"/>
      <c r="F21" s="59"/>
    </row>
    <row r="22" spans="1:16" ht="15.5" x14ac:dyDescent="0.25">
      <c r="A22" s="261">
        <v>6</v>
      </c>
      <c r="B22" s="491" t="s">
        <v>21</v>
      </c>
      <c r="C22" s="492"/>
      <c r="D22" s="59"/>
      <c r="E22" s="67"/>
      <c r="F22" s="59"/>
    </row>
    <row r="23" spans="1:16" ht="15.5" x14ac:dyDescent="0.25">
      <c r="A23" s="69"/>
      <c r="B23" s="491" t="s">
        <v>22</v>
      </c>
      <c r="C23" s="492"/>
      <c r="D23" s="59"/>
      <c r="E23" s="67"/>
      <c r="F23" s="59"/>
    </row>
    <row r="24" spans="1:16" ht="15.5" x14ac:dyDescent="0.25">
      <c r="A24" s="69"/>
      <c r="B24" s="256"/>
      <c r="C24" s="346" t="s">
        <v>23</v>
      </c>
      <c r="D24" s="59"/>
      <c r="E24" s="59"/>
      <c r="F24" s="59"/>
    </row>
    <row r="25" spans="1:16" ht="15.5" x14ac:dyDescent="0.25">
      <c r="B25" s="257"/>
      <c r="C25" s="347" t="s">
        <v>24</v>
      </c>
      <c r="D25" s="67"/>
      <c r="E25" s="67"/>
    </row>
    <row r="26" spans="1:16" x14ac:dyDescent="0.25">
      <c r="C26" s="63"/>
      <c r="D26" s="62"/>
      <c r="E26" s="64"/>
    </row>
    <row r="35" spans="3:5" x14ac:dyDescent="0.25">
      <c r="E35" s="64"/>
    </row>
    <row r="36" spans="3:5" x14ac:dyDescent="0.25">
      <c r="E36" s="64"/>
    </row>
    <row r="37" spans="3:5" x14ac:dyDescent="0.25">
      <c r="E37" s="64"/>
    </row>
    <row r="38" spans="3:5" x14ac:dyDescent="0.25">
      <c r="E38" s="64"/>
    </row>
    <row r="39" spans="3:5" x14ac:dyDescent="0.25">
      <c r="C39" s="63"/>
      <c r="D39" s="62"/>
      <c r="E39" s="64"/>
    </row>
    <row r="40" spans="3:5" x14ac:dyDescent="0.25">
      <c r="D40" s="62"/>
      <c r="E40" s="64"/>
    </row>
    <row r="41" spans="3:5" x14ac:dyDescent="0.25">
      <c r="D41" s="62"/>
      <c r="E41" s="482"/>
    </row>
    <row r="42" spans="3:5" x14ac:dyDescent="0.25">
      <c r="D42" s="62"/>
      <c r="E42" s="64"/>
    </row>
    <row r="43" spans="3:5" x14ac:dyDescent="0.25">
      <c r="D43" s="62"/>
      <c r="E43" s="64"/>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4" orientation="portrait" r:id="rId1"/>
  <headerFooter alignWithMargins="0">
    <oddHeader>&amp;REskom Holdings Limited
&amp;A</oddHeader>
    <oddFooter>&amp;CPage &amp;P of &amp;N&amp;R&amp;D&amp;L&amp;8&amp;F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zoomScale="70" zoomScaleNormal="70" workbookViewId="0">
      <selection activeCell="F2" sqref="F2"/>
    </sheetView>
  </sheetViews>
  <sheetFormatPr defaultRowHeight="12.5" x14ac:dyDescent="0.25"/>
  <cols>
    <col min="1" max="1" width="11.453125" customWidth="1"/>
    <col min="2" max="2" width="30.1796875" customWidth="1"/>
    <col min="3" max="3" width="20.81640625" customWidth="1"/>
    <col min="4" max="5" width="18.54296875" customWidth="1"/>
    <col min="6" max="6" width="29.1796875" customWidth="1"/>
    <col min="7" max="7" width="18.54296875" customWidth="1"/>
    <col min="8" max="8" width="19.1796875" customWidth="1"/>
  </cols>
  <sheetData>
    <row r="1" spans="1:103" ht="15.65" customHeight="1" x14ac:dyDescent="0.25">
      <c r="A1" s="497" t="s">
        <v>0</v>
      </c>
      <c r="B1" s="498"/>
      <c r="C1" s="497">
        <f>'Tender Cover Sheet'!C12</f>
        <v>0</v>
      </c>
      <c r="D1" s="582"/>
      <c r="E1" s="498"/>
      <c r="F1" s="323"/>
      <c r="G1" s="314"/>
      <c r="H1" s="314"/>
      <c r="I1" s="319"/>
      <c r="J1" s="318"/>
      <c r="K1" s="321"/>
      <c r="L1" s="315"/>
      <c r="M1" s="314"/>
      <c r="N1" s="322"/>
      <c r="O1" s="315"/>
      <c r="P1" s="317"/>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row>
    <row r="2" spans="1:103" ht="57" customHeight="1" x14ac:dyDescent="0.25">
      <c r="A2" s="497" t="s">
        <v>1</v>
      </c>
      <c r="B2" s="498"/>
      <c r="C2" s="579">
        <f>'Tender Cover Sheet'!C14</f>
        <v>0</v>
      </c>
      <c r="D2" s="580"/>
      <c r="E2" s="581"/>
      <c r="F2" s="323"/>
      <c r="G2" s="314"/>
      <c r="H2" s="316"/>
      <c r="I2" s="320"/>
      <c r="J2" s="11"/>
      <c r="K2" s="321"/>
      <c r="L2" s="315"/>
      <c r="M2" s="314"/>
      <c r="N2" s="322"/>
      <c r="O2" s="315"/>
      <c r="P2" s="317"/>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row>
    <row r="3" spans="1:103" ht="15.65" customHeight="1" x14ac:dyDescent="0.25">
      <c r="A3" s="497" t="s">
        <v>2</v>
      </c>
      <c r="B3" s="498"/>
      <c r="C3" s="497">
        <f>'Tender Cover Sheet'!C16</f>
        <v>0</v>
      </c>
      <c r="D3" s="582"/>
      <c r="E3" s="498"/>
      <c r="F3" s="323"/>
      <c r="G3" s="314"/>
      <c r="H3" s="316"/>
      <c r="I3" s="320"/>
      <c r="J3" s="11"/>
      <c r="K3" s="321"/>
      <c r="L3" s="315"/>
      <c r="M3" s="314"/>
      <c r="N3" s="322"/>
      <c r="O3" s="315"/>
      <c r="P3" s="317"/>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c r="CN3" s="314"/>
      <c r="CO3" s="314"/>
      <c r="CP3" s="314"/>
      <c r="CQ3" s="314"/>
      <c r="CR3" s="314"/>
      <c r="CS3" s="314"/>
      <c r="CT3" s="314"/>
      <c r="CU3" s="314"/>
      <c r="CV3" s="314"/>
    </row>
    <row r="4" spans="1:103" ht="15.65" customHeight="1" x14ac:dyDescent="0.25">
      <c r="A4" s="497" t="s">
        <v>40</v>
      </c>
      <c r="B4" s="498"/>
      <c r="C4" s="497" t="str">
        <f>'Read Me'!C4</f>
        <v>Main Offer Only</v>
      </c>
      <c r="D4" s="582"/>
      <c r="E4" s="498"/>
      <c r="F4" s="323"/>
      <c r="G4" s="314"/>
      <c r="H4" s="316"/>
      <c r="I4" s="320"/>
      <c r="J4" s="11"/>
      <c r="K4" s="321"/>
      <c r="L4" s="315"/>
      <c r="M4" s="314"/>
      <c r="N4" s="322"/>
      <c r="O4" s="315"/>
      <c r="P4" s="317"/>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row>
    <row r="5" spans="1:103" ht="18" x14ac:dyDescent="0.4">
      <c r="A5" s="273"/>
      <c r="B5" s="488"/>
      <c r="C5" s="489"/>
      <c r="D5" s="489"/>
      <c r="E5" s="489"/>
      <c r="F5" s="489"/>
      <c r="G5" s="489"/>
      <c r="H5" s="272"/>
      <c r="I5" s="272"/>
      <c r="J5" s="272"/>
      <c r="K5" s="272"/>
      <c r="L5" s="272"/>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row>
    <row r="6" spans="1:103" ht="18" x14ac:dyDescent="0.25">
      <c r="A6" s="269" t="s">
        <v>346</v>
      </c>
      <c r="B6" s="270"/>
      <c r="C6" s="267"/>
      <c r="D6" s="267"/>
      <c r="E6" s="267"/>
      <c r="F6" s="267"/>
      <c r="G6" s="267"/>
      <c r="H6" s="267"/>
      <c r="I6" s="267"/>
      <c r="J6" s="267"/>
      <c r="K6" s="267"/>
      <c r="L6" s="267"/>
      <c r="M6" s="267"/>
      <c r="N6" s="267"/>
      <c r="O6" s="267"/>
      <c r="P6" s="267"/>
      <c r="Q6" s="267"/>
      <c r="R6" s="267"/>
      <c r="S6" s="267"/>
      <c r="T6" s="268"/>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row>
    <row r="7" spans="1:103" ht="15.5" x14ac:dyDescent="0.35">
      <c r="A7" s="277"/>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row>
    <row r="8" spans="1:103" ht="18.5" thickBot="1" x14ac:dyDescent="0.3">
      <c r="A8" s="271" t="s">
        <v>52</v>
      </c>
    </row>
    <row r="9" spans="1:103" ht="87" customHeight="1" x14ac:dyDescent="0.25">
      <c r="A9" s="278">
        <v>1</v>
      </c>
      <c r="B9" s="583" t="s">
        <v>347</v>
      </c>
      <c r="C9" s="584"/>
      <c r="D9" s="584"/>
      <c r="E9" s="584"/>
      <c r="F9" s="584"/>
      <c r="G9" s="585"/>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row>
    <row r="10" spans="1:103" ht="27" customHeight="1" x14ac:dyDescent="0.25">
      <c r="A10" s="586">
        <v>2</v>
      </c>
      <c r="B10" s="587" t="s">
        <v>348</v>
      </c>
      <c r="C10" s="588"/>
      <c r="D10" s="588"/>
      <c r="E10" s="588"/>
      <c r="F10" s="588"/>
      <c r="G10" s="589"/>
      <c r="H10" s="279"/>
      <c r="I10" s="279"/>
      <c r="J10" s="280"/>
      <c r="K10" s="279"/>
      <c r="L10" s="279"/>
      <c r="M10" s="279"/>
      <c r="N10" s="279"/>
      <c r="O10" s="572"/>
      <c r="P10" s="573"/>
      <c r="Q10" s="573"/>
      <c r="R10" s="573"/>
      <c r="S10" s="573"/>
      <c r="T10" s="573"/>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row>
    <row r="11" spans="1:103" ht="15.5" x14ac:dyDescent="0.25">
      <c r="A11" s="586"/>
      <c r="B11" s="574" t="s">
        <v>349</v>
      </c>
      <c r="C11" s="573"/>
      <c r="D11" s="573"/>
      <c r="E11" s="573"/>
      <c r="F11" s="573"/>
      <c r="G11" s="575"/>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row>
    <row r="12" spans="1:103" ht="110.25" customHeight="1" x14ac:dyDescent="0.25">
      <c r="A12" s="586"/>
      <c r="B12" s="576" t="s">
        <v>350</v>
      </c>
      <c r="C12" s="577"/>
      <c r="D12" s="577"/>
      <c r="E12" s="577"/>
      <c r="F12" s="577"/>
      <c r="G12" s="578"/>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row>
    <row r="13" spans="1:103" ht="68.25" customHeight="1" x14ac:dyDescent="0.2">
      <c r="A13" s="281">
        <v>3</v>
      </c>
      <c r="B13" s="596" t="s">
        <v>351</v>
      </c>
      <c r="C13" s="597"/>
      <c r="D13" s="597"/>
      <c r="E13" s="597"/>
      <c r="F13" s="597"/>
      <c r="G13" s="598"/>
      <c r="H13" s="279"/>
      <c r="I13" s="279"/>
      <c r="J13" s="279"/>
      <c r="K13" s="279"/>
      <c r="L13" s="279"/>
      <c r="M13" s="282"/>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row>
    <row r="14" spans="1:103" ht="84.75" customHeight="1" x14ac:dyDescent="0.2">
      <c r="A14" s="281">
        <v>4</v>
      </c>
      <c r="B14" s="599" t="s">
        <v>352</v>
      </c>
      <c r="C14" s="600"/>
      <c r="D14" s="600"/>
      <c r="E14" s="600"/>
      <c r="F14" s="600"/>
      <c r="G14" s="601"/>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row>
    <row r="15" spans="1:103" ht="15" x14ac:dyDescent="0.2">
      <c r="A15" s="595">
        <v>5</v>
      </c>
      <c r="B15" s="602" t="s">
        <v>353</v>
      </c>
      <c r="C15" s="603"/>
      <c r="D15" s="603"/>
      <c r="E15" s="603"/>
      <c r="F15" s="603"/>
      <c r="G15" s="604"/>
      <c r="H15" s="274"/>
      <c r="I15" s="274"/>
      <c r="J15" s="274"/>
      <c r="K15" s="272"/>
      <c r="L15" s="272"/>
      <c r="M15" s="272"/>
      <c r="N15" s="272"/>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row>
    <row r="16" spans="1:103" ht="64.5" customHeight="1" x14ac:dyDescent="0.2">
      <c r="A16" s="595"/>
      <c r="B16" s="602" t="s">
        <v>354</v>
      </c>
      <c r="C16" s="603"/>
      <c r="D16" s="603"/>
      <c r="E16" s="603"/>
      <c r="F16" s="603"/>
      <c r="G16" s="604"/>
      <c r="H16" s="490"/>
      <c r="I16" s="283"/>
      <c r="J16" s="283"/>
      <c r="K16" s="283"/>
      <c r="L16" s="283"/>
      <c r="M16" s="275"/>
      <c r="N16" s="283"/>
    </row>
    <row r="17" spans="1:14" ht="35.15" customHeight="1" thickBot="1" x14ac:dyDescent="0.25">
      <c r="A17" s="595"/>
      <c r="B17" s="590" t="s">
        <v>355</v>
      </c>
      <c r="C17" s="591"/>
      <c r="D17" s="591"/>
      <c r="E17" s="591"/>
      <c r="F17" s="591"/>
      <c r="G17" s="592"/>
      <c r="H17" s="276"/>
      <c r="I17" s="276"/>
      <c r="J17" s="276"/>
      <c r="K17" s="266"/>
      <c r="L17" s="266"/>
      <c r="M17" s="266"/>
      <c r="N17" s="266"/>
    </row>
    <row r="18" spans="1:14" ht="15.75" x14ac:dyDescent="0.2">
      <c r="A18" s="310" t="s">
        <v>39</v>
      </c>
      <c r="B18" s="303"/>
      <c r="C18" s="276"/>
      <c r="D18" s="276"/>
      <c r="E18" s="276"/>
      <c r="F18" s="276"/>
      <c r="G18" s="276"/>
      <c r="H18" s="276"/>
      <c r="I18" s="276"/>
      <c r="J18" s="276"/>
      <c r="K18" s="266"/>
      <c r="L18" s="266"/>
      <c r="M18" s="266"/>
      <c r="N18" s="266"/>
    </row>
    <row r="19" spans="1:14" ht="15.75" x14ac:dyDescent="0.2">
      <c r="A19" s="310" t="s">
        <v>39</v>
      </c>
      <c r="B19" s="304"/>
      <c r="C19" s="276"/>
      <c r="D19" s="276"/>
      <c r="E19" s="276"/>
      <c r="F19" s="276"/>
      <c r="G19" s="276"/>
      <c r="H19" s="276"/>
      <c r="I19" s="276"/>
      <c r="J19" s="276"/>
      <c r="K19" s="266"/>
      <c r="L19" s="266"/>
      <c r="M19" s="266"/>
      <c r="N19" s="266"/>
    </row>
    <row r="20" spans="1:14" ht="20.25" x14ac:dyDescent="0.3">
      <c r="A20" s="275" t="s">
        <v>356</v>
      </c>
      <c r="B20" s="305"/>
      <c r="C20" s="284"/>
      <c r="D20" s="285"/>
      <c r="E20" s="285"/>
      <c r="F20" s="285"/>
      <c r="G20" s="285"/>
      <c r="H20" s="286"/>
      <c r="I20" s="286"/>
      <c r="J20" s="286"/>
      <c r="K20" s="286"/>
      <c r="L20" s="286"/>
      <c r="M20" s="286"/>
      <c r="N20" s="286"/>
    </row>
    <row r="21" spans="1:14" ht="18.75" thickBot="1" x14ac:dyDescent="0.3">
      <c r="A21" s="287" t="s">
        <v>357</v>
      </c>
      <c r="B21" s="306"/>
      <c r="C21" s="287"/>
      <c r="D21" s="288"/>
      <c r="E21" s="288"/>
      <c r="F21" s="288"/>
      <c r="G21" s="288"/>
      <c r="H21" s="289"/>
      <c r="I21" s="289"/>
      <c r="J21" s="289"/>
      <c r="K21" s="289"/>
      <c r="L21" s="289"/>
      <c r="M21" s="289"/>
      <c r="N21" s="289"/>
    </row>
    <row r="22" spans="1:14" ht="46.4" customHeight="1" thickBot="1" x14ac:dyDescent="0.3">
      <c r="A22" s="290"/>
      <c r="B22" s="307"/>
      <c r="C22" s="291"/>
      <c r="D22" s="292"/>
      <c r="E22" s="293" t="s">
        <v>358</v>
      </c>
      <c r="F22" s="294"/>
      <c r="H22" s="593" t="s">
        <v>359</v>
      </c>
      <c r="I22" s="594"/>
      <c r="J22" s="594"/>
      <c r="K22" s="594"/>
      <c r="L22" s="594"/>
      <c r="M22" s="594"/>
      <c r="N22" s="266"/>
    </row>
    <row r="23" spans="1:14" ht="46.4" customHeight="1" thickBot="1" x14ac:dyDescent="0.25">
      <c r="A23" s="343" t="s">
        <v>360</v>
      </c>
      <c r="B23" s="308" t="s">
        <v>361</v>
      </c>
      <c r="C23" s="295" t="s">
        <v>362</v>
      </c>
      <c r="D23" s="341" t="s">
        <v>363</v>
      </c>
      <c r="E23" s="296" t="s">
        <v>364</v>
      </c>
      <c r="F23" s="339" t="s">
        <v>365</v>
      </c>
      <c r="G23" s="265"/>
      <c r="H23" s="265"/>
      <c r="I23" s="265"/>
      <c r="J23" s="265"/>
      <c r="K23" s="265"/>
      <c r="L23" s="266"/>
    </row>
    <row r="24" spans="1:14" ht="15" x14ac:dyDescent="0.2">
      <c r="A24" s="299">
        <v>1</v>
      </c>
      <c r="B24" s="342" t="s">
        <v>366</v>
      </c>
      <c r="C24" s="297" t="s">
        <v>77</v>
      </c>
      <c r="D24" s="312">
        <v>1</v>
      </c>
      <c r="E24" s="298"/>
      <c r="F24" s="301"/>
      <c r="G24" s="265"/>
      <c r="H24" s="265"/>
      <c r="I24" s="265"/>
      <c r="J24" s="265"/>
      <c r="K24" s="265"/>
      <c r="L24" s="266"/>
    </row>
    <row r="25" spans="1:14" ht="15" x14ac:dyDescent="0.2">
      <c r="A25" s="299">
        <v>2</v>
      </c>
      <c r="B25" s="309" t="s">
        <v>367</v>
      </c>
      <c r="C25" s="300" t="s">
        <v>368</v>
      </c>
      <c r="D25" s="325">
        <v>0</v>
      </c>
      <c r="E25" s="340"/>
      <c r="F25" s="301"/>
      <c r="G25" s="276"/>
      <c r="H25" s="276"/>
      <c r="I25" s="266"/>
      <c r="J25" s="266"/>
      <c r="K25" s="266"/>
      <c r="L25" s="266"/>
    </row>
    <row r="26" spans="1:14" ht="15" x14ac:dyDescent="0.2">
      <c r="A26" s="299">
        <v>3</v>
      </c>
      <c r="B26" s="309" t="s">
        <v>369</v>
      </c>
      <c r="C26" s="300" t="s">
        <v>370</v>
      </c>
      <c r="D26" s="325">
        <v>0</v>
      </c>
      <c r="E26" s="340"/>
      <c r="F26" s="301"/>
      <c r="G26" s="276"/>
      <c r="H26" s="276"/>
      <c r="I26" s="266"/>
      <c r="J26" s="266"/>
      <c r="K26" s="266"/>
      <c r="L26" s="266"/>
    </row>
    <row r="27" spans="1:14" ht="15" x14ac:dyDescent="0.2">
      <c r="A27" s="299">
        <v>4</v>
      </c>
      <c r="B27" s="309" t="s">
        <v>371</v>
      </c>
      <c r="C27" s="300" t="s">
        <v>372</v>
      </c>
      <c r="D27" s="325">
        <v>0</v>
      </c>
      <c r="E27" s="340"/>
      <c r="F27" s="301"/>
      <c r="G27" s="276"/>
      <c r="H27" s="276"/>
      <c r="I27" s="266"/>
      <c r="J27" s="266"/>
      <c r="K27" s="266"/>
      <c r="L27" s="266"/>
    </row>
    <row r="28" spans="1:14" ht="15" x14ac:dyDescent="0.2">
      <c r="A28" s="299">
        <v>5</v>
      </c>
      <c r="B28" s="309" t="s">
        <v>373</v>
      </c>
      <c r="C28" s="300" t="s">
        <v>374</v>
      </c>
      <c r="D28" s="325">
        <v>0</v>
      </c>
      <c r="E28" s="340"/>
      <c r="F28" s="301"/>
      <c r="G28" s="276"/>
      <c r="H28" s="276"/>
      <c r="I28" s="266"/>
      <c r="J28" s="266"/>
      <c r="K28" s="266"/>
      <c r="L28" s="266"/>
    </row>
    <row r="29" spans="1:14" ht="15" x14ac:dyDescent="0.2">
      <c r="A29" s="299">
        <v>6</v>
      </c>
      <c r="B29" s="309" t="s">
        <v>375</v>
      </c>
      <c r="C29" s="300" t="s">
        <v>376</v>
      </c>
      <c r="D29" s="325">
        <v>0</v>
      </c>
      <c r="E29" s="340"/>
      <c r="F29" s="301"/>
      <c r="G29" s="276"/>
      <c r="H29" s="276"/>
      <c r="I29" s="266"/>
      <c r="J29" s="266"/>
      <c r="K29" s="266"/>
      <c r="L29" s="266"/>
    </row>
    <row r="30" spans="1:14" ht="15" x14ac:dyDescent="0.2">
      <c r="A30" s="299">
        <v>7</v>
      </c>
      <c r="B30" s="309" t="s">
        <v>377</v>
      </c>
      <c r="C30" s="300" t="s">
        <v>378</v>
      </c>
      <c r="D30" s="325">
        <v>0</v>
      </c>
      <c r="E30" s="340"/>
      <c r="F30" s="301"/>
      <c r="G30" s="276"/>
      <c r="H30" s="276"/>
      <c r="I30" s="266"/>
      <c r="J30" s="266"/>
      <c r="K30" s="266"/>
      <c r="L30" s="266"/>
    </row>
    <row r="31" spans="1:14" ht="15" x14ac:dyDescent="0.2">
      <c r="A31" s="299">
        <v>8</v>
      </c>
      <c r="B31" s="309" t="s">
        <v>379</v>
      </c>
      <c r="C31" s="300" t="s">
        <v>380</v>
      </c>
      <c r="D31" s="325">
        <v>0</v>
      </c>
      <c r="E31" s="340"/>
      <c r="F31" s="301"/>
      <c r="G31" s="276"/>
      <c r="H31" s="276"/>
      <c r="I31" s="266"/>
      <c r="J31" s="266"/>
      <c r="K31" s="266"/>
      <c r="L31" s="266"/>
    </row>
    <row r="32" spans="1:14" ht="15" x14ac:dyDescent="0.2">
      <c r="A32" s="299">
        <v>9</v>
      </c>
      <c r="B32" s="309" t="s">
        <v>381</v>
      </c>
      <c r="C32" s="300" t="s">
        <v>382</v>
      </c>
      <c r="D32" s="325">
        <v>0</v>
      </c>
      <c r="E32" s="340"/>
      <c r="F32" s="301"/>
      <c r="G32" s="276"/>
      <c r="H32" s="276"/>
    </row>
    <row r="33" spans="1:10" ht="15" x14ac:dyDescent="0.2">
      <c r="A33" s="299">
        <v>10</v>
      </c>
      <c r="B33" s="309" t="s">
        <v>383</v>
      </c>
      <c r="C33" s="300" t="s">
        <v>384</v>
      </c>
      <c r="D33" s="325">
        <v>0</v>
      </c>
      <c r="E33" s="340"/>
      <c r="F33" s="301"/>
      <c r="G33" s="276"/>
      <c r="H33" s="276"/>
    </row>
    <row r="34" spans="1:10" ht="15" x14ac:dyDescent="0.2">
      <c r="A34" s="299">
        <v>11</v>
      </c>
      <c r="B34" s="309" t="s">
        <v>385</v>
      </c>
      <c r="C34" s="300" t="s">
        <v>386</v>
      </c>
      <c r="D34" s="325">
        <v>0</v>
      </c>
      <c r="E34" s="340"/>
      <c r="F34" s="301"/>
      <c r="G34" s="276"/>
      <c r="H34" s="276"/>
    </row>
    <row r="35" spans="1:10" ht="15" x14ac:dyDescent="0.2">
      <c r="A35" s="299">
        <v>12</v>
      </c>
      <c r="B35" s="309" t="s">
        <v>387</v>
      </c>
      <c r="C35" s="300" t="s">
        <v>388</v>
      </c>
      <c r="D35" s="325">
        <v>0</v>
      </c>
      <c r="E35" s="340"/>
      <c r="F35" s="301"/>
      <c r="G35" s="276"/>
      <c r="H35" s="276"/>
    </row>
    <row r="36" spans="1:10" ht="15" x14ac:dyDescent="0.2">
      <c r="A36" s="299">
        <v>13</v>
      </c>
      <c r="B36" s="309" t="s">
        <v>389</v>
      </c>
      <c r="C36" s="300" t="s">
        <v>390</v>
      </c>
      <c r="D36" s="325">
        <v>0</v>
      </c>
      <c r="E36" s="340"/>
      <c r="F36" s="301"/>
      <c r="G36" s="276"/>
      <c r="H36" s="276"/>
    </row>
    <row r="37" spans="1:10" ht="15" x14ac:dyDescent="0.2">
      <c r="A37" s="299">
        <v>14</v>
      </c>
      <c r="B37" s="309" t="s">
        <v>391</v>
      </c>
      <c r="C37" s="300" t="s">
        <v>392</v>
      </c>
      <c r="D37" s="325">
        <v>0</v>
      </c>
      <c r="E37" s="340"/>
      <c r="F37" s="301"/>
      <c r="G37" s="276"/>
      <c r="H37" s="276"/>
    </row>
    <row r="38" spans="1:10" ht="15.75" x14ac:dyDescent="0.25">
      <c r="A38" s="266"/>
      <c r="B38" s="311"/>
      <c r="C38" s="276"/>
      <c r="D38" s="276"/>
      <c r="E38" s="302"/>
      <c r="F38" s="302"/>
      <c r="G38" s="302"/>
      <c r="H38" s="302"/>
    </row>
    <row r="39" spans="1:10" ht="12.75" x14ac:dyDescent="0.2">
      <c r="A39" s="266"/>
      <c r="B39" s="266"/>
      <c r="C39" s="266"/>
      <c r="D39" s="266"/>
      <c r="E39" s="266"/>
      <c r="F39" s="266"/>
      <c r="G39" s="266"/>
      <c r="H39" s="266"/>
      <c r="I39" s="266"/>
      <c r="J39" s="266"/>
    </row>
  </sheetData>
  <mergeCells count="21">
    <mergeCell ref="B17:G17"/>
    <mergeCell ref="H22:M22"/>
    <mergeCell ref="A15:A17"/>
    <mergeCell ref="B13:G13"/>
    <mergeCell ref="B14:G14"/>
    <mergeCell ref="B15:G15"/>
    <mergeCell ref="B16:G16"/>
    <mergeCell ref="O10:T10"/>
    <mergeCell ref="B11:G11"/>
    <mergeCell ref="B12:G12"/>
    <mergeCell ref="C2:E2"/>
    <mergeCell ref="C1:E1"/>
    <mergeCell ref="C3:E3"/>
    <mergeCell ref="C4:E4"/>
    <mergeCell ref="A1:B1"/>
    <mergeCell ref="A2:B2"/>
    <mergeCell ref="A3:B3"/>
    <mergeCell ref="A4:B4"/>
    <mergeCell ref="B9:G9"/>
    <mergeCell ref="A10:A12"/>
    <mergeCell ref="B10:G10"/>
  </mergeCells>
  <hyperlinks>
    <hyperlink ref="B11" r:id="rId1" display="WWW.resbank.co.za" xr:uid="{00000000-0004-0000-0B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tabSelected="1" topLeftCell="A19" zoomScale="75" zoomScaleNormal="75" zoomScaleSheetLayoutView="100" workbookViewId="0">
      <selection activeCell="C29" sqref="C29"/>
    </sheetView>
  </sheetViews>
  <sheetFormatPr defaultColWidth="9.1796875" defaultRowHeight="12.5" x14ac:dyDescent="0.25"/>
  <cols>
    <col min="1" max="1" width="4.1796875" style="1" customWidth="1"/>
    <col min="2" max="2" width="54.81640625" style="1" customWidth="1"/>
    <col min="3" max="3" width="59" style="1" customWidth="1"/>
    <col min="4" max="4" width="4.1796875" style="1" customWidth="1"/>
    <col min="5" max="16384" width="9.1796875" style="1"/>
  </cols>
  <sheetData>
    <row r="1" spans="1:10" x14ac:dyDescent="0.25">
      <c r="A1" s="19"/>
      <c r="B1" s="18"/>
      <c r="C1" s="18"/>
      <c r="D1" s="20"/>
    </row>
    <row r="2" spans="1:10" x14ac:dyDescent="0.25">
      <c r="A2" s="21"/>
      <c r="D2" s="22"/>
    </row>
    <row r="3" spans="1:10" x14ac:dyDescent="0.25">
      <c r="A3" s="21"/>
      <c r="D3" s="22"/>
    </row>
    <row r="4" spans="1:10" x14ac:dyDescent="0.25">
      <c r="A4" s="21"/>
      <c r="D4" s="22"/>
    </row>
    <row r="5" spans="1:10" x14ac:dyDescent="0.25">
      <c r="A5" s="21"/>
      <c r="D5" s="22"/>
    </row>
    <row r="6" spans="1:10" x14ac:dyDescent="0.25">
      <c r="A6" s="21"/>
      <c r="D6" s="22"/>
    </row>
    <row r="7" spans="1:10" x14ac:dyDescent="0.25">
      <c r="A7" s="21"/>
      <c r="D7" s="22"/>
    </row>
    <row r="8" spans="1:10" x14ac:dyDescent="0.25">
      <c r="A8" s="21"/>
      <c r="D8" s="22"/>
    </row>
    <row r="9" spans="1:10" x14ac:dyDescent="0.25">
      <c r="A9" s="21"/>
      <c r="B9" s="54"/>
      <c r="D9" s="22"/>
    </row>
    <row r="10" spans="1:10" ht="32.5" x14ac:dyDescent="0.25">
      <c r="A10" s="21"/>
      <c r="B10" s="23" t="s">
        <v>25</v>
      </c>
      <c r="C10" s="23"/>
      <c r="D10" s="22"/>
    </row>
    <row r="11" spans="1:10" ht="25" x14ac:dyDescent="0.25">
      <c r="A11" s="21"/>
      <c r="B11" s="24"/>
      <c r="C11" s="24"/>
      <c r="D11" s="22"/>
    </row>
    <row r="12" spans="1:10" ht="18" x14ac:dyDescent="0.25">
      <c r="A12" s="21"/>
      <c r="B12" s="28" t="s">
        <v>26</v>
      </c>
      <c r="C12" s="363"/>
      <c r="D12" s="22"/>
    </row>
    <row r="13" spans="1:10" ht="18" x14ac:dyDescent="0.25">
      <c r="A13" s="21"/>
      <c r="B13" s="28"/>
      <c r="C13" s="45"/>
      <c r="D13" s="22"/>
    </row>
    <row r="14" spans="1:10" ht="53.15" customHeight="1" x14ac:dyDescent="0.25">
      <c r="A14" s="21"/>
      <c r="B14" s="28" t="s">
        <v>27</v>
      </c>
      <c r="C14" s="348"/>
      <c r="D14" s="22"/>
    </row>
    <row r="15" spans="1:10" ht="30" customHeight="1" x14ac:dyDescent="0.25">
      <c r="A15" s="21"/>
      <c r="B15" s="28"/>
      <c r="C15" s="25"/>
      <c r="D15" s="22"/>
    </row>
    <row r="16" spans="1:10" ht="30" customHeight="1" x14ac:dyDescent="0.25">
      <c r="A16" s="21"/>
      <c r="B16" s="28" t="s">
        <v>28</v>
      </c>
      <c r="C16" s="83"/>
      <c r="D16" s="22"/>
      <c r="J16" s="241"/>
    </row>
    <row r="17" spans="1:10" ht="30" customHeight="1" x14ac:dyDescent="0.25">
      <c r="A17" s="21"/>
      <c r="B17" s="28"/>
      <c r="C17" s="86"/>
      <c r="D17" s="22"/>
      <c r="J17" s="241"/>
    </row>
    <row r="18" spans="1:10" ht="59.25" customHeight="1" x14ac:dyDescent="0.25">
      <c r="A18" s="21"/>
      <c r="B18" s="42" t="s">
        <v>29</v>
      </c>
      <c r="C18" s="83" t="str">
        <f>'Read Me'!C4</f>
        <v>Main Offer Only</v>
      </c>
      <c r="D18" s="22"/>
    </row>
    <row r="19" spans="1:10" ht="18" x14ac:dyDescent="0.25">
      <c r="A19" s="21"/>
      <c r="B19" s="27"/>
      <c r="C19" s="45"/>
      <c r="D19" s="22"/>
    </row>
    <row r="20" spans="1:10" ht="30" customHeight="1" x14ac:dyDescent="0.25">
      <c r="A20" s="21"/>
      <c r="B20" s="28" t="s">
        <v>30</v>
      </c>
      <c r="C20" s="483">
        <f>'5.1.3 Summary'!F13</f>
        <v>0</v>
      </c>
      <c r="D20" s="22"/>
    </row>
    <row r="21" spans="1:10" ht="30" customHeight="1" x14ac:dyDescent="0.25">
      <c r="A21" s="21"/>
      <c r="B21" s="43" t="s">
        <v>31</v>
      </c>
      <c r="C21" s="46"/>
      <c r="D21" s="22"/>
    </row>
    <row r="22" spans="1:10" ht="30" customHeight="1" x14ac:dyDescent="0.25">
      <c r="A22" s="21"/>
      <c r="B22" s="43"/>
      <c r="C22" s="46"/>
      <c r="D22" s="22"/>
    </row>
    <row r="23" spans="1:10" ht="18" x14ac:dyDescent="0.25">
      <c r="A23" s="21"/>
      <c r="B23" s="28" t="s">
        <v>32</v>
      </c>
      <c r="C23" s="85" t="s">
        <v>33</v>
      </c>
      <c r="D23" s="22"/>
    </row>
    <row r="24" spans="1:10" ht="18" x14ac:dyDescent="0.25">
      <c r="A24" s="21"/>
      <c r="B24" s="28"/>
      <c r="C24" s="85"/>
      <c r="D24" s="22"/>
    </row>
    <row r="25" spans="1:10" ht="18" x14ac:dyDescent="0.25">
      <c r="A25" s="21"/>
      <c r="B25" s="28"/>
      <c r="C25" s="85"/>
      <c r="D25" s="22"/>
    </row>
    <row r="26" spans="1:10" ht="12.75" customHeight="1" x14ac:dyDescent="0.25">
      <c r="A26" s="21"/>
      <c r="B26" s="98"/>
      <c r="C26" s="46"/>
      <c r="D26" s="22"/>
    </row>
    <row r="27" spans="1:10" ht="12.75" customHeight="1" x14ac:dyDescent="0.25">
      <c r="A27" s="21"/>
      <c r="B27" s="98"/>
      <c r="C27" s="46"/>
      <c r="D27" s="22"/>
    </row>
    <row r="28" spans="1:10" ht="30" customHeight="1" x14ac:dyDescent="0.25">
      <c r="A28" s="21"/>
      <c r="B28" s="28" t="s">
        <v>30</v>
      </c>
      <c r="C28" s="483">
        <f>'5.1.3 Summary'!F15</f>
        <v>0</v>
      </c>
      <c r="D28" s="22"/>
    </row>
    <row r="29" spans="1:10" ht="30" customHeight="1" x14ac:dyDescent="0.25">
      <c r="A29" s="21"/>
      <c r="B29" s="43" t="s">
        <v>34</v>
      </c>
      <c r="C29" s="46"/>
      <c r="D29" s="22"/>
    </row>
    <row r="30" spans="1:10" ht="12.75" customHeight="1" x14ac:dyDescent="0.25">
      <c r="A30" s="21"/>
      <c r="C30" s="3"/>
      <c r="D30" s="22"/>
    </row>
    <row r="31" spans="1:10" ht="30" customHeight="1" x14ac:dyDescent="0.25">
      <c r="A31" s="21"/>
      <c r="B31" s="26" t="s">
        <v>35</v>
      </c>
      <c r="C31" s="39"/>
      <c r="D31" s="22"/>
    </row>
    <row r="32" spans="1:10" ht="30" customHeight="1" x14ac:dyDescent="0.25">
      <c r="A32" s="21"/>
      <c r="B32" s="26"/>
      <c r="C32" s="195"/>
      <c r="D32" s="22"/>
    </row>
    <row r="33" spans="1:4" ht="24" customHeight="1" x14ac:dyDescent="0.25">
      <c r="A33" s="21"/>
      <c r="B33" s="194"/>
      <c r="C33" s="195"/>
      <c r="D33" s="22"/>
    </row>
    <row r="34" spans="1:4" ht="12.75" customHeight="1" x14ac:dyDescent="0.25">
      <c r="A34" s="21"/>
      <c r="B34" s="3"/>
      <c r="C34" s="3"/>
      <c r="D34" s="22"/>
    </row>
    <row r="35" spans="1:4" ht="37.5" customHeight="1" x14ac:dyDescent="0.25">
      <c r="A35" s="21"/>
      <c r="B35" s="26" t="s">
        <v>36</v>
      </c>
      <c r="C35" s="83"/>
      <c r="D35" s="22"/>
    </row>
    <row r="36" spans="1:4" ht="12.75" customHeight="1" x14ac:dyDescent="0.25">
      <c r="A36" s="21"/>
      <c r="B36" s="3"/>
      <c r="C36" s="3"/>
      <c r="D36" s="22"/>
    </row>
    <row r="37" spans="1:4" ht="12.75" customHeight="1" x14ac:dyDescent="0.25">
      <c r="A37" s="21"/>
      <c r="C37" s="45"/>
      <c r="D37" s="22"/>
    </row>
    <row r="38" spans="1:4" ht="12.75" customHeight="1" x14ac:dyDescent="0.25">
      <c r="A38" s="21"/>
      <c r="B38" s="3"/>
      <c r="C38" s="3"/>
      <c r="D38" s="22"/>
    </row>
    <row r="39" spans="1:4" ht="30" customHeight="1" x14ac:dyDescent="0.25">
      <c r="A39" s="21"/>
      <c r="B39" s="26" t="s">
        <v>37</v>
      </c>
      <c r="C39" s="83"/>
      <c r="D39" s="22"/>
    </row>
    <row r="40" spans="1:4" ht="14.25" customHeight="1" x14ac:dyDescent="0.25">
      <c r="A40" s="21"/>
      <c r="C40" s="84"/>
      <c r="D40" s="22"/>
    </row>
    <row r="41" spans="1:4" ht="14.25" customHeight="1" x14ac:dyDescent="0.25">
      <c r="A41" s="21"/>
      <c r="C41" s="84"/>
      <c r="D41" s="22"/>
    </row>
    <row r="42" spans="1:4" ht="14.25" customHeight="1" x14ac:dyDescent="0.25">
      <c r="A42" s="21"/>
      <c r="D42" s="22"/>
    </row>
    <row r="43" spans="1:4" ht="35.25" customHeight="1" x14ac:dyDescent="0.25">
      <c r="A43" s="21"/>
      <c r="B43" s="26" t="s">
        <v>38</v>
      </c>
      <c r="C43" s="83"/>
      <c r="D43" s="22"/>
    </row>
    <row r="44" spans="1:4" ht="18.5" thickBot="1" x14ac:dyDescent="0.3">
      <c r="A44" s="29"/>
      <c r="B44" s="30"/>
      <c r="C44" s="41"/>
      <c r="D44" s="31" t="s">
        <v>39</v>
      </c>
    </row>
    <row r="45" spans="1:4" ht="18" x14ac:dyDescent="0.25">
      <c r="C45" s="40"/>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zoomScale="80" zoomScaleNormal="80" workbookViewId="0">
      <selection activeCell="B16" sqref="B16:C16"/>
    </sheetView>
  </sheetViews>
  <sheetFormatPr defaultColWidth="9.1796875" defaultRowHeight="12.5" x14ac:dyDescent="0.25"/>
  <cols>
    <col min="1" max="1" width="4.81640625" style="1" customWidth="1"/>
    <col min="2" max="2" width="30.453125" style="64" customWidth="1"/>
    <col min="3" max="3" width="69" style="1" customWidth="1"/>
    <col min="4" max="16384" width="9.1796875" style="1"/>
  </cols>
  <sheetData>
    <row r="1" spans="1:18" s="6" customFormat="1" ht="15.5" x14ac:dyDescent="0.25">
      <c r="A1" s="497" t="s">
        <v>0</v>
      </c>
      <c r="B1" s="498"/>
      <c r="C1" s="329"/>
      <c r="F1" s="32"/>
      <c r="K1" s="32"/>
      <c r="L1" s="10"/>
      <c r="M1" s="34"/>
      <c r="N1" s="7"/>
      <c r="P1" s="35"/>
      <c r="Q1" s="7"/>
      <c r="R1" s="9"/>
    </row>
    <row r="2" spans="1:18" s="6" customFormat="1" ht="43.5" customHeight="1" x14ac:dyDescent="0.25">
      <c r="A2" s="497" t="s">
        <v>1</v>
      </c>
      <c r="B2" s="498"/>
      <c r="C2" s="330">
        <f>'Tender Cover Sheet'!C14</f>
        <v>0</v>
      </c>
      <c r="F2" s="32"/>
      <c r="J2" s="8"/>
      <c r="K2" s="33"/>
      <c r="L2" s="11"/>
      <c r="M2" s="34"/>
      <c r="N2" s="7"/>
      <c r="P2" s="35"/>
      <c r="Q2" s="7"/>
      <c r="R2" s="9"/>
    </row>
    <row r="3" spans="1:18" s="6" customFormat="1" ht="15.5" x14ac:dyDescent="0.25">
      <c r="A3" s="497" t="s">
        <v>2</v>
      </c>
      <c r="B3" s="498"/>
      <c r="C3" s="329">
        <f>'Tender Cover Sheet'!C16</f>
        <v>0</v>
      </c>
      <c r="F3" s="32"/>
      <c r="J3" s="8"/>
      <c r="K3" s="33"/>
      <c r="L3" s="11"/>
      <c r="M3" s="34"/>
      <c r="N3" s="7"/>
      <c r="P3" s="35"/>
      <c r="Q3" s="7"/>
      <c r="R3" s="9"/>
    </row>
    <row r="4" spans="1:18" s="6" customFormat="1" ht="15.5" x14ac:dyDescent="0.25">
      <c r="A4" s="497" t="s">
        <v>40</v>
      </c>
      <c r="B4" s="498"/>
      <c r="C4" s="329" t="str">
        <f>'Read Me'!C4</f>
        <v>Main Offer Only</v>
      </c>
      <c r="F4" s="32"/>
      <c r="J4" s="8"/>
      <c r="K4" s="33"/>
      <c r="L4" s="11"/>
      <c r="M4" s="34"/>
      <c r="N4" s="7"/>
      <c r="P4" s="35"/>
      <c r="Q4" s="7"/>
      <c r="R4" s="9"/>
    </row>
    <row r="5" spans="1:18" s="6" customFormat="1" ht="15.5" x14ac:dyDescent="0.25">
      <c r="A5" s="3"/>
      <c r="B5" s="67"/>
      <c r="C5" s="36"/>
      <c r="F5" s="32"/>
      <c r="J5" s="8"/>
      <c r="K5" s="33"/>
      <c r="L5" s="11"/>
      <c r="M5" s="34"/>
      <c r="N5" s="7"/>
      <c r="P5" s="35"/>
      <c r="Q5" s="7"/>
      <c r="R5" s="9"/>
    </row>
    <row r="6" spans="1:18" ht="18" x14ac:dyDescent="0.25">
      <c r="A6" s="28" t="s">
        <v>41</v>
      </c>
      <c r="C6" s="2"/>
    </row>
    <row r="7" spans="1:18" ht="14.5" thickBot="1" x14ac:dyDescent="0.3">
      <c r="A7" s="70"/>
      <c r="C7" s="70"/>
    </row>
    <row r="8" spans="1:18" s="62" customFormat="1" ht="81.650000000000006" customHeight="1" thickBot="1" x14ac:dyDescent="0.3">
      <c r="A8" s="327">
        <v>1</v>
      </c>
      <c r="B8" s="499" t="s">
        <v>42</v>
      </c>
      <c r="C8" s="499"/>
    </row>
    <row r="9" spans="1:18" s="62" customFormat="1" ht="99" customHeight="1" thickBot="1" x14ac:dyDescent="0.3">
      <c r="A9" s="327">
        <v>2</v>
      </c>
      <c r="B9" s="499" t="s">
        <v>43</v>
      </c>
      <c r="C9" s="499"/>
    </row>
    <row r="10" spans="1:18" s="62" customFormat="1" ht="54.75" customHeight="1" thickBot="1" x14ac:dyDescent="0.3">
      <c r="A10" s="327">
        <v>3</v>
      </c>
      <c r="B10" s="499" t="s">
        <v>44</v>
      </c>
      <c r="C10" s="499"/>
    </row>
    <row r="11" spans="1:18" s="62" customFormat="1" ht="70.5" customHeight="1" thickBot="1" x14ac:dyDescent="0.25">
      <c r="A11" s="327">
        <v>4</v>
      </c>
      <c r="B11" s="499" t="s">
        <v>45</v>
      </c>
      <c r="C11" s="499"/>
    </row>
    <row r="12" spans="1:18" s="62" customFormat="1" ht="39.75" customHeight="1" thickBot="1" x14ac:dyDescent="0.25">
      <c r="A12" s="327">
        <v>5</v>
      </c>
      <c r="B12" s="499" t="s">
        <v>46</v>
      </c>
      <c r="C12" s="499"/>
    </row>
    <row r="13" spans="1:18" s="62" customFormat="1" ht="81" customHeight="1" thickBot="1" x14ac:dyDescent="0.25">
      <c r="A13" s="327">
        <v>6</v>
      </c>
      <c r="B13" s="499" t="s">
        <v>47</v>
      </c>
      <c r="C13" s="499"/>
      <c r="F13" s="64"/>
    </row>
    <row r="14" spans="1:18" s="62" customFormat="1" ht="24.65" customHeight="1" thickBot="1" x14ac:dyDescent="0.25">
      <c r="A14" s="327">
        <v>7</v>
      </c>
      <c r="B14" s="499" t="s">
        <v>48</v>
      </c>
      <c r="C14" s="499"/>
    </row>
    <row r="15" spans="1:18" s="62" customFormat="1" ht="31.5" customHeight="1" thickBot="1" x14ac:dyDescent="0.25">
      <c r="A15" s="327">
        <v>8</v>
      </c>
      <c r="B15" s="499" t="s">
        <v>49</v>
      </c>
      <c r="C15" s="499"/>
    </row>
    <row r="16" spans="1:18" s="62" customFormat="1" ht="74.150000000000006" customHeight="1" thickBot="1" x14ac:dyDescent="0.25">
      <c r="A16" s="327">
        <v>9</v>
      </c>
      <c r="B16" s="499" t="s">
        <v>50</v>
      </c>
      <c r="C16" s="499"/>
    </row>
    <row r="17" spans="1:3" s="62" customFormat="1" ht="23.25" customHeight="1" thickBot="1" x14ac:dyDescent="0.25">
      <c r="A17" s="327">
        <v>10</v>
      </c>
      <c r="B17" s="501" t="s">
        <v>23</v>
      </c>
      <c r="C17" s="501"/>
    </row>
    <row r="18" spans="1:3" s="62" customFormat="1" ht="22.5" customHeight="1" thickBot="1" x14ac:dyDescent="0.25">
      <c r="A18" s="327">
        <v>11</v>
      </c>
      <c r="B18" s="500" t="s">
        <v>24</v>
      </c>
      <c r="C18" s="500"/>
    </row>
    <row r="19" spans="1:3" s="62" customFormat="1" ht="12.75" x14ac:dyDescent="0.2">
      <c r="B19" s="64"/>
    </row>
    <row r="20" spans="1:3" s="62" customFormat="1" ht="12.75" x14ac:dyDescent="0.2">
      <c r="B20" s="64"/>
    </row>
    <row r="21" spans="1:3" s="62" customFormat="1" ht="12.75" x14ac:dyDescent="0.2">
      <c r="B21" s="64"/>
    </row>
    <row r="22" spans="1:3" s="62" customFormat="1" ht="15.75" x14ac:dyDescent="0.2">
      <c r="A22" s="71"/>
      <c r="B22" s="64"/>
    </row>
    <row r="23" spans="1:3" s="62" customFormat="1" ht="12.75" x14ac:dyDescent="0.2">
      <c r="B23" s="64"/>
    </row>
    <row r="24" spans="1:3" s="62" customFormat="1" ht="12.75" x14ac:dyDescent="0.2">
      <c r="B24" s="64"/>
    </row>
    <row r="25" spans="1:3" s="62" customFormat="1" ht="12.75" x14ac:dyDescent="0.2">
      <c r="B25" s="64"/>
    </row>
    <row r="26" spans="1:3" s="62" customFormat="1" ht="12.75" x14ac:dyDescent="0.2">
      <c r="B26" s="64"/>
    </row>
    <row r="27" spans="1:3" s="62" customFormat="1" ht="12.75" x14ac:dyDescent="0.2">
      <c r="B27" s="64"/>
    </row>
    <row r="28" spans="1:3" s="62" customFormat="1" ht="12.75" x14ac:dyDescent="0.2">
      <c r="B28" s="64"/>
    </row>
    <row r="29" spans="1:3" s="62" customFormat="1" ht="12.75" x14ac:dyDescent="0.2">
      <c r="B29" s="64"/>
    </row>
    <row r="30" spans="1:3" s="62" customFormat="1" ht="12.75" x14ac:dyDescent="0.2">
      <c r="B30" s="64"/>
    </row>
    <row r="31" spans="1:3" s="62" customFormat="1" ht="12.75" x14ac:dyDescent="0.2">
      <c r="B31" s="64"/>
    </row>
    <row r="32" spans="1:3" s="62" customFormat="1" ht="12.75" x14ac:dyDescent="0.2">
      <c r="B32" s="64"/>
    </row>
    <row r="33" spans="1:2" s="62" customFormat="1" ht="12.75" x14ac:dyDescent="0.2">
      <c r="A33" s="482"/>
      <c r="B33" s="64"/>
    </row>
    <row r="34" spans="1:2" s="62" customFormat="1" ht="15.75" x14ac:dyDescent="0.2">
      <c r="A34" s="71"/>
      <c r="B34" s="64"/>
    </row>
  </sheetData>
  <mergeCells count="15">
    <mergeCell ref="B18:C18"/>
    <mergeCell ref="B17:C17"/>
    <mergeCell ref="B13:C13"/>
    <mergeCell ref="B14:C14"/>
    <mergeCell ref="B16:C16"/>
    <mergeCell ref="A1:B1"/>
    <mergeCell ref="A2:B2"/>
    <mergeCell ref="A3:B3"/>
    <mergeCell ref="A4:B4"/>
    <mergeCell ref="B15:C15"/>
    <mergeCell ref="B9:C9"/>
    <mergeCell ref="B8:C8"/>
    <mergeCell ref="B10:C10"/>
    <mergeCell ref="B11:C11"/>
    <mergeCell ref="B12:C12"/>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8DBB9-C7F9-4333-8438-859E23D2D94E}">
  <dimension ref="A1:R28"/>
  <sheetViews>
    <sheetView topLeftCell="D14" zoomScale="70" zoomScaleNormal="70" workbookViewId="0">
      <selection activeCell="I17" sqref="I17:I24"/>
    </sheetView>
  </sheetViews>
  <sheetFormatPr defaultColWidth="9.81640625" defaultRowHeight="14" x14ac:dyDescent="0.25"/>
  <cols>
    <col min="1" max="1" width="20.453125" style="4" customWidth="1"/>
    <col min="2" max="2" width="88.1796875" style="242" bestFit="1" customWidth="1"/>
    <col min="3" max="4" width="16.453125" style="244" customWidth="1"/>
    <col min="5" max="5" width="14.453125" style="244" customWidth="1"/>
    <col min="6" max="6" width="16.1796875" style="244" customWidth="1"/>
    <col min="7" max="7" width="15.453125" style="217" customWidth="1"/>
    <col min="8" max="8" width="15.54296875" style="4" customWidth="1"/>
    <col min="9" max="9" width="15.81640625" style="4" customWidth="1"/>
    <col min="10" max="10" width="16.81640625" style="4" customWidth="1"/>
    <col min="11" max="11" width="17.1796875" style="4" customWidth="1"/>
    <col min="12" max="12" width="16.54296875" style="4" customWidth="1"/>
    <col min="13" max="13" width="14.81640625" style="4" customWidth="1"/>
    <col min="14" max="14" width="18" style="4" customWidth="1"/>
    <col min="15" max="17" width="14.54296875" style="4" customWidth="1"/>
    <col min="18" max="18" width="41.54296875" style="4" customWidth="1"/>
    <col min="19" max="136" width="9.1796875" style="4" customWidth="1"/>
    <col min="137" max="137" width="6" style="4" customWidth="1"/>
    <col min="138" max="138" width="11.1796875" style="4" customWidth="1"/>
    <col min="139" max="139" width="37.1796875" style="4" customWidth="1"/>
    <col min="140" max="140" width="14.1796875" style="4" customWidth="1"/>
    <col min="141" max="142" width="12" style="4" customWidth="1"/>
    <col min="143" max="143" width="17.81640625" style="4" customWidth="1"/>
    <col min="144" max="144" width="15.81640625" style="4" customWidth="1"/>
    <col min="145" max="150" width="0" style="4" hidden="1" customWidth="1"/>
    <col min="151" max="151" width="11.81640625" style="4" customWidth="1"/>
    <col min="152" max="152" width="31.81640625" style="4" customWidth="1"/>
    <col min="153" max="153" width="12.1796875" style="4" customWidth="1"/>
    <col min="154" max="154" width="12" style="4" customWidth="1"/>
    <col min="155" max="155" width="12.54296875" style="4" customWidth="1"/>
    <col min="156" max="156" width="12" style="4" customWidth="1"/>
    <col min="157" max="157" width="11.1796875" style="4" customWidth="1"/>
    <col min="158" max="159" width="11.81640625" style="4" customWidth="1"/>
    <col min="160" max="160" width="12.54296875" style="4" customWidth="1"/>
    <col min="161" max="161" width="9.81640625" style="4"/>
    <col min="162" max="162" width="12" style="4" customWidth="1"/>
    <col min="163" max="16384" width="9.81640625" style="4"/>
  </cols>
  <sheetData>
    <row r="1" spans="1:18" s="6" customFormat="1" ht="17.5" customHeight="1" x14ac:dyDescent="0.25">
      <c r="A1" s="328" t="s">
        <v>0</v>
      </c>
      <c r="B1" s="324"/>
      <c r="C1" s="324"/>
      <c r="D1" s="324"/>
    </row>
    <row r="2" spans="1:18" s="6" customFormat="1" ht="41.5" customHeight="1" x14ac:dyDescent="0.25">
      <c r="A2" s="328" t="s">
        <v>1</v>
      </c>
      <c r="B2" s="324"/>
      <c r="C2" s="324"/>
      <c r="D2" s="324"/>
    </row>
    <row r="3" spans="1:18" s="6" customFormat="1" ht="15.5" x14ac:dyDescent="0.25">
      <c r="A3" s="328" t="s">
        <v>2</v>
      </c>
      <c r="B3" s="313"/>
      <c r="C3" s="313"/>
      <c r="D3" s="313"/>
    </row>
    <row r="4" spans="1:18" s="6" customFormat="1" ht="17.5" customHeight="1" x14ac:dyDescent="0.25">
      <c r="A4" s="328" t="s">
        <v>40</v>
      </c>
      <c r="B4" s="324"/>
      <c r="C4" s="324"/>
      <c r="D4" s="324"/>
    </row>
    <row r="5" spans="1:18" s="6" customFormat="1" ht="15.5" x14ac:dyDescent="0.25">
      <c r="B5" s="259"/>
      <c r="C5" s="259"/>
      <c r="D5" s="259"/>
      <c r="E5" s="9"/>
    </row>
    <row r="6" spans="1:18" ht="18" x14ac:dyDescent="0.25">
      <c r="A6" s="184" t="s">
        <v>51</v>
      </c>
      <c r="B6" s="244"/>
      <c r="E6" s="17"/>
      <c r="F6" s="4"/>
      <c r="G6" s="4"/>
    </row>
    <row r="7" spans="1:18" ht="15.5" x14ac:dyDescent="0.25">
      <c r="A7" s="183"/>
      <c r="B7" s="259"/>
      <c r="C7" s="259"/>
      <c r="D7" s="259"/>
      <c r="E7" s="17"/>
      <c r="F7" s="4"/>
      <c r="G7" s="4"/>
    </row>
    <row r="8" spans="1:18" ht="18.5" thickBot="1" x14ac:dyDescent="0.3">
      <c r="A8" s="184" t="s">
        <v>52</v>
      </c>
      <c r="B8" s="244"/>
      <c r="E8" s="17"/>
      <c r="F8" s="4"/>
      <c r="G8" s="4"/>
    </row>
    <row r="9" spans="1:18" ht="97.5" customHeight="1" thickBot="1" x14ac:dyDescent="0.3">
      <c r="A9" s="326">
        <v>1</v>
      </c>
      <c r="B9" s="244"/>
      <c r="E9" s="4"/>
      <c r="F9" s="4"/>
      <c r="G9" s="4"/>
    </row>
    <row r="10" spans="1:18" ht="111.75" customHeight="1" thickBot="1" x14ac:dyDescent="0.3">
      <c r="A10" s="326">
        <v>2</v>
      </c>
      <c r="B10" s="244"/>
      <c r="E10" s="4"/>
      <c r="F10" s="4"/>
      <c r="G10" s="4"/>
    </row>
    <row r="11" spans="1:18" s="56" customFormat="1" ht="35.5" customHeight="1" thickBot="1" x14ac:dyDescent="0.3">
      <c r="B11" s="243"/>
      <c r="C11" s="37"/>
      <c r="D11" s="37"/>
      <c r="E11" s="37"/>
      <c r="F11" s="37"/>
      <c r="G11" s="335"/>
    </row>
    <row r="12" spans="1:18" ht="20.5" customHeight="1" thickBot="1" x14ac:dyDescent="0.3">
      <c r="B12" s="349"/>
      <c r="C12" s="350"/>
      <c r="D12" s="350"/>
      <c r="E12" s="507" t="s">
        <v>53</v>
      </c>
      <c r="F12" s="508"/>
      <c r="G12" s="507" t="s">
        <v>54</v>
      </c>
      <c r="H12" s="509"/>
      <c r="I12" s="509"/>
      <c r="J12" s="509"/>
      <c r="K12" s="508"/>
      <c r="L12" s="507" t="s">
        <v>55</v>
      </c>
      <c r="M12" s="509"/>
      <c r="N12" s="509"/>
      <c r="O12" s="502" t="s">
        <v>56</v>
      </c>
      <c r="P12" s="503"/>
      <c r="Q12" s="503"/>
      <c r="R12" s="504"/>
    </row>
    <row r="13" spans="1:18" s="56" customFormat="1" ht="80.25" customHeight="1" x14ac:dyDescent="0.25">
      <c r="A13" s="511" t="s">
        <v>57</v>
      </c>
      <c r="B13" s="524" t="s">
        <v>58</v>
      </c>
      <c r="C13" s="505" t="s">
        <v>59</v>
      </c>
      <c r="D13" s="505" t="s">
        <v>60</v>
      </c>
      <c r="E13" s="505" t="s">
        <v>61</v>
      </c>
      <c r="F13" s="505" t="s">
        <v>62</v>
      </c>
      <c r="G13" s="505" t="s">
        <v>63</v>
      </c>
      <c r="H13" s="505" t="s">
        <v>64</v>
      </c>
      <c r="I13" s="505" t="s">
        <v>65</v>
      </c>
      <c r="J13" s="505" t="s">
        <v>66</v>
      </c>
      <c r="K13" s="505" t="s">
        <v>67</v>
      </c>
      <c r="L13" s="505" t="s">
        <v>68</v>
      </c>
      <c r="M13" s="505" t="s">
        <v>69</v>
      </c>
      <c r="N13" s="505" t="s">
        <v>70</v>
      </c>
      <c r="O13" s="511" t="s">
        <v>71</v>
      </c>
      <c r="P13" s="512"/>
      <c r="Q13" s="513"/>
      <c r="R13" s="505" t="s">
        <v>72</v>
      </c>
    </row>
    <row r="14" spans="1:18" s="56" customFormat="1" ht="25.4" customHeight="1" x14ac:dyDescent="0.25">
      <c r="A14" s="510"/>
      <c r="B14" s="525"/>
      <c r="C14" s="517"/>
      <c r="D14" s="517"/>
      <c r="E14" s="506"/>
      <c r="F14" s="506"/>
      <c r="G14" s="506"/>
      <c r="H14" s="506"/>
      <c r="I14" s="506"/>
      <c r="J14" s="506"/>
      <c r="K14" s="506"/>
      <c r="L14" s="506"/>
      <c r="M14" s="506"/>
      <c r="N14" s="506"/>
      <c r="O14" s="514"/>
      <c r="P14" s="515"/>
      <c r="Q14" s="516"/>
      <c r="R14" s="510"/>
    </row>
    <row r="15" spans="1:18" s="56" customFormat="1" ht="25.4" customHeight="1" x14ac:dyDescent="0.25">
      <c r="A15" s="351"/>
      <c r="B15" s="352"/>
      <c r="C15" s="353"/>
      <c r="D15" s="353"/>
      <c r="E15" s="353"/>
      <c r="F15" s="353"/>
      <c r="G15" s="353"/>
      <c r="H15" s="353"/>
      <c r="I15" s="353"/>
      <c r="J15" s="353"/>
      <c r="K15" s="353"/>
      <c r="L15" s="353"/>
      <c r="M15" s="353"/>
      <c r="N15" s="353"/>
      <c r="O15" s="353"/>
      <c r="P15" s="353"/>
      <c r="Q15" s="353"/>
      <c r="R15" s="354"/>
    </row>
    <row r="16" spans="1:18" s="27" customFormat="1" ht="25" customHeight="1" x14ac:dyDescent="0.3">
      <c r="A16" s="411" t="s">
        <v>73</v>
      </c>
      <c r="B16" s="389" t="s">
        <v>74</v>
      </c>
      <c r="C16" s="357"/>
      <c r="D16" s="373"/>
      <c r="E16" s="374"/>
      <c r="F16" s="358"/>
      <c r="G16" s="359"/>
      <c r="H16" s="360"/>
      <c r="I16" s="356"/>
      <c r="J16" s="361"/>
      <c r="K16" s="361"/>
      <c r="L16" s="355"/>
      <c r="M16" s="356"/>
      <c r="N16" s="358"/>
      <c r="O16" s="356"/>
      <c r="P16" s="356"/>
      <c r="Q16" s="356"/>
      <c r="R16" s="355"/>
    </row>
    <row r="17" spans="1:18" s="27" customFormat="1" ht="25" customHeight="1" x14ac:dyDescent="0.3">
      <c r="A17" s="365">
        <v>1</v>
      </c>
      <c r="B17" s="377" t="s">
        <v>75</v>
      </c>
      <c r="C17" s="357" t="s">
        <v>76</v>
      </c>
      <c r="D17" s="373">
        <v>60</v>
      </c>
      <c r="E17" s="374"/>
      <c r="F17" s="358">
        <f>E17*D17</f>
        <v>0</v>
      </c>
      <c r="G17" s="359" t="s">
        <v>77</v>
      </c>
      <c r="H17" s="360">
        <f>IF(G17&lt;&gt;"",VLOOKUP(G17,'5.1.4 Exchange Rates'!$C$23:$D$37,2,FALSE),"")</f>
        <v>1</v>
      </c>
      <c r="I17" s="356"/>
      <c r="J17" s="361">
        <f t="shared" ref="J17:J23" si="0">D17*I17</f>
        <v>0</v>
      </c>
      <c r="K17" s="361">
        <f t="shared" ref="K17:K23" si="1">D17*H17*I17</f>
        <v>0</v>
      </c>
      <c r="L17" s="355">
        <f t="shared" ref="L17" si="2">K17+F17</f>
        <v>0</v>
      </c>
      <c r="M17" s="356">
        <f t="shared" ref="M17:M23" si="3">L17*15%</f>
        <v>0</v>
      </c>
      <c r="N17" s="358">
        <f t="shared" ref="N17:N23" si="4">L17+M17</f>
        <v>0</v>
      </c>
      <c r="O17" s="356"/>
      <c r="P17" s="356"/>
      <c r="Q17" s="356"/>
      <c r="R17" s="355" t="str">
        <f>IF(O17="","Fixed",VLOOKUP(O17,'5.1.2 CPA Formulae'!$B$9:$E$19,2,FALSE))</f>
        <v>Fixed</v>
      </c>
    </row>
    <row r="18" spans="1:18" s="27" customFormat="1" ht="25" customHeight="1" x14ac:dyDescent="0.3">
      <c r="A18" s="364">
        <v>2</v>
      </c>
      <c r="B18" s="377" t="s">
        <v>78</v>
      </c>
      <c r="C18" s="357" t="s">
        <v>79</v>
      </c>
      <c r="D18" s="373">
        <v>5</v>
      </c>
      <c r="E18" s="374"/>
      <c r="F18" s="358">
        <f t="shared" ref="F18:F23" si="5">E18*D18</f>
        <v>0</v>
      </c>
      <c r="G18" s="359" t="s">
        <v>77</v>
      </c>
      <c r="H18" s="360">
        <f>IF(G18&lt;&gt;"",VLOOKUP(G18,'5.1.4 Exchange Rates'!$C$23:$D$37,2,FALSE),"")</f>
        <v>1</v>
      </c>
      <c r="I18" s="356"/>
      <c r="J18" s="361">
        <f t="shared" si="0"/>
        <v>0</v>
      </c>
      <c r="K18" s="361">
        <f t="shared" si="1"/>
        <v>0</v>
      </c>
      <c r="L18" s="355">
        <f t="shared" ref="L18:L23" si="6">K18+F18</f>
        <v>0</v>
      </c>
      <c r="M18" s="356">
        <f t="shared" si="3"/>
        <v>0</v>
      </c>
      <c r="N18" s="358">
        <f t="shared" si="4"/>
        <v>0</v>
      </c>
      <c r="O18" s="356"/>
      <c r="P18" s="356"/>
      <c r="Q18" s="356"/>
      <c r="R18" s="355" t="str">
        <f>IF(O18="","Fixed",VLOOKUP(O18,'5.1.2 CPA Formulae'!$B$9:$E$19,2,FALSE))</f>
        <v>Fixed</v>
      </c>
    </row>
    <row r="19" spans="1:18" s="27" customFormat="1" ht="25" customHeight="1" x14ac:dyDescent="0.3">
      <c r="A19" s="365">
        <v>3</v>
      </c>
      <c r="B19" s="362" t="s">
        <v>80</v>
      </c>
      <c r="C19" s="357" t="s">
        <v>81</v>
      </c>
      <c r="D19" s="373">
        <v>3</v>
      </c>
      <c r="E19" s="374"/>
      <c r="F19" s="358">
        <f t="shared" si="5"/>
        <v>0</v>
      </c>
      <c r="G19" s="359" t="s">
        <v>77</v>
      </c>
      <c r="H19" s="360">
        <f>IF(G19&lt;&gt;"",VLOOKUP(G19,'5.1.4 Exchange Rates'!$C$23:$D$37,2,FALSE),"")</f>
        <v>1</v>
      </c>
      <c r="I19" s="356"/>
      <c r="J19" s="361">
        <f t="shared" si="0"/>
        <v>0</v>
      </c>
      <c r="K19" s="361">
        <f t="shared" si="1"/>
        <v>0</v>
      </c>
      <c r="L19" s="355">
        <f t="shared" si="6"/>
        <v>0</v>
      </c>
      <c r="M19" s="356">
        <f t="shared" si="3"/>
        <v>0</v>
      </c>
      <c r="N19" s="358">
        <f t="shared" si="4"/>
        <v>0</v>
      </c>
      <c r="O19" s="356"/>
      <c r="P19" s="356"/>
      <c r="Q19" s="356"/>
      <c r="R19" s="355" t="str">
        <f>IF(O19="","Fixed",VLOOKUP(O19,'5.1.2 CPA Formulae'!$B$9:$E$19,2,FALSE))</f>
        <v>Fixed</v>
      </c>
    </row>
    <row r="20" spans="1:18" s="27" customFormat="1" ht="25" customHeight="1" x14ac:dyDescent="0.3">
      <c r="A20" s="364">
        <v>4</v>
      </c>
      <c r="B20" s="362" t="s">
        <v>82</v>
      </c>
      <c r="C20" s="357" t="s">
        <v>81</v>
      </c>
      <c r="D20" s="373">
        <v>3</v>
      </c>
      <c r="E20" s="374"/>
      <c r="F20" s="358">
        <f t="shared" si="5"/>
        <v>0</v>
      </c>
      <c r="G20" s="359" t="s">
        <v>77</v>
      </c>
      <c r="H20" s="360">
        <f>IF(G20&lt;&gt;"",VLOOKUP(G20,'5.1.4 Exchange Rates'!$C$23:$D$37,2,FALSE),"")</f>
        <v>1</v>
      </c>
      <c r="I20" s="356"/>
      <c r="J20" s="361">
        <f t="shared" si="0"/>
        <v>0</v>
      </c>
      <c r="K20" s="361">
        <f t="shared" si="1"/>
        <v>0</v>
      </c>
      <c r="L20" s="355">
        <f t="shared" si="6"/>
        <v>0</v>
      </c>
      <c r="M20" s="356">
        <f t="shared" si="3"/>
        <v>0</v>
      </c>
      <c r="N20" s="358">
        <f t="shared" si="4"/>
        <v>0</v>
      </c>
      <c r="O20" s="356"/>
      <c r="P20" s="356"/>
      <c r="Q20" s="356"/>
      <c r="R20" s="355" t="str">
        <f>IF(O20="","Fixed",VLOOKUP(O20,'5.1.2 CPA Formulae'!$B$9:$E$19,2,FALSE))</f>
        <v>Fixed</v>
      </c>
    </row>
    <row r="21" spans="1:18" s="27" customFormat="1" ht="25" customHeight="1" x14ac:dyDescent="0.3">
      <c r="A21" s="365">
        <v>5</v>
      </c>
      <c r="B21" s="362" t="s">
        <v>83</v>
      </c>
      <c r="C21" s="357" t="s">
        <v>81</v>
      </c>
      <c r="D21" s="373">
        <v>3</v>
      </c>
      <c r="E21" s="374"/>
      <c r="F21" s="358">
        <f t="shared" si="5"/>
        <v>0</v>
      </c>
      <c r="G21" s="359" t="s">
        <v>77</v>
      </c>
      <c r="H21" s="360">
        <f>IF(G21&lt;&gt;"",VLOOKUP(G21,'5.1.4 Exchange Rates'!$C$23:$D$37,2,FALSE),"")</f>
        <v>1</v>
      </c>
      <c r="I21" s="356"/>
      <c r="J21" s="361">
        <f t="shared" si="0"/>
        <v>0</v>
      </c>
      <c r="K21" s="361">
        <f t="shared" si="1"/>
        <v>0</v>
      </c>
      <c r="L21" s="355">
        <f t="shared" si="6"/>
        <v>0</v>
      </c>
      <c r="M21" s="356">
        <f t="shared" si="3"/>
        <v>0</v>
      </c>
      <c r="N21" s="358">
        <f t="shared" si="4"/>
        <v>0</v>
      </c>
      <c r="O21" s="356"/>
      <c r="P21" s="356"/>
      <c r="Q21" s="356"/>
      <c r="R21" s="355" t="str">
        <f>IF(O21="","Fixed",VLOOKUP(O21,'5.1.2 CPA Formulae'!$B$9:$E$19,2,FALSE))</f>
        <v>Fixed</v>
      </c>
    </row>
    <row r="22" spans="1:18" s="27" customFormat="1" ht="25" customHeight="1" x14ac:dyDescent="0.3">
      <c r="A22" s="364">
        <v>6</v>
      </c>
      <c r="B22" s="362" t="s">
        <v>84</v>
      </c>
      <c r="C22" s="357" t="s">
        <v>81</v>
      </c>
      <c r="D22" s="373">
        <v>3</v>
      </c>
      <c r="E22" s="374"/>
      <c r="F22" s="358">
        <f t="shared" si="5"/>
        <v>0</v>
      </c>
      <c r="G22" s="359" t="s">
        <v>77</v>
      </c>
      <c r="H22" s="360">
        <f>IF(G22&lt;&gt;"",VLOOKUP(G22,'5.1.4 Exchange Rates'!$C$23:$D$37,2,FALSE),"")</f>
        <v>1</v>
      </c>
      <c r="I22" s="356"/>
      <c r="J22" s="361">
        <f t="shared" si="0"/>
        <v>0</v>
      </c>
      <c r="K22" s="361">
        <f t="shared" si="1"/>
        <v>0</v>
      </c>
      <c r="L22" s="355">
        <f t="shared" si="6"/>
        <v>0</v>
      </c>
      <c r="M22" s="356">
        <f t="shared" si="3"/>
        <v>0</v>
      </c>
      <c r="N22" s="358">
        <f t="shared" si="4"/>
        <v>0</v>
      </c>
      <c r="O22" s="356"/>
      <c r="P22" s="356"/>
      <c r="Q22" s="356"/>
      <c r="R22" s="355" t="str">
        <f>IF(O22="","Fixed",VLOOKUP(O22,'5.1.2 CPA Formulae'!$B$9:$E$19,2,FALSE))</f>
        <v>Fixed</v>
      </c>
    </row>
    <row r="23" spans="1:18" s="27" customFormat="1" ht="25" customHeight="1" x14ac:dyDescent="0.3">
      <c r="A23" s="365">
        <v>7</v>
      </c>
      <c r="B23" s="362" t="s">
        <v>85</v>
      </c>
      <c r="C23" s="357" t="s">
        <v>81</v>
      </c>
      <c r="D23" s="373">
        <v>3</v>
      </c>
      <c r="E23" s="374"/>
      <c r="F23" s="358">
        <f t="shared" si="5"/>
        <v>0</v>
      </c>
      <c r="G23" s="359" t="s">
        <v>77</v>
      </c>
      <c r="H23" s="360">
        <f>IF(G23&lt;&gt;"",VLOOKUP(G23,'5.1.4 Exchange Rates'!$C$23:$D$37,2,FALSE),"")</f>
        <v>1</v>
      </c>
      <c r="I23" s="356"/>
      <c r="J23" s="361">
        <f t="shared" si="0"/>
        <v>0</v>
      </c>
      <c r="K23" s="361">
        <f t="shared" si="1"/>
        <v>0</v>
      </c>
      <c r="L23" s="355">
        <f t="shared" si="6"/>
        <v>0</v>
      </c>
      <c r="M23" s="356">
        <f t="shared" si="3"/>
        <v>0</v>
      </c>
      <c r="N23" s="358">
        <f t="shared" si="4"/>
        <v>0</v>
      </c>
      <c r="O23" s="356"/>
      <c r="P23" s="356"/>
      <c r="Q23" s="356"/>
      <c r="R23" s="355" t="str">
        <f>IF(O23="","Fixed",VLOOKUP(O23,'5.1.2 CPA Formulae'!$B$9:$E$19,2,FALSE))</f>
        <v>Fixed</v>
      </c>
    </row>
    <row r="24" spans="1:18" s="27" customFormat="1" ht="25" customHeight="1" thickBot="1" x14ac:dyDescent="0.35">
      <c r="A24" s="395">
        <v>8</v>
      </c>
      <c r="B24" s="409" t="s">
        <v>86</v>
      </c>
      <c r="C24" s="357" t="s">
        <v>81</v>
      </c>
      <c r="D24" s="396">
        <v>3</v>
      </c>
      <c r="E24" s="368"/>
      <c r="F24" s="358">
        <f t="shared" ref="F24" si="7">E24*D24</f>
        <v>0</v>
      </c>
      <c r="G24" s="366" t="s">
        <v>77</v>
      </c>
      <c r="H24" s="367">
        <f>IF(G24&lt;&gt;"",VLOOKUP(G24,'5.1.4 Exchange Rates'!$C$23:$D$37,2,FALSE),"")</f>
        <v>1</v>
      </c>
      <c r="I24" s="368"/>
      <c r="J24" s="369">
        <f t="shared" ref="J24" si="8">D24*I24</f>
        <v>0</v>
      </c>
      <c r="K24" s="369">
        <f t="shared" ref="K24" si="9">D24*H24*I24</f>
        <v>0</v>
      </c>
      <c r="L24" s="370">
        <f t="shared" ref="L24" si="10">K24+F24</f>
        <v>0</v>
      </c>
      <c r="M24" s="368">
        <f t="shared" ref="M24" si="11">L24*15%</f>
        <v>0</v>
      </c>
      <c r="N24" s="358">
        <f t="shared" ref="N24" si="12">L24+M24</f>
        <v>0</v>
      </c>
      <c r="O24" s="368"/>
      <c r="P24" s="368"/>
      <c r="Q24" s="368"/>
      <c r="R24" s="370" t="str">
        <f>IF(O24="","Fixed",VLOOKUP(O24,'5.1.2 CPA Formulae'!$B$9:$E$19,2,FALSE))</f>
        <v>Fixed</v>
      </c>
    </row>
    <row r="25" spans="1:18" s="27" customFormat="1" ht="25" customHeight="1" thickBot="1" x14ac:dyDescent="0.35">
      <c r="A25" s="399" t="s">
        <v>87</v>
      </c>
      <c r="B25" s="410"/>
      <c r="C25" s="388"/>
      <c r="D25" s="400"/>
      <c r="E25" s="386"/>
      <c r="F25" s="385">
        <f>SUM(F17:F24)</f>
        <v>0</v>
      </c>
      <c r="G25" s="386" t="s">
        <v>77</v>
      </c>
      <c r="H25" s="385">
        <f>IF(G25&lt;&gt;"",VLOOKUP(G25,'5.1.4 Exchange Rates'!$C$23:$D$37,2,FALSE),"")</f>
        <v>1</v>
      </c>
      <c r="I25" s="386"/>
      <c r="J25" s="385">
        <f>SUM(J17:J24)</f>
        <v>0</v>
      </c>
      <c r="K25" s="385">
        <f>SUM(K17:K24)</f>
        <v>0</v>
      </c>
      <c r="L25" s="385">
        <f>SUM(L17:L24)</f>
        <v>0</v>
      </c>
      <c r="M25" s="386">
        <f>SUM(M17:M24)</f>
        <v>0</v>
      </c>
      <c r="N25" s="385">
        <f>SUM(N17:N24)</f>
        <v>0</v>
      </c>
      <c r="O25" s="386"/>
      <c r="P25" s="473"/>
      <c r="Q25" s="473"/>
      <c r="R25" s="387" t="str">
        <f>IF(O25="","Fixed",VLOOKUP(O25,'5.1.2 CPA Formulae'!$B$9:$E$19,2,FALSE))</f>
        <v>Fixed</v>
      </c>
    </row>
    <row r="26" spans="1:18" s="27" customFormat="1" ht="25" customHeight="1" thickBot="1" x14ac:dyDescent="0.35">
      <c r="A26" s="408"/>
      <c r="B26" s="401"/>
      <c r="C26" s="402"/>
      <c r="D26" s="402"/>
      <c r="E26" s="403"/>
      <c r="F26" s="404"/>
      <c r="G26" s="405"/>
      <c r="H26" s="406"/>
      <c r="I26" s="403"/>
      <c r="J26" s="407"/>
      <c r="K26" s="407"/>
      <c r="L26" s="404"/>
      <c r="M26" s="403"/>
      <c r="N26" s="404"/>
      <c r="O26" s="403"/>
      <c r="P26" s="403"/>
      <c r="Q26" s="403"/>
      <c r="R26" s="404"/>
    </row>
    <row r="27" spans="1:18" s="27" customFormat="1" ht="31" customHeight="1" thickBot="1" x14ac:dyDescent="0.4">
      <c r="A27" s="521" t="s">
        <v>88</v>
      </c>
      <c r="B27" s="522"/>
      <c r="C27" s="522"/>
      <c r="D27" s="523"/>
      <c r="E27" s="371"/>
      <c r="F27" s="372">
        <f>F25</f>
        <v>0</v>
      </c>
      <c r="G27" s="518"/>
      <c r="H27" s="519"/>
      <c r="I27" s="520"/>
      <c r="J27" s="372">
        <f t="shared" ref="J27:N27" si="13">J25</f>
        <v>0</v>
      </c>
      <c r="K27" s="372">
        <f t="shared" si="13"/>
        <v>0</v>
      </c>
      <c r="L27" s="372">
        <f t="shared" si="13"/>
        <v>0</v>
      </c>
      <c r="M27" s="372">
        <f t="shared" si="13"/>
        <v>0</v>
      </c>
      <c r="N27" s="372">
        <f t="shared" si="13"/>
        <v>0</v>
      </c>
      <c r="O27" s="376"/>
      <c r="P27" s="474"/>
      <c r="Q27" s="474"/>
      <c r="R27" s="375"/>
    </row>
    <row r="28" spans="1:18" ht="52" x14ac:dyDescent="0.25">
      <c r="L28" s="484" t="s">
        <v>89</v>
      </c>
      <c r="N28" s="484" t="s">
        <v>90</v>
      </c>
    </row>
  </sheetData>
  <mergeCells count="22">
    <mergeCell ref="C13:C14"/>
    <mergeCell ref="D13:D14"/>
    <mergeCell ref="E13:E14"/>
    <mergeCell ref="L12:N12"/>
    <mergeCell ref="G27:I27"/>
    <mergeCell ref="G13:G14"/>
    <mergeCell ref="H13:H14"/>
    <mergeCell ref="I13:I14"/>
    <mergeCell ref="A27:D27"/>
    <mergeCell ref="A13:A14"/>
    <mergeCell ref="B13:B14"/>
    <mergeCell ref="O12:R12"/>
    <mergeCell ref="F13:F14"/>
    <mergeCell ref="E12:F12"/>
    <mergeCell ref="G12:K12"/>
    <mergeCell ref="M13:M14"/>
    <mergeCell ref="N13:N14"/>
    <mergeCell ref="R13:R14"/>
    <mergeCell ref="K13:K14"/>
    <mergeCell ref="L13:L14"/>
    <mergeCell ref="O13:Q14"/>
    <mergeCell ref="J13:J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CD55C39-93CF-48F3-8D88-11558ACC0385}">
          <x14:formula1>
            <xm:f>'5.1.2 CPA Formulae'!$B$9:$B$19</xm:f>
          </x14:formula1>
          <xm:sqref>O16:Q26</xm:sqref>
        </x14:dataValidation>
        <x14:dataValidation type="list" allowBlank="1" showInputMessage="1" showErrorMessage="1" xr:uid="{76C3DDBB-7E43-4B5A-867E-38DB63C8C541}">
          <x14:formula1>
            <xm:f>'5.1.4 Exchange Rates'!$C$24:$C$37</xm:f>
          </x14:formula1>
          <xm:sqref>G16:G26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3178-B6D8-468F-BC09-7BC309A4CC9A}">
  <dimension ref="A1:R24"/>
  <sheetViews>
    <sheetView topLeftCell="C13" zoomScale="70" zoomScaleNormal="70" workbookViewId="0">
      <selection activeCell="I17" sqref="I17:I21"/>
    </sheetView>
  </sheetViews>
  <sheetFormatPr defaultColWidth="9.81640625" defaultRowHeight="14" x14ac:dyDescent="0.25"/>
  <cols>
    <col min="1" max="1" width="20.453125" style="4" customWidth="1"/>
    <col min="2" max="2" width="88.1796875" style="242" bestFit="1" customWidth="1"/>
    <col min="3" max="4" width="16.453125" style="244" customWidth="1"/>
    <col min="5" max="5" width="14.453125" style="244" customWidth="1"/>
    <col min="6" max="6" width="16.1796875" style="244" customWidth="1"/>
    <col min="7" max="7" width="15.453125" style="217" customWidth="1"/>
    <col min="8" max="8" width="15.54296875" style="4" customWidth="1"/>
    <col min="9" max="9" width="15.81640625" style="4" customWidth="1"/>
    <col min="10" max="10" width="16.81640625" style="4" customWidth="1"/>
    <col min="11" max="11" width="17.1796875" style="4" customWidth="1"/>
    <col min="12" max="12" width="16.54296875" style="4" customWidth="1"/>
    <col min="13" max="13" width="14.81640625" style="4" customWidth="1"/>
    <col min="14" max="14" width="18" style="4" customWidth="1"/>
    <col min="15" max="17" width="14.54296875" style="4" customWidth="1"/>
    <col min="18" max="18" width="41.54296875" style="4" customWidth="1"/>
    <col min="19" max="136" width="9.1796875" style="4" customWidth="1"/>
    <col min="137" max="137" width="6" style="4" customWidth="1"/>
    <col min="138" max="138" width="11.1796875" style="4" customWidth="1"/>
    <col min="139" max="139" width="37.1796875" style="4" customWidth="1"/>
    <col min="140" max="140" width="14.1796875" style="4" customWidth="1"/>
    <col min="141" max="142" width="12" style="4" customWidth="1"/>
    <col min="143" max="143" width="17.81640625" style="4" customWidth="1"/>
    <col min="144" max="144" width="15.81640625" style="4" customWidth="1"/>
    <col min="145" max="150" width="0" style="4" hidden="1" customWidth="1"/>
    <col min="151" max="151" width="11.81640625" style="4" customWidth="1"/>
    <col min="152" max="152" width="31.81640625" style="4" customWidth="1"/>
    <col min="153" max="153" width="12.1796875" style="4" customWidth="1"/>
    <col min="154" max="154" width="12" style="4" customWidth="1"/>
    <col min="155" max="155" width="12.54296875" style="4" customWidth="1"/>
    <col min="156" max="156" width="12" style="4" customWidth="1"/>
    <col min="157" max="157" width="11.1796875" style="4" customWidth="1"/>
    <col min="158" max="159" width="11.81640625" style="4" customWidth="1"/>
    <col min="160" max="160" width="12.54296875" style="4" customWidth="1"/>
    <col min="161" max="161" width="9.81640625" style="4"/>
    <col min="162" max="162" width="12" style="4" customWidth="1"/>
    <col min="163" max="16384" width="9.81640625" style="4"/>
  </cols>
  <sheetData>
    <row r="1" spans="1:18" s="6" customFormat="1" ht="17.5" customHeight="1" x14ac:dyDescent="0.25">
      <c r="A1" s="328" t="s">
        <v>0</v>
      </c>
      <c r="B1" s="324"/>
      <c r="C1" s="324"/>
      <c r="D1" s="324"/>
    </row>
    <row r="2" spans="1:18" s="6" customFormat="1" ht="41.5" customHeight="1" x14ac:dyDescent="0.25">
      <c r="A2" s="328" t="s">
        <v>1</v>
      </c>
      <c r="B2" s="324"/>
      <c r="C2" s="324"/>
      <c r="D2" s="324"/>
    </row>
    <row r="3" spans="1:18" s="6" customFormat="1" ht="15.5" x14ac:dyDescent="0.25">
      <c r="A3" s="328" t="s">
        <v>2</v>
      </c>
      <c r="B3" s="313"/>
      <c r="C3" s="313"/>
      <c r="D3" s="313"/>
    </row>
    <row r="4" spans="1:18" s="6" customFormat="1" ht="17.5" customHeight="1" x14ac:dyDescent="0.25">
      <c r="A4" s="328" t="s">
        <v>40</v>
      </c>
      <c r="B4" s="324"/>
      <c r="C4" s="324"/>
      <c r="D4" s="324"/>
    </row>
    <row r="5" spans="1:18" s="6" customFormat="1" ht="15.5" x14ac:dyDescent="0.25">
      <c r="B5" s="259"/>
      <c r="C5" s="259"/>
      <c r="D5" s="259"/>
      <c r="E5" s="9"/>
    </row>
    <row r="6" spans="1:18" ht="18" x14ac:dyDescent="0.25">
      <c r="A6" s="184" t="s">
        <v>51</v>
      </c>
      <c r="B6" s="244"/>
      <c r="E6" s="17"/>
      <c r="F6" s="4"/>
      <c r="G6" s="4"/>
    </row>
    <row r="7" spans="1:18" ht="15.5" x14ac:dyDescent="0.25">
      <c r="A7" s="183"/>
      <c r="B7" s="259"/>
      <c r="C7" s="259"/>
      <c r="D7" s="259"/>
      <c r="E7" s="17"/>
      <c r="F7" s="4"/>
      <c r="G7" s="4"/>
    </row>
    <row r="8" spans="1:18" ht="18.5" thickBot="1" x14ac:dyDescent="0.3">
      <c r="A8" s="184" t="s">
        <v>52</v>
      </c>
      <c r="B8" s="244"/>
      <c r="E8" s="17"/>
      <c r="F8" s="4"/>
      <c r="G8" s="4"/>
    </row>
    <row r="9" spans="1:18" ht="97.5" customHeight="1" thickBot="1" x14ac:dyDescent="0.3">
      <c r="A9" s="326">
        <v>1</v>
      </c>
      <c r="B9" s="244"/>
      <c r="E9" s="4"/>
      <c r="F9" s="4"/>
      <c r="G9" s="4"/>
    </row>
    <row r="10" spans="1:18" ht="111.75" customHeight="1" thickBot="1" x14ac:dyDescent="0.3">
      <c r="A10" s="326">
        <v>2</v>
      </c>
      <c r="B10" s="244"/>
      <c r="E10" s="4"/>
      <c r="F10" s="4"/>
      <c r="G10" s="4"/>
    </row>
    <row r="11" spans="1:18" s="56" customFormat="1" ht="35.5" customHeight="1" thickBot="1" x14ac:dyDescent="0.3">
      <c r="B11" s="243"/>
      <c r="C11" s="37"/>
      <c r="D11" s="37"/>
      <c r="E11" s="37"/>
      <c r="F11" s="37"/>
      <c r="G11" s="335"/>
    </row>
    <row r="12" spans="1:18" ht="20.5" customHeight="1" thickBot="1" x14ac:dyDescent="0.3">
      <c r="B12" s="349"/>
      <c r="C12" s="350"/>
      <c r="D12" s="350"/>
      <c r="E12" s="507" t="s">
        <v>53</v>
      </c>
      <c r="F12" s="508"/>
      <c r="G12" s="507" t="s">
        <v>54</v>
      </c>
      <c r="H12" s="509"/>
      <c r="I12" s="509"/>
      <c r="J12" s="509"/>
      <c r="K12" s="508"/>
      <c r="L12" s="507" t="s">
        <v>55</v>
      </c>
      <c r="M12" s="509"/>
      <c r="N12" s="509"/>
      <c r="O12" s="502" t="s">
        <v>56</v>
      </c>
      <c r="P12" s="503"/>
      <c r="Q12" s="503"/>
      <c r="R12" s="504"/>
    </row>
    <row r="13" spans="1:18" s="56" customFormat="1" ht="80.25" customHeight="1" x14ac:dyDescent="0.25">
      <c r="A13" s="511" t="s">
        <v>57</v>
      </c>
      <c r="B13" s="524" t="s">
        <v>58</v>
      </c>
      <c r="C13" s="505" t="s">
        <v>59</v>
      </c>
      <c r="D13" s="505" t="s">
        <v>60</v>
      </c>
      <c r="E13" s="505" t="s">
        <v>61</v>
      </c>
      <c r="F13" s="505" t="s">
        <v>62</v>
      </c>
      <c r="G13" s="505" t="s">
        <v>63</v>
      </c>
      <c r="H13" s="505" t="s">
        <v>64</v>
      </c>
      <c r="I13" s="505" t="s">
        <v>65</v>
      </c>
      <c r="J13" s="505" t="s">
        <v>66</v>
      </c>
      <c r="K13" s="505" t="s">
        <v>67</v>
      </c>
      <c r="L13" s="505" t="s">
        <v>68</v>
      </c>
      <c r="M13" s="505" t="s">
        <v>69</v>
      </c>
      <c r="N13" s="505" t="s">
        <v>70</v>
      </c>
      <c r="O13" s="511" t="s">
        <v>71</v>
      </c>
      <c r="P13" s="512"/>
      <c r="Q13" s="513"/>
      <c r="R13" s="505" t="s">
        <v>72</v>
      </c>
    </row>
    <row r="14" spans="1:18" s="56" customFormat="1" ht="25.4" customHeight="1" x14ac:dyDescent="0.25">
      <c r="A14" s="510"/>
      <c r="B14" s="525"/>
      <c r="C14" s="517"/>
      <c r="D14" s="517"/>
      <c r="E14" s="506"/>
      <c r="F14" s="506"/>
      <c r="G14" s="506"/>
      <c r="H14" s="506"/>
      <c r="I14" s="506"/>
      <c r="J14" s="506"/>
      <c r="K14" s="506"/>
      <c r="L14" s="506"/>
      <c r="M14" s="506"/>
      <c r="N14" s="506"/>
      <c r="O14" s="514"/>
      <c r="P14" s="515"/>
      <c r="Q14" s="516"/>
      <c r="R14" s="510"/>
    </row>
    <row r="15" spans="1:18" s="56" customFormat="1" ht="25.4" customHeight="1" x14ac:dyDescent="0.25">
      <c r="A15" s="351"/>
      <c r="B15" s="352"/>
      <c r="C15" s="353"/>
      <c r="D15" s="353"/>
      <c r="E15" s="353"/>
      <c r="F15" s="353"/>
      <c r="G15" s="353"/>
      <c r="H15" s="353"/>
      <c r="I15" s="353"/>
      <c r="J15" s="353"/>
      <c r="K15" s="353"/>
      <c r="L15" s="353"/>
      <c r="M15" s="353"/>
      <c r="N15" s="353"/>
      <c r="O15" s="353"/>
      <c r="P15" s="353"/>
      <c r="Q15" s="353"/>
      <c r="R15" s="354"/>
    </row>
    <row r="16" spans="1:18" s="27" customFormat="1" ht="25" customHeight="1" x14ac:dyDescent="0.3">
      <c r="A16" s="411" t="s">
        <v>91</v>
      </c>
      <c r="B16" s="412" t="s">
        <v>92</v>
      </c>
      <c r="C16" s="373"/>
      <c r="D16" s="397"/>
      <c r="E16" s="398"/>
      <c r="F16" s="379"/>
      <c r="G16" s="380"/>
      <c r="H16" s="381"/>
      <c r="I16" s="382"/>
      <c r="J16" s="383"/>
      <c r="K16" s="383"/>
      <c r="L16" s="384"/>
      <c r="M16" s="382"/>
      <c r="N16" s="379"/>
      <c r="O16" s="382"/>
      <c r="P16" s="382"/>
      <c r="Q16" s="382"/>
      <c r="R16" s="384"/>
    </row>
    <row r="17" spans="1:18" s="27" customFormat="1" ht="25" customHeight="1" x14ac:dyDescent="0.3">
      <c r="A17" s="365">
        <v>1</v>
      </c>
      <c r="B17" s="390" t="s">
        <v>93</v>
      </c>
      <c r="C17" s="373" t="s">
        <v>94</v>
      </c>
      <c r="D17" s="397">
        <v>10</v>
      </c>
      <c r="E17" s="398"/>
      <c r="F17" s="379">
        <f>E17*D17</f>
        <v>0</v>
      </c>
      <c r="G17" s="380" t="s">
        <v>77</v>
      </c>
      <c r="H17" s="381">
        <f>IF(G17&lt;&gt;"",VLOOKUP(G17,'5.1.4 Exchange Rates'!$C$23:$D$37,2,FALSE),"")</f>
        <v>1</v>
      </c>
      <c r="I17" s="382"/>
      <c r="J17" s="383">
        <f t="shared" ref="J17:J20" si="0">D17*I17</f>
        <v>0</v>
      </c>
      <c r="K17" s="383">
        <f t="shared" ref="K17:K20" si="1">D17*H17*I17</f>
        <v>0</v>
      </c>
      <c r="L17" s="384">
        <f t="shared" ref="L17:L20" si="2">K17+F17</f>
        <v>0</v>
      </c>
      <c r="M17" s="382">
        <f t="shared" ref="M17:M20" si="3">L17*15%</f>
        <v>0</v>
      </c>
      <c r="N17" s="379">
        <f t="shared" ref="N17:N20" si="4">L17+M17</f>
        <v>0</v>
      </c>
      <c r="O17" s="382"/>
      <c r="P17" s="382"/>
      <c r="Q17" s="382"/>
      <c r="R17" s="384" t="str">
        <f>IF(O17="","Fixed",VLOOKUP(O17,'5.1.2 CPA Formulae'!$B$9:$E$19,2,FALSE))</f>
        <v>Fixed</v>
      </c>
    </row>
    <row r="18" spans="1:18" s="27" customFormat="1" ht="25" customHeight="1" x14ac:dyDescent="0.3">
      <c r="A18" s="365">
        <v>2</v>
      </c>
      <c r="B18" s="390" t="s">
        <v>95</v>
      </c>
      <c r="C18" s="373" t="s">
        <v>94</v>
      </c>
      <c r="D18" s="397">
        <v>10</v>
      </c>
      <c r="E18" s="398"/>
      <c r="F18" s="379">
        <f>E18*D18</f>
        <v>0</v>
      </c>
      <c r="G18" s="380" t="s">
        <v>77</v>
      </c>
      <c r="H18" s="381">
        <f>IF(G18&lt;&gt;"",VLOOKUP(G18,'5.1.4 Exchange Rates'!$C$23:$D$37,2,FALSE),"")</f>
        <v>1</v>
      </c>
      <c r="I18" s="382"/>
      <c r="J18" s="383">
        <f t="shared" si="0"/>
        <v>0</v>
      </c>
      <c r="K18" s="383">
        <f t="shared" si="1"/>
        <v>0</v>
      </c>
      <c r="L18" s="384">
        <f t="shared" si="2"/>
        <v>0</v>
      </c>
      <c r="M18" s="382">
        <f t="shared" si="3"/>
        <v>0</v>
      </c>
      <c r="N18" s="379">
        <f t="shared" si="4"/>
        <v>0</v>
      </c>
      <c r="O18" s="382"/>
      <c r="P18" s="382"/>
      <c r="Q18" s="382"/>
      <c r="R18" s="384" t="str">
        <f>IF(O18="","Fixed",VLOOKUP(O18,'5.1.2 CPA Formulae'!$B$9:$E$19,2,FALSE))</f>
        <v>Fixed</v>
      </c>
    </row>
    <row r="19" spans="1:18" s="27" customFormat="1" ht="25" customHeight="1" x14ac:dyDescent="0.3">
      <c r="A19" s="365">
        <v>3</v>
      </c>
      <c r="B19" s="390" t="s">
        <v>96</v>
      </c>
      <c r="C19" s="373" t="s">
        <v>94</v>
      </c>
      <c r="D19" s="397">
        <v>10</v>
      </c>
      <c r="E19" s="398"/>
      <c r="F19" s="379">
        <f>E19*D19</f>
        <v>0</v>
      </c>
      <c r="G19" s="380" t="s">
        <v>77</v>
      </c>
      <c r="H19" s="381">
        <f>IF(G19&lt;&gt;"",VLOOKUP(G19,'5.1.4 Exchange Rates'!$C$23:$D$37,2,FALSE),"")</f>
        <v>1</v>
      </c>
      <c r="I19" s="382"/>
      <c r="J19" s="383">
        <f t="shared" si="0"/>
        <v>0</v>
      </c>
      <c r="K19" s="383">
        <f t="shared" si="1"/>
        <v>0</v>
      </c>
      <c r="L19" s="384">
        <f t="shared" si="2"/>
        <v>0</v>
      </c>
      <c r="M19" s="382">
        <f t="shared" si="3"/>
        <v>0</v>
      </c>
      <c r="N19" s="379">
        <f t="shared" si="4"/>
        <v>0</v>
      </c>
      <c r="O19" s="382"/>
      <c r="P19" s="382"/>
      <c r="Q19" s="382"/>
      <c r="R19" s="384" t="str">
        <f>IF(O19="","Fixed",VLOOKUP(O19,'5.1.2 CPA Formulae'!$B$9:$E$19,2,FALSE))</f>
        <v>Fixed</v>
      </c>
    </row>
    <row r="20" spans="1:18" s="27" customFormat="1" ht="25" customHeight="1" x14ac:dyDescent="0.3">
      <c r="A20" s="365">
        <v>4</v>
      </c>
      <c r="B20" s="390" t="s">
        <v>97</v>
      </c>
      <c r="C20" s="373" t="s">
        <v>94</v>
      </c>
      <c r="D20" s="397">
        <v>8</v>
      </c>
      <c r="E20" s="398"/>
      <c r="F20" s="379">
        <f>E20*D20</f>
        <v>0</v>
      </c>
      <c r="G20" s="380" t="s">
        <v>77</v>
      </c>
      <c r="H20" s="381">
        <f>IF(G20&lt;&gt;"",VLOOKUP(G20,'5.1.4 Exchange Rates'!$C$23:$D$37,2,FALSE),"")</f>
        <v>1</v>
      </c>
      <c r="I20" s="382"/>
      <c r="J20" s="383">
        <f t="shared" si="0"/>
        <v>0</v>
      </c>
      <c r="K20" s="383">
        <f t="shared" si="1"/>
        <v>0</v>
      </c>
      <c r="L20" s="384">
        <f t="shared" si="2"/>
        <v>0</v>
      </c>
      <c r="M20" s="382">
        <f t="shared" si="3"/>
        <v>0</v>
      </c>
      <c r="N20" s="379">
        <f t="shared" si="4"/>
        <v>0</v>
      </c>
      <c r="O20" s="382"/>
      <c r="P20" s="382"/>
      <c r="Q20" s="382"/>
      <c r="R20" s="384" t="str">
        <f>IF(O20="","Fixed",VLOOKUP(O20,'5.1.2 CPA Formulae'!$B$9:$E$19,2,FALSE))</f>
        <v>Fixed</v>
      </c>
    </row>
    <row r="21" spans="1:18" s="27" customFormat="1" ht="25" customHeight="1" thickBot="1" x14ac:dyDescent="0.35">
      <c r="A21" s="408">
        <v>5</v>
      </c>
      <c r="B21" s="378" t="s">
        <v>98</v>
      </c>
      <c r="C21" s="396" t="s">
        <v>94</v>
      </c>
      <c r="D21" s="396">
        <v>8</v>
      </c>
      <c r="E21" s="368"/>
      <c r="F21" s="379">
        <f>E21*D21</f>
        <v>0</v>
      </c>
      <c r="G21" s="391" t="s">
        <v>77</v>
      </c>
      <c r="H21" s="392">
        <f>IF(G21&lt;&gt;"",VLOOKUP(G21,'5.1.4 Exchange Rates'!$C$23:$D$37,2,FALSE),"")</f>
        <v>1</v>
      </c>
      <c r="I21" s="393"/>
      <c r="J21" s="394">
        <f t="shared" ref="J21" si="5">D21*I21</f>
        <v>0</v>
      </c>
      <c r="K21" s="394">
        <f t="shared" ref="K21" si="6">D21*H21*I21</f>
        <v>0</v>
      </c>
      <c r="L21" s="379">
        <f>K21+F21</f>
        <v>0</v>
      </c>
      <c r="M21" s="393">
        <f t="shared" ref="M21" si="7">L21*15%</f>
        <v>0</v>
      </c>
      <c r="N21" s="379">
        <f t="shared" ref="N21" si="8">L21+M21</f>
        <v>0</v>
      </c>
      <c r="O21" s="393"/>
      <c r="P21" s="393"/>
      <c r="Q21" s="393"/>
      <c r="R21" s="379" t="str">
        <f>IF(O21="","Fixed",VLOOKUP(O21,'5.1.2 CPA Formulae'!$B$9:$E$19,2,FALSE))</f>
        <v>Fixed</v>
      </c>
    </row>
    <row r="22" spans="1:18" s="27" customFormat="1" ht="25" customHeight="1" thickBot="1" x14ac:dyDescent="0.35">
      <c r="A22" s="399" t="s">
        <v>99</v>
      </c>
      <c r="B22" s="410"/>
      <c r="C22" s="416"/>
      <c r="D22" s="416"/>
      <c r="E22" s="414"/>
      <c r="F22" s="413">
        <f>SUM(F17:F21)</f>
        <v>0</v>
      </c>
      <c r="G22" s="414"/>
      <c r="H22" s="413"/>
      <c r="I22" s="414"/>
      <c r="J22" s="413">
        <f>SUM(J17:J21)</f>
        <v>0</v>
      </c>
      <c r="K22" s="413">
        <f>SUM(K17:K21)</f>
        <v>0</v>
      </c>
      <c r="L22" s="413">
        <f>SUM(L17:L21)</f>
        <v>0</v>
      </c>
      <c r="M22" s="414">
        <f>SUM(M17:M21)</f>
        <v>0</v>
      </c>
      <c r="N22" s="413">
        <f>SUM(N17:N21)</f>
        <v>0</v>
      </c>
      <c r="O22" s="414"/>
      <c r="P22" s="414"/>
      <c r="Q22" s="414"/>
      <c r="R22" s="415"/>
    </row>
    <row r="23" spans="1:18" s="27" customFormat="1" ht="31" customHeight="1" thickBot="1" x14ac:dyDescent="0.4">
      <c r="A23" s="521" t="s">
        <v>88</v>
      </c>
      <c r="B23" s="522"/>
      <c r="C23" s="522"/>
      <c r="D23" s="522"/>
      <c r="E23" s="523"/>
      <c r="F23" s="372">
        <f>F22</f>
        <v>0</v>
      </c>
      <c r="G23" s="518"/>
      <c r="H23" s="519"/>
      <c r="I23" s="520"/>
      <c r="J23" s="372">
        <f t="shared" ref="J23:N23" si="9">J22</f>
        <v>0</v>
      </c>
      <c r="K23" s="372">
        <f t="shared" si="9"/>
        <v>0</v>
      </c>
      <c r="L23" s="372">
        <f t="shared" si="9"/>
        <v>0</v>
      </c>
      <c r="M23" s="372">
        <f t="shared" si="9"/>
        <v>0</v>
      </c>
      <c r="N23" s="372">
        <f t="shared" si="9"/>
        <v>0</v>
      </c>
      <c r="O23" s="376"/>
      <c r="P23" s="474"/>
      <c r="Q23" s="474"/>
      <c r="R23" s="375"/>
    </row>
    <row r="24" spans="1:18" ht="52" x14ac:dyDescent="0.25">
      <c r="L24" s="484" t="s">
        <v>89</v>
      </c>
      <c r="N24" s="484" t="s">
        <v>90</v>
      </c>
    </row>
  </sheetData>
  <mergeCells count="22">
    <mergeCell ref="C13:C14"/>
    <mergeCell ref="D13:D14"/>
    <mergeCell ref="E13:E14"/>
    <mergeCell ref="L12:N12"/>
    <mergeCell ref="G23:I23"/>
    <mergeCell ref="G13:G14"/>
    <mergeCell ref="H13:H14"/>
    <mergeCell ref="I13:I14"/>
    <mergeCell ref="A23:E23"/>
    <mergeCell ref="A13:A14"/>
    <mergeCell ref="B13:B14"/>
    <mergeCell ref="O12:R12"/>
    <mergeCell ref="F13:F14"/>
    <mergeCell ref="E12:F12"/>
    <mergeCell ref="G12:K12"/>
    <mergeCell ref="M13:M14"/>
    <mergeCell ref="N13:N14"/>
    <mergeCell ref="R13:R14"/>
    <mergeCell ref="K13:K14"/>
    <mergeCell ref="L13:L14"/>
    <mergeCell ref="O13:Q14"/>
    <mergeCell ref="J13:J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C206CA7-D111-4D88-ACF9-E98F67609254}">
          <x14:formula1>
            <xm:f>'5.1.4 Exchange Rates'!$C$24:$C$37</xm:f>
          </x14:formula1>
          <xm:sqref>G16:G22</xm:sqref>
        </x14:dataValidation>
        <x14:dataValidation type="list" allowBlank="1" showInputMessage="1" showErrorMessage="1" xr:uid="{A2409E4E-C139-4771-89F6-15A8490CEEBC}">
          <x14:formula1>
            <xm:f>'5.1.2 CPA Formulae'!$B$9:$B$19</xm:f>
          </x14:formula1>
          <xm:sqref>O16:Q22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2952-672C-4E40-B0C1-A58FFCD2737E}">
  <dimension ref="A1:R26"/>
  <sheetViews>
    <sheetView topLeftCell="C16" zoomScale="70" zoomScaleNormal="70" workbookViewId="0">
      <selection activeCell="I17" sqref="I17:I23"/>
    </sheetView>
  </sheetViews>
  <sheetFormatPr defaultColWidth="9.81640625" defaultRowHeight="14" x14ac:dyDescent="0.25"/>
  <cols>
    <col min="1" max="1" width="20.453125" style="4" customWidth="1"/>
    <col min="2" max="2" width="88.1796875" style="242" bestFit="1" customWidth="1"/>
    <col min="3" max="4" width="16.453125" style="244" customWidth="1"/>
    <col min="5" max="5" width="14.453125" style="244" customWidth="1"/>
    <col min="6" max="6" width="16.1796875" style="244" customWidth="1"/>
    <col min="7" max="7" width="15.453125" style="217" customWidth="1"/>
    <col min="8" max="8" width="15.54296875" style="4" customWidth="1"/>
    <col min="9" max="9" width="15.81640625" style="4" customWidth="1"/>
    <col min="10" max="10" width="16.81640625" style="4" customWidth="1"/>
    <col min="11" max="11" width="17.1796875" style="4" customWidth="1"/>
    <col min="12" max="12" width="16.54296875" style="4" customWidth="1"/>
    <col min="13" max="13" width="14.81640625" style="4" customWidth="1"/>
    <col min="14" max="14" width="18" style="4" customWidth="1"/>
    <col min="15" max="17" width="14.54296875" style="4" customWidth="1"/>
    <col min="18" max="18" width="41.54296875" style="4" customWidth="1"/>
    <col min="19" max="136" width="9.1796875" style="4" customWidth="1"/>
    <col min="137" max="137" width="6" style="4" customWidth="1"/>
    <col min="138" max="138" width="11.1796875" style="4" customWidth="1"/>
    <col min="139" max="139" width="37.1796875" style="4" customWidth="1"/>
    <col min="140" max="140" width="14.1796875" style="4" customWidth="1"/>
    <col min="141" max="142" width="12" style="4" customWidth="1"/>
    <col min="143" max="143" width="17.81640625" style="4" customWidth="1"/>
    <col min="144" max="144" width="15.81640625" style="4" customWidth="1"/>
    <col min="145" max="150" width="0" style="4" hidden="1" customWidth="1"/>
    <col min="151" max="151" width="11.81640625" style="4" customWidth="1"/>
    <col min="152" max="152" width="31.81640625" style="4" customWidth="1"/>
    <col min="153" max="153" width="12.1796875" style="4" customWidth="1"/>
    <col min="154" max="154" width="12" style="4" customWidth="1"/>
    <col min="155" max="155" width="12.54296875" style="4" customWidth="1"/>
    <col min="156" max="156" width="12" style="4" customWidth="1"/>
    <col min="157" max="157" width="11.1796875" style="4" customWidth="1"/>
    <col min="158" max="159" width="11.81640625" style="4" customWidth="1"/>
    <col min="160" max="160" width="12.54296875" style="4" customWidth="1"/>
    <col min="161" max="161" width="9.81640625" style="4"/>
    <col min="162" max="162" width="12" style="4" customWidth="1"/>
    <col min="163" max="16384" width="9.81640625" style="4"/>
  </cols>
  <sheetData>
    <row r="1" spans="1:18" s="6" customFormat="1" ht="17.5" customHeight="1" x14ac:dyDescent="0.25">
      <c r="A1" s="328" t="s">
        <v>0</v>
      </c>
      <c r="B1" s="324"/>
      <c r="C1" s="324"/>
      <c r="D1" s="324"/>
    </row>
    <row r="2" spans="1:18" s="6" customFormat="1" ht="41.5" customHeight="1" x14ac:dyDescent="0.25">
      <c r="A2" s="328" t="s">
        <v>1</v>
      </c>
      <c r="B2" s="324"/>
      <c r="C2" s="324"/>
      <c r="D2" s="324"/>
    </row>
    <row r="3" spans="1:18" s="6" customFormat="1" ht="15.5" x14ac:dyDescent="0.25">
      <c r="A3" s="328" t="s">
        <v>2</v>
      </c>
      <c r="B3" s="313"/>
      <c r="C3" s="313"/>
      <c r="D3" s="313"/>
    </row>
    <row r="4" spans="1:18" s="6" customFormat="1" ht="17.5" customHeight="1" x14ac:dyDescent="0.25">
      <c r="A4" s="328" t="s">
        <v>40</v>
      </c>
      <c r="B4" s="324"/>
      <c r="C4" s="324"/>
      <c r="D4" s="324"/>
    </row>
    <row r="5" spans="1:18" s="6" customFormat="1" ht="15.5" x14ac:dyDescent="0.25">
      <c r="B5" s="259"/>
      <c r="C5" s="259"/>
      <c r="D5" s="259"/>
      <c r="E5" s="9"/>
    </row>
    <row r="6" spans="1:18" ht="18" x14ac:dyDescent="0.25">
      <c r="A6" s="184" t="s">
        <v>51</v>
      </c>
      <c r="B6" s="244"/>
      <c r="E6" s="17"/>
      <c r="F6" s="4"/>
      <c r="G6" s="4"/>
    </row>
    <row r="7" spans="1:18" ht="15.5" x14ac:dyDescent="0.25">
      <c r="A7" s="183"/>
      <c r="B7" s="259"/>
      <c r="C7" s="259"/>
      <c r="D7" s="259"/>
      <c r="E7" s="17"/>
      <c r="F7" s="4"/>
      <c r="G7" s="4"/>
    </row>
    <row r="8" spans="1:18" ht="18.5" thickBot="1" x14ac:dyDescent="0.3">
      <c r="A8" s="184" t="s">
        <v>52</v>
      </c>
      <c r="B8" s="244"/>
      <c r="E8" s="17"/>
      <c r="F8" s="4"/>
      <c r="G8" s="4"/>
    </row>
    <row r="9" spans="1:18" ht="97.5" customHeight="1" thickBot="1" x14ac:dyDescent="0.3">
      <c r="A9" s="326">
        <v>1</v>
      </c>
      <c r="B9" s="244"/>
      <c r="E9" s="4"/>
      <c r="F9" s="4"/>
      <c r="G9" s="4"/>
    </row>
    <row r="10" spans="1:18" ht="111.75" customHeight="1" thickBot="1" x14ac:dyDescent="0.3">
      <c r="A10" s="326">
        <v>2</v>
      </c>
      <c r="B10" s="244"/>
      <c r="E10" s="4"/>
      <c r="F10" s="4"/>
      <c r="G10" s="4"/>
    </row>
    <row r="11" spans="1:18" s="56" customFormat="1" ht="35.5" customHeight="1" thickBot="1" x14ac:dyDescent="0.3">
      <c r="B11" s="243"/>
      <c r="C11" s="37"/>
      <c r="D11" s="37"/>
      <c r="E11" s="37"/>
      <c r="F11" s="37"/>
      <c r="G11" s="335"/>
    </row>
    <row r="12" spans="1:18" ht="20.5" customHeight="1" thickBot="1" x14ac:dyDescent="0.3">
      <c r="B12" s="349"/>
      <c r="C12" s="350"/>
      <c r="D12" s="350"/>
      <c r="E12" s="507" t="s">
        <v>53</v>
      </c>
      <c r="F12" s="508"/>
      <c r="G12" s="507" t="s">
        <v>54</v>
      </c>
      <c r="H12" s="509"/>
      <c r="I12" s="509"/>
      <c r="J12" s="509"/>
      <c r="K12" s="508"/>
      <c r="L12" s="507" t="s">
        <v>55</v>
      </c>
      <c r="M12" s="509"/>
      <c r="N12" s="509"/>
      <c r="O12" s="502" t="s">
        <v>56</v>
      </c>
      <c r="P12" s="503"/>
      <c r="Q12" s="503"/>
      <c r="R12" s="504"/>
    </row>
    <row r="13" spans="1:18" s="56" customFormat="1" ht="80.25" customHeight="1" x14ac:dyDescent="0.25">
      <c r="A13" s="511" t="s">
        <v>57</v>
      </c>
      <c r="B13" s="524" t="s">
        <v>58</v>
      </c>
      <c r="C13" s="505" t="s">
        <v>59</v>
      </c>
      <c r="D13" s="505" t="s">
        <v>60</v>
      </c>
      <c r="E13" s="505" t="s">
        <v>61</v>
      </c>
      <c r="F13" s="505" t="s">
        <v>62</v>
      </c>
      <c r="G13" s="505" t="s">
        <v>63</v>
      </c>
      <c r="H13" s="505" t="s">
        <v>64</v>
      </c>
      <c r="I13" s="505" t="s">
        <v>65</v>
      </c>
      <c r="J13" s="505" t="s">
        <v>66</v>
      </c>
      <c r="K13" s="505" t="s">
        <v>67</v>
      </c>
      <c r="L13" s="505" t="s">
        <v>68</v>
      </c>
      <c r="M13" s="505" t="s">
        <v>69</v>
      </c>
      <c r="N13" s="505" t="s">
        <v>70</v>
      </c>
      <c r="O13" s="511" t="s">
        <v>71</v>
      </c>
      <c r="P13" s="512"/>
      <c r="Q13" s="513"/>
      <c r="R13" s="505" t="s">
        <v>72</v>
      </c>
    </row>
    <row r="14" spans="1:18" s="56" customFormat="1" ht="25.4" customHeight="1" x14ac:dyDescent="0.25">
      <c r="A14" s="510"/>
      <c r="B14" s="525"/>
      <c r="C14" s="517"/>
      <c r="D14" s="517"/>
      <c r="E14" s="506"/>
      <c r="F14" s="506"/>
      <c r="G14" s="506"/>
      <c r="H14" s="506"/>
      <c r="I14" s="506"/>
      <c r="J14" s="506"/>
      <c r="K14" s="506"/>
      <c r="L14" s="506"/>
      <c r="M14" s="506"/>
      <c r="N14" s="506"/>
      <c r="O14" s="514"/>
      <c r="P14" s="515"/>
      <c r="Q14" s="516"/>
      <c r="R14" s="510"/>
    </row>
    <row r="15" spans="1:18" s="56" customFormat="1" ht="25.4" customHeight="1" x14ac:dyDescent="0.25">
      <c r="A15" s="351"/>
      <c r="B15" s="352"/>
      <c r="C15" s="353"/>
      <c r="D15" s="353"/>
      <c r="E15" s="353"/>
      <c r="F15" s="353"/>
      <c r="G15" s="353"/>
      <c r="H15" s="353"/>
      <c r="I15" s="353"/>
      <c r="J15" s="353"/>
      <c r="K15" s="353"/>
      <c r="L15" s="353"/>
      <c r="M15" s="353"/>
      <c r="N15" s="353"/>
      <c r="O15" s="353"/>
      <c r="P15" s="353"/>
      <c r="Q15" s="353"/>
      <c r="R15" s="354"/>
    </row>
    <row r="16" spans="1:18" s="27" customFormat="1" ht="25" customHeight="1" x14ac:dyDescent="0.3">
      <c r="A16" s="411" t="s">
        <v>100</v>
      </c>
      <c r="B16" s="389" t="s">
        <v>101</v>
      </c>
      <c r="C16" s="357"/>
      <c r="D16" s="373"/>
      <c r="E16" s="398"/>
      <c r="F16" s="379"/>
      <c r="G16" s="380"/>
      <c r="H16" s="381"/>
      <c r="I16" s="382"/>
      <c r="J16" s="383"/>
      <c r="K16" s="383"/>
      <c r="L16" s="384"/>
      <c r="M16" s="382"/>
      <c r="N16" s="379"/>
      <c r="O16" s="382"/>
      <c r="P16" s="382"/>
      <c r="Q16" s="382"/>
      <c r="R16" s="384"/>
    </row>
    <row r="17" spans="1:18" s="27" customFormat="1" ht="25" customHeight="1" x14ac:dyDescent="0.3">
      <c r="A17" s="365">
        <v>1</v>
      </c>
      <c r="B17" s="362" t="s">
        <v>102</v>
      </c>
      <c r="C17" s="357" t="s">
        <v>103</v>
      </c>
      <c r="D17" s="373">
        <v>50</v>
      </c>
      <c r="E17" s="398"/>
      <c r="F17" s="379">
        <f>E17*D17</f>
        <v>0</v>
      </c>
      <c r="G17" s="380" t="s">
        <v>77</v>
      </c>
      <c r="H17" s="381">
        <f>IF(G17&lt;&gt;"",VLOOKUP(G17,'5.1.4 Exchange Rates'!$C$23:$D$37,2,FALSE),"")</f>
        <v>1</v>
      </c>
      <c r="I17" s="382"/>
      <c r="J17" s="383">
        <f t="shared" ref="J17:J21" si="0">D17*I17</f>
        <v>0</v>
      </c>
      <c r="K17" s="383">
        <f t="shared" ref="K17:K21" si="1">D17*H17*I17</f>
        <v>0</v>
      </c>
      <c r="L17" s="384">
        <f t="shared" ref="L17:L20" si="2">K17+F17</f>
        <v>0</v>
      </c>
      <c r="M17" s="382">
        <f t="shared" ref="M17:M21" si="3">L17*15%</f>
        <v>0</v>
      </c>
      <c r="N17" s="379">
        <f t="shared" ref="N17:N21" si="4">L17+M17</f>
        <v>0</v>
      </c>
      <c r="O17" s="382"/>
      <c r="P17" s="382"/>
      <c r="Q17" s="382"/>
      <c r="R17" s="384" t="str">
        <f>IF(O17="","Fixed",VLOOKUP(O17,'5.1.2 CPA Formulae'!$B$9:$E$19,2,FALSE))</f>
        <v>Fixed</v>
      </c>
    </row>
    <row r="18" spans="1:18" s="27" customFormat="1" ht="25" customHeight="1" x14ac:dyDescent="0.3">
      <c r="A18" s="365">
        <v>2</v>
      </c>
      <c r="B18" s="362" t="s">
        <v>104</v>
      </c>
      <c r="C18" s="357" t="s">
        <v>103</v>
      </c>
      <c r="D18" s="373">
        <v>44</v>
      </c>
      <c r="E18" s="398"/>
      <c r="F18" s="379">
        <f>E18*D18</f>
        <v>0</v>
      </c>
      <c r="G18" s="380" t="s">
        <v>77</v>
      </c>
      <c r="H18" s="381">
        <f>IF(G18&lt;&gt;"",VLOOKUP(G18,'5.1.4 Exchange Rates'!$C$23:$D$37,2,FALSE),"")</f>
        <v>1</v>
      </c>
      <c r="I18" s="382"/>
      <c r="J18" s="383">
        <f t="shared" si="0"/>
        <v>0</v>
      </c>
      <c r="K18" s="383">
        <f t="shared" si="1"/>
        <v>0</v>
      </c>
      <c r="L18" s="384">
        <f t="shared" si="2"/>
        <v>0</v>
      </c>
      <c r="M18" s="382">
        <f t="shared" si="3"/>
        <v>0</v>
      </c>
      <c r="N18" s="379">
        <f t="shared" si="4"/>
        <v>0</v>
      </c>
      <c r="O18" s="382"/>
      <c r="P18" s="382"/>
      <c r="Q18" s="382"/>
      <c r="R18" s="384" t="str">
        <f>IF(O18="","Fixed",VLOOKUP(O18,'5.1.2 CPA Formulae'!$B$9:$E$19,2,FALSE))</f>
        <v>Fixed</v>
      </c>
    </row>
    <row r="19" spans="1:18" s="27" customFormat="1" ht="25" customHeight="1" x14ac:dyDescent="0.3">
      <c r="A19" s="365">
        <v>3</v>
      </c>
      <c r="B19" s="362" t="s">
        <v>105</v>
      </c>
      <c r="C19" s="357" t="s">
        <v>103</v>
      </c>
      <c r="D19" s="373">
        <v>22</v>
      </c>
      <c r="E19" s="398"/>
      <c r="F19" s="379">
        <f>E19*D19</f>
        <v>0</v>
      </c>
      <c r="G19" s="380" t="s">
        <v>77</v>
      </c>
      <c r="H19" s="381">
        <f>IF(G19&lt;&gt;"",VLOOKUP(G19,'5.1.4 Exchange Rates'!$C$23:$D$37,2,FALSE),"")</f>
        <v>1</v>
      </c>
      <c r="I19" s="382"/>
      <c r="J19" s="383">
        <f t="shared" si="0"/>
        <v>0</v>
      </c>
      <c r="K19" s="383">
        <f t="shared" si="1"/>
        <v>0</v>
      </c>
      <c r="L19" s="384">
        <f t="shared" si="2"/>
        <v>0</v>
      </c>
      <c r="M19" s="382">
        <f t="shared" si="3"/>
        <v>0</v>
      </c>
      <c r="N19" s="379">
        <f t="shared" si="4"/>
        <v>0</v>
      </c>
      <c r="O19" s="382"/>
      <c r="P19" s="382"/>
      <c r="Q19" s="382"/>
      <c r="R19" s="384" t="str">
        <f>IF(O19="","Fixed",VLOOKUP(O19,'5.1.2 CPA Formulae'!$B$9:$E$19,2,FALSE))</f>
        <v>Fixed</v>
      </c>
    </row>
    <row r="20" spans="1:18" s="27" customFormat="1" ht="25" customHeight="1" x14ac:dyDescent="0.3">
      <c r="A20" s="365">
        <v>4</v>
      </c>
      <c r="B20" s="362" t="s">
        <v>106</v>
      </c>
      <c r="C20" s="357" t="s">
        <v>103</v>
      </c>
      <c r="D20" s="373">
        <v>1</v>
      </c>
      <c r="E20" s="393"/>
      <c r="F20" s="379">
        <f>E20*D20</f>
        <v>0</v>
      </c>
      <c r="G20" s="391" t="s">
        <v>77</v>
      </c>
      <c r="H20" s="392">
        <f>IF(G20&lt;&gt;"",VLOOKUP(G20,'5.1.4 Exchange Rates'!$C$23:$D$37,2,FALSE),"")</f>
        <v>1</v>
      </c>
      <c r="I20" s="393"/>
      <c r="J20" s="394">
        <f t="shared" si="0"/>
        <v>0</v>
      </c>
      <c r="K20" s="394">
        <f t="shared" si="1"/>
        <v>0</v>
      </c>
      <c r="L20" s="379">
        <f t="shared" si="2"/>
        <v>0</v>
      </c>
      <c r="M20" s="393">
        <f t="shared" si="3"/>
        <v>0</v>
      </c>
      <c r="N20" s="379">
        <f t="shared" si="4"/>
        <v>0</v>
      </c>
      <c r="O20" s="393"/>
      <c r="P20" s="393"/>
      <c r="Q20" s="393"/>
      <c r="R20" s="379" t="str">
        <f>IF(O20="","Fixed",VLOOKUP(O20,'5.1.2 CPA Formulae'!$B$9:$E$19,2,FALSE))</f>
        <v>Fixed</v>
      </c>
    </row>
    <row r="21" spans="1:18" s="27" customFormat="1" ht="25" customHeight="1" x14ac:dyDescent="0.3">
      <c r="A21" s="365">
        <v>5</v>
      </c>
      <c r="B21" s="362" t="s">
        <v>107</v>
      </c>
      <c r="C21" s="357" t="s">
        <v>103</v>
      </c>
      <c r="D21" s="373">
        <v>1</v>
      </c>
      <c r="E21" s="374"/>
      <c r="F21" s="478">
        <f>E21*D21</f>
        <v>0</v>
      </c>
      <c r="G21" s="479" t="s">
        <v>77</v>
      </c>
      <c r="H21" s="480">
        <f>IF(G21&lt;&gt;"",VLOOKUP(G21,'5.1.4 Exchange Rates'!$C$23:$D$37,2,FALSE),"")</f>
        <v>1</v>
      </c>
      <c r="I21" s="374"/>
      <c r="J21" s="481">
        <f t="shared" si="0"/>
        <v>0</v>
      </c>
      <c r="K21" s="481">
        <f t="shared" si="1"/>
        <v>0</v>
      </c>
      <c r="L21" s="478">
        <f>K21+F21</f>
        <v>0</v>
      </c>
      <c r="M21" s="374">
        <f t="shared" si="3"/>
        <v>0</v>
      </c>
      <c r="N21" s="478">
        <f t="shared" si="4"/>
        <v>0</v>
      </c>
      <c r="O21" s="374"/>
      <c r="P21" s="374"/>
      <c r="Q21" s="374"/>
      <c r="R21" s="478" t="str">
        <f>IF(O21="","Fixed",VLOOKUP(O21,'5.1.2 CPA Formulae'!$B$9:$E$19,2,FALSE))</f>
        <v>Fixed</v>
      </c>
    </row>
    <row r="22" spans="1:18" s="27" customFormat="1" ht="25" customHeight="1" x14ac:dyDescent="0.3">
      <c r="A22" s="365">
        <v>6</v>
      </c>
      <c r="B22" s="362" t="s">
        <v>108</v>
      </c>
      <c r="C22" s="357" t="s">
        <v>103</v>
      </c>
      <c r="D22" s="373">
        <v>1</v>
      </c>
      <c r="E22" s="374"/>
      <c r="F22" s="478">
        <f t="shared" ref="F22:F23" si="5">E22*D22</f>
        <v>0</v>
      </c>
      <c r="G22" s="479" t="s">
        <v>77</v>
      </c>
      <c r="H22" s="480">
        <f>IF(G22&lt;&gt;"",VLOOKUP(G22,'5.1.4 Exchange Rates'!$C$23:$D$37,2,FALSE),"")</f>
        <v>1</v>
      </c>
      <c r="I22" s="374"/>
      <c r="J22" s="481">
        <f t="shared" ref="J22:J23" si="6">D22*I22</f>
        <v>0</v>
      </c>
      <c r="K22" s="481">
        <f t="shared" ref="K22:K23" si="7">D22*H22*I22</f>
        <v>0</v>
      </c>
      <c r="L22" s="478">
        <f t="shared" ref="L22:L23" si="8">K22+F22</f>
        <v>0</v>
      </c>
      <c r="M22" s="374">
        <f t="shared" ref="M22:M23" si="9">L22*15%</f>
        <v>0</v>
      </c>
      <c r="N22" s="478">
        <f t="shared" ref="N22:N23" si="10">L22+M22</f>
        <v>0</v>
      </c>
      <c r="O22" s="374"/>
      <c r="P22" s="374"/>
      <c r="Q22" s="374"/>
      <c r="R22" s="478" t="str">
        <f>IF(O22="","Fixed",VLOOKUP(O22,'5.1.2 CPA Formulae'!$B$9:$E$19,2,FALSE))</f>
        <v>Fixed</v>
      </c>
    </row>
    <row r="23" spans="1:18" s="27" customFormat="1" ht="25" customHeight="1" thickBot="1" x14ac:dyDescent="0.35">
      <c r="A23" s="408">
        <v>7</v>
      </c>
      <c r="B23" s="378" t="s">
        <v>109</v>
      </c>
      <c r="C23" s="357" t="s">
        <v>103</v>
      </c>
      <c r="D23" s="396">
        <v>1</v>
      </c>
      <c r="E23" s="374"/>
      <c r="F23" s="478">
        <f t="shared" si="5"/>
        <v>0</v>
      </c>
      <c r="G23" s="479" t="s">
        <v>77</v>
      </c>
      <c r="H23" s="480">
        <f>IF(G23&lt;&gt;"",VLOOKUP(G23,'5.1.4 Exchange Rates'!$C$23:$D$37,2,FALSE),"")</f>
        <v>1</v>
      </c>
      <c r="I23" s="374"/>
      <c r="J23" s="481">
        <f t="shared" si="6"/>
        <v>0</v>
      </c>
      <c r="K23" s="481">
        <f t="shared" si="7"/>
        <v>0</v>
      </c>
      <c r="L23" s="478">
        <f t="shared" si="8"/>
        <v>0</v>
      </c>
      <c r="M23" s="374">
        <f t="shared" si="9"/>
        <v>0</v>
      </c>
      <c r="N23" s="478">
        <f t="shared" si="10"/>
        <v>0</v>
      </c>
      <c r="O23" s="374"/>
      <c r="P23" s="374"/>
      <c r="Q23" s="374"/>
      <c r="R23" s="478" t="str">
        <f>IF(O23="","Fixed",VLOOKUP(O23,'5.1.2 CPA Formulae'!$B$9:$E$19,2,FALSE))</f>
        <v>Fixed</v>
      </c>
    </row>
    <row r="24" spans="1:18" s="27" customFormat="1" ht="25" customHeight="1" thickBot="1" x14ac:dyDescent="0.35">
      <c r="A24" s="399" t="s">
        <v>99</v>
      </c>
      <c r="B24" s="410"/>
      <c r="C24" s="416"/>
      <c r="D24" s="416"/>
      <c r="E24" s="475"/>
      <c r="F24" s="476">
        <f>SUM(F17:F23)</f>
        <v>0</v>
      </c>
      <c r="G24" s="475"/>
      <c r="H24" s="476"/>
      <c r="I24" s="475"/>
      <c r="J24" s="476">
        <f t="shared" ref="J24:N24" si="11">SUM(J17:J23)</f>
        <v>0</v>
      </c>
      <c r="K24" s="476">
        <f t="shared" si="11"/>
        <v>0</v>
      </c>
      <c r="L24" s="476">
        <f t="shared" si="11"/>
        <v>0</v>
      </c>
      <c r="M24" s="476">
        <f t="shared" si="11"/>
        <v>0</v>
      </c>
      <c r="N24" s="476">
        <f t="shared" si="11"/>
        <v>0</v>
      </c>
      <c r="O24" s="475"/>
      <c r="P24" s="475"/>
      <c r="Q24" s="475"/>
      <c r="R24" s="477"/>
    </row>
    <row r="25" spans="1:18" s="27" customFormat="1" ht="31" customHeight="1" thickBot="1" x14ac:dyDescent="0.4">
      <c r="A25" s="521" t="s">
        <v>88</v>
      </c>
      <c r="B25" s="522"/>
      <c r="C25" s="522"/>
      <c r="D25" s="522"/>
      <c r="E25" s="523"/>
      <c r="F25" s="372">
        <f>F24</f>
        <v>0</v>
      </c>
      <c r="G25" s="518"/>
      <c r="H25" s="519"/>
      <c r="I25" s="520"/>
      <c r="J25" s="372">
        <f t="shared" ref="J25:N25" si="12">J24</f>
        <v>0</v>
      </c>
      <c r="K25" s="372">
        <f t="shared" si="12"/>
        <v>0</v>
      </c>
      <c r="L25" s="372">
        <f t="shared" si="12"/>
        <v>0</v>
      </c>
      <c r="M25" s="372">
        <f t="shared" si="12"/>
        <v>0</v>
      </c>
      <c r="N25" s="372">
        <f t="shared" si="12"/>
        <v>0</v>
      </c>
      <c r="O25" s="376"/>
      <c r="P25" s="474"/>
      <c r="Q25" s="474"/>
      <c r="R25" s="375"/>
    </row>
    <row r="26" spans="1:18" ht="52" x14ac:dyDescent="0.25">
      <c r="L26" s="484" t="s">
        <v>89</v>
      </c>
      <c r="N26" s="484" t="s">
        <v>90</v>
      </c>
    </row>
  </sheetData>
  <mergeCells count="22">
    <mergeCell ref="A25:E25"/>
    <mergeCell ref="G25:I25"/>
    <mergeCell ref="G13:G14"/>
    <mergeCell ref="H13:H14"/>
    <mergeCell ref="I13:I14"/>
    <mergeCell ref="A13:A14"/>
    <mergeCell ref="B13:B14"/>
    <mergeCell ref="C13:C14"/>
    <mergeCell ref="D13:D14"/>
    <mergeCell ref="O12:R12"/>
    <mergeCell ref="E13:E14"/>
    <mergeCell ref="F13:F14"/>
    <mergeCell ref="O13:Q14"/>
    <mergeCell ref="R13:R14"/>
    <mergeCell ref="E12:F12"/>
    <mergeCell ref="M13:M14"/>
    <mergeCell ref="N13:N14"/>
    <mergeCell ref="J13:J14"/>
    <mergeCell ref="K13:K14"/>
    <mergeCell ref="L13:L14"/>
    <mergeCell ref="G12:K12"/>
    <mergeCell ref="L12:N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A6FA5B7-497E-4AD2-BBAE-F1C3D74EE3DA}">
          <x14:formula1>
            <xm:f>'5.1.2 CPA Formulae'!$B$9:$B$19</xm:f>
          </x14:formula1>
          <xm:sqref>O16:Q24</xm:sqref>
        </x14:dataValidation>
        <x14:dataValidation type="list" allowBlank="1" showInputMessage="1" showErrorMessage="1" xr:uid="{85DFC5AE-FCD6-47FC-A4B1-454185006707}">
          <x14:formula1>
            <xm:f>'5.1.4 Exchange Rates'!$C$24:$C$37</xm:f>
          </x14:formula1>
          <xm:sqref>G16:G24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50"/>
  <sheetViews>
    <sheetView view="pageBreakPreview" topLeftCell="A7" zoomScale="80" zoomScaleNormal="90" zoomScaleSheetLayoutView="80" workbookViewId="0">
      <selection activeCell="A7" sqref="A1:XFD1048576"/>
    </sheetView>
  </sheetViews>
  <sheetFormatPr defaultColWidth="9.1796875" defaultRowHeight="12.5" x14ac:dyDescent="0.25"/>
  <cols>
    <col min="1" max="1" width="20.81640625" style="255" customWidth="1"/>
    <col min="2" max="2" width="17.453125" style="4" customWidth="1"/>
    <col min="3" max="3" width="40.453125" style="4" customWidth="1"/>
    <col min="4" max="4" width="23.54296875" style="4" customWidth="1"/>
    <col min="5" max="5" width="23.1796875" style="4" customWidth="1"/>
    <col min="6" max="6" width="18.453125" style="4" customWidth="1"/>
    <col min="7" max="7" width="19.1796875" style="4" customWidth="1"/>
    <col min="8" max="8" width="14.81640625" style="4" customWidth="1"/>
    <col min="9" max="9" width="11.453125" style="4" customWidth="1"/>
    <col min="10" max="10" width="9.453125" style="4" bestFit="1" customWidth="1"/>
    <col min="11" max="11" width="10.453125" style="4" bestFit="1" customWidth="1"/>
    <col min="12" max="12" width="10.1796875" style="4" bestFit="1" customWidth="1"/>
    <col min="13" max="13" width="10" style="4" bestFit="1" customWidth="1"/>
    <col min="14" max="14" width="10.54296875" style="4" bestFit="1" customWidth="1"/>
    <col min="15" max="16" width="10.453125" style="4" bestFit="1" customWidth="1"/>
    <col min="17" max="19" width="10.1796875" style="4" bestFit="1" customWidth="1"/>
    <col min="20" max="20" width="10.453125" style="4" bestFit="1" customWidth="1"/>
    <col min="21" max="21" width="10.1796875" style="4" bestFit="1" customWidth="1"/>
    <col min="22" max="22" width="10.54296875" style="4" bestFit="1" customWidth="1"/>
    <col min="23" max="23" width="10.1796875" style="4" bestFit="1" customWidth="1"/>
    <col min="24" max="24" width="10" style="4" bestFit="1" customWidth="1"/>
    <col min="25" max="25" width="10.453125" style="4" bestFit="1" customWidth="1"/>
    <col min="26" max="26" width="10.1796875" style="4" bestFit="1" customWidth="1"/>
    <col min="27" max="27" width="10" style="4" bestFit="1" customWidth="1"/>
    <col min="28" max="29" width="10.453125" style="4" bestFit="1" customWidth="1"/>
    <col min="30" max="30" width="10.54296875" style="4" bestFit="1" customWidth="1"/>
    <col min="31" max="31" width="10.453125" style="4" bestFit="1" customWidth="1"/>
    <col min="32" max="32" width="10.54296875" style="4" bestFit="1" customWidth="1"/>
    <col min="33" max="33" width="9.81640625" style="4" bestFit="1" customWidth="1"/>
    <col min="34" max="34" width="9.453125" style="4" bestFit="1" customWidth="1"/>
    <col min="35" max="35" width="10.453125" style="4" bestFit="1" customWidth="1"/>
    <col min="36" max="36" width="10.1796875" style="4" bestFit="1" customWidth="1"/>
    <col min="37" max="37" width="10" style="4" bestFit="1" customWidth="1"/>
    <col min="38" max="38" width="10.453125" style="4" bestFit="1" customWidth="1"/>
    <col min="39" max="39" width="10.1796875" style="4" bestFit="1" customWidth="1"/>
    <col min="40" max="40" width="9.81640625" style="4" bestFit="1" customWidth="1"/>
    <col min="41" max="41" width="10.1796875" style="4" bestFit="1" customWidth="1"/>
    <col min="42" max="42" width="10.453125" style="4" bestFit="1" customWidth="1"/>
    <col min="43" max="43" width="10.1796875" style="4" bestFit="1" customWidth="1"/>
    <col min="44" max="44" width="10.54296875" style="4" bestFit="1" customWidth="1"/>
    <col min="45" max="45" width="9.81640625" style="4" bestFit="1" customWidth="1"/>
    <col min="46" max="46" width="9.453125" style="4" bestFit="1" customWidth="1"/>
    <col min="47" max="47" width="10.453125" style="4" bestFit="1" customWidth="1"/>
    <col min="48" max="48" width="10.1796875" style="4" bestFit="1" customWidth="1"/>
    <col min="49" max="49" width="10" style="4" bestFit="1" customWidth="1"/>
    <col min="50" max="50" width="10.453125" style="4" bestFit="1" customWidth="1"/>
    <col min="51" max="51" width="10.1796875" style="4" bestFit="1" customWidth="1"/>
    <col min="52" max="52" width="9.81640625" style="4" bestFit="1" customWidth="1"/>
    <col min="53" max="53" width="10.1796875" style="4" bestFit="1" customWidth="1"/>
    <col min="54" max="54" width="10.453125" style="4" bestFit="1" customWidth="1"/>
    <col min="55" max="55" width="10.1796875" style="4" bestFit="1" customWidth="1"/>
    <col min="56" max="56" width="10.54296875" style="4" bestFit="1" customWidth="1"/>
    <col min="57" max="57" width="9.81640625" style="4" bestFit="1" customWidth="1"/>
    <col min="58" max="58" width="9.453125" style="4" bestFit="1" customWidth="1"/>
    <col min="59" max="59" width="10.453125" style="4" bestFit="1" customWidth="1"/>
    <col min="60" max="60" width="10.1796875" style="4" bestFit="1" customWidth="1"/>
    <col min="61" max="61" width="10" style="4" bestFit="1" customWidth="1"/>
    <col min="62" max="62" width="10.453125" style="4" bestFit="1" customWidth="1"/>
    <col min="63" max="63" width="10.1796875" style="4" bestFit="1" customWidth="1"/>
    <col min="64" max="64" width="9.81640625" style="4" bestFit="1" customWidth="1"/>
    <col min="65" max="16384" width="9.1796875" style="4"/>
  </cols>
  <sheetData>
    <row r="1" spans="1:17" s="6" customFormat="1" ht="15.5" x14ac:dyDescent="0.25">
      <c r="A1" s="497" t="s">
        <v>0</v>
      </c>
      <c r="B1" s="498"/>
      <c r="C1" s="329">
        <f>'[1]Tender Cover Sheet'!C12</f>
        <v>0</v>
      </c>
      <c r="D1" s="3"/>
      <c r="G1" s="32"/>
      <c r="I1" s="32"/>
      <c r="J1" s="10"/>
      <c r="K1" s="34"/>
      <c r="L1" s="7"/>
      <c r="N1" s="35"/>
      <c r="O1" s="7"/>
      <c r="P1" s="9"/>
    </row>
    <row r="2" spans="1:17" s="6" customFormat="1" ht="63.65" customHeight="1" x14ac:dyDescent="0.25">
      <c r="A2" s="497" t="s">
        <v>1</v>
      </c>
      <c r="B2" s="498"/>
      <c r="C2" s="330">
        <f>'[1]Tender Cover Sheet'!C14</f>
        <v>0</v>
      </c>
      <c r="G2" s="32"/>
      <c r="H2" s="8"/>
      <c r="I2" s="33"/>
      <c r="J2" s="11"/>
      <c r="K2" s="34"/>
      <c r="L2" s="7"/>
      <c r="N2" s="35"/>
      <c r="O2" s="7"/>
      <c r="P2" s="9"/>
    </row>
    <row r="3" spans="1:17" s="6" customFormat="1" ht="15.5" x14ac:dyDescent="0.25">
      <c r="A3" s="497" t="s">
        <v>2</v>
      </c>
      <c r="B3" s="498"/>
      <c r="C3" s="329">
        <f>'[1]Tender Cover Sheet'!C16</f>
        <v>0</v>
      </c>
      <c r="G3" s="32"/>
      <c r="H3" s="8"/>
      <c r="I3" s="33"/>
      <c r="J3" s="11"/>
      <c r="K3" s="34"/>
      <c r="L3" s="7"/>
      <c r="N3" s="35"/>
      <c r="O3" s="7"/>
      <c r="P3" s="9"/>
    </row>
    <row r="4" spans="1:17" s="6" customFormat="1" ht="15.5" x14ac:dyDescent="0.25">
      <c r="A4" s="497" t="s">
        <v>40</v>
      </c>
      <c r="B4" s="498"/>
      <c r="C4" s="329" t="str">
        <f>'[1]Read Me'!C4</f>
        <v>Main Offer Only</v>
      </c>
      <c r="G4" s="32"/>
      <c r="H4" s="8"/>
      <c r="I4" s="33"/>
      <c r="J4" s="11"/>
      <c r="K4" s="34"/>
      <c r="L4" s="7"/>
      <c r="N4" s="35"/>
      <c r="O4" s="7"/>
      <c r="P4" s="9"/>
    </row>
    <row r="5" spans="1:17" ht="15.5" x14ac:dyDescent="0.25">
      <c r="A5" s="199"/>
      <c r="B5" s="6"/>
      <c r="C5" s="36"/>
      <c r="N5" s="1"/>
      <c r="O5" s="1"/>
      <c r="P5" s="38"/>
      <c r="Q5" s="1"/>
    </row>
    <row r="6" spans="1:17" ht="48" customHeight="1" x14ac:dyDescent="0.25">
      <c r="A6" s="555" t="s">
        <v>110</v>
      </c>
      <c r="B6" s="555"/>
      <c r="C6" s="555"/>
      <c r="D6" s="555"/>
      <c r="E6" s="555"/>
      <c r="N6" s="1"/>
      <c r="O6" s="1"/>
      <c r="P6" s="1"/>
      <c r="Q6" s="38"/>
    </row>
    <row r="7" spans="1:17" ht="13.5" thickBot="1" x14ac:dyDescent="0.3">
      <c r="A7" s="246"/>
    </row>
    <row r="8" spans="1:17" ht="16" thickBot="1" x14ac:dyDescent="0.3">
      <c r="A8" s="247" t="s">
        <v>111</v>
      </c>
      <c r="B8" s="196" t="s">
        <v>112</v>
      </c>
      <c r="C8" s="197" t="s">
        <v>113</v>
      </c>
      <c r="D8" s="197"/>
      <c r="E8" s="198"/>
    </row>
    <row r="9" spans="1:17" ht="30.75" customHeight="1" thickBot="1" x14ac:dyDescent="0.3">
      <c r="A9" s="462">
        <v>1</v>
      </c>
      <c r="B9" s="345" t="s">
        <v>114</v>
      </c>
      <c r="C9" s="537" t="s">
        <v>115</v>
      </c>
      <c r="D9" s="537"/>
      <c r="E9" s="336"/>
      <c r="F9" s="527" t="s">
        <v>116</v>
      </c>
      <c r="G9" s="528"/>
      <c r="H9" s="529"/>
    </row>
    <row r="10" spans="1:17" ht="30.75" customHeight="1" thickBot="1" x14ac:dyDescent="0.3">
      <c r="A10" s="463">
        <v>2</v>
      </c>
      <c r="B10" s="464" t="s">
        <v>117</v>
      </c>
      <c r="C10" s="465" t="s">
        <v>118</v>
      </c>
      <c r="D10" s="465"/>
      <c r="E10" s="466"/>
      <c r="F10" s="539" t="s">
        <v>119</v>
      </c>
      <c r="G10" s="540"/>
      <c r="H10" s="541"/>
    </row>
    <row r="11" spans="1:17" ht="14" x14ac:dyDescent="0.25">
      <c r="A11" s="462">
        <v>3</v>
      </c>
      <c r="B11" s="88" t="s">
        <v>120</v>
      </c>
      <c r="C11" s="538" t="str">
        <f>B42</f>
        <v>Tenderer's description of Formula A</v>
      </c>
      <c r="D11" s="530"/>
      <c r="E11" s="531"/>
      <c r="F11" s="542"/>
      <c r="G11" s="543"/>
      <c r="H11" s="544"/>
    </row>
    <row r="12" spans="1:17" ht="14.5" thickBot="1" x14ac:dyDescent="0.3">
      <c r="A12" s="463">
        <v>4</v>
      </c>
      <c r="B12" s="88" t="s">
        <v>121</v>
      </c>
      <c r="C12" s="538" t="str">
        <f>B53</f>
        <v>Tenderer's description of Formula B</v>
      </c>
      <c r="D12" s="530"/>
      <c r="E12" s="531"/>
      <c r="F12" s="542"/>
      <c r="G12" s="543"/>
      <c r="H12" s="544"/>
    </row>
    <row r="13" spans="1:17" ht="14" x14ac:dyDescent="0.25">
      <c r="A13" s="462">
        <v>5</v>
      </c>
      <c r="B13" s="88" t="s">
        <v>122</v>
      </c>
      <c r="C13" s="530" t="str">
        <f>B64</f>
        <v>Tenderer's description of Formula C</v>
      </c>
      <c r="D13" s="530"/>
      <c r="E13" s="531"/>
      <c r="F13" s="542"/>
      <c r="G13" s="543"/>
      <c r="H13" s="544"/>
    </row>
    <row r="14" spans="1:17" ht="14.5" thickBot="1" x14ac:dyDescent="0.3">
      <c r="A14" s="463">
        <v>6</v>
      </c>
      <c r="B14" s="88" t="s">
        <v>123</v>
      </c>
      <c r="C14" s="530" t="str">
        <f>B75</f>
        <v>Tenderer's description of Formula D</v>
      </c>
      <c r="D14" s="530"/>
      <c r="E14" s="531"/>
      <c r="F14" s="542"/>
      <c r="G14" s="543"/>
      <c r="H14" s="544"/>
    </row>
    <row r="15" spans="1:17" ht="14" x14ac:dyDescent="0.25">
      <c r="A15" s="462">
        <v>7</v>
      </c>
      <c r="B15" s="88" t="s">
        <v>124</v>
      </c>
      <c r="C15" s="530" t="str">
        <f>B86</f>
        <v>Tenderer's description of Formula E</v>
      </c>
      <c r="D15" s="530"/>
      <c r="E15" s="531"/>
      <c r="F15" s="542"/>
      <c r="G15" s="543"/>
      <c r="H15" s="544"/>
    </row>
    <row r="16" spans="1:17" ht="14.5" thickBot="1" x14ac:dyDescent="0.3">
      <c r="A16" s="463">
        <v>8</v>
      </c>
      <c r="B16" s="88" t="s">
        <v>125</v>
      </c>
      <c r="C16" s="530" t="str">
        <f>B97</f>
        <v>Tenderer's description of Formula F</v>
      </c>
      <c r="D16" s="530"/>
      <c r="E16" s="531"/>
      <c r="F16" s="542"/>
      <c r="G16" s="543"/>
      <c r="H16" s="544"/>
    </row>
    <row r="17" spans="1:9" ht="14" x14ac:dyDescent="0.25">
      <c r="A17" s="462">
        <v>9</v>
      </c>
      <c r="B17" s="88" t="s">
        <v>126</v>
      </c>
      <c r="C17" s="530" t="str">
        <f>B108</f>
        <v>Tenderer's description of Formula G</v>
      </c>
      <c r="D17" s="530"/>
      <c r="E17" s="531"/>
      <c r="F17" s="542"/>
      <c r="G17" s="543"/>
      <c r="H17" s="544"/>
    </row>
    <row r="18" spans="1:9" ht="14.5" thickBot="1" x14ac:dyDescent="0.3">
      <c r="A18" s="463">
        <v>10</v>
      </c>
      <c r="B18" s="88" t="s">
        <v>127</v>
      </c>
      <c r="C18" s="530" t="str">
        <f>B119</f>
        <v>Tenderer's description of Formula H</v>
      </c>
      <c r="D18" s="530"/>
      <c r="E18" s="531"/>
      <c r="F18" s="542"/>
      <c r="G18" s="543"/>
      <c r="H18" s="544"/>
    </row>
    <row r="19" spans="1:9" ht="14" x14ac:dyDescent="0.25">
      <c r="A19" s="462">
        <v>11</v>
      </c>
      <c r="B19" s="88" t="s">
        <v>128</v>
      </c>
      <c r="C19" s="530" t="str">
        <f>B130</f>
        <v>Tenderer's description of Formula I</v>
      </c>
      <c r="D19" s="530"/>
      <c r="E19" s="531"/>
      <c r="F19" s="542"/>
      <c r="G19" s="543"/>
      <c r="H19" s="544"/>
    </row>
    <row r="20" spans="1:9" ht="14.5" thickBot="1" x14ac:dyDescent="0.3">
      <c r="A20" s="463">
        <v>12</v>
      </c>
      <c r="B20" s="89" t="s">
        <v>129</v>
      </c>
      <c r="C20" s="548" t="str">
        <f>B141</f>
        <v>Tenderer's description of Formula J</v>
      </c>
      <c r="D20" s="548"/>
      <c r="E20" s="549"/>
      <c r="F20" s="545"/>
      <c r="G20" s="546"/>
      <c r="H20" s="547"/>
    </row>
    <row r="21" spans="1:9" ht="13" x14ac:dyDescent="0.25">
      <c r="A21" s="246"/>
      <c r="B21" s="72"/>
      <c r="C21" s="72"/>
      <c r="D21" s="72"/>
    </row>
    <row r="22" spans="1:9" ht="54" x14ac:dyDescent="0.4">
      <c r="A22" s="248" t="s">
        <v>130</v>
      </c>
      <c r="B22" s="87"/>
      <c r="C22" s="72"/>
      <c r="D22" s="72"/>
    </row>
    <row r="23" spans="1:9" ht="36.75" customHeight="1" x14ac:dyDescent="0.3">
      <c r="A23" s="249">
        <v>1</v>
      </c>
      <c r="B23" s="550" t="s">
        <v>131</v>
      </c>
      <c r="C23" s="551"/>
      <c r="D23" s="551"/>
      <c r="E23" s="551"/>
      <c r="F23" s="551"/>
      <c r="G23" s="552"/>
    </row>
    <row r="24" spans="1:9" ht="14" x14ac:dyDescent="0.3">
      <c r="A24" s="249">
        <v>2</v>
      </c>
      <c r="B24" s="553" t="s">
        <v>132</v>
      </c>
      <c r="C24" s="554"/>
      <c r="D24" s="554"/>
      <c r="E24" s="554"/>
      <c r="F24" s="554"/>
      <c r="G24" s="554"/>
    </row>
    <row r="25" spans="1:9" ht="14" x14ac:dyDescent="0.3">
      <c r="A25" s="250"/>
      <c r="B25" s="337"/>
      <c r="C25" s="72"/>
      <c r="D25" s="72"/>
    </row>
    <row r="26" spans="1:9" ht="18" customHeight="1" x14ac:dyDescent="0.25">
      <c r="A26" s="194" t="s">
        <v>133</v>
      </c>
      <c r="B26" s="14"/>
      <c r="C26" s="14"/>
    </row>
    <row r="27" spans="1:9" s="6" customFormat="1" ht="15" customHeight="1" x14ac:dyDescent="0.25">
      <c r="A27" s="245">
        <v>1</v>
      </c>
      <c r="B27" s="534" t="s">
        <v>134</v>
      </c>
      <c r="C27" s="534"/>
      <c r="D27" s="534"/>
      <c r="E27" s="534"/>
      <c r="F27" s="534"/>
      <c r="G27" s="534"/>
    </row>
    <row r="28" spans="1:9" s="6" customFormat="1" ht="48" customHeight="1" x14ac:dyDescent="0.25">
      <c r="A28" s="245">
        <v>2</v>
      </c>
      <c r="B28" s="534" t="s">
        <v>135</v>
      </c>
      <c r="C28" s="534"/>
      <c r="D28" s="534"/>
      <c r="E28" s="534"/>
      <c r="F28" s="534"/>
      <c r="G28" s="534"/>
      <c r="H28" s="57"/>
      <c r="I28" s="57"/>
    </row>
    <row r="29" spans="1:9" s="6" customFormat="1" ht="72.75" customHeight="1" x14ac:dyDescent="0.25">
      <c r="A29" s="251">
        <v>3</v>
      </c>
      <c r="B29" s="534" t="s">
        <v>136</v>
      </c>
      <c r="C29" s="534"/>
      <c r="D29" s="534"/>
      <c r="E29" s="534"/>
      <c r="F29" s="534"/>
      <c r="G29" s="534"/>
    </row>
    <row r="30" spans="1:9" s="6" customFormat="1" ht="80.25" customHeight="1" x14ac:dyDescent="0.25">
      <c r="A30" s="251">
        <v>4</v>
      </c>
      <c r="B30" s="534" t="s">
        <v>137</v>
      </c>
      <c r="C30" s="534"/>
      <c r="D30" s="534"/>
      <c r="E30" s="534"/>
      <c r="F30" s="534"/>
      <c r="G30" s="534"/>
      <c r="H30" s="313"/>
    </row>
    <row r="31" spans="1:9" s="6" customFormat="1" ht="51" customHeight="1" x14ac:dyDescent="0.25">
      <c r="A31" s="251">
        <v>5</v>
      </c>
      <c r="B31" s="534" t="s">
        <v>138</v>
      </c>
      <c r="C31" s="534"/>
      <c r="D31" s="534"/>
      <c r="E31" s="534"/>
      <c r="F31" s="534"/>
      <c r="G31" s="534"/>
    </row>
    <row r="32" spans="1:9" s="6" customFormat="1" ht="51" customHeight="1" x14ac:dyDescent="0.25">
      <c r="A32" s="251">
        <v>6</v>
      </c>
      <c r="B32" s="534" t="s">
        <v>139</v>
      </c>
      <c r="C32" s="534"/>
      <c r="D32" s="534"/>
      <c r="E32" s="534"/>
      <c r="F32" s="534"/>
      <c r="G32" s="534"/>
    </row>
    <row r="33" spans="1:75" ht="64.5" customHeight="1" x14ac:dyDescent="0.25">
      <c r="A33" s="194" t="s">
        <v>140</v>
      </c>
      <c r="B33" s="338"/>
      <c r="C33" s="14"/>
    </row>
    <row r="34" spans="1:75" s="74" customFormat="1" ht="63" customHeight="1" x14ac:dyDescent="0.35">
      <c r="A34" s="245">
        <v>1</v>
      </c>
      <c r="B34" s="526" t="s">
        <v>141</v>
      </c>
      <c r="C34" s="526"/>
      <c r="D34" s="526"/>
      <c r="E34" s="526"/>
      <c r="F34" s="526"/>
      <c r="G34" s="526"/>
      <c r="H34" s="73"/>
      <c r="I34" s="73"/>
      <c r="J34" s="73"/>
      <c r="K34" s="73"/>
      <c r="L34" s="73"/>
    </row>
    <row r="35" spans="1:75" s="74" customFormat="1" ht="51.75" customHeight="1" x14ac:dyDescent="0.35">
      <c r="A35" s="245">
        <v>2</v>
      </c>
      <c r="B35" s="526" t="s">
        <v>142</v>
      </c>
      <c r="C35" s="526"/>
      <c r="D35" s="526"/>
      <c r="E35" s="526"/>
      <c r="F35" s="526"/>
      <c r="G35" s="526"/>
      <c r="H35" s="73"/>
      <c r="I35" s="73"/>
      <c r="J35" s="73"/>
      <c r="K35" s="73"/>
      <c r="L35" s="73"/>
    </row>
    <row r="36" spans="1:75" s="74" customFormat="1" ht="66" customHeight="1" x14ac:dyDescent="0.35">
      <c r="A36" s="99">
        <v>3</v>
      </c>
      <c r="B36" s="536" t="s">
        <v>143</v>
      </c>
      <c r="C36" s="536"/>
      <c r="D36" s="536"/>
      <c r="E36" s="536"/>
      <c r="F36" s="536"/>
      <c r="G36" s="536"/>
      <c r="H36" s="73"/>
      <c r="I36" s="73"/>
      <c r="J36" s="73"/>
      <c r="K36" s="73"/>
      <c r="L36" s="73"/>
    </row>
    <row r="37" spans="1:75" s="74" customFormat="1" ht="87.75" customHeight="1" x14ac:dyDescent="0.35">
      <c r="A37" s="245">
        <v>4</v>
      </c>
      <c r="B37" s="526" t="s">
        <v>144</v>
      </c>
      <c r="C37" s="526"/>
      <c r="D37" s="526"/>
      <c r="E37" s="526"/>
      <c r="F37" s="526"/>
      <c r="G37" s="526"/>
      <c r="H37" s="73"/>
      <c r="I37" s="73"/>
      <c r="J37" s="73"/>
      <c r="K37" s="73"/>
      <c r="L37" s="73"/>
      <c r="M37" s="74" t="s">
        <v>39</v>
      </c>
    </row>
    <row r="38" spans="1:75" s="74" customFormat="1" ht="42" customHeight="1" x14ac:dyDescent="0.35">
      <c r="A38" s="100">
        <v>5</v>
      </c>
      <c r="B38" s="535" t="s">
        <v>145</v>
      </c>
      <c r="C38" s="535"/>
      <c r="D38" s="535"/>
      <c r="E38" s="535"/>
      <c r="F38" s="535"/>
      <c r="G38" s="535"/>
      <c r="H38" s="73"/>
      <c r="I38" s="73"/>
      <c r="J38" s="73"/>
      <c r="K38" s="73"/>
      <c r="L38" s="73"/>
    </row>
    <row r="39" spans="1:75" s="74" customFormat="1" ht="14" x14ac:dyDescent="0.25">
      <c r="A39" s="75" t="s">
        <v>39</v>
      </c>
      <c r="B39" s="76" t="s">
        <v>39</v>
      </c>
      <c r="C39" s="77"/>
      <c r="D39" s="78"/>
      <c r="E39" s="78"/>
      <c r="F39" s="78"/>
      <c r="G39" s="78"/>
    </row>
    <row r="40" spans="1:75" ht="14" x14ac:dyDescent="0.25">
      <c r="C40" s="14"/>
      <c r="D40" s="14"/>
      <c r="E40" s="14"/>
      <c r="F40" s="14"/>
      <c r="G40" s="14"/>
    </row>
    <row r="41" spans="1:75" ht="13" x14ac:dyDescent="0.25">
      <c r="A41" s="44"/>
    </row>
    <row r="42" spans="1:75" ht="34.4" customHeight="1" x14ac:dyDescent="0.25">
      <c r="A42" s="252" t="s">
        <v>146</v>
      </c>
      <c r="B42" s="532" t="s">
        <v>147</v>
      </c>
      <c r="C42" s="533"/>
      <c r="D42" s="533"/>
      <c r="E42" s="533"/>
      <c r="F42" s="533"/>
      <c r="G42" s="533"/>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3"/>
    </row>
    <row r="43" spans="1:75" ht="81" customHeight="1" x14ac:dyDescent="0.25">
      <c r="A43" s="80" t="s">
        <v>148</v>
      </c>
      <c r="B43" s="79" t="s">
        <v>149</v>
      </c>
      <c r="C43" s="80" t="s">
        <v>150</v>
      </c>
      <c r="D43" s="80" t="s">
        <v>151</v>
      </c>
      <c r="E43" s="79" t="s">
        <v>152</v>
      </c>
      <c r="F43" s="79" t="s">
        <v>153</v>
      </c>
      <c r="G43" s="80" t="s">
        <v>154</v>
      </c>
      <c r="H43" s="81" t="s">
        <v>155</v>
      </c>
      <c r="I43" s="344" t="s">
        <v>156</v>
      </c>
      <c r="J43" s="344" t="s">
        <v>156</v>
      </c>
      <c r="K43" s="344" t="s">
        <v>156</v>
      </c>
      <c r="L43" s="344" t="s">
        <v>156</v>
      </c>
      <c r="M43" s="344" t="s">
        <v>156</v>
      </c>
      <c r="N43" s="344" t="s">
        <v>156</v>
      </c>
      <c r="O43" s="344" t="s">
        <v>156</v>
      </c>
      <c r="P43" s="344" t="s">
        <v>156</v>
      </c>
      <c r="Q43" s="344" t="s">
        <v>156</v>
      </c>
      <c r="R43" s="344" t="s">
        <v>156</v>
      </c>
      <c r="S43" s="344" t="s">
        <v>156</v>
      </c>
      <c r="T43" s="344" t="s">
        <v>156</v>
      </c>
      <c r="U43" s="344" t="s">
        <v>156</v>
      </c>
      <c r="V43" s="344" t="s">
        <v>156</v>
      </c>
      <c r="W43" s="344" t="s">
        <v>156</v>
      </c>
      <c r="X43" s="344" t="s">
        <v>156</v>
      </c>
      <c r="Y43" s="344" t="s">
        <v>156</v>
      </c>
      <c r="Z43" s="344" t="s">
        <v>156</v>
      </c>
      <c r="AA43" s="344" t="s">
        <v>156</v>
      </c>
      <c r="AB43" s="344" t="s">
        <v>156</v>
      </c>
      <c r="AC43" s="344" t="s">
        <v>156</v>
      </c>
      <c r="AD43" s="344" t="s">
        <v>156</v>
      </c>
      <c r="AE43" s="344" t="s">
        <v>156</v>
      </c>
      <c r="AF43" s="344" t="s">
        <v>156</v>
      </c>
      <c r="AG43" s="344" t="s">
        <v>156</v>
      </c>
      <c r="AH43" s="344" t="s">
        <v>156</v>
      </c>
      <c r="AI43" s="344" t="s">
        <v>156</v>
      </c>
      <c r="AJ43" s="344" t="s">
        <v>156</v>
      </c>
      <c r="AK43" s="344" t="s">
        <v>156</v>
      </c>
      <c r="AL43" s="344" t="s">
        <v>156</v>
      </c>
      <c r="AM43" s="344" t="s">
        <v>156</v>
      </c>
      <c r="AN43" s="344" t="s">
        <v>156</v>
      </c>
      <c r="AO43" s="344" t="s">
        <v>156</v>
      </c>
      <c r="AP43" s="344" t="s">
        <v>156</v>
      </c>
      <c r="AQ43" s="344" t="s">
        <v>156</v>
      </c>
      <c r="AR43" s="344" t="s">
        <v>156</v>
      </c>
      <c r="AS43" s="344" t="s">
        <v>156</v>
      </c>
      <c r="AT43" s="344" t="s">
        <v>156</v>
      </c>
      <c r="AU43" s="344" t="s">
        <v>156</v>
      </c>
      <c r="AV43" s="344" t="s">
        <v>156</v>
      </c>
      <c r="AW43" s="344" t="s">
        <v>156</v>
      </c>
      <c r="AX43" s="344" t="s">
        <v>156</v>
      </c>
      <c r="AY43" s="344" t="s">
        <v>156</v>
      </c>
      <c r="AZ43" s="344" t="s">
        <v>156</v>
      </c>
      <c r="BA43" s="344" t="s">
        <v>156</v>
      </c>
      <c r="BB43" s="344" t="s">
        <v>156</v>
      </c>
      <c r="BC43" s="344" t="s">
        <v>156</v>
      </c>
      <c r="BD43" s="344" t="s">
        <v>156</v>
      </c>
      <c r="BE43" s="344" t="s">
        <v>156</v>
      </c>
      <c r="BF43" s="344" t="s">
        <v>156</v>
      </c>
      <c r="BG43" s="344" t="s">
        <v>156</v>
      </c>
      <c r="BH43" s="344" t="s">
        <v>156</v>
      </c>
      <c r="BI43" s="344" t="s">
        <v>156</v>
      </c>
      <c r="BJ43" s="344" t="s">
        <v>156</v>
      </c>
      <c r="BK43" s="344" t="s">
        <v>156</v>
      </c>
      <c r="BL43" s="344" t="s">
        <v>156</v>
      </c>
      <c r="BM43" s="344" t="s">
        <v>156</v>
      </c>
      <c r="BN43" s="344" t="s">
        <v>156</v>
      </c>
      <c r="BO43" s="344" t="s">
        <v>156</v>
      </c>
    </row>
    <row r="44" spans="1:75" x14ac:dyDescent="0.25">
      <c r="A44" s="253" t="s">
        <v>117</v>
      </c>
      <c r="B44" s="467"/>
      <c r="C44" s="48"/>
      <c r="D44" s="48"/>
      <c r="E44" s="49"/>
      <c r="F44" s="50"/>
      <c r="G44" s="51"/>
      <c r="H44" s="53"/>
      <c r="I44" s="468"/>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
      <c r="BQ44" s="5"/>
      <c r="BR44" s="5"/>
      <c r="BS44" s="5"/>
      <c r="BT44" s="5"/>
      <c r="BU44" s="5"/>
      <c r="BV44" s="5"/>
      <c r="BW44" s="5"/>
    </row>
    <row r="45" spans="1:75" x14ac:dyDescent="0.25">
      <c r="A45" s="253" t="s">
        <v>157</v>
      </c>
      <c r="B45" s="469"/>
      <c r="C45" s="52"/>
      <c r="D45" s="48"/>
      <c r="E45" s="49"/>
      <c r="F45" s="50"/>
      <c r="G45" s="51"/>
      <c r="H45" s="53"/>
      <c r="I45" s="468"/>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
      <c r="BQ45" s="5"/>
      <c r="BR45" s="5"/>
      <c r="BS45" s="5"/>
      <c r="BT45" s="5"/>
      <c r="BU45" s="5"/>
      <c r="BV45" s="5"/>
      <c r="BW45" s="5"/>
    </row>
    <row r="46" spans="1:75" x14ac:dyDescent="0.25">
      <c r="A46" s="253" t="s">
        <v>158</v>
      </c>
      <c r="B46" s="469"/>
      <c r="C46" s="52"/>
      <c r="D46" s="48"/>
      <c r="E46" s="49"/>
      <c r="F46" s="50"/>
      <c r="G46" s="51"/>
      <c r="H46" s="53"/>
      <c r="I46" s="468"/>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
      <c r="BQ46" s="5"/>
      <c r="BR46" s="5"/>
      <c r="BS46" s="5"/>
      <c r="BT46" s="5"/>
      <c r="BU46" s="5"/>
      <c r="BV46" s="5"/>
      <c r="BW46" s="5"/>
    </row>
    <row r="47" spans="1:75" x14ac:dyDescent="0.25">
      <c r="A47" s="253" t="s">
        <v>159</v>
      </c>
      <c r="B47" s="469" t="s">
        <v>39</v>
      </c>
      <c r="C47" s="52"/>
      <c r="D47" s="52"/>
      <c r="E47" s="52"/>
      <c r="F47" s="470"/>
      <c r="G47" s="470"/>
      <c r="H47" s="52"/>
      <c r="I47" s="468"/>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
      <c r="BQ47" s="5"/>
      <c r="BR47" s="5"/>
      <c r="BS47" s="5"/>
      <c r="BT47" s="5"/>
      <c r="BU47" s="5"/>
      <c r="BV47" s="5"/>
      <c r="BW47" s="5"/>
    </row>
    <row r="48" spans="1:75" x14ac:dyDescent="0.25">
      <c r="A48" s="253" t="s">
        <v>160</v>
      </c>
      <c r="B48" s="469"/>
      <c r="C48" s="52"/>
      <c r="D48" s="52"/>
      <c r="E48" s="52"/>
      <c r="F48" s="470"/>
      <c r="G48" s="470"/>
      <c r="H48" s="52"/>
      <c r="I48" s="468"/>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
      <c r="BQ48" s="5"/>
      <c r="BR48" s="5"/>
      <c r="BS48" s="5"/>
      <c r="BT48" s="5"/>
      <c r="BU48" s="5"/>
      <c r="BV48" s="5"/>
      <c r="BW48" s="5"/>
    </row>
    <row r="49" spans="1:67" ht="13" x14ac:dyDescent="0.25">
      <c r="A49" s="253" t="s">
        <v>161</v>
      </c>
      <c r="B49" s="471">
        <v>0.15</v>
      </c>
      <c r="C49" s="47" t="s">
        <v>162</v>
      </c>
      <c r="D49" s="15"/>
      <c r="E49" s="16"/>
    </row>
    <row r="50" spans="1:67" ht="13" x14ac:dyDescent="0.25">
      <c r="A50" s="254"/>
      <c r="B50" s="471">
        <f>SUM(B44:B49)</f>
        <v>0.15</v>
      </c>
      <c r="C50" s="472" t="s">
        <v>163</v>
      </c>
      <c r="D50" s="258" t="s">
        <v>164</v>
      </c>
      <c r="E50" s="258"/>
      <c r="F50" s="258"/>
      <c r="G50" s="258"/>
    </row>
    <row r="51" spans="1:67" x14ac:dyDescent="0.25">
      <c r="A51" s="244"/>
    </row>
    <row r="52" spans="1:67" ht="13" x14ac:dyDescent="0.25">
      <c r="A52" s="44"/>
    </row>
    <row r="53" spans="1:67" ht="42.65" customHeight="1" x14ac:dyDescent="0.25">
      <c r="A53" s="252" t="s">
        <v>165</v>
      </c>
      <c r="B53" s="532" t="s">
        <v>166</v>
      </c>
      <c r="C53" s="533"/>
      <c r="D53" s="533"/>
      <c r="E53" s="533"/>
      <c r="F53" s="533"/>
      <c r="G53" s="533"/>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3"/>
    </row>
    <row r="54" spans="1:67" ht="78.75" customHeight="1" x14ac:dyDescent="0.25">
      <c r="A54" s="80" t="s">
        <v>148</v>
      </c>
      <c r="B54" s="79" t="s">
        <v>149</v>
      </c>
      <c r="C54" s="80" t="s">
        <v>150</v>
      </c>
      <c r="D54" s="80" t="s">
        <v>151</v>
      </c>
      <c r="E54" s="79" t="s">
        <v>152</v>
      </c>
      <c r="F54" s="79" t="s">
        <v>153</v>
      </c>
      <c r="G54" s="80" t="s">
        <v>154</v>
      </c>
      <c r="H54" s="81" t="s">
        <v>167</v>
      </c>
      <c r="I54" s="344" t="s">
        <v>156</v>
      </c>
      <c r="J54" s="344" t="s">
        <v>156</v>
      </c>
      <c r="K54" s="344" t="s">
        <v>156</v>
      </c>
      <c r="L54" s="344" t="s">
        <v>156</v>
      </c>
      <c r="M54" s="344" t="s">
        <v>156</v>
      </c>
      <c r="N54" s="344" t="s">
        <v>156</v>
      </c>
      <c r="O54" s="344" t="s">
        <v>156</v>
      </c>
      <c r="P54" s="344" t="s">
        <v>156</v>
      </c>
      <c r="Q54" s="344" t="s">
        <v>156</v>
      </c>
      <c r="R54" s="344" t="s">
        <v>156</v>
      </c>
      <c r="S54" s="344" t="s">
        <v>156</v>
      </c>
      <c r="T54" s="344" t="s">
        <v>156</v>
      </c>
      <c r="U54" s="344" t="s">
        <v>156</v>
      </c>
      <c r="V54" s="344" t="s">
        <v>156</v>
      </c>
      <c r="W54" s="344" t="s">
        <v>156</v>
      </c>
      <c r="X54" s="344" t="s">
        <v>156</v>
      </c>
      <c r="Y54" s="344" t="s">
        <v>156</v>
      </c>
      <c r="Z54" s="344" t="s">
        <v>156</v>
      </c>
      <c r="AA54" s="344" t="s">
        <v>156</v>
      </c>
      <c r="AB54" s="344" t="s">
        <v>156</v>
      </c>
      <c r="AC54" s="344" t="s">
        <v>156</v>
      </c>
      <c r="AD54" s="344" t="s">
        <v>156</v>
      </c>
      <c r="AE54" s="344" t="s">
        <v>156</v>
      </c>
      <c r="AF54" s="344" t="s">
        <v>156</v>
      </c>
      <c r="AG54" s="344" t="s">
        <v>156</v>
      </c>
      <c r="AH54" s="344" t="s">
        <v>156</v>
      </c>
      <c r="AI54" s="344" t="s">
        <v>156</v>
      </c>
      <c r="AJ54" s="344" t="s">
        <v>156</v>
      </c>
      <c r="AK54" s="344" t="s">
        <v>156</v>
      </c>
      <c r="AL54" s="344" t="s">
        <v>156</v>
      </c>
      <c r="AM54" s="344" t="s">
        <v>156</v>
      </c>
      <c r="AN54" s="344" t="s">
        <v>156</v>
      </c>
      <c r="AO54" s="344" t="s">
        <v>156</v>
      </c>
      <c r="AP54" s="344" t="s">
        <v>156</v>
      </c>
      <c r="AQ54" s="344" t="s">
        <v>156</v>
      </c>
      <c r="AR54" s="344" t="s">
        <v>156</v>
      </c>
      <c r="AS54" s="344" t="s">
        <v>156</v>
      </c>
      <c r="AT54" s="344" t="s">
        <v>156</v>
      </c>
      <c r="AU54" s="344" t="s">
        <v>156</v>
      </c>
      <c r="AV54" s="344" t="s">
        <v>156</v>
      </c>
      <c r="AW54" s="344" t="s">
        <v>156</v>
      </c>
      <c r="AX54" s="344" t="s">
        <v>156</v>
      </c>
      <c r="AY54" s="344" t="s">
        <v>156</v>
      </c>
      <c r="AZ54" s="344" t="s">
        <v>156</v>
      </c>
      <c r="BA54" s="344" t="s">
        <v>156</v>
      </c>
      <c r="BB54" s="344" t="s">
        <v>156</v>
      </c>
      <c r="BC54" s="344" t="s">
        <v>156</v>
      </c>
      <c r="BD54" s="344" t="s">
        <v>156</v>
      </c>
      <c r="BE54" s="344" t="s">
        <v>156</v>
      </c>
      <c r="BF54" s="344" t="s">
        <v>156</v>
      </c>
      <c r="BG54" s="344" t="s">
        <v>156</v>
      </c>
      <c r="BH54" s="344" t="s">
        <v>156</v>
      </c>
      <c r="BI54" s="344" t="s">
        <v>156</v>
      </c>
      <c r="BJ54" s="344" t="s">
        <v>156</v>
      </c>
      <c r="BK54" s="344" t="s">
        <v>156</v>
      </c>
      <c r="BL54" s="344" t="s">
        <v>156</v>
      </c>
      <c r="BM54" s="344" t="s">
        <v>156</v>
      </c>
      <c r="BN54" s="344" t="s">
        <v>156</v>
      </c>
      <c r="BO54" s="344" t="s">
        <v>156</v>
      </c>
    </row>
    <row r="55" spans="1:67" x14ac:dyDescent="0.25">
      <c r="A55" s="253" t="s">
        <v>168</v>
      </c>
      <c r="B55" s="467"/>
      <c r="C55" s="48"/>
      <c r="D55" s="48"/>
      <c r="E55" s="48"/>
      <c r="F55" s="50"/>
      <c r="G55" s="51"/>
      <c r="H55" s="53"/>
      <c r="I55" s="468"/>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row>
    <row r="56" spans="1:67" x14ac:dyDescent="0.25">
      <c r="A56" s="253" t="s">
        <v>169</v>
      </c>
      <c r="B56" s="469" t="s">
        <v>39</v>
      </c>
      <c r="C56" s="52"/>
      <c r="D56" s="48"/>
      <c r="E56" s="48"/>
      <c r="F56" s="50"/>
      <c r="G56" s="51"/>
      <c r="H56" s="53"/>
      <c r="I56" s="468"/>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row>
    <row r="57" spans="1:67" x14ac:dyDescent="0.25">
      <c r="A57" s="253" t="s">
        <v>170</v>
      </c>
      <c r="B57" s="469"/>
      <c r="C57" s="52"/>
      <c r="D57" s="48"/>
      <c r="E57" s="48"/>
      <c r="F57" s="50"/>
      <c r="G57" s="51"/>
      <c r="H57" s="53"/>
      <c r="I57" s="468"/>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row>
    <row r="58" spans="1:67" x14ac:dyDescent="0.25">
      <c r="A58" s="253" t="s">
        <v>171</v>
      </c>
      <c r="B58" s="469" t="s">
        <v>39</v>
      </c>
      <c r="C58" s="52"/>
      <c r="D58" s="52"/>
      <c r="E58" s="52"/>
      <c r="F58" s="470"/>
      <c r="G58" s="470"/>
      <c r="H58" s="52"/>
      <c r="I58" s="468"/>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row>
    <row r="59" spans="1:67" x14ac:dyDescent="0.25">
      <c r="A59" s="253" t="s">
        <v>172</v>
      </c>
      <c r="B59" s="469" t="s">
        <v>39</v>
      </c>
      <c r="C59" s="52"/>
      <c r="D59" s="52"/>
      <c r="E59" s="52"/>
      <c r="F59" s="470"/>
      <c r="G59" s="470"/>
      <c r="H59" s="52"/>
      <c r="I59" s="468"/>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row>
    <row r="60" spans="1:67" ht="13" x14ac:dyDescent="0.25">
      <c r="A60" s="253" t="s">
        <v>173</v>
      </c>
      <c r="B60" s="471">
        <v>0.15</v>
      </c>
      <c r="C60" s="47" t="s">
        <v>162</v>
      </c>
      <c r="D60" s="15"/>
      <c r="E60" s="16"/>
    </row>
    <row r="61" spans="1:67" ht="13" x14ac:dyDescent="0.25">
      <c r="A61" s="254"/>
      <c r="B61" s="471">
        <f>SUM(B55:B60)</f>
        <v>0.15</v>
      </c>
      <c r="C61" s="472" t="s">
        <v>163</v>
      </c>
      <c r="D61" s="258" t="s">
        <v>164</v>
      </c>
      <c r="E61" s="258"/>
      <c r="F61" s="258"/>
      <c r="G61" s="258"/>
    </row>
    <row r="62" spans="1:67" x14ac:dyDescent="0.25">
      <c r="A62" s="244"/>
    </row>
    <row r="63" spans="1:67" ht="13" x14ac:dyDescent="0.25">
      <c r="A63" s="44"/>
    </row>
    <row r="64" spans="1:67" ht="31.4" customHeight="1" x14ac:dyDescent="0.25">
      <c r="A64" s="252" t="s">
        <v>174</v>
      </c>
      <c r="B64" s="532" t="s">
        <v>175</v>
      </c>
      <c r="C64" s="533"/>
      <c r="D64" s="533"/>
      <c r="E64" s="533"/>
      <c r="F64" s="533"/>
      <c r="G64" s="533"/>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3"/>
    </row>
    <row r="65" spans="1:74" ht="82.5" customHeight="1" x14ac:dyDescent="0.25">
      <c r="A65" s="80" t="s">
        <v>148</v>
      </c>
      <c r="B65" s="79" t="s">
        <v>149</v>
      </c>
      <c r="C65" s="80" t="s">
        <v>150</v>
      </c>
      <c r="D65" s="80" t="s">
        <v>151</v>
      </c>
      <c r="E65" s="79" t="s">
        <v>152</v>
      </c>
      <c r="F65" s="79" t="s">
        <v>153</v>
      </c>
      <c r="G65" s="80" t="s">
        <v>154</v>
      </c>
      <c r="H65" s="81" t="s">
        <v>167</v>
      </c>
      <c r="I65" s="344" t="s">
        <v>156</v>
      </c>
      <c r="J65" s="344" t="s">
        <v>156</v>
      </c>
      <c r="K65" s="344" t="s">
        <v>156</v>
      </c>
      <c r="L65" s="344" t="s">
        <v>156</v>
      </c>
      <c r="M65" s="344" t="s">
        <v>156</v>
      </c>
      <c r="N65" s="344" t="s">
        <v>156</v>
      </c>
      <c r="O65" s="344" t="s">
        <v>156</v>
      </c>
      <c r="P65" s="344" t="s">
        <v>156</v>
      </c>
      <c r="Q65" s="344" t="s">
        <v>156</v>
      </c>
      <c r="R65" s="344" t="s">
        <v>156</v>
      </c>
      <c r="S65" s="344" t="s">
        <v>156</v>
      </c>
      <c r="T65" s="344" t="s">
        <v>156</v>
      </c>
      <c r="U65" s="344" t="s">
        <v>156</v>
      </c>
      <c r="V65" s="344" t="s">
        <v>156</v>
      </c>
      <c r="W65" s="344" t="s">
        <v>156</v>
      </c>
      <c r="X65" s="344" t="s">
        <v>156</v>
      </c>
      <c r="Y65" s="344" t="s">
        <v>156</v>
      </c>
      <c r="Z65" s="344" t="s">
        <v>156</v>
      </c>
      <c r="AA65" s="344" t="s">
        <v>156</v>
      </c>
      <c r="AB65" s="344" t="s">
        <v>156</v>
      </c>
      <c r="AC65" s="344" t="s">
        <v>156</v>
      </c>
      <c r="AD65" s="344" t="s">
        <v>156</v>
      </c>
      <c r="AE65" s="344" t="s">
        <v>156</v>
      </c>
      <c r="AF65" s="344" t="s">
        <v>156</v>
      </c>
      <c r="AG65" s="344" t="s">
        <v>156</v>
      </c>
      <c r="AH65" s="344" t="s">
        <v>156</v>
      </c>
      <c r="AI65" s="344" t="s">
        <v>156</v>
      </c>
      <c r="AJ65" s="344" t="s">
        <v>156</v>
      </c>
      <c r="AK65" s="344" t="s">
        <v>156</v>
      </c>
      <c r="AL65" s="344" t="s">
        <v>156</v>
      </c>
      <c r="AM65" s="344" t="s">
        <v>156</v>
      </c>
      <c r="AN65" s="344" t="s">
        <v>156</v>
      </c>
      <c r="AO65" s="344" t="s">
        <v>156</v>
      </c>
      <c r="AP65" s="344" t="s">
        <v>156</v>
      </c>
      <c r="AQ65" s="344" t="s">
        <v>156</v>
      </c>
      <c r="AR65" s="344" t="s">
        <v>156</v>
      </c>
      <c r="AS65" s="344" t="s">
        <v>156</v>
      </c>
      <c r="AT65" s="344" t="s">
        <v>156</v>
      </c>
      <c r="AU65" s="344" t="s">
        <v>156</v>
      </c>
      <c r="AV65" s="344" t="s">
        <v>156</v>
      </c>
      <c r="AW65" s="344" t="s">
        <v>156</v>
      </c>
      <c r="AX65" s="344" t="s">
        <v>156</v>
      </c>
      <c r="AY65" s="344" t="s">
        <v>156</v>
      </c>
      <c r="AZ65" s="344" t="s">
        <v>156</v>
      </c>
      <c r="BA65" s="344" t="s">
        <v>156</v>
      </c>
      <c r="BB65" s="344" t="s">
        <v>156</v>
      </c>
      <c r="BC65" s="344" t="s">
        <v>156</v>
      </c>
      <c r="BD65" s="344" t="s">
        <v>156</v>
      </c>
      <c r="BE65" s="344" t="s">
        <v>156</v>
      </c>
      <c r="BF65" s="344" t="s">
        <v>156</v>
      </c>
      <c r="BG65" s="344" t="s">
        <v>156</v>
      </c>
      <c r="BH65" s="344" t="s">
        <v>156</v>
      </c>
      <c r="BI65" s="344" t="s">
        <v>156</v>
      </c>
      <c r="BJ65" s="344" t="s">
        <v>156</v>
      </c>
      <c r="BK65" s="344" t="s">
        <v>156</v>
      </c>
      <c r="BL65" s="344" t="s">
        <v>156</v>
      </c>
      <c r="BM65" s="344" t="s">
        <v>156</v>
      </c>
      <c r="BN65" s="344" t="s">
        <v>156</v>
      </c>
      <c r="BO65" s="344" t="s">
        <v>156</v>
      </c>
    </row>
    <row r="66" spans="1:74" x14ac:dyDescent="0.25">
      <c r="A66" s="253" t="s">
        <v>176</v>
      </c>
      <c r="B66" s="467"/>
      <c r="C66" s="48"/>
      <c r="D66" s="48"/>
      <c r="E66" s="49"/>
      <c r="F66" s="50" t="s">
        <v>39</v>
      </c>
      <c r="G66" s="51" t="s">
        <v>39</v>
      </c>
      <c r="H66" s="53" t="s">
        <v>39</v>
      </c>
      <c r="I66" s="468"/>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
      <c r="BQ66" s="5"/>
      <c r="BR66" s="5"/>
      <c r="BS66" s="5"/>
      <c r="BT66" s="5"/>
      <c r="BU66" s="5"/>
      <c r="BV66" s="5"/>
    </row>
    <row r="67" spans="1:74" x14ac:dyDescent="0.25">
      <c r="A67" s="253" t="s">
        <v>177</v>
      </c>
      <c r="B67" s="469" t="s">
        <v>39</v>
      </c>
      <c r="C67" s="52"/>
      <c r="D67" s="52"/>
      <c r="E67" s="52"/>
      <c r="F67" s="470"/>
      <c r="G67" s="470"/>
      <c r="H67" s="52"/>
      <c r="I67" s="468"/>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
      <c r="BQ67" s="5"/>
      <c r="BR67" s="5"/>
      <c r="BS67" s="5"/>
      <c r="BT67" s="5"/>
      <c r="BU67" s="5"/>
      <c r="BV67" s="5"/>
    </row>
    <row r="68" spans="1:74" x14ac:dyDescent="0.25">
      <c r="A68" s="253" t="s">
        <v>178</v>
      </c>
      <c r="B68" s="469"/>
      <c r="C68" s="52"/>
      <c r="D68" s="52"/>
      <c r="E68" s="52"/>
      <c r="F68" s="470"/>
      <c r="G68" s="470"/>
      <c r="H68" s="52"/>
      <c r="I68" s="468"/>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
      <c r="BQ68" s="5"/>
      <c r="BR68" s="5"/>
      <c r="BS68" s="5"/>
      <c r="BT68" s="5"/>
      <c r="BU68" s="5"/>
      <c r="BV68" s="5"/>
    </row>
    <row r="69" spans="1:74" x14ac:dyDescent="0.25">
      <c r="A69" s="253" t="s">
        <v>179</v>
      </c>
      <c r="B69" s="469" t="s">
        <v>39</v>
      </c>
      <c r="C69" s="52"/>
      <c r="D69" s="52"/>
      <c r="E69" s="52"/>
      <c r="F69" s="470"/>
      <c r="G69" s="470"/>
      <c r="H69" s="52"/>
      <c r="I69" s="468"/>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
      <c r="BQ69" s="5"/>
      <c r="BR69" s="5"/>
      <c r="BS69" s="5"/>
      <c r="BT69" s="5"/>
      <c r="BU69" s="5"/>
      <c r="BV69" s="5"/>
    </row>
    <row r="70" spans="1:74" x14ac:dyDescent="0.25">
      <c r="A70" s="253" t="s">
        <v>180</v>
      </c>
      <c r="B70" s="469" t="s">
        <v>39</v>
      </c>
      <c r="C70" s="52"/>
      <c r="D70" s="52"/>
      <c r="E70" s="52"/>
      <c r="F70" s="470"/>
      <c r="G70" s="470"/>
      <c r="H70" s="52"/>
      <c r="I70" s="468"/>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
      <c r="BQ70" s="5"/>
      <c r="BR70" s="5"/>
      <c r="BS70" s="5"/>
      <c r="BT70" s="5"/>
      <c r="BU70" s="5"/>
      <c r="BV70" s="5"/>
    </row>
    <row r="71" spans="1:74" ht="13" x14ac:dyDescent="0.25">
      <c r="A71" s="253" t="s">
        <v>181</v>
      </c>
      <c r="B71" s="471">
        <v>0.15</v>
      </c>
      <c r="C71" s="47" t="s">
        <v>162</v>
      </c>
      <c r="D71" s="15"/>
      <c r="E71" s="16"/>
    </row>
    <row r="72" spans="1:74" ht="13" x14ac:dyDescent="0.25">
      <c r="A72" s="254"/>
      <c r="B72" s="471">
        <f>SUM(B66:B71)</f>
        <v>0.15</v>
      </c>
      <c r="C72" s="472" t="s">
        <v>163</v>
      </c>
      <c r="D72" s="258" t="s">
        <v>164</v>
      </c>
      <c r="E72" s="258"/>
      <c r="F72" s="258"/>
      <c r="G72" s="258"/>
    </row>
    <row r="73" spans="1:74" x14ac:dyDescent="0.25">
      <c r="A73" s="244"/>
    </row>
    <row r="74" spans="1:74" ht="13" x14ac:dyDescent="0.25">
      <c r="A74" s="44"/>
    </row>
    <row r="75" spans="1:74" ht="36.65" customHeight="1" x14ac:dyDescent="0.25">
      <c r="A75" s="252" t="s">
        <v>182</v>
      </c>
      <c r="B75" s="532" t="s">
        <v>183</v>
      </c>
      <c r="C75" s="533"/>
      <c r="D75" s="533"/>
      <c r="E75" s="533"/>
      <c r="F75" s="533"/>
      <c r="G75" s="533"/>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3"/>
    </row>
    <row r="76" spans="1:74" ht="87" customHeight="1" x14ac:dyDescent="0.25">
      <c r="A76" s="80" t="s">
        <v>148</v>
      </c>
      <c r="B76" s="79" t="s">
        <v>149</v>
      </c>
      <c r="C76" s="80" t="s">
        <v>150</v>
      </c>
      <c r="D76" s="80" t="s">
        <v>151</v>
      </c>
      <c r="E76" s="79" t="s">
        <v>152</v>
      </c>
      <c r="F76" s="79" t="s">
        <v>153</v>
      </c>
      <c r="G76" s="80" t="s">
        <v>154</v>
      </c>
      <c r="H76" s="81" t="s">
        <v>167</v>
      </c>
      <c r="I76" s="344" t="s">
        <v>156</v>
      </c>
      <c r="J76" s="344" t="s">
        <v>156</v>
      </c>
      <c r="K76" s="344" t="s">
        <v>156</v>
      </c>
      <c r="L76" s="344" t="s">
        <v>156</v>
      </c>
      <c r="M76" s="344" t="s">
        <v>156</v>
      </c>
      <c r="N76" s="344" t="s">
        <v>156</v>
      </c>
      <c r="O76" s="344" t="s">
        <v>156</v>
      </c>
      <c r="P76" s="344" t="s">
        <v>156</v>
      </c>
      <c r="Q76" s="344" t="s">
        <v>156</v>
      </c>
      <c r="R76" s="344" t="s">
        <v>156</v>
      </c>
      <c r="S76" s="344" t="s">
        <v>156</v>
      </c>
      <c r="T76" s="344" t="s">
        <v>156</v>
      </c>
      <c r="U76" s="344" t="s">
        <v>156</v>
      </c>
      <c r="V76" s="344" t="s">
        <v>156</v>
      </c>
      <c r="W76" s="344" t="s">
        <v>156</v>
      </c>
      <c r="X76" s="344" t="s">
        <v>156</v>
      </c>
      <c r="Y76" s="344" t="s">
        <v>156</v>
      </c>
      <c r="Z76" s="344" t="s">
        <v>156</v>
      </c>
      <c r="AA76" s="344" t="s">
        <v>156</v>
      </c>
      <c r="AB76" s="344" t="s">
        <v>156</v>
      </c>
      <c r="AC76" s="344" t="s">
        <v>156</v>
      </c>
      <c r="AD76" s="344" t="s">
        <v>156</v>
      </c>
      <c r="AE76" s="344" t="s">
        <v>156</v>
      </c>
      <c r="AF76" s="344" t="s">
        <v>156</v>
      </c>
      <c r="AG76" s="344" t="s">
        <v>156</v>
      </c>
      <c r="AH76" s="344" t="s">
        <v>156</v>
      </c>
      <c r="AI76" s="344" t="s">
        <v>156</v>
      </c>
      <c r="AJ76" s="344" t="s">
        <v>156</v>
      </c>
      <c r="AK76" s="344" t="s">
        <v>156</v>
      </c>
      <c r="AL76" s="344" t="s">
        <v>156</v>
      </c>
      <c r="AM76" s="344" t="s">
        <v>156</v>
      </c>
      <c r="AN76" s="344" t="s">
        <v>156</v>
      </c>
      <c r="AO76" s="344" t="s">
        <v>156</v>
      </c>
      <c r="AP76" s="344" t="s">
        <v>156</v>
      </c>
      <c r="AQ76" s="344" t="s">
        <v>156</v>
      </c>
      <c r="AR76" s="344" t="s">
        <v>156</v>
      </c>
      <c r="AS76" s="344" t="s">
        <v>156</v>
      </c>
      <c r="AT76" s="344" t="s">
        <v>156</v>
      </c>
      <c r="AU76" s="344" t="s">
        <v>156</v>
      </c>
      <c r="AV76" s="344" t="s">
        <v>156</v>
      </c>
      <c r="AW76" s="344" t="s">
        <v>156</v>
      </c>
      <c r="AX76" s="344" t="s">
        <v>156</v>
      </c>
      <c r="AY76" s="344" t="s">
        <v>156</v>
      </c>
      <c r="AZ76" s="344" t="s">
        <v>156</v>
      </c>
      <c r="BA76" s="344" t="s">
        <v>156</v>
      </c>
      <c r="BB76" s="344" t="s">
        <v>156</v>
      </c>
      <c r="BC76" s="344" t="s">
        <v>156</v>
      </c>
      <c r="BD76" s="344" t="s">
        <v>156</v>
      </c>
      <c r="BE76" s="344" t="s">
        <v>156</v>
      </c>
      <c r="BF76" s="344" t="s">
        <v>156</v>
      </c>
      <c r="BG76" s="344" t="s">
        <v>156</v>
      </c>
      <c r="BH76" s="344" t="s">
        <v>156</v>
      </c>
      <c r="BI76" s="344" t="s">
        <v>156</v>
      </c>
      <c r="BJ76" s="344" t="s">
        <v>156</v>
      </c>
      <c r="BK76" s="344" t="s">
        <v>156</v>
      </c>
      <c r="BL76" s="344" t="s">
        <v>156</v>
      </c>
      <c r="BM76" s="344" t="s">
        <v>156</v>
      </c>
      <c r="BN76" s="344" t="s">
        <v>156</v>
      </c>
      <c r="BO76" s="344" t="s">
        <v>156</v>
      </c>
    </row>
    <row r="77" spans="1:74" x14ac:dyDescent="0.25">
      <c r="A77" s="253" t="s">
        <v>184</v>
      </c>
      <c r="B77" s="467" t="s">
        <v>39</v>
      </c>
      <c r="C77" s="48"/>
      <c r="D77" s="48"/>
      <c r="E77" s="49"/>
      <c r="F77" s="50"/>
      <c r="G77" s="50"/>
      <c r="H77" s="49"/>
      <c r="I77" s="468"/>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
      <c r="BQ77" s="5"/>
      <c r="BR77" s="5"/>
      <c r="BS77" s="5"/>
      <c r="BT77" s="5"/>
      <c r="BU77" s="5"/>
    </row>
    <row r="78" spans="1:74" x14ac:dyDescent="0.25">
      <c r="A78" s="253" t="s">
        <v>185</v>
      </c>
      <c r="B78" s="469" t="s">
        <v>39</v>
      </c>
      <c r="C78" s="52"/>
      <c r="D78" s="52"/>
      <c r="E78" s="52"/>
      <c r="F78" s="470"/>
      <c r="G78" s="470"/>
      <c r="H78" s="52"/>
      <c r="I78" s="468"/>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
      <c r="BQ78" s="5"/>
      <c r="BR78" s="5"/>
      <c r="BS78" s="5"/>
      <c r="BT78" s="5"/>
      <c r="BU78" s="5"/>
    </row>
    <row r="79" spans="1:74" x14ac:dyDescent="0.25">
      <c r="A79" s="253" t="s">
        <v>186</v>
      </c>
      <c r="B79" s="469"/>
      <c r="C79" s="52"/>
      <c r="D79" s="52"/>
      <c r="E79" s="52"/>
      <c r="F79" s="470"/>
      <c r="G79" s="470"/>
      <c r="H79" s="52"/>
      <c r="I79" s="468"/>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
      <c r="BQ79" s="5"/>
      <c r="BR79" s="5"/>
      <c r="BS79" s="5"/>
      <c r="BT79" s="5"/>
      <c r="BU79" s="5"/>
    </row>
    <row r="80" spans="1:74" x14ac:dyDescent="0.25">
      <c r="A80" s="253" t="s">
        <v>187</v>
      </c>
      <c r="B80" s="469" t="s">
        <v>39</v>
      </c>
      <c r="C80" s="52"/>
      <c r="D80" s="52"/>
      <c r="E80" s="52"/>
      <c r="F80" s="470"/>
      <c r="G80" s="470"/>
      <c r="H80" s="52"/>
      <c r="I80" s="468"/>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
      <c r="BQ80" s="5"/>
      <c r="BR80" s="5"/>
      <c r="BS80" s="5"/>
      <c r="BT80" s="5"/>
      <c r="BU80" s="5"/>
    </row>
    <row r="81" spans="1:75" x14ac:dyDescent="0.25">
      <c r="A81" s="253" t="s">
        <v>188</v>
      </c>
      <c r="B81" s="469" t="s">
        <v>39</v>
      </c>
      <c r="C81" s="52"/>
      <c r="D81" s="52"/>
      <c r="E81" s="52"/>
      <c r="F81" s="470"/>
      <c r="G81" s="470"/>
      <c r="H81" s="52"/>
      <c r="I81" s="468"/>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
      <c r="BQ81" s="5"/>
      <c r="BR81" s="5"/>
      <c r="BS81" s="5"/>
      <c r="BT81" s="5"/>
      <c r="BU81" s="5"/>
    </row>
    <row r="82" spans="1:75" ht="13" x14ac:dyDescent="0.25">
      <c r="A82" s="253" t="s">
        <v>189</v>
      </c>
      <c r="B82" s="471">
        <v>0.15</v>
      </c>
      <c r="C82" s="47" t="s">
        <v>162</v>
      </c>
      <c r="D82" s="15"/>
      <c r="E82" s="16"/>
    </row>
    <row r="83" spans="1:75" ht="13" x14ac:dyDescent="0.25">
      <c r="A83" s="254"/>
      <c r="B83" s="471">
        <f>SUM(B77:B82)</f>
        <v>0.15</v>
      </c>
      <c r="C83" s="472" t="s">
        <v>163</v>
      </c>
      <c r="D83" s="258" t="s">
        <v>164</v>
      </c>
      <c r="E83" s="258"/>
      <c r="F83" s="258"/>
      <c r="G83" s="258"/>
    </row>
    <row r="84" spans="1:75" x14ac:dyDescent="0.25">
      <c r="A84" s="244"/>
    </row>
    <row r="85" spans="1:75" ht="13" x14ac:dyDescent="0.25">
      <c r="A85" s="44"/>
    </row>
    <row r="86" spans="1:75" ht="37.4" customHeight="1" x14ac:dyDescent="0.25">
      <c r="A86" s="252" t="s">
        <v>190</v>
      </c>
      <c r="B86" s="532" t="s">
        <v>191</v>
      </c>
      <c r="C86" s="533"/>
      <c r="D86" s="533"/>
      <c r="E86" s="533"/>
      <c r="F86" s="533"/>
      <c r="G86" s="533"/>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3"/>
    </row>
    <row r="87" spans="1:75" ht="81.75" customHeight="1" x14ac:dyDescent="0.25">
      <c r="A87" s="80" t="s">
        <v>148</v>
      </c>
      <c r="B87" s="79" t="s">
        <v>149</v>
      </c>
      <c r="C87" s="80" t="s">
        <v>150</v>
      </c>
      <c r="D87" s="80" t="s">
        <v>151</v>
      </c>
      <c r="E87" s="79" t="s">
        <v>152</v>
      </c>
      <c r="F87" s="79" t="s">
        <v>153</v>
      </c>
      <c r="G87" s="80" t="s">
        <v>154</v>
      </c>
      <c r="H87" s="81" t="s">
        <v>167</v>
      </c>
      <c r="I87" s="344" t="s">
        <v>156</v>
      </c>
      <c r="J87" s="344" t="s">
        <v>156</v>
      </c>
      <c r="K87" s="344" t="s">
        <v>156</v>
      </c>
      <c r="L87" s="344" t="s">
        <v>156</v>
      </c>
      <c r="M87" s="344" t="s">
        <v>156</v>
      </c>
      <c r="N87" s="344" t="s">
        <v>156</v>
      </c>
      <c r="O87" s="344" t="s">
        <v>156</v>
      </c>
      <c r="P87" s="344" t="s">
        <v>156</v>
      </c>
      <c r="Q87" s="344" t="s">
        <v>156</v>
      </c>
      <c r="R87" s="344" t="s">
        <v>156</v>
      </c>
      <c r="S87" s="344" t="s">
        <v>156</v>
      </c>
      <c r="T87" s="344" t="s">
        <v>156</v>
      </c>
      <c r="U87" s="344" t="s">
        <v>156</v>
      </c>
      <c r="V87" s="344" t="s">
        <v>156</v>
      </c>
      <c r="W87" s="344" t="s">
        <v>156</v>
      </c>
      <c r="X87" s="344" t="s">
        <v>156</v>
      </c>
      <c r="Y87" s="344" t="s">
        <v>156</v>
      </c>
      <c r="Z87" s="344" t="s">
        <v>156</v>
      </c>
      <c r="AA87" s="344" t="s">
        <v>156</v>
      </c>
      <c r="AB87" s="344" t="s">
        <v>156</v>
      </c>
      <c r="AC87" s="344" t="s">
        <v>156</v>
      </c>
      <c r="AD87" s="344" t="s">
        <v>156</v>
      </c>
      <c r="AE87" s="344" t="s">
        <v>156</v>
      </c>
      <c r="AF87" s="344" t="s">
        <v>156</v>
      </c>
      <c r="AG87" s="344" t="s">
        <v>156</v>
      </c>
      <c r="AH87" s="344" t="s">
        <v>156</v>
      </c>
      <c r="AI87" s="344" t="s">
        <v>156</v>
      </c>
      <c r="AJ87" s="344" t="s">
        <v>156</v>
      </c>
      <c r="AK87" s="344" t="s">
        <v>156</v>
      </c>
      <c r="AL87" s="344" t="s">
        <v>156</v>
      </c>
      <c r="AM87" s="344" t="s">
        <v>156</v>
      </c>
      <c r="AN87" s="344" t="s">
        <v>156</v>
      </c>
      <c r="AO87" s="344" t="s">
        <v>156</v>
      </c>
      <c r="AP87" s="344" t="s">
        <v>156</v>
      </c>
      <c r="AQ87" s="344" t="s">
        <v>156</v>
      </c>
      <c r="AR87" s="344" t="s">
        <v>156</v>
      </c>
      <c r="AS87" s="344" t="s">
        <v>156</v>
      </c>
      <c r="AT87" s="344" t="s">
        <v>156</v>
      </c>
      <c r="AU87" s="344" t="s">
        <v>156</v>
      </c>
      <c r="AV87" s="344" t="s">
        <v>156</v>
      </c>
      <c r="AW87" s="344" t="s">
        <v>156</v>
      </c>
      <c r="AX87" s="344" t="s">
        <v>156</v>
      </c>
      <c r="AY87" s="344" t="s">
        <v>156</v>
      </c>
      <c r="AZ87" s="344" t="s">
        <v>156</v>
      </c>
      <c r="BA87" s="344" t="s">
        <v>156</v>
      </c>
      <c r="BB87" s="344" t="s">
        <v>156</v>
      </c>
      <c r="BC87" s="344" t="s">
        <v>156</v>
      </c>
      <c r="BD87" s="344" t="s">
        <v>156</v>
      </c>
      <c r="BE87" s="344" t="s">
        <v>156</v>
      </c>
      <c r="BF87" s="344" t="s">
        <v>156</v>
      </c>
      <c r="BG87" s="344" t="s">
        <v>156</v>
      </c>
      <c r="BH87" s="344" t="s">
        <v>156</v>
      </c>
      <c r="BI87" s="344" t="s">
        <v>156</v>
      </c>
      <c r="BJ87" s="344" t="s">
        <v>156</v>
      </c>
      <c r="BK87" s="344" t="s">
        <v>156</v>
      </c>
      <c r="BL87" s="344" t="s">
        <v>156</v>
      </c>
      <c r="BM87" s="344" t="s">
        <v>156</v>
      </c>
      <c r="BN87" s="344" t="s">
        <v>156</v>
      </c>
      <c r="BO87" s="344" t="s">
        <v>156</v>
      </c>
    </row>
    <row r="88" spans="1:75" x14ac:dyDescent="0.25">
      <c r="A88" s="253" t="s">
        <v>192</v>
      </c>
      <c r="B88" s="467" t="s">
        <v>39</v>
      </c>
      <c r="C88" s="48"/>
      <c r="D88" s="48"/>
      <c r="E88" s="49"/>
      <c r="F88" s="50"/>
      <c r="G88" s="50"/>
      <c r="H88" s="49"/>
      <c r="I88" s="468"/>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
      <c r="BQ88" s="5"/>
      <c r="BR88" s="5"/>
      <c r="BS88" s="5"/>
      <c r="BT88" s="5"/>
      <c r="BU88" s="5"/>
      <c r="BV88" s="5"/>
      <c r="BW88" s="5"/>
    </row>
    <row r="89" spans="1:75" x14ac:dyDescent="0.25">
      <c r="A89" s="253" t="s">
        <v>193</v>
      </c>
      <c r="B89" s="469" t="s">
        <v>39</v>
      </c>
      <c r="C89" s="52"/>
      <c r="D89" s="52"/>
      <c r="E89" s="52"/>
      <c r="F89" s="470"/>
      <c r="G89" s="470"/>
      <c r="H89" s="52"/>
      <c r="I89" s="468"/>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
      <c r="BQ89" s="5"/>
      <c r="BR89" s="5"/>
      <c r="BS89" s="5"/>
      <c r="BT89" s="5"/>
      <c r="BU89" s="5"/>
      <c r="BV89" s="5"/>
      <c r="BW89" s="5"/>
    </row>
    <row r="90" spans="1:75" x14ac:dyDescent="0.25">
      <c r="A90" s="253" t="s">
        <v>194</v>
      </c>
      <c r="B90" s="469"/>
      <c r="C90" s="52"/>
      <c r="D90" s="52"/>
      <c r="E90" s="52"/>
      <c r="F90" s="470"/>
      <c r="G90" s="470"/>
      <c r="H90" s="52"/>
      <c r="I90" s="468"/>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
      <c r="BQ90" s="5"/>
      <c r="BR90" s="5"/>
      <c r="BS90" s="5"/>
      <c r="BT90" s="5"/>
      <c r="BU90" s="5"/>
      <c r="BV90" s="5"/>
      <c r="BW90" s="5"/>
    </row>
    <row r="91" spans="1:75" x14ac:dyDescent="0.25">
      <c r="A91" s="253" t="s">
        <v>195</v>
      </c>
      <c r="B91" s="469" t="s">
        <v>39</v>
      </c>
      <c r="C91" s="52"/>
      <c r="D91" s="52"/>
      <c r="E91" s="52"/>
      <c r="F91" s="470"/>
      <c r="G91" s="470"/>
      <c r="H91" s="52"/>
      <c r="I91" s="468"/>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
      <c r="BQ91" s="5"/>
      <c r="BR91" s="5"/>
      <c r="BS91" s="5"/>
      <c r="BT91" s="5"/>
      <c r="BU91" s="5"/>
      <c r="BV91" s="5"/>
      <c r="BW91" s="5"/>
    </row>
    <row r="92" spans="1:75" x14ac:dyDescent="0.25">
      <c r="A92" s="253" t="s">
        <v>196</v>
      </c>
      <c r="B92" s="469" t="s">
        <v>39</v>
      </c>
      <c r="C92" s="52"/>
      <c r="D92" s="52"/>
      <c r="E92" s="52"/>
      <c r="F92" s="470"/>
      <c r="G92" s="470"/>
      <c r="H92" s="52"/>
      <c r="I92" s="468"/>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
      <c r="BQ92" s="5"/>
      <c r="BR92" s="5"/>
      <c r="BS92" s="5"/>
      <c r="BT92" s="5"/>
      <c r="BU92" s="5"/>
      <c r="BV92" s="5"/>
      <c r="BW92" s="5"/>
    </row>
    <row r="93" spans="1:75" ht="13" x14ac:dyDescent="0.25">
      <c r="A93" s="253" t="s">
        <v>197</v>
      </c>
      <c r="B93" s="471">
        <v>0.15</v>
      </c>
      <c r="C93" s="47" t="s">
        <v>162</v>
      </c>
      <c r="D93" s="15"/>
      <c r="E93" s="16"/>
    </row>
    <row r="94" spans="1:75" ht="13" x14ac:dyDescent="0.25">
      <c r="A94" s="254"/>
      <c r="B94" s="471">
        <f>SUM(B88:B93)</f>
        <v>0.15</v>
      </c>
      <c r="C94" s="472" t="s">
        <v>163</v>
      </c>
      <c r="D94" s="258" t="s">
        <v>164</v>
      </c>
      <c r="E94" s="258"/>
      <c r="F94" s="258"/>
      <c r="G94" s="258"/>
    </row>
    <row r="95" spans="1:75" x14ac:dyDescent="0.25">
      <c r="A95" s="244"/>
    </row>
    <row r="96" spans="1:75" ht="13" x14ac:dyDescent="0.25">
      <c r="A96" s="44"/>
    </row>
    <row r="97" spans="1:74" ht="41.5" customHeight="1" x14ac:dyDescent="0.25">
      <c r="A97" s="252" t="s">
        <v>198</v>
      </c>
      <c r="B97" s="532" t="s">
        <v>199</v>
      </c>
      <c r="C97" s="533"/>
      <c r="D97" s="533"/>
      <c r="E97" s="533"/>
      <c r="F97" s="533"/>
      <c r="G97" s="533"/>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3"/>
    </row>
    <row r="98" spans="1:74" ht="83.25" customHeight="1" x14ac:dyDescent="0.25">
      <c r="A98" s="80" t="s">
        <v>148</v>
      </c>
      <c r="B98" s="79" t="s">
        <v>149</v>
      </c>
      <c r="C98" s="80" t="s">
        <v>150</v>
      </c>
      <c r="D98" s="80" t="s">
        <v>151</v>
      </c>
      <c r="E98" s="79" t="s">
        <v>152</v>
      </c>
      <c r="F98" s="79" t="s">
        <v>153</v>
      </c>
      <c r="G98" s="80" t="s">
        <v>154</v>
      </c>
      <c r="H98" s="81" t="s">
        <v>167</v>
      </c>
      <c r="I98" s="344" t="s">
        <v>156</v>
      </c>
      <c r="J98" s="344" t="s">
        <v>156</v>
      </c>
      <c r="K98" s="344" t="s">
        <v>156</v>
      </c>
      <c r="L98" s="344" t="s">
        <v>156</v>
      </c>
      <c r="M98" s="344" t="s">
        <v>156</v>
      </c>
      <c r="N98" s="344" t="s">
        <v>156</v>
      </c>
      <c r="O98" s="344" t="s">
        <v>156</v>
      </c>
      <c r="P98" s="344" t="s">
        <v>156</v>
      </c>
      <c r="Q98" s="344" t="s">
        <v>156</v>
      </c>
      <c r="R98" s="344" t="s">
        <v>156</v>
      </c>
      <c r="S98" s="344" t="s">
        <v>156</v>
      </c>
      <c r="T98" s="344" t="s">
        <v>156</v>
      </c>
      <c r="U98" s="344" t="s">
        <v>156</v>
      </c>
      <c r="V98" s="344" t="s">
        <v>156</v>
      </c>
      <c r="W98" s="344" t="s">
        <v>156</v>
      </c>
      <c r="X98" s="344" t="s">
        <v>156</v>
      </c>
      <c r="Y98" s="344" t="s">
        <v>156</v>
      </c>
      <c r="Z98" s="344" t="s">
        <v>156</v>
      </c>
      <c r="AA98" s="344" t="s">
        <v>156</v>
      </c>
      <c r="AB98" s="344" t="s">
        <v>156</v>
      </c>
      <c r="AC98" s="344" t="s">
        <v>156</v>
      </c>
      <c r="AD98" s="344" t="s">
        <v>156</v>
      </c>
      <c r="AE98" s="344" t="s">
        <v>156</v>
      </c>
      <c r="AF98" s="344" t="s">
        <v>156</v>
      </c>
      <c r="AG98" s="344" t="s">
        <v>156</v>
      </c>
      <c r="AH98" s="344" t="s">
        <v>156</v>
      </c>
      <c r="AI98" s="344" t="s">
        <v>156</v>
      </c>
      <c r="AJ98" s="344" t="s">
        <v>156</v>
      </c>
      <c r="AK98" s="344" t="s">
        <v>156</v>
      </c>
      <c r="AL98" s="344" t="s">
        <v>156</v>
      </c>
      <c r="AM98" s="344" t="s">
        <v>156</v>
      </c>
      <c r="AN98" s="344" t="s">
        <v>156</v>
      </c>
      <c r="AO98" s="344" t="s">
        <v>156</v>
      </c>
      <c r="AP98" s="344" t="s">
        <v>156</v>
      </c>
      <c r="AQ98" s="344" t="s">
        <v>156</v>
      </c>
      <c r="AR98" s="344" t="s">
        <v>156</v>
      </c>
      <c r="AS98" s="344" t="s">
        <v>156</v>
      </c>
      <c r="AT98" s="344" t="s">
        <v>156</v>
      </c>
      <c r="AU98" s="344" t="s">
        <v>156</v>
      </c>
      <c r="AV98" s="344" t="s">
        <v>156</v>
      </c>
      <c r="AW98" s="344" t="s">
        <v>156</v>
      </c>
      <c r="AX98" s="344" t="s">
        <v>156</v>
      </c>
      <c r="AY98" s="344" t="s">
        <v>156</v>
      </c>
      <c r="AZ98" s="344" t="s">
        <v>156</v>
      </c>
      <c r="BA98" s="344" t="s">
        <v>156</v>
      </c>
      <c r="BB98" s="344" t="s">
        <v>156</v>
      </c>
      <c r="BC98" s="344" t="s">
        <v>156</v>
      </c>
      <c r="BD98" s="344" t="s">
        <v>156</v>
      </c>
      <c r="BE98" s="344" t="s">
        <v>156</v>
      </c>
      <c r="BF98" s="344" t="s">
        <v>156</v>
      </c>
      <c r="BG98" s="344" t="s">
        <v>156</v>
      </c>
      <c r="BH98" s="344" t="s">
        <v>156</v>
      </c>
      <c r="BI98" s="344" t="s">
        <v>156</v>
      </c>
      <c r="BJ98" s="344" t="s">
        <v>156</v>
      </c>
      <c r="BK98" s="344" t="s">
        <v>156</v>
      </c>
      <c r="BL98" s="344" t="s">
        <v>156</v>
      </c>
      <c r="BM98" s="344" t="s">
        <v>156</v>
      </c>
      <c r="BN98" s="344" t="s">
        <v>156</v>
      </c>
      <c r="BO98" s="344" t="s">
        <v>156</v>
      </c>
    </row>
    <row r="99" spans="1:74" x14ac:dyDescent="0.25">
      <c r="A99" s="253" t="s">
        <v>200</v>
      </c>
      <c r="B99" s="467"/>
      <c r="C99" s="48"/>
      <c r="D99" s="48"/>
      <c r="E99" s="49"/>
      <c r="F99" s="50"/>
      <c r="G99" s="50"/>
      <c r="H99" s="49"/>
      <c r="I99" s="468"/>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
      <c r="BQ99" s="5"/>
      <c r="BR99" s="5"/>
      <c r="BS99" s="5"/>
      <c r="BT99" s="5"/>
      <c r="BU99" s="5"/>
      <c r="BV99" s="5"/>
    </row>
    <row r="100" spans="1:74" x14ac:dyDescent="0.25">
      <c r="A100" s="253" t="s">
        <v>201</v>
      </c>
      <c r="B100" s="469"/>
      <c r="C100" s="52"/>
      <c r="D100" s="52"/>
      <c r="E100" s="52"/>
      <c r="F100" s="470"/>
      <c r="G100" s="470"/>
      <c r="H100" s="52"/>
      <c r="I100" s="468"/>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
      <c r="BQ100" s="5"/>
      <c r="BR100" s="5"/>
      <c r="BS100" s="5"/>
      <c r="BT100" s="5"/>
      <c r="BU100" s="5"/>
      <c r="BV100" s="5"/>
    </row>
    <row r="101" spans="1:74" x14ac:dyDescent="0.25">
      <c r="A101" s="253" t="s">
        <v>202</v>
      </c>
      <c r="B101" s="469"/>
      <c r="C101" s="52"/>
      <c r="D101" s="52"/>
      <c r="E101" s="52"/>
      <c r="F101" s="470"/>
      <c r="G101" s="470"/>
      <c r="H101" s="52"/>
      <c r="I101" s="468"/>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
      <c r="BQ101" s="5"/>
      <c r="BR101" s="5"/>
      <c r="BS101" s="5"/>
      <c r="BT101" s="5"/>
      <c r="BU101" s="5"/>
      <c r="BV101" s="5"/>
    </row>
    <row r="102" spans="1:74" x14ac:dyDescent="0.25">
      <c r="A102" s="253" t="s">
        <v>203</v>
      </c>
      <c r="B102" s="469"/>
      <c r="C102" s="52"/>
      <c r="D102" s="52"/>
      <c r="E102" s="52"/>
      <c r="F102" s="470"/>
      <c r="G102" s="470"/>
      <c r="H102" s="52"/>
      <c r="I102" s="468"/>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
      <c r="BQ102" s="5"/>
      <c r="BR102" s="5"/>
      <c r="BS102" s="5"/>
      <c r="BT102" s="5"/>
      <c r="BU102" s="5"/>
      <c r="BV102" s="5"/>
    </row>
    <row r="103" spans="1:74" x14ac:dyDescent="0.25">
      <c r="A103" s="253" t="s">
        <v>204</v>
      </c>
      <c r="B103" s="469"/>
      <c r="C103" s="52"/>
      <c r="D103" s="52"/>
      <c r="E103" s="52"/>
      <c r="F103" s="470"/>
      <c r="G103" s="470"/>
      <c r="H103" s="52"/>
      <c r="I103" s="468"/>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
      <c r="BQ103" s="5"/>
      <c r="BR103" s="5"/>
      <c r="BS103" s="5"/>
      <c r="BT103" s="5"/>
      <c r="BU103" s="5"/>
      <c r="BV103" s="5"/>
    </row>
    <row r="104" spans="1:74" ht="13" x14ac:dyDescent="0.25">
      <c r="A104" s="253" t="s">
        <v>205</v>
      </c>
      <c r="B104" s="471">
        <v>0.15</v>
      </c>
      <c r="C104" s="47" t="s">
        <v>162</v>
      </c>
      <c r="D104" s="15"/>
      <c r="E104" s="16"/>
    </row>
    <row r="105" spans="1:74" ht="13" x14ac:dyDescent="0.25">
      <c r="A105" s="254"/>
      <c r="B105" s="471">
        <f>SUM(B99:B104)</f>
        <v>0.15</v>
      </c>
      <c r="C105" s="472" t="s">
        <v>163</v>
      </c>
      <c r="D105" s="258" t="s">
        <v>164</v>
      </c>
      <c r="E105" s="258"/>
      <c r="F105" s="258"/>
      <c r="G105" s="258"/>
    </row>
    <row r="106" spans="1:74" x14ac:dyDescent="0.25">
      <c r="A106" s="244"/>
    </row>
    <row r="107" spans="1:74" ht="13" x14ac:dyDescent="0.25">
      <c r="A107" s="44"/>
    </row>
    <row r="108" spans="1:74" ht="40.4" customHeight="1" x14ac:dyDescent="0.25">
      <c r="A108" s="252" t="s">
        <v>206</v>
      </c>
      <c r="B108" s="532" t="s">
        <v>207</v>
      </c>
      <c r="C108" s="533"/>
      <c r="D108" s="533"/>
      <c r="E108" s="533"/>
      <c r="F108" s="533"/>
      <c r="G108" s="533"/>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3"/>
    </row>
    <row r="109" spans="1:74" ht="79.5" customHeight="1" x14ac:dyDescent="0.25">
      <c r="A109" s="80" t="s">
        <v>148</v>
      </c>
      <c r="B109" s="79" t="s">
        <v>149</v>
      </c>
      <c r="C109" s="80" t="s">
        <v>150</v>
      </c>
      <c r="D109" s="80" t="s">
        <v>151</v>
      </c>
      <c r="E109" s="79" t="s">
        <v>152</v>
      </c>
      <c r="F109" s="79" t="s">
        <v>153</v>
      </c>
      <c r="G109" s="80" t="s">
        <v>154</v>
      </c>
      <c r="H109" s="81" t="s">
        <v>167</v>
      </c>
      <c r="I109" s="344" t="s">
        <v>156</v>
      </c>
      <c r="J109" s="344" t="s">
        <v>156</v>
      </c>
      <c r="K109" s="344" t="s">
        <v>156</v>
      </c>
      <c r="L109" s="344" t="s">
        <v>156</v>
      </c>
      <c r="M109" s="344" t="s">
        <v>156</v>
      </c>
      <c r="N109" s="344" t="s">
        <v>156</v>
      </c>
      <c r="O109" s="344" t="s">
        <v>156</v>
      </c>
      <c r="P109" s="344" t="s">
        <v>156</v>
      </c>
      <c r="Q109" s="344" t="s">
        <v>156</v>
      </c>
      <c r="R109" s="344" t="s">
        <v>156</v>
      </c>
      <c r="S109" s="344" t="s">
        <v>156</v>
      </c>
      <c r="T109" s="344" t="s">
        <v>156</v>
      </c>
      <c r="U109" s="344" t="s">
        <v>156</v>
      </c>
      <c r="V109" s="344" t="s">
        <v>156</v>
      </c>
      <c r="W109" s="344" t="s">
        <v>156</v>
      </c>
      <c r="X109" s="344" t="s">
        <v>156</v>
      </c>
      <c r="Y109" s="344" t="s">
        <v>156</v>
      </c>
      <c r="Z109" s="344" t="s">
        <v>156</v>
      </c>
      <c r="AA109" s="344" t="s">
        <v>156</v>
      </c>
      <c r="AB109" s="344" t="s">
        <v>156</v>
      </c>
      <c r="AC109" s="344" t="s">
        <v>156</v>
      </c>
      <c r="AD109" s="344" t="s">
        <v>156</v>
      </c>
      <c r="AE109" s="344" t="s">
        <v>156</v>
      </c>
      <c r="AF109" s="344" t="s">
        <v>156</v>
      </c>
      <c r="AG109" s="344" t="s">
        <v>156</v>
      </c>
      <c r="AH109" s="344" t="s">
        <v>156</v>
      </c>
      <c r="AI109" s="344" t="s">
        <v>156</v>
      </c>
      <c r="AJ109" s="344" t="s">
        <v>156</v>
      </c>
      <c r="AK109" s="344" t="s">
        <v>156</v>
      </c>
      <c r="AL109" s="344" t="s">
        <v>156</v>
      </c>
      <c r="AM109" s="344" t="s">
        <v>156</v>
      </c>
      <c r="AN109" s="344" t="s">
        <v>156</v>
      </c>
      <c r="AO109" s="344" t="s">
        <v>156</v>
      </c>
      <c r="AP109" s="344" t="s">
        <v>156</v>
      </c>
      <c r="AQ109" s="344" t="s">
        <v>156</v>
      </c>
      <c r="AR109" s="344" t="s">
        <v>156</v>
      </c>
      <c r="AS109" s="344" t="s">
        <v>156</v>
      </c>
      <c r="AT109" s="344" t="s">
        <v>156</v>
      </c>
      <c r="AU109" s="344" t="s">
        <v>156</v>
      </c>
      <c r="AV109" s="344" t="s">
        <v>156</v>
      </c>
      <c r="AW109" s="344" t="s">
        <v>156</v>
      </c>
      <c r="AX109" s="344" t="s">
        <v>156</v>
      </c>
      <c r="AY109" s="344" t="s">
        <v>156</v>
      </c>
      <c r="AZ109" s="344" t="s">
        <v>156</v>
      </c>
      <c r="BA109" s="344" t="s">
        <v>156</v>
      </c>
      <c r="BB109" s="344" t="s">
        <v>156</v>
      </c>
      <c r="BC109" s="344" t="s">
        <v>156</v>
      </c>
      <c r="BD109" s="344" t="s">
        <v>156</v>
      </c>
      <c r="BE109" s="344" t="s">
        <v>156</v>
      </c>
      <c r="BF109" s="344" t="s">
        <v>156</v>
      </c>
      <c r="BG109" s="344" t="s">
        <v>156</v>
      </c>
      <c r="BH109" s="344" t="s">
        <v>156</v>
      </c>
      <c r="BI109" s="344" t="s">
        <v>156</v>
      </c>
      <c r="BJ109" s="344" t="s">
        <v>156</v>
      </c>
      <c r="BK109" s="344" t="s">
        <v>156</v>
      </c>
      <c r="BL109" s="344" t="s">
        <v>156</v>
      </c>
      <c r="BM109" s="344" t="s">
        <v>156</v>
      </c>
      <c r="BN109" s="344" t="s">
        <v>156</v>
      </c>
      <c r="BO109" s="344" t="s">
        <v>156</v>
      </c>
    </row>
    <row r="110" spans="1:74" x14ac:dyDescent="0.25">
      <c r="A110" s="253" t="s">
        <v>208</v>
      </c>
      <c r="B110" s="467" t="s">
        <v>39</v>
      </c>
      <c r="C110" s="48"/>
      <c r="D110" s="48"/>
      <c r="E110" s="49"/>
      <c r="F110" s="50"/>
      <c r="G110" s="50"/>
      <c r="H110" s="49"/>
      <c r="I110" s="468"/>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
      <c r="BQ110" s="5"/>
      <c r="BR110" s="5"/>
      <c r="BS110" s="5"/>
      <c r="BT110" s="5"/>
      <c r="BU110" s="5"/>
      <c r="BV110" s="5"/>
    </row>
    <row r="111" spans="1:74" x14ac:dyDescent="0.25">
      <c r="A111" s="253" t="s">
        <v>209</v>
      </c>
      <c r="B111" s="469" t="s">
        <v>39</v>
      </c>
      <c r="C111" s="52"/>
      <c r="D111" s="52"/>
      <c r="E111" s="52"/>
      <c r="F111" s="470"/>
      <c r="G111" s="470"/>
      <c r="H111" s="52"/>
      <c r="I111" s="468"/>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
      <c r="BQ111" s="5"/>
      <c r="BR111" s="5"/>
      <c r="BS111" s="5"/>
      <c r="BT111" s="5"/>
      <c r="BU111" s="5"/>
      <c r="BV111" s="5"/>
    </row>
    <row r="112" spans="1:74" x14ac:dyDescent="0.25">
      <c r="A112" s="253" t="s">
        <v>210</v>
      </c>
      <c r="B112" s="469" t="s">
        <v>39</v>
      </c>
      <c r="C112" s="52"/>
      <c r="D112" s="52"/>
      <c r="E112" s="52"/>
      <c r="F112" s="470"/>
      <c r="G112" s="470"/>
      <c r="H112" s="52"/>
      <c r="I112" s="468"/>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
      <c r="BQ112" s="5"/>
      <c r="BR112" s="5"/>
      <c r="BS112" s="5"/>
      <c r="BT112" s="5"/>
      <c r="BU112" s="5"/>
      <c r="BV112" s="5"/>
    </row>
    <row r="113" spans="1:75" x14ac:dyDescent="0.25">
      <c r="A113" s="253" t="s">
        <v>211</v>
      </c>
      <c r="B113" s="469"/>
      <c r="C113" s="52"/>
      <c r="D113" s="52"/>
      <c r="E113" s="52"/>
      <c r="F113" s="470"/>
      <c r="G113" s="470"/>
      <c r="H113" s="52"/>
      <c r="I113" s="468"/>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
      <c r="BQ113" s="5"/>
      <c r="BR113" s="5"/>
      <c r="BS113" s="5"/>
      <c r="BT113" s="5"/>
      <c r="BU113" s="5"/>
      <c r="BV113" s="5"/>
    </row>
    <row r="114" spans="1:75" x14ac:dyDescent="0.25">
      <c r="A114" s="253" t="s">
        <v>212</v>
      </c>
      <c r="B114" s="469" t="s">
        <v>39</v>
      </c>
      <c r="C114" s="52"/>
      <c r="D114" s="52"/>
      <c r="E114" s="52"/>
      <c r="F114" s="470"/>
      <c r="G114" s="470"/>
      <c r="H114" s="52"/>
      <c r="I114" s="468"/>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
      <c r="BQ114" s="5"/>
      <c r="BR114" s="5"/>
      <c r="BS114" s="5"/>
      <c r="BT114" s="5"/>
      <c r="BU114" s="5"/>
      <c r="BV114" s="5"/>
    </row>
    <row r="115" spans="1:75" ht="13" x14ac:dyDescent="0.25">
      <c r="A115" s="253" t="s">
        <v>213</v>
      </c>
      <c r="B115" s="471">
        <v>0.15</v>
      </c>
      <c r="C115" s="47" t="s">
        <v>162</v>
      </c>
      <c r="D115" s="15"/>
      <c r="E115" s="16"/>
    </row>
    <row r="116" spans="1:75" ht="13" x14ac:dyDescent="0.25">
      <c r="A116" s="254"/>
      <c r="B116" s="471">
        <f>SUM(B110:B115)</f>
        <v>0.15</v>
      </c>
      <c r="C116" s="472" t="s">
        <v>163</v>
      </c>
      <c r="D116" s="258" t="s">
        <v>164</v>
      </c>
      <c r="E116" s="258"/>
      <c r="F116" s="258"/>
      <c r="G116" s="258"/>
    </row>
    <row r="117" spans="1:75" x14ac:dyDescent="0.25">
      <c r="A117" s="244"/>
    </row>
    <row r="118" spans="1:75" ht="13" x14ac:dyDescent="0.25">
      <c r="A118" s="44"/>
    </row>
    <row r="119" spans="1:75" ht="35.15" customHeight="1" x14ac:dyDescent="0.25">
      <c r="A119" s="252" t="s">
        <v>214</v>
      </c>
      <c r="B119" s="532" t="s">
        <v>215</v>
      </c>
      <c r="C119" s="533"/>
      <c r="D119" s="533"/>
      <c r="E119" s="533"/>
      <c r="F119" s="533"/>
      <c r="G119" s="533"/>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3"/>
    </row>
    <row r="120" spans="1:75" ht="78" customHeight="1" x14ac:dyDescent="0.25">
      <c r="A120" s="80" t="s">
        <v>148</v>
      </c>
      <c r="B120" s="79" t="s">
        <v>149</v>
      </c>
      <c r="C120" s="80" t="s">
        <v>150</v>
      </c>
      <c r="D120" s="80" t="s">
        <v>151</v>
      </c>
      <c r="E120" s="79" t="s">
        <v>152</v>
      </c>
      <c r="F120" s="79" t="s">
        <v>153</v>
      </c>
      <c r="G120" s="80" t="s">
        <v>154</v>
      </c>
      <c r="H120" s="81" t="s">
        <v>167</v>
      </c>
      <c r="I120" s="344" t="s">
        <v>156</v>
      </c>
      <c r="J120" s="344" t="s">
        <v>156</v>
      </c>
      <c r="K120" s="344" t="s">
        <v>156</v>
      </c>
      <c r="L120" s="344" t="s">
        <v>156</v>
      </c>
      <c r="M120" s="344" t="s">
        <v>156</v>
      </c>
      <c r="N120" s="344" t="s">
        <v>156</v>
      </c>
      <c r="O120" s="344" t="s">
        <v>156</v>
      </c>
      <c r="P120" s="344" t="s">
        <v>156</v>
      </c>
      <c r="Q120" s="344" t="s">
        <v>156</v>
      </c>
      <c r="R120" s="344" t="s">
        <v>156</v>
      </c>
      <c r="S120" s="344" t="s">
        <v>156</v>
      </c>
      <c r="T120" s="344" t="s">
        <v>156</v>
      </c>
      <c r="U120" s="344" t="s">
        <v>156</v>
      </c>
      <c r="V120" s="344" t="s">
        <v>156</v>
      </c>
      <c r="W120" s="344" t="s">
        <v>156</v>
      </c>
      <c r="X120" s="344" t="s">
        <v>156</v>
      </c>
      <c r="Y120" s="344" t="s">
        <v>156</v>
      </c>
      <c r="Z120" s="344" t="s">
        <v>156</v>
      </c>
      <c r="AA120" s="344" t="s">
        <v>156</v>
      </c>
      <c r="AB120" s="344" t="s">
        <v>156</v>
      </c>
      <c r="AC120" s="344" t="s">
        <v>156</v>
      </c>
      <c r="AD120" s="344" t="s">
        <v>156</v>
      </c>
      <c r="AE120" s="344" t="s">
        <v>156</v>
      </c>
      <c r="AF120" s="344" t="s">
        <v>156</v>
      </c>
      <c r="AG120" s="344" t="s">
        <v>156</v>
      </c>
      <c r="AH120" s="344" t="s">
        <v>156</v>
      </c>
      <c r="AI120" s="344" t="s">
        <v>156</v>
      </c>
      <c r="AJ120" s="344" t="s">
        <v>156</v>
      </c>
      <c r="AK120" s="344" t="s">
        <v>156</v>
      </c>
      <c r="AL120" s="344" t="s">
        <v>156</v>
      </c>
      <c r="AM120" s="344" t="s">
        <v>156</v>
      </c>
      <c r="AN120" s="344" t="s">
        <v>156</v>
      </c>
      <c r="AO120" s="344" t="s">
        <v>156</v>
      </c>
      <c r="AP120" s="344" t="s">
        <v>156</v>
      </c>
      <c r="AQ120" s="344" t="s">
        <v>156</v>
      </c>
      <c r="AR120" s="344" t="s">
        <v>156</v>
      </c>
      <c r="AS120" s="344" t="s">
        <v>156</v>
      </c>
      <c r="AT120" s="344" t="s">
        <v>156</v>
      </c>
      <c r="AU120" s="344" t="s">
        <v>156</v>
      </c>
      <c r="AV120" s="344" t="s">
        <v>156</v>
      </c>
      <c r="AW120" s="344" t="s">
        <v>156</v>
      </c>
      <c r="AX120" s="344" t="s">
        <v>156</v>
      </c>
      <c r="AY120" s="344" t="s">
        <v>156</v>
      </c>
      <c r="AZ120" s="344" t="s">
        <v>156</v>
      </c>
      <c r="BA120" s="344" t="s">
        <v>156</v>
      </c>
      <c r="BB120" s="344" t="s">
        <v>156</v>
      </c>
      <c r="BC120" s="344" t="s">
        <v>156</v>
      </c>
      <c r="BD120" s="344" t="s">
        <v>156</v>
      </c>
      <c r="BE120" s="344" t="s">
        <v>156</v>
      </c>
      <c r="BF120" s="344" t="s">
        <v>156</v>
      </c>
      <c r="BG120" s="344" t="s">
        <v>156</v>
      </c>
      <c r="BH120" s="344" t="s">
        <v>156</v>
      </c>
      <c r="BI120" s="344" t="s">
        <v>156</v>
      </c>
      <c r="BJ120" s="344" t="s">
        <v>156</v>
      </c>
      <c r="BK120" s="344" t="s">
        <v>156</v>
      </c>
      <c r="BL120" s="344" t="s">
        <v>156</v>
      </c>
      <c r="BM120" s="344" t="s">
        <v>156</v>
      </c>
      <c r="BN120" s="344" t="s">
        <v>156</v>
      </c>
      <c r="BO120" s="344" t="s">
        <v>156</v>
      </c>
    </row>
    <row r="121" spans="1:75" x14ac:dyDescent="0.25">
      <c r="A121" s="253" t="s">
        <v>216</v>
      </c>
      <c r="B121" s="467" t="s">
        <v>39</v>
      </c>
      <c r="C121" s="48"/>
      <c r="D121" s="48"/>
      <c r="E121" s="49"/>
      <c r="F121" s="50"/>
      <c r="G121" s="50"/>
      <c r="H121" s="49"/>
      <c r="I121" s="468"/>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
      <c r="BQ121" s="5"/>
      <c r="BR121" s="5"/>
      <c r="BS121" s="5"/>
      <c r="BT121" s="5"/>
      <c r="BU121" s="5"/>
      <c r="BV121" s="5"/>
      <c r="BW121" s="5"/>
    </row>
    <row r="122" spans="1:75" x14ac:dyDescent="0.25">
      <c r="A122" s="253" t="s">
        <v>217</v>
      </c>
      <c r="B122" s="469" t="s">
        <v>39</v>
      </c>
      <c r="C122" s="52"/>
      <c r="D122" s="52"/>
      <c r="E122" s="52"/>
      <c r="F122" s="470"/>
      <c r="G122" s="470"/>
      <c r="H122" s="52"/>
      <c r="I122" s="468"/>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
      <c r="BQ122" s="5"/>
      <c r="BR122" s="5"/>
      <c r="BS122" s="5"/>
      <c r="BT122" s="5"/>
      <c r="BU122" s="5"/>
      <c r="BV122" s="5"/>
      <c r="BW122" s="5"/>
    </row>
    <row r="123" spans="1:75" x14ac:dyDescent="0.25">
      <c r="A123" s="253" t="s">
        <v>218</v>
      </c>
      <c r="B123" s="469" t="s">
        <v>39</v>
      </c>
      <c r="C123" s="52"/>
      <c r="D123" s="52"/>
      <c r="E123" s="52"/>
      <c r="F123" s="470"/>
      <c r="G123" s="470"/>
      <c r="H123" s="52"/>
      <c r="I123" s="468"/>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
      <c r="BQ123" s="5"/>
      <c r="BR123" s="5"/>
      <c r="BS123" s="5"/>
      <c r="BT123" s="5"/>
      <c r="BU123" s="5"/>
      <c r="BV123" s="5"/>
      <c r="BW123" s="5"/>
    </row>
    <row r="124" spans="1:75" x14ac:dyDescent="0.25">
      <c r="A124" s="253" t="s">
        <v>219</v>
      </c>
      <c r="B124" s="469" t="s">
        <v>39</v>
      </c>
      <c r="C124" s="52"/>
      <c r="D124" s="52"/>
      <c r="E124" s="52"/>
      <c r="F124" s="470"/>
      <c r="G124" s="470"/>
      <c r="H124" s="52"/>
      <c r="I124" s="468"/>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
      <c r="BQ124" s="5"/>
      <c r="BR124" s="5"/>
      <c r="BS124" s="5"/>
      <c r="BT124" s="5"/>
      <c r="BU124" s="5"/>
      <c r="BV124" s="5"/>
      <c r="BW124" s="5"/>
    </row>
    <row r="125" spans="1:75" x14ac:dyDescent="0.25">
      <c r="A125" s="253" t="s">
        <v>220</v>
      </c>
      <c r="B125" s="469" t="s">
        <v>39</v>
      </c>
      <c r="C125" s="52"/>
      <c r="D125" s="52"/>
      <c r="E125" s="52"/>
      <c r="F125" s="470"/>
      <c r="G125" s="470"/>
      <c r="H125" s="52"/>
      <c r="I125" s="468"/>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
      <c r="BQ125" s="5"/>
      <c r="BR125" s="5"/>
      <c r="BS125" s="5"/>
      <c r="BT125" s="5"/>
      <c r="BU125" s="5"/>
      <c r="BV125" s="5"/>
      <c r="BW125" s="5"/>
    </row>
    <row r="126" spans="1:75" ht="13" x14ac:dyDescent="0.25">
      <c r="A126" s="253" t="s">
        <v>221</v>
      </c>
      <c r="B126" s="471">
        <v>0.15</v>
      </c>
      <c r="C126" s="47" t="s">
        <v>162</v>
      </c>
      <c r="D126" s="15"/>
      <c r="E126" s="16"/>
    </row>
    <row r="127" spans="1:75" ht="13" x14ac:dyDescent="0.25">
      <c r="A127" s="254"/>
      <c r="B127" s="471">
        <f>SUM(B121:B126)</f>
        <v>0.15</v>
      </c>
      <c r="C127" s="472" t="s">
        <v>163</v>
      </c>
      <c r="D127" s="258" t="s">
        <v>164</v>
      </c>
      <c r="E127" s="258"/>
      <c r="F127" s="258"/>
      <c r="G127" s="258"/>
    </row>
    <row r="128" spans="1:75" x14ac:dyDescent="0.25">
      <c r="A128" s="244"/>
    </row>
    <row r="129" spans="1:74" ht="13" x14ac:dyDescent="0.25">
      <c r="A129" s="44"/>
    </row>
    <row r="130" spans="1:74" ht="29.5" customHeight="1" x14ac:dyDescent="0.25">
      <c r="A130" s="252" t="s">
        <v>222</v>
      </c>
      <c r="B130" s="532" t="s">
        <v>223</v>
      </c>
      <c r="C130" s="533"/>
      <c r="D130" s="533"/>
      <c r="E130" s="533"/>
      <c r="F130" s="533"/>
      <c r="G130" s="533"/>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3"/>
    </row>
    <row r="131" spans="1:74" ht="78" customHeight="1" x14ac:dyDescent="0.25">
      <c r="A131" s="80" t="s">
        <v>148</v>
      </c>
      <c r="B131" s="79" t="s">
        <v>149</v>
      </c>
      <c r="C131" s="80" t="s">
        <v>150</v>
      </c>
      <c r="D131" s="80" t="s">
        <v>151</v>
      </c>
      <c r="E131" s="79" t="s">
        <v>152</v>
      </c>
      <c r="F131" s="79" t="s">
        <v>153</v>
      </c>
      <c r="G131" s="80" t="s">
        <v>154</v>
      </c>
      <c r="H131" s="81" t="s">
        <v>167</v>
      </c>
      <c r="I131" s="344" t="s">
        <v>156</v>
      </c>
      <c r="J131" s="344" t="s">
        <v>156</v>
      </c>
      <c r="K131" s="344" t="s">
        <v>156</v>
      </c>
      <c r="L131" s="344" t="s">
        <v>156</v>
      </c>
      <c r="M131" s="344" t="s">
        <v>156</v>
      </c>
      <c r="N131" s="344" t="s">
        <v>156</v>
      </c>
      <c r="O131" s="344" t="s">
        <v>156</v>
      </c>
      <c r="P131" s="344" t="s">
        <v>156</v>
      </c>
      <c r="Q131" s="344" t="s">
        <v>156</v>
      </c>
      <c r="R131" s="344" t="s">
        <v>156</v>
      </c>
      <c r="S131" s="344" t="s">
        <v>156</v>
      </c>
      <c r="T131" s="344" t="s">
        <v>156</v>
      </c>
      <c r="U131" s="344" t="s">
        <v>156</v>
      </c>
      <c r="V131" s="344" t="s">
        <v>156</v>
      </c>
      <c r="W131" s="344" t="s">
        <v>156</v>
      </c>
      <c r="X131" s="344" t="s">
        <v>156</v>
      </c>
      <c r="Y131" s="344" t="s">
        <v>156</v>
      </c>
      <c r="Z131" s="344" t="s">
        <v>156</v>
      </c>
      <c r="AA131" s="344" t="s">
        <v>156</v>
      </c>
      <c r="AB131" s="344" t="s">
        <v>156</v>
      </c>
      <c r="AC131" s="344" t="s">
        <v>156</v>
      </c>
      <c r="AD131" s="344" t="s">
        <v>156</v>
      </c>
      <c r="AE131" s="344" t="s">
        <v>156</v>
      </c>
      <c r="AF131" s="344" t="s">
        <v>156</v>
      </c>
      <c r="AG131" s="344" t="s">
        <v>156</v>
      </c>
      <c r="AH131" s="344" t="s">
        <v>156</v>
      </c>
      <c r="AI131" s="344" t="s">
        <v>156</v>
      </c>
      <c r="AJ131" s="344" t="s">
        <v>156</v>
      </c>
      <c r="AK131" s="344" t="s">
        <v>156</v>
      </c>
      <c r="AL131" s="344" t="s">
        <v>156</v>
      </c>
      <c r="AM131" s="344" t="s">
        <v>156</v>
      </c>
      <c r="AN131" s="344" t="s">
        <v>156</v>
      </c>
      <c r="AO131" s="344" t="s">
        <v>156</v>
      </c>
      <c r="AP131" s="344" t="s">
        <v>156</v>
      </c>
      <c r="AQ131" s="344" t="s">
        <v>156</v>
      </c>
      <c r="AR131" s="344" t="s">
        <v>156</v>
      </c>
      <c r="AS131" s="344" t="s">
        <v>156</v>
      </c>
      <c r="AT131" s="344" t="s">
        <v>156</v>
      </c>
      <c r="AU131" s="344" t="s">
        <v>156</v>
      </c>
      <c r="AV131" s="344" t="s">
        <v>156</v>
      </c>
      <c r="AW131" s="344" t="s">
        <v>156</v>
      </c>
      <c r="AX131" s="344" t="s">
        <v>156</v>
      </c>
      <c r="AY131" s="344" t="s">
        <v>156</v>
      </c>
      <c r="AZ131" s="344" t="s">
        <v>156</v>
      </c>
      <c r="BA131" s="344" t="s">
        <v>156</v>
      </c>
      <c r="BB131" s="344" t="s">
        <v>156</v>
      </c>
      <c r="BC131" s="344" t="s">
        <v>156</v>
      </c>
      <c r="BD131" s="344" t="s">
        <v>156</v>
      </c>
      <c r="BE131" s="344" t="s">
        <v>156</v>
      </c>
      <c r="BF131" s="344" t="s">
        <v>156</v>
      </c>
      <c r="BG131" s="344" t="s">
        <v>156</v>
      </c>
      <c r="BH131" s="344" t="s">
        <v>156</v>
      </c>
      <c r="BI131" s="344" t="s">
        <v>156</v>
      </c>
      <c r="BJ131" s="344" t="s">
        <v>156</v>
      </c>
      <c r="BK131" s="344" t="s">
        <v>156</v>
      </c>
      <c r="BL131" s="344" t="s">
        <v>156</v>
      </c>
      <c r="BM131" s="344" t="s">
        <v>156</v>
      </c>
      <c r="BN131" s="344" t="s">
        <v>156</v>
      </c>
      <c r="BO131" s="344" t="s">
        <v>156</v>
      </c>
    </row>
    <row r="132" spans="1:74" x14ac:dyDescent="0.25">
      <c r="A132" s="253" t="s">
        <v>224</v>
      </c>
      <c r="B132" s="467" t="s">
        <v>39</v>
      </c>
      <c r="C132" s="48"/>
      <c r="D132" s="48"/>
      <c r="E132" s="49"/>
      <c r="F132" s="50"/>
      <c r="G132" s="50"/>
      <c r="H132" s="49"/>
      <c r="I132" s="468"/>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
      <c r="BQ132" s="5"/>
      <c r="BR132" s="5"/>
      <c r="BS132" s="5"/>
      <c r="BT132" s="5"/>
      <c r="BU132" s="5"/>
      <c r="BV132" s="5"/>
    </row>
    <row r="133" spans="1:74" x14ac:dyDescent="0.25">
      <c r="A133" s="253" t="s">
        <v>225</v>
      </c>
      <c r="B133" s="469" t="s">
        <v>39</v>
      </c>
      <c r="C133" s="52"/>
      <c r="D133" s="52"/>
      <c r="E133" s="52"/>
      <c r="F133" s="470"/>
      <c r="G133" s="470"/>
      <c r="H133" s="52"/>
      <c r="I133" s="468"/>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
      <c r="BQ133" s="5"/>
      <c r="BR133" s="5"/>
      <c r="BS133" s="5"/>
      <c r="BT133" s="5"/>
      <c r="BU133" s="5"/>
      <c r="BV133" s="5"/>
    </row>
    <row r="134" spans="1:74" x14ac:dyDescent="0.25">
      <c r="A134" s="253" t="s">
        <v>226</v>
      </c>
      <c r="B134" s="469" t="s">
        <v>39</v>
      </c>
      <c r="C134" s="52"/>
      <c r="D134" s="52"/>
      <c r="E134" s="52"/>
      <c r="F134" s="470"/>
      <c r="G134" s="470"/>
      <c r="H134" s="52"/>
      <c r="I134" s="468"/>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
      <c r="BQ134" s="5"/>
      <c r="BR134" s="5"/>
      <c r="BS134" s="5"/>
      <c r="BT134" s="5"/>
      <c r="BU134" s="5"/>
      <c r="BV134" s="5"/>
    </row>
    <row r="135" spans="1:74" x14ac:dyDescent="0.25">
      <c r="A135" s="253" t="s">
        <v>227</v>
      </c>
      <c r="B135" s="469"/>
      <c r="C135" s="52"/>
      <c r="D135" s="52"/>
      <c r="E135" s="52"/>
      <c r="F135" s="470"/>
      <c r="G135" s="470"/>
      <c r="H135" s="52"/>
      <c r="I135" s="468"/>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
      <c r="BQ135" s="5"/>
      <c r="BR135" s="5"/>
      <c r="BS135" s="5"/>
      <c r="BT135" s="5"/>
      <c r="BU135" s="5"/>
      <c r="BV135" s="5"/>
    </row>
    <row r="136" spans="1:74" x14ac:dyDescent="0.25">
      <c r="A136" s="253" t="s">
        <v>228</v>
      </c>
      <c r="B136" s="469" t="s">
        <v>39</v>
      </c>
      <c r="C136" s="52"/>
      <c r="D136" s="52"/>
      <c r="E136" s="52"/>
      <c r="F136" s="470"/>
      <c r="G136" s="470"/>
      <c r="H136" s="52"/>
      <c r="I136" s="468"/>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
      <c r="BQ136" s="5"/>
      <c r="BR136" s="5"/>
      <c r="BS136" s="5"/>
      <c r="BT136" s="5"/>
      <c r="BU136" s="5"/>
      <c r="BV136" s="5"/>
    </row>
    <row r="137" spans="1:74" ht="13" x14ac:dyDescent="0.25">
      <c r="A137" s="253" t="s">
        <v>229</v>
      </c>
      <c r="B137" s="471">
        <v>0.15</v>
      </c>
      <c r="C137" s="47" t="s">
        <v>162</v>
      </c>
      <c r="D137" s="15"/>
      <c r="E137" s="16"/>
    </row>
    <row r="138" spans="1:74" ht="13" x14ac:dyDescent="0.25">
      <c r="A138" s="254"/>
      <c r="B138" s="471">
        <f>SUM(B132:B137)</f>
        <v>0.15</v>
      </c>
      <c r="C138" s="472" t="s">
        <v>163</v>
      </c>
      <c r="D138" s="258" t="s">
        <v>164</v>
      </c>
      <c r="E138" s="258"/>
      <c r="F138" s="258"/>
      <c r="G138" s="258"/>
    </row>
    <row r="139" spans="1:74" x14ac:dyDescent="0.25">
      <c r="A139" s="244"/>
    </row>
    <row r="140" spans="1:74" ht="13" x14ac:dyDescent="0.25">
      <c r="A140" s="44"/>
    </row>
    <row r="141" spans="1:74" ht="30" customHeight="1" x14ac:dyDescent="0.25">
      <c r="A141" s="252" t="s">
        <v>230</v>
      </c>
      <c r="B141" s="532" t="s">
        <v>231</v>
      </c>
      <c r="C141" s="533"/>
      <c r="D141" s="533"/>
      <c r="E141" s="533"/>
      <c r="F141" s="533"/>
      <c r="G141" s="533"/>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3"/>
    </row>
    <row r="142" spans="1:74" ht="79.5" customHeight="1" x14ac:dyDescent="0.25">
      <c r="A142" s="80" t="s">
        <v>148</v>
      </c>
      <c r="B142" s="79" t="s">
        <v>149</v>
      </c>
      <c r="C142" s="80" t="s">
        <v>150</v>
      </c>
      <c r="D142" s="80" t="s">
        <v>151</v>
      </c>
      <c r="E142" s="79" t="s">
        <v>152</v>
      </c>
      <c r="F142" s="79" t="s">
        <v>153</v>
      </c>
      <c r="G142" s="80" t="s">
        <v>154</v>
      </c>
      <c r="H142" s="81" t="s">
        <v>167</v>
      </c>
      <c r="I142" s="344" t="s">
        <v>156</v>
      </c>
      <c r="J142" s="344" t="s">
        <v>156</v>
      </c>
      <c r="K142" s="344" t="s">
        <v>156</v>
      </c>
      <c r="L142" s="344" t="s">
        <v>156</v>
      </c>
      <c r="M142" s="344" t="s">
        <v>156</v>
      </c>
      <c r="N142" s="344" t="s">
        <v>156</v>
      </c>
      <c r="O142" s="344" t="s">
        <v>156</v>
      </c>
      <c r="P142" s="344" t="s">
        <v>156</v>
      </c>
      <c r="Q142" s="344" t="s">
        <v>156</v>
      </c>
      <c r="R142" s="344" t="s">
        <v>156</v>
      </c>
      <c r="S142" s="344" t="s">
        <v>156</v>
      </c>
      <c r="T142" s="344" t="s">
        <v>156</v>
      </c>
      <c r="U142" s="344" t="s">
        <v>156</v>
      </c>
      <c r="V142" s="344" t="s">
        <v>156</v>
      </c>
      <c r="W142" s="344" t="s">
        <v>156</v>
      </c>
      <c r="X142" s="344" t="s">
        <v>156</v>
      </c>
      <c r="Y142" s="344" t="s">
        <v>156</v>
      </c>
      <c r="Z142" s="344" t="s">
        <v>156</v>
      </c>
      <c r="AA142" s="344" t="s">
        <v>156</v>
      </c>
      <c r="AB142" s="344" t="s">
        <v>156</v>
      </c>
      <c r="AC142" s="344" t="s">
        <v>156</v>
      </c>
      <c r="AD142" s="344" t="s">
        <v>156</v>
      </c>
      <c r="AE142" s="344" t="s">
        <v>156</v>
      </c>
      <c r="AF142" s="344" t="s">
        <v>156</v>
      </c>
      <c r="AG142" s="344" t="s">
        <v>156</v>
      </c>
      <c r="AH142" s="344" t="s">
        <v>156</v>
      </c>
      <c r="AI142" s="344" t="s">
        <v>156</v>
      </c>
      <c r="AJ142" s="344" t="s">
        <v>156</v>
      </c>
      <c r="AK142" s="344" t="s">
        <v>156</v>
      </c>
      <c r="AL142" s="344" t="s">
        <v>156</v>
      </c>
      <c r="AM142" s="344" t="s">
        <v>156</v>
      </c>
      <c r="AN142" s="344" t="s">
        <v>156</v>
      </c>
      <c r="AO142" s="344" t="s">
        <v>156</v>
      </c>
      <c r="AP142" s="344" t="s">
        <v>156</v>
      </c>
      <c r="AQ142" s="344" t="s">
        <v>156</v>
      </c>
      <c r="AR142" s="344" t="s">
        <v>156</v>
      </c>
      <c r="AS142" s="344" t="s">
        <v>156</v>
      </c>
      <c r="AT142" s="344" t="s">
        <v>156</v>
      </c>
      <c r="AU142" s="344" t="s">
        <v>156</v>
      </c>
      <c r="AV142" s="344" t="s">
        <v>156</v>
      </c>
      <c r="AW142" s="344" t="s">
        <v>156</v>
      </c>
      <c r="AX142" s="344" t="s">
        <v>156</v>
      </c>
      <c r="AY142" s="344" t="s">
        <v>156</v>
      </c>
      <c r="AZ142" s="344" t="s">
        <v>156</v>
      </c>
      <c r="BA142" s="344" t="s">
        <v>156</v>
      </c>
      <c r="BB142" s="344" t="s">
        <v>156</v>
      </c>
      <c r="BC142" s="344" t="s">
        <v>156</v>
      </c>
      <c r="BD142" s="344" t="s">
        <v>156</v>
      </c>
      <c r="BE142" s="344" t="s">
        <v>156</v>
      </c>
      <c r="BF142" s="344" t="s">
        <v>156</v>
      </c>
      <c r="BG142" s="344" t="s">
        <v>156</v>
      </c>
      <c r="BH142" s="344" t="s">
        <v>156</v>
      </c>
      <c r="BI142" s="344" t="s">
        <v>156</v>
      </c>
      <c r="BJ142" s="344" t="s">
        <v>156</v>
      </c>
      <c r="BK142" s="344" t="s">
        <v>156</v>
      </c>
      <c r="BL142" s="344" t="s">
        <v>156</v>
      </c>
      <c r="BM142" s="344" t="s">
        <v>156</v>
      </c>
      <c r="BN142" s="344" t="s">
        <v>156</v>
      </c>
      <c r="BO142" s="344" t="s">
        <v>156</v>
      </c>
    </row>
    <row r="143" spans="1:74" x14ac:dyDescent="0.25">
      <c r="A143" s="253" t="s">
        <v>232</v>
      </c>
      <c r="B143" s="467" t="s">
        <v>39</v>
      </c>
      <c r="C143" s="48"/>
      <c r="D143" s="48"/>
      <c r="E143" s="49"/>
      <c r="F143" s="50"/>
      <c r="G143" s="50"/>
      <c r="H143" s="49"/>
      <c r="I143" s="468"/>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
      <c r="BQ143" s="5"/>
      <c r="BR143" s="5"/>
      <c r="BS143" s="5"/>
      <c r="BT143" s="5"/>
      <c r="BU143" s="5"/>
      <c r="BV143" s="5"/>
    </row>
    <row r="144" spans="1:74" x14ac:dyDescent="0.25">
      <c r="A144" s="253" t="s">
        <v>233</v>
      </c>
      <c r="B144" s="469"/>
      <c r="C144" s="52"/>
      <c r="D144" s="52"/>
      <c r="E144" s="52"/>
      <c r="F144" s="470"/>
      <c r="G144" s="470"/>
      <c r="H144" s="52"/>
      <c r="I144" s="468"/>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
      <c r="BQ144" s="5"/>
      <c r="BR144" s="5"/>
      <c r="BS144" s="5"/>
      <c r="BT144" s="5"/>
      <c r="BU144" s="5"/>
      <c r="BV144" s="5"/>
    </row>
    <row r="145" spans="1:74" x14ac:dyDescent="0.25">
      <c r="A145" s="253" t="s">
        <v>234</v>
      </c>
      <c r="B145" s="469" t="s">
        <v>39</v>
      </c>
      <c r="C145" s="52"/>
      <c r="D145" s="52"/>
      <c r="E145" s="52"/>
      <c r="F145" s="470"/>
      <c r="G145" s="470"/>
      <c r="H145" s="52"/>
      <c r="I145" s="468"/>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
      <c r="BQ145" s="5"/>
      <c r="BR145" s="5"/>
      <c r="BS145" s="5"/>
      <c r="BT145" s="5"/>
      <c r="BU145" s="5"/>
      <c r="BV145" s="5"/>
    </row>
    <row r="146" spans="1:74" x14ac:dyDescent="0.25">
      <c r="A146" s="253" t="s">
        <v>235</v>
      </c>
      <c r="B146" s="469" t="s">
        <v>39</v>
      </c>
      <c r="C146" s="52"/>
      <c r="D146" s="52"/>
      <c r="E146" s="52"/>
      <c r="F146" s="470"/>
      <c r="G146" s="470"/>
      <c r="H146" s="52"/>
      <c r="I146" s="468"/>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
      <c r="BQ146" s="5"/>
      <c r="BR146" s="5"/>
      <c r="BS146" s="5"/>
      <c r="BT146" s="5"/>
      <c r="BU146" s="5"/>
      <c r="BV146" s="5"/>
    </row>
    <row r="147" spans="1:74" x14ac:dyDescent="0.25">
      <c r="A147" s="253" t="s">
        <v>236</v>
      </c>
      <c r="B147" s="469" t="s">
        <v>39</v>
      </c>
      <c r="C147" s="52"/>
      <c r="D147" s="52"/>
      <c r="E147" s="52"/>
      <c r="F147" s="470"/>
      <c r="G147" s="470"/>
      <c r="H147" s="52"/>
      <c r="I147" s="468"/>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
      <c r="BQ147" s="5"/>
      <c r="BR147" s="5"/>
      <c r="BS147" s="5"/>
      <c r="BT147" s="5"/>
      <c r="BU147" s="5"/>
      <c r="BV147" s="5"/>
    </row>
    <row r="148" spans="1:74" ht="13" x14ac:dyDescent="0.25">
      <c r="A148" s="253" t="s">
        <v>237</v>
      </c>
      <c r="B148" s="471">
        <v>0.15</v>
      </c>
      <c r="C148" s="47" t="s">
        <v>162</v>
      </c>
      <c r="D148" s="15"/>
      <c r="E148" s="16"/>
    </row>
    <row r="149" spans="1:74" ht="13" x14ac:dyDescent="0.25">
      <c r="A149" s="254"/>
      <c r="B149" s="471">
        <f>SUM(B143:B148)</f>
        <v>0.15</v>
      </c>
      <c r="C149" s="472" t="s">
        <v>163</v>
      </c>
      <c r="D149" s="258" t="s">
        <v>164</v>
      </c>
      <c r="E149" s="258"/>
      <c r="F149" s="258"/>
      <c r="G149" s="258"/>
    </row>
    <row r="150" spans="1:74" x14ac:dyDescent="0.25">
      <c r="A150" s="244"/>
    </row>
  </sheetData>
  <mergeCells count="41">
    <mergeCell ref="B29:G29"/>
    <mergeCell ref="C15:E15"/>
    <mergeCell ref="C16:E16"/>
    <mergeCell ref="B24:G24"/>
    <mergeCell ref="A1:B1"/>
    <mergeCell ref="A2:B2"/>
    <mergeCell ref="A3:B3"/>
    <mergeCell ref="A4:B4"/>
    <mergeCell ref="A6:E6"/>
    <mergeCell ref="B35:G35"/>
    <mergeCell ref="B36:G36"/>
    <mergeCell ref="C9:D9"/>
    <mergeCell ref="C17:E17"/>
    <mergeCell ref="C18:E18"/>
    <mergeCell ref="B28:G28"/>
    <mergeCell ref="C11:E11"/>
    <mergeCell ref="C12:E12"/>
    <mergeCell ref="C13:E13"/>
    <mergeCell ref="C14:E14"/>
    <mergeCell ref="B27:G27"/>
    <mergeCell ref="F10:H20"/>
    <mergeCell ref="C20:E20"/>
    <mergeCell ref="B30:G30"/>
    <mergeCell ref="B23:G23"/>
    <mergeCell ref="B31:G31"/>
    <mergeCell ref="B37:G37"/>
    <mergeCell ref="B34:G34"/>
    <mergeCell ref="F9:H9"/>
    <mergeCell ref="C19:E19"/>
    <mergeCell ref="B141:G141"/>
    <mergeCell ref="B32:G32"/>
    <mergeCell ref="B38:G38"/>
    <mergeCell ref="B42:G42"/>
    <mergeCell ref="B53:G53"/>
    <mergeCell ref="B64:G64"/>
    <mergeCell ref="B75:G75"/>
    <mergeCell ref="B86:G86"/>
    <mergeCell ref="B97:G97"/>
    <mergeCell ref="B108:G108"/>
    <mergeCell ref="B119:G119"/>
    <mergeCell ref="B130:G130"/>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7" max="6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5" x14ac:dyDescent="0.25"/>
  <cols>
    <col min="1" max="1" width="11.453125" style="95" customWidth="1"/>
    <col min="3" max="3" width="12.1796875" customWidth="1"/>
    <col min="4" max="4" width="11" customWidth="1"/>
    <col min="6" max="6" width="3.453125" customWidth="1"/>
    <col min="7" max="7" width="6" customWidth="1"/>
    <col min="8" max="8" width="12.54296875" customWidth="1"/>
    <col min="9" max="9" width="8.54296875" customWidth="1"/>
    <col min="10" max="10" width="10.81640625" customWidth="1"/>
    <col min="11" max="11" width="20.453125" customWidth="1"/>
    <col min="12" max="18" width="20.453125" style="180" customWidth="1"/>
    <col min="85" max="85" width="11" customWidth="1"/>
    <col min="88" max="88" width="10.1796875" customWidth="1"/>
    <col min="92" max="97" width="17.81640625" customWidth="1"/>
    <col min="98" max="98" width="19" customWidth="1"/>
    <col min="99" max="99" width="19.1796875" customWidth="1"/>
    <col min="100" max="100" width="18.81640625" customWidth="1"/>
    <col min="101" max="101" width="17.453125" customWidth="1"/>
    <col min="102" max="102" width="16.1796875" customWidth="1"/>
    <col min="103" max="107" width="5.81640625" customWidth="1"/>
    <col min="108" max="108" width="17.1796875" customWidth="1"/>
  </cols>
  <sheetData>
    <row r="1" spans="1:18" s="6" customFormat="1" ht="15.5" x14ac:dyDescent="0.25">
      <c r="A1" s="3" t="s">
        <v>0</v>
      </c>
      <c r="B1" s="67"/>
      <c r="C1" s="36">
        <f>'Tender Cover Sheet'!C12</f>
        <v>0</v>
      </c>
      <c r="D1" s="3"/>
      <c r="G1" s="32"/>
      <c r="L1" s="32"/>
      <c r="M1" s="10"/>
      <c r="N1" s="34"/>
      <c r="O1" s="7"/>
      <c r="Q1" s="35"/>
      <c r="R1" s="7"/>
    </row>
    <row r="2" spans="1:18" s="6" customFormat="1" ht="15.5" x14ac:dyDescent="0.25">
      <c r="A2" s="3" t="s">
        <v>1</v>
      </c>
      <c r="B2" s="67"/>
      <c r="C2" s="36">
        <f>'Tender Cover Sheet'!C14</f>
        <v>0</v>
      </c>
      <c r="G2" s="32"/>
      <c r="K2" s="8"/>
      <c r="L2" s="33"/>
      <c r="M2" s="11"/>
      <c r="N2" s="34"/>
      <c r="O2" s="7"/>
      <c r="Q2" s="35"/>
      <c r="R2" s="7"/>
    </row>
    <row r="3" spans="1:18" s="6" customFormat="1" ht="15.5" x14ac:dyDescent="0.25">
      <c r="A3" s="3" t="s">
        <v>2</v>
      </c>
      <c r="B3" s="67"/>
      <c r="C3" s="82">
        <f>'Tender Cover Sheet'!C16</f>
        <v>0</v>
      </c>
      <c r="G3" s="32"/>
      <c r="K3" s="8"/>
      <c r="L3" s="33"/>
      <c r="M3" s="11"/>
      <c r="N3" s="34"/>
      <c r="O3" s="7"/>
      <c r="Q3" s="35"/>
      <c r="R3" s="7"/>
    </row>
    <row r="4" spans="1:18" s="6" customFormat="1" ht="15.5" x14ac:dyDescent="0.25">
      <c r="A4" s="3" t="s">
        <v>40</v>
      </c>
      <c r="B4" s="67"/>
      <c r="C4" s="82" t="str">
        <f>'Tender Cover Sheet'!C18</f>
        <v>Main Offer Only</v>
      </c>
      <c r="G4" s="32"/>
      <c r="K4" s="8"/>
      <c r="L4" s="33"/>
      <c r="M4" s="11"/>
      <c r="N4" s="34"/>
      <c r="O4" s="7"/>
      <c r="Q4" s="35"/>
      <c r="R4" s="7"/>
    </row>
    <row r="5" spans="1:18" s="6" customFormat="1" ht="15.5" x14ac:dyDescent="0.25">
      <c r="A5" s="183"/>
      <c r="B5" s="57"/>
      <c r="C5" s="3"/>
      <c r="D5" s="3"/>
      <c r="E5" s="3"/>
      <c r="F5" s="9"/>
      <c r="G5" s="58"/>
      <c r="H5" s="9"/>
      <c r="I5" s="9"/>
      <c r="J5" s="7"/>
      <c r="K5" s="7"/>
      <c r="L5" s="154"/>
      <c r="M5" s="154"/>
      <c r="N5" s="154"/>
      <c r="O5" s="154"/>
      <c r="P5" s="155"/>
      <c r="Q5" s="156"/>
      <c r="R5" s="157"/>
    </row>
    <row r="6" spans="1:18" s="4" customFormat="1" ht="18" x14ac:dyDescent="0.25">
      <c r="A6" s="184" t="s">
        <v>238</v>
      </c>
      <c r="B6" s="54"/>
      <c r="C6" s="45"/>
      <c r="D6" s="45"/>
      <c r="E6" s="45"/>
      <c r="F6" s="17"/>
      <c r="G6" s="55"/>
      <c r="H6" s="17"/>
      <c r="I6" s="17"/>
      <c r="J6" s="5"/>
      <c r="K6" s="5"/>
      <c r="L6" s="158"/>
      <c r="M6" s="158"/>
      <c r="N6" s="158"/>
      <c r="O6" s="158"/>
      <c r="P6" s="155"/>
      <c r="Q6" s="156"/>
      <c r="R6" s="157"/>
    </row>
    <row r="7" spans="1:18" s="4" customFormat="1" ht="14" x14ac:dyDescent="0.25">
      <c r="A7" s="183"/>
      <c r="B7" s="54"/>
      <c r="C7" s="45"/>
      <c r="D7" s="45"/>
      <c r="E7" s="45"/>
      <c r="F7" s="17"/>
      <c r="G7" s="55"/>
      <c r="H7" s="17"/>
      <c r="I7" s="17"/>
      <c r="J7" s="5"/>
      <c r="K7" s="5"/>
      <c r="L7" s="158"/>
      <c r="M7" s="158"/>
      <c r="N7" s="158"/>
      <c r="O7" s="158"/>
      <c r="P7" s="155"/>
      <c r="Q7" s="156"/>
      <c r="R7" s="157"/>
    </row>
    <row r="8" spans="1:18" s="4" customFormat="1" ht="18" x14ac:dyDescent="0.25">
      <c r="A8" s="184" t="s">
        <v>52</v>
      </c>
      <c r="B8" s="54"/>
      <c r="C8" s="45"/>
      <c r="D8" s="45"/>
      <c r="E8" s="45"/>
      <c r="F8" s="17"/>
      <c r="G8" s="55"/>
      <c r="H8" s="17"/>
      <c r="I8" s="17"/>
      <c r="J8" s="5"/>
      <c r="K8" s="5"/>
      <c r="L8" s="158"/>
      <c r="M8" s="158"/>
      <c r="N8" s="158"/>
      <c r="O8" s="158"/>
      <c r="P8" s="155"/>
      <c r="Q8" s="156"/>
      <c r="R8" s="157"/>
    </row>
    <row r="9" spans="1:18" s="4" customFormat="1" ht="42" customHeight="1" x14ac:dyDescent="0.25">
      <c r="A9" s="234">
        <v>1</v>
      </c>
      <c r="B9" s="534" t="s">
        <v>239</v>
      </c>
      <c r="C9" s="534"/>
      <c r="D9" s="534"/>
      <c r="E9" s="534"/>
      <c r="F9" s="534"/>
      <c r="G9" s="534"/>
      <c r="H9" s="534"/>
      <c r="I9" s="17"/>
      <c r="J9" s="5"/>
      <c r="K9" s="5"/>
      <c r="L9" s="158"/>
      <c r="M9" s="158"/>
      <c r="N9" s="158"/>
      <c r="O9" s="158"/>
      <c r="P9" s="155"/>
      <c r="Q9" s="156"/>
      <c r="R9" s="157"/>
    </row>
    <row r="10" spans="1:18" s="4" customFormat="1" ht="18.5" thickBot="1" x14ac:dyDescent="0.3">
      <c r="A10" s="184"/>
      <c r="B10" s="54"/>
      <c r="C10" s="45"/>
      <c r="D10" s="45"/>
      <c r="E10" s="45"/>
      <c r="F10" s="17"/>
      <c r="G10" s="55"/>
      <c r="H10" s="17"/>
      <c r="I10" s="17"/>
      <c r="J10" s="5"/>
      <c r="K10" s="222"/>
      <c r="L10" s="222"/>
      <c r="M10" s="222"/>
      <c r="N10" s="222"/>
      <c r="O10" s="222"/>
      <c r="P10" s="222"/>
      <c r="Q10" s="222"/>
      <c r="R10" s="222"/>
    </row>
    <row r="11" spans="1:18" s="102" customFormat="1" ht="18.5" thickBot="1" x14ac:dyDescent="0.3">
      <c r="A11" s="185"/>
      <c r="B11" s="226"/>
      <c r="F11" s="227"/>
      <c r="G11" s="228"/>
      <c r="H11" s="227"/>
      <c r="I11" s="227"/>
      <c r="J11" s="229"/>
      <c r="K11" s="233">
        <v>1</v>
      </c>
      <c r="L11" s="233">
        <v>2</v>
      </c>
      <c r="M11" s="233">
        <v>3</v>
      </c>
      <c r="N11" s="232">
        <v>4</v>
      </c>
      <c r="O11" s="232">
        <v>5</v>
      </c>
      <c r="P11" s="232">
        <v>6</v>
      </c>
      <c r="Q11" s="232">
        <v>7</v>
      </c>
      <c r="R11" s="232">
        <v>8</v>
      </c>
    </row>
    <row r="12" spans="1:18" s="212" customFormat="1" ht="87" customHeight="1" thickBot="1" x14ac:dyDescent="0.3">
      <c r="A12" s="223" t="s">
        <v>111</v>
      </c>
      <c r="B12" s="556" t="s">
        <v>240</v>
      </c>
      <c r="C12" s="557"/>
      <c r="D12" s="557"/>
      <c r="E12" s="557"/>
      <c r="F12" s="557"/>
      <c r="G12" s="557"/>
      <c r="H12" s="558"/>
      <c r="I12" s="224" t="s">
        <v>39</v>
      </c>
      <c r="J12" s="224"/>
      <c r="K12" s="230" t="e">
        <f>#REF!</f>
        <v>#REF!</v>
      </c>
      <c r="L12" s="231" t="e">
        <f>#REF!</f>
        <v>#REF!</v>
      </c>
      <c r="M12" s="231" t="e">
        <f>#REF!</f>
        <v>#REF!</v>
      </c>
      <c r="N12" s="231" t="e">
        <f>#REF!</f>
        <v>#REF!</v>
      </c>
      <c r="O12" s="231" t="e">
        <f>#REF!</f>
        <v>#REF!</v>
      </c>
      <c r="P12" s="231" t="e">
        <f>#REF!</f>
        <v>#REF!</v>
      </c>
      <c r="Q12" s="231" t="e">
        <f>#REF!</f>
        <v>#REF!</v>
      </c>
      <c r="R12" s="231" t="e">
        <f>#REF!</f>
        <v>#REF!</v>
      </c>
    </row>
    <row r="13" spans="1:18" ht="18" customHeight="1" x14ac:dyDescent="0.35">
      <c r="A13" s="186"/>
      <c r="B13" s="560" t="s">
        <v>241</v>
      </c>
      <c r="C13" s="561"/>
      <c r="D13" s="561"/>
      <c r="E13" s="561"/>
      <c r="F13" s="561"/>
      <c r="G13" s="561"/>
      <c r="H13" s="562"/>
      <c r="I13" s="111" t="s">
        <v>39</v>
      </c>
      <c r="J13" s="112"/>
      <c r="K13" s="225"/>
      <c r="L13" s="225"/>
      <c r="M13" s="225"/>
      <c r="N13" s="225"/>
      <c r="O13" s="225"/>
      <c r="P13" s="225"/>
      <c r="Q13" s="225"/>
      <c r="R13" s="225"/>
    </row>
    <row r="14" spans="1:18" ht="18" customHeight="1" x14ac:dyDescent="0.3">
      <c r="A14" s="187"/>
      <c r="B14" s="139" t="s">
        <v>242</v>
      </c>
      <c r="C14" s="113"/>
      <c r="D14" s="113"/>
      <c r="E14" s="113"/>
      <c r="F14" s="113"/>
      <c r="G14" s="113"/>
      <c r="H14" s="114"/>
      <c r="I14" s="115"/>
      <c r="J14" s="103"/>
      <c r="K14" s="190"/>
      <c r="L14" s="190"/>
      <c r="M14" s="190"/>
      <c r="N14" s="190"/>
      <c r="O14" s="190"/>
      <c r="P14" s="190"/>
      <c r="Q14" s="190"/>
      <c r="R14" s="190"/>
    </row>
    <row r="15" spans="1:18" ht="22.5" customHeight="1" thickBot="1" x14ac:dyDescent="0.35">
      <c r="A15" s="188"/>
      <c r="B15" s="116" t="s">
        <v>243</v>
      </c>
      <c r="C15" s="116"/>
      <c r="D15" s="116"/>
      <c r="E15" s="116"/>
      <c r="F15" s="116"/>
      <c r="G15" s="116"/>
      <c r="H15" s="117"/>
      <c r="I15" s="118"/>
      <c r="J15" s="117"/>
      <c r="K15" s="191"/>
      <c r="L15" s="191"/>
      <c r="M15" s="191"/>
      <c r="N15" s="191"/>
      <c r="O15" s="191"/>
      <c r="P15" s="191"/>
      <c r="Q15" s="191"/>
      <c r="R15" s="191"/>
    </row>
    <row r="16" spans="1:18" ht="14" x14ac:dyDescent="0.3">
      <c r="A16" s="189"/>
      <c r="B16" s="201" t="s">
        <v>244</v>
      </c>
      <c r="C16" s="201"/>
      <c r="D16" s="201"/>
      <c r="E16" s="137"/>
      <c r="F16" s="137"/>
      <c r="G16" s="137"/>
      <c r="H16" s="137"/>
      <c r="I16" s="206"/>
      <c r="J16" s="203" t="s">
        <v>245</v>
      </c>
      <c r="K16" s="218"/>
      <c r="L16" s="218"/>
      <c r="M16" s="160"/>
      <c r="N16" s="160"/>
      <c r="O16" s="160"/>
      <c r="P16" s="160"/>
      <c r="Q16" s="160"/>
      <c r="R16" s="160"/>
    </row>
    <row r="17" spans="1:18" x14ac:dyDescent="0.25">
      <c r="A17" s="101">
        <v>1</v>
      </c>
      <c r="B17" t="s">
        <v>246</v>
      </c>
      <c r="I17" s="91"/>
      <c r="J17" s="207" t="s">
        <v>245</v>
      </c>
      <c r="K17" s="161">
        <v>1000</v>
      </c>
      <c r="L17" s="161"/>
      <c r="M17" s="161"/>
      <c r="N17" s="161"/>
      <c r="O17" s="161"/>
      <c r="P17" s="161"/>
      <c r="Q17" s="161"/>
      <c r="R17" s="161"/>
    </row>
    <row r="18" spans="1:18" x14ac:dyDescent="0.25">
      <c r="A18" s="101">
        <v>2</v>
      </c>
      <c r="B18" t="s">
        <v>247</v>
      </c>
      <c r="I18" s="91"/>
      <c r="J18" s="207" t="s">
        <v>245</v>
      </c>
      <c r="K18" s="163"/>
      <c r="L18" s="163"/>
      <c r="M18" s="163"/>
      <c r="N18" s="163"/>
      <c r="O18" s="163"/>
      <c r="P18" s="163"/>
      <c r="Q18" s="163"/>
      <c r="R18" s="163"/>
    </row>
    <row r="19" spans="1:18" x14ac:dyDescent="0.25">
      <c r="A19" s="101">
        <v>3</v>
      </c>
      <c r="B19" t="s">
        <v>248</v>
      </c>
      <c r="I19" s="91"/>
      <c r="J19" s="207" t="s">
        <v>245</v>
      </c>
      <c r="K19" s="161"/>
      <c r="L19" s="161"/>
      <c r="M19" s="161"/>
      <c r="N19" s="161"/>
      <c r="O19" s="161"/>
      <c r="P19" s="161"/>
      <c r="Q19" s="161"/>
      <c r="R19" s="161"/>
    </row>
    <row r="20" spans="1:18" ht="13" thickBot="1" x14ac:dyDescent="0.3">
      <c r="A20" s="105">
        <v>4</v>
      </c>
      <c r="B20" t="s">
        <v>249</v>
      </c>
      <c r="I20" s="91"/>
      <c r="J20" s="207" t="s">
        <v>245</v>
      </c>
      <c r="K20" s="165"/>
      <c r="L20" s="165"/>
      <c r="M20" s="165"/>
      <c r="N20" s="165"/>
      <c r="O20" s="165"/>
      <c r="P20" s="165"/>
      <c r="Q20" s="165"/>
      <c r="R20" s="165"/>
    </row>
    <row r="21" spans="1:18" ht="13" thickBot="1" x14ac:dyDescent="0.3">
      <c r="A21" s="125">
        <v>5</v>
      </c>
      <c r="B21" s="126" t="s">
        <v>250</v>
      </c>
      <c r="C21" s="126"/>
      <c r="D21" s="126"/>
      <c r="E21" s="126"/>
      <c r="F21" s="126"/>
      <c r="G21" s="126"/>
      <c r="H21" s="126" t="s">
        <v>251</v>
      </c>
      <c r="I21" s="127"/>
      <c r="J21" s="208" t="s">
        <v>245</v>
      </c>
      <c r="K21" s="168">
        <f>SUM(K17:K20)</f>
        <v>1000</v>
      </c>
      <c r="L21" s="168">
        <f t="shared" ref="L21:R21" si="0">SUM(L17:L20)</f>
        <v>0</v>
      </c>
      <c r="M21" s="168">
        <f t="shared" si="0"/>
        <v>0</v>
      </c>
      <c r="N21" s="168">
        <f t="shared" si="0"/>
        <v>0</v>
      </c>
      <c r="O21" s="168">
        <f t="shared" si="0"/>
        <v>0</v>
      </c>
      <c r="P21" s="168">
        <f t="shared" si="0"/>
        <v>0</v>
      </c>
      <c r="Q21" s="168">
        <f t="shared" si="0"/>
        <v>0</v>
      </c>
      <c r="R21" s="168">
        <f t="shared" si="0"/>
        <v>0</v>
      </c>
    </row>
    <row r="22" spans="1:18" x14ac:dyDescent="0.25">
      <c r="A22" s="104">
        <v>6</v>
      </c>
      <c r="B22" t="s">
        <v>252</v>
      </c>
      <c r="I22" s="91"/>
      <c r="J22" s="207" t="s">
        <v>245</v>
      </c>
      <c r="K22" s="161"/>
      <c r="L22" s="161"/>
      <c r="M22" s="169"/>
      <c r="N22" s="169"/>
      <c r="O22" s="169"/>
      <c r="P22" s="169"/>
      <c r="Q22" s="169"/>
      <c r="R22" s="169"/>
    </row>
    <row r="23" spans="1:18" x14ac:dyDescent="0.25">
      <c r="A23" s="101">
        <v>7</v>
      </c>
      <c r="B23" t="s">
        <v>253</v>
      </c>
      <c r="I23" s="91"/>
      <c r="J23" s="207" t="s">
        <v>245</v>
      </c>
      <c r="K23" s="163"/>
      <c r="L23" s="163"/>
      <c r="M23" s="161"/>
      <c r="N23" s="161"/>
      <c r="O23" s="161"/>
      <c r="P23" s="161"/>
      <c r="Q23" s="161"/>
      <c r="R23" s="161"/>
    </row>
    <row r="24" spans="1:18" x14ac:dyDescent="0.25">
      <c r="A24" s="101">
        <v>8</v>
      </c>
      <c r="B24" t="s">
        <v>254</v>
      </c>
      <c r="I24" s="91"/>
      <c r="J24" s="207" t="s">
        <v>245</v>
      </c>
      <c r="K24" s="161"/>
      <c r="L24" s="161"/>
      <c r="M24" s="163"/>
      <c r="N24" s="163"/>
      <c r="O24" s="163"/>
      <c r="P24" s="163"/>
      <c r="Q24" s="163"/>
      <c r="R24" s="163"/>
    </row>
    <row r="25" spans="1:18" x14ac:dyDescent="0.25">
      <c r="A25" s="101">
        <v>9</v>
      </c>
      <c r="B25" t="s">
        <v>255</v>
      </c>
      <c r="I25" s="91"/>
      <c r="J25" s="207" t="s">
        <v>245</v>
      </c>
      <c r="K25" s="165"/>
      <c r="L25" s="165"/>
      <c r="M25" s="161"/>
      <c r="N25" s="161"/>
      <c r="O25" s="161"/>
      <c r="P25" s="161"/>
      <c r="Q25" s="161"/>
      <c r="R25" s="161"/>
    </row>
    <row r="26" spans="1:18" ht="13" thickBot="1" x14ac:dyDescent="0.3">
      <c r="A26" s="105">
        <v>10</v>
      </c>
      <c r="B26" t="s">
        <v>256</v>
      </c>
      <c r="I26" s="91"/>
      <c r="J26" s="207" t="s">
        <v>245</v>
      </c>
      <c r="K26" s="161"/>
      <c r="L26" s="161"/>
      <c r="M26" s="165"/>
      <c r="N26" s="165"/>
      <c r="O26" s="165"/>
      <c r="P26" s="165"/>
      <c r="Q26" s="165"/>
      <c r="R26" s="165"/>
    </row>
    <row r="27" spans="1:18" ht="13" thickBot="1" x14ac:dyDescent="0.3">
      <c r="A27" s="125">
        <v>11</v>
      </c>
      <c r="B27" s="126" t="s">
        <v>257</v>
      </c>
      <c r="C27" s="126"/>
      <c r="D27" s="126"/>
      <c r="E27" s="126"/>
      <c r="F27" s="126"/>
      <c r="G27" s="126"/>
      <c r="H27" s="126" t="s">
        <v>258</v>
      </c>
      <c r="I27" s="127"/>
      <c r="J27" s="208" t="s">
        <v>245</v>
      </c>
      <c r="K27" s="171">
        <f t="shared" ref="K27:R27" si="1">SUM(K22:K26)</f>
        <v>0</v>
      </c>
      <c r="L27" s="171">
        <f t="shared" si="1"/>
        <v>0</v>
      </c>
      <c r="M27" s="171">
        <f t="shared" si="1"/>
        <v>0</v>
      </c>
      <c r="N27" s="171">
        <f t="shared" si="1"/>
        <v>0</v>
      </c>
      <c r="O27" s="171">
        <f t="shared" si="1"/>
        <v>0</v>
      </c>
      <c r="P27" s="171">
        <f t="shared" si="1"/>
        <v>0</v>
      </c>
      <c r="Q27" s="171">
        <f t="shared" si="1"/>
        <v>0</v>
      </c>
      <c r="R27" s="171">
        <f t="shared" si="1"/>
        <v>0</v>
      </c>
    </row>
    <row r="28" spans="1:18" x14ac:dyDescent="0.25">
      <c r="A28" s="104">
        <v>12</v>
      </c>
      <c r="B28" t="s">
        <v>259</v>
      </c>
      <c r="I28" s="91"/>
      <c r="J28" s="207" t="s">
        <v>245</v>
      </c>
      <c r="K28" s="161"/>
      <c r="L28" s="161"/>
      <c r="M28" s="170"/>
      <c r="N28" s="170"/>
      <c r="O28" s="170"/>
      <c r="P28" s="170"/>
      <c r="Q28" s="170"/>
      <c r="R28" s="170"/>
    </row>
    <row r="29" spans="1:18" ht="13" thickBot="1" x14ac:dyDescent="0.3">
      <c r="A29" s="105">
        <v>13</v>
      </c>
      <c r="B29" t="s">
        <v>260</v>
      </c>
      <c r="I29" s="91"/>
      <c r="J29" s="207" t="s">
        <v>245</v>
      </c>
      <c r="K29" s="163"/>
      <c r="L29" s="163"/>
      <c r="M29" s="167"/>
      <c r="N29" s="167"/>
      <c r="O29" s="167"/>
      <c r="P29" s="167"/>
      <c r="Q29" s="167"/>
      <c r="R29" s="167"/>
    </row>
    <row r="30" spans="1:18" ht="13" thickBot="1" x14ac:dyDescent="0.3">
      <c r="A30" s="125">
        <v>14</v>
      </c>
      <c r="B30" s="126" t="s">
        <v>261</v>
      </c>
      <c r="C30" s="126"/>
      <c r="D30" s="126"/>
      <c r="E30" s="126"/>
      <c r="F30" s="126"/>
      <c r="G30" s="126"/>
      <c r="H30" s="126" t="s">
        <v>262</v>
      </c>
      <c r="I30" s="127"/>
      <c r="J30" s="208" t="s">
        <v>245</v>
      </c>
      <c r="K30" s="168">
        <f t="shared" ref="K30:P30" si="2">SUM(K28:K29)</f>
        <v>0</v>
      </c>
      <c r="L30" s="168">
        <f t="shared" si="2"/>
        <v>0</v>
      </c>
      <c r="M30" s="168">
        <f t="shared" si="2"/>
        <v>0</v>
      </c>
      <c r="N30" s="168">
        <f t="shared" si="2"/>
        <v>0</v>
      </c>
      <c r="O30" s="168">
        <f t="shared" si="2"/>
        <v>0</v>
      </c>
      <c r="P30" s="168">
        <f t="shared" si="2"/>
        <v>0</v>
      </c>
      <c r="Q30" s="168">
        <f>SUM(Q28:Q29)</f>
        <v>0</v>
      </c>
      <c r="R30" s="168">
        <f>SUM(R28:R29)</f>
        <v>0</v>
      </c>
    </row>
    <row r="31" spans="1:18" ht="13" thickBot="1" x14ac:dyDescent="0.3">
      <c r="A31" s="128">
        <v>15</v>
      </c>
      <c r="B31" s="129" t="s">
        <v>263</v>
      </c>
      <c r="C31" s="129"/>
      <c r="D31" s="129"/>
      <c r="E31" s="129"/>
      <c r="F31" s="129"/>
      <c r="G31" s="129"/>
      <c r="H31" s="129" t="s">
        <v>264</v>
      </c>
      <c r="I31" s="130"/>
      <c r="J31" s="209" t="s">
        <v>245</v>
      </c>
      <c r="K31" s="173">
        <f t="shared" ref="K31:P31" si="3">K21+K27+K30</f>
        <v>1000</v>
      </c>
      <c r="L31" s="173">
        <f t="shared" si="3"/>
        <v>0</v>
      </c>
      <c r="M31" s="173">
        <f t="shared" si="3"/>
        <v>0</v>
      </c>
      <c r="N31" s="173">
        <f t="shared" si="3"/>
        <v>0</v>
      </c>
      <c r="O31" s="173">
        <f t="shared" si="3"/>
        <v>0</v>
      </c>
      <c r="P31" s="173">
        <f t="shared" si="3"/>
        <v>0</v>
      </c>
      <c r="Q31" s="173">
        <f>Q21+Q27+Q30</f>
        <v>0</v>
      </c>
      <c r="R31" s="173">
        <f>R21+R27+R30</f>
        <v>0</v>
      </c>
    </row>
    <row r="32" spans="1:18" ht="13" thickBot="1" x14ac:dyDescent="0.3">
      <c r="A32" s="135"/>
      <c r="B32" s="117"/>
      <c r="C32" s="117"/>
      <c r="D32" s="117"/>
      <c r="E32" s="117"/>
      <c r="F32" s="117"/>
      <c r="G32" s="117"/>
      <c r="H32" s="117"/>
      <c r="I32" s="115"/>
      <c r="J32" s="205"/>
      <c r="K32" s="204"/>
      <c r="L32" s="204"/>
      <c r="M32" s="204"/>
      <c r="N32" s="204"/>
      <c r="O32" s="204"/>
      <c r="P32" s="204"/>
      <c r="Q32" s="204"/>
      <c r="R32" s="204"/>
    </row>
    <row r="33" spans="1:18" ht="14" x14ac:dyDescent="0.3">
      <c r="A33" s="136" t="s">
        <v>39</v>
      </c>
      <c r="B33" s="201" t="s">
        <v>265</v>
      </c>
      <c r="C33" s="202"/>
      <c r="D33" s="202"/>
      <c r="E33" s="202"/>
      <c r="F33" s="103"/>
      <c r="G33" s="103"/>
      <c r="H33" s="103"/>
      <c r="I33" s="138"/>
      <c r="J33" s="210"/>
      <c r="K33" s="219"/>
      <c r="L33" s="219"/>
      <c r="M33" s="159"/>
      <c r="N33" s="159"/>
      <c r="O33" s="159"/>
      <c r="P33" s="159"/>
      <c r="Q33" s="159"/>
      <c r="R33" s="159"/>
    </row>
    <row r="34" spans="1:18" x14ac:dyDescent="0.25">
      <c r="A34" s="101">
        <v>16</v>
      </c>
      <c r="B34" t="s">
        <v>266</v>
      </c>
      <c r="I34" s="91"/>
      <c r="J34" s="207"/>
      <c r="K34" s="161"/>
      <c r="L34" s="161"/>
      <c r="M34" s="161"/>
      <c r="N34" s="161"/>
      <c r="O34" s="161"/>
      <c r="P34" s="161"/>
      <c r="Q34" s="161"/>
      <c r="R34" s="161"/>
    </row>
    <row r="35" spans="1:18" ht="13" thickBot="1" x14ac:dyDescent="0.3">
      <c r="A35" s="105">
        <v>17</v>
      </c>
      <c r="B35" s="90" t="s">
        <v>267</v>
      </c>
      <c r="I35" s="94"/>
      <c r="J35" s="211"/>
      <c r="K35" s="163"/>
      <c r="L35" s="163"/>
      <c r="M35" s="165"/>
      <c r="N35" s="165"/>
      <c r="O35" s="165"/>
      <c r="P35" s="165"/>
      <c r="Q35" s="165"/>
      <c r="R35" s="165"/>
    </row>
    <row r="36" spans="1:18" ht="13" thickBot="1" x14ac:dyDescent="0.3">
      <c r="A36" s="125">
        <v>18</v>
      </c>
      <c r="B36" s="131" t="s">
        <v>268</v>
      </c>
      <c r="C36" s="126"/>
      <c r="D36" s="126"/>
      <c r="E36" s="131"/>
      <c r="F36" s="126"/>
      <c r="G36" s="126"/>
      <c r="H36" s="131" t="s">
        <v>269</v>
      </c>
      <c r="I36" s="127"/>
      <c r="J36" s="208"/>
      <c r="K36" s="171">
        <f t="shared" ref="K36:P36" si="4">SUM(K34:K35)</f>
        <v>0</v>
      </c>
      <c r="L36" s="171">
        <f t="shared" si="4"/>
        <v>0</v>
      </c>
      <c r="M36" s="171">
        <f t="shared" si="4"/>
        <v>0</v>
      </c>
      <c r="N36" s="171">
        <f t="shared" si="4"/>
        <v>0</v>
      </c>
      <c r="O36" s="171">
        <f t="shared" si="4"/>
        <v>0</v>
      </c>
      <c r="P36" s="171">
        <f t="shared" si="4"/>
        <v>0</v>
      </c>
      <c r="Q36" s="171">
        <f>SUM(Q34:Q35)</f>
        <v>0</v>
      </c>
      <c r="R36" s="171">
        <f>SUM(R34:R35)</f>
        <v>0</v>
      </c>
    </row>
    <row r="37" spans="1:18" x14ac:dyDescent="0.25">
      <c r="A37" s="104">
        <v>19</v>
      </c>
      <c r="B37" s="90" t="s">
        <v>270</v>
      </c>
      <c r="I37" s="91"/>
      <c r="J37" s="207"/>
      <c r="K37" s="161"/>
      <c r="L37" s="161"/>
      <c r="M37" s="170"/>
      <c r="N37" s="170"/>
      <c r="O37" s="170"/>
      <c r="P37" s="170"/>
      <c r="Q37" s="170"/>
      <c r="R37" s="170"/>
    </row>
    <row r="38" spans="1:18" ht="13" thickBot="1" x14ac:dyDescent="0.3">
      <c r="A38" s="105">
        <v>20</v>
      </c>
      <c r="B38" s="90" t="s">
        <v>271</v>
      </c>
      <c r="I38" s="91"/>
      <c r="J38" s="207"/>
      <c r="K38" s="163"/>
      <c r="L38" s="163"/>
      <c r="M38" s="167"/>
      <c r="N38" s="167"/>
      <c r="O38" s="167"/>
      <c r="P38" s="167"/>
      <c r="Q38" s="167"/>
      <c r="R38" s="167"/>
    </row>
    <row r="39" spans="1:18" ht="13" thickBot="1" x14ac:dyDescent="0.3">
      <c r="A39" s="125">
        <v>21</v>
      </c>
      <c r="B39" s="131" t="s">
        <v>272</v>
      </c>
      <c r="C39" s="126"/>
      <c r="D39" s="126"/>
      <c r="E39" s="126"/>
      <c r="F39" s="126"/>
      <c r="G39" s="126"/>
      <c r="H39" s="126" t="s">
        <v>273</v>
      </c>
      <c r="I39" s="127"/>
      <c r="J39" s="208"/>
      <c r="K39" s="171">
        <f t="shared" ref="K39:P39" si="5">SUM(K37:K38)</f>
        <v>0</v>
      </c>
      <c r="L39" s="171">
        <f t="shared" si="5"/>
        <v>0</v>
      </c>
      <c r="M39" s="171">
        <f t="shared" si="5"/>
        <v>0</v>
      </c>
      <c r="N39" s="171">
        <f t="shared" si="5"/>
        <v>0</v>
      </c>
      <c r="O39" s="171">
        <f t="shared" si="5"/>
        <v>0</v>
      </c>
      <c r="P39" s="171">
        <f t="shared" si="5"/>
        <v>0</v>
      </c>
      <c r="Q39" s="171">
        <f>SUM(Q37:Q38)</f>
        <v>0</v>
      </c>
      <c r="R39" s="171">
        <f>SUM(R37:R38)</f>
        <v>0</v>
      </c>
    </row>
    <row r="40" spans="1:18" ht="13.5" thickBot="1" x14ac:dyDescent="0.25">
      <c r="A40" s="128">
        <v>22</v>
      </c>
      <c r="B40" s="132" t="s">
        <v>274</v>
      </c>
      <c r="C40" s="129"/>
      <c r="D40" s="129"/>
      <c r="E40" s="129"/>
      <c r="F40" s="129"/>
      <c r="G40" s="129"/>
      <c r="H40" s="129" t="s">
        <v>275</v>
      </c>
      <c r="I40" s="130"/>
      <c r="J40" s="209"/>
      <c r="K40" s="177">
        <f t="shared" ref="K40:P40" si="6">K36+K39</f>
        <v>0</v>
      </c>
      <c r="L40" s="177">
        <f t="shared" si="6"/>
        <v>0</v>
      </c>
      <c r="M40" s="177">
        <f t="shared" si="6"/>
        <v>0</v>
      </c>
      <c r="N40" s="177">
        <f t="shared" si="6"/>
        <v>0</v>
      </c>
      <c r="O40" s="177">
        <f t="shared" si="6"/>
        <v>0</v>
      </c>
      <c r="P40" s="177">
        <f t="shared" si="6"/>
        <v>0</v>
      </c>
      <c r="Q40" s="177">
        <f>Q36+Q39</f>
        <v>0</v>
      </c>
      <c r="R40" s="177">
        <f>R36+R39</f>
        <v>0</v>
      </c>
    </row>
    <row r="41" spans="1:18" ht="12.75" x14ac:dyDescent="0.2">
      <c r="A41" s="120" t="s">
        <v>39</v>
      </c>
      <c r="B41" s="235" t="s">
        <v>276</v>
      </c>
      <c r="C41" s="236"/>
      <c r="D41" s="236"/>
      <c r="E41" s="236"/>
      <c r="F41" s="236"/>
      <c r="G41" s="236"/>
      <c r="H41" s="236"/>
      <c r="I41" s="91"/>
      <c r="J41" s="207"/>
      <c r="K41" s="221"/>
      <c r="L41" s="221"/>
      <c r="M41" s="170"/>
      <c r="N41" s="170"/>
      <c r="O41" s="170"/>
      <c r="P41" s="170"/>
      <c r="Q41" s="170"/>
      <c r="R41" s="170"/>
    </row>
    <row r="42" spans="1:18" ht="12.75" x14ac:dyDescent="0.2">
      <c r="A42" s="101">
        <v>23</v>
      </c>
      <c r="B42" s="90" t="s">
        <v>277</v>
      </c>
      <c r="I42" s="91"/>
      <c r="J42" s="207"/>
      <c r="K42" s="161"/>
      <c r="L42" s="161"/>
      <c r="M42" s="161"/>
      <c r="N42" s="161"/>
      <c r="O42" s="161"/>
      <c r="P42" s="161"/>
      <c r="Q42" s="161"/>
      <c r="R42" s="161"/>
    </row>
    <row r="43" spans="1:18" ht="13.5" thickBot="1" x14ac:dyDescent="0.25">
      <c r="A43" s="105">
        <v>24</v>
      </c>
      <c r="B43" s="90" t="s">
        <v>278</v>
      </c>
      <c r="I43" s="91"/>
      <c r="J43" s="207"/>
      <c r="K43" s="163"/>
      <c r="L43" s="163"/>
      <c r="M43" s="165"/>
      <c r="N43" s="165"/>
      <c r="O43" s="165"/>
      <c r="P43" s="165"/>
      <c r="Q43" s="165"/>
      <c r="R43" s="165"/>
    </row>
    <row r="44" spans="1:18" ht="13.5" thickBot="1" x14ac:dyDescent="0.25">
      <c r="A44" s="125">
        <v>25</v>
      </c>
      <c r="B44" s="131" t="s">
        <v>279</v>
      </c>
      <c r="C44" s="126"/>
      <c r="D44" s="126"/>
      <c r="E44" s="126"/>
      <c r="F44" s="126"/>
      <c r="G44" s="126"/>
      <c r="H44" s="126" t="s">
        <v>280</v>
      </c>
      <c r="I44" s="127"/>
      <c r="J44" s="208"/>
      <c r="K44" s="171">
        <f>SUM(K42:K43)</f>
        <v>0</v>
      </c>
      <c r="L44" s="171">
        <f t="shared" ref="L44:R44" si="7">SUM(L42:L43)</f>
        <v>0</v>
      </c>
      <c r="M44" s="171">
        <f t="shared" si="7"/>
        <v>0</v>
      </c>
      <c r="N44" s="171">
        <f t="shared" si="7"/>
        <v>0</v>
      </c>
      <c r="O44" s="171">
        <f t="shared" si="7"/>
        <v>0</v>
      </c>
      <c r="P44" s="171">
        <f t="shared" si="7"/>
        <v>0</v>
      </c>
      <c r="Q44" s="171">
        <f t="shared" si="7"/>
        <v>0</v>
      </c>
      <c r="R44" s="171">
        <f t="shared" si="7"/>
        <v>0</v>
      </c>
    </row>
    <row r="45" spans="1:18" ht="12.75" x14ac:dyDescent="0.2">
      <c r="A45" s="104">
        <v>26</v>
      </c>
      <c r="B45" s="90" t="s">
        <v>281</v>
      </c>
      <c r="I45" s="91"/>
      <c r="J45" s="207"/>
      <c r="K45" s="161"/>
      <c r="L45" s="161"/>
      <c r="M45" s="170"/>
      <c r="N45" s="170"/>
      <c r="O45" s="170"/>
      <c r="P45" s="170"/>
      <c r="Q45" s="170"/>
      <c r="R45" s="170"/>
    </row>
    <row r="46" spans="1:18" ht="13.5" thickBot="1" x14ac:dyDescent="0.25">
      <c r="A46" s="105">
        <v>27</v>
      </c>
      <c r="B46" s="90" t="s">
        <v>282</v>
      </c>
      <c r="I46" s="91"/>
      <c r="J46" s="207"/>
      <c r="K46" s="163"/>
      <c r="L46" s="163"/>
      <c r="M46" s="167"/>
      <c r="N46" s="167"/>
      <c r="O46" s="167"/>
      <c r="P46" s="167"/>
      <c r="Q46" s="167"/>
      <c r="R46" s="167"/>
    </row>
    <row r="47" spans="1:18" ht="13.5" thickBot="1" x14ac:dyDescent="0.25">
      <c r="A47" s="106">
        <v>28</v>
      </c>
      <c r="B47" s="131" t="s">
        <v>283</v>
      </c>
      <c r="C47" s="126"/>
      <c r="D47" s="126"/>
      <c r="E47" s="126"/>
      <c r="F47" s="126"/>
      <c r="G47" s="131"/>
      <c r="H47" s="131" t="s">
        <v>284</v>
      </c>
      <c r="I47" s="127"/>
      <c r="J47" s="208"/>
      <c r="K47" s="171">
        <f t="shared" ref="K47:R47" si="8">SUM(K45:K46)</f>
        <v>0</v>
      </c>
      <c r="L47" s="171">
        <f t="shared" si="8"/>
        <v>0</v>
      </c>
      <c r="M47" s="171">
        <f t="shared" si="8"/>
        <v>0</v>
      </c>
      <c r="N47" s="171">
        <f t="shared" si="8"/>
        <v>0</v>
      </c>
      <c r="O47" s="171">
        <f t="shared" si="8"/>
        <v>0</v>
      </c>
      <c r="P47" s="171">
        <f t="shared" si="8"/>
        <v>0</v>
      </c>
      <c r="Q47" s="171">
        <f t="shared" si="8"/>
        <v>0</v>
      </c>
      <c r="R47" s="171">
        <f t="shared" si="8"/>
        <v>0</v>
      </c>
    </row>
    <row r="48" spans="1:18" ht="13.5" thickBot="1" x14ac:dyDescent="0.25">
      <c r="A48" s="119">
        <v>29</v>
      </c>
      <c r="B48" s="133" t="s">
        <v>285</v>
      </c>
      <c r="C48" s="129"/>
      <c r="D48" s="129"/>
      <c r="E48" s="129"/>
      <c r="F48" s="129"/>
      <c r="G48" s="132"/>
      <c r="H48" s="132" t="s">
        <v>286</v>
      </c>
      <c r="I48" s="130"/>
      <c r="J48" s="209"/>
      <c r="K48" s="168" t="s">
        <v>39</v>
      </c>
      <c r="L48" s="177">
        <f t="shared" ref="L48:R48" si="9">L31+L40+L44+L47</f>
        <v>0</v>
      </c>
      <c r="M48" s="177">
        <f t="shared" si="9"/>
        <v>0</v>
      </c>
      <c r="N48" s="177">
        <f t="shared" si="9"/>
        <v>0</v>
      </c>
      <c r="O48" s="177">
        <f t="shared" si="9"/>
        <v>0</v>
      </c>
      <c r="P48" s="177">
        <f t="shared" si="9"/>
        <v>0</v>
      </c>
      <c r="Q48" s="177">
        <f t="shared" si="9"/>
        <v>0</v>
      </c>
      <c r="R48" s="177">
        <f t="shared" si="9"/>
        <v>0</v>
      </c>
    </row>
    <row r="49" spans="1:19" ht="13.5" thickBot="1" x14ac:dyDescent="0.25">
      <c r="A49" s="121">
        <v>30</v>
      </c>
      <c r="B49" s="96" t="s">
        <v>287</v>
      </c>
      <c r="G49" s="90"/>
      <c r="H49" s="90"/>
      <c r="I49" s="91"/>
      <c r="J49" s="207"/>
      <c r="K49" s="163" t="s">
        <v>39</v>
      </c>
      <c r="L49" s="163" t="s">
        <v>39</v>
      </c>
      <c r="M49" s="178"/>
      <c r="N49" s="178"/>
      <c r="O49" s="178"/>
      <c r="P49" s="178"/>
      <c r="Q49" s="178"/>
      <c r="R49" s="178"/>
    </row>
    <row r="50" spans="1:19" ht="13.5" thickBot="1" x14ac:dyDescent="0.25">
      <c r="A50" s="125">
        <v>31</v>
      </c>
      <c r="B50" s="134" t="s">
        <v>288</v>
      </c>
      <c r="C50" s="126"/>
      <c r="D50" s="126"/>
      <c r="E50" s="126"/>
      <c r="F50" s="126"/>
      <c r="G50" s="126"/>
      <c r="H50" s="134" t="s">
        <v>289</v>
      </c>
      <c r="I50" s="127"/>
      <c r="J50" s="208"/>
      <c r="K50" s="171">
        <f t="shared" ref="K50:R50" si="10">SUM(K48:K49)</f>
        <v>0</v>
      </c>
      <c r="L50" s="179">
        <f t="shared" si="10"/>
        <v>0</v>
      </c>
      <c r="M50" s="179">
        <f t="shared" si="10"/>
        <v>0</v>
      </c>
      <c r="N50" s="179">
        <f t="shared" si="10"/>
        <v>0</v>
      </c>
      <c r="O50" s="179">
        <f t="shared" si="10"/>
        <v>0</v>
      </c>
      <c r="P50" s="179">
        <f t="shared" si="10"/>
        <v>0</v>
      </c>
      <c r="Q50" s="179">
        <f t="shared" si="10"/>
        <v>0</v>
      </c>
      <c r="R50" s="179">
        <f t="shared" si="10"/>
        <v>0</v>
      </c>
      <c r="S50" s="485" t="s">
        <v>290</v>
      </c>
    </row>
    <row r="51" spans="1:19" ht="12.75" x14ac:dyDescent="0.2">
      <c r="A51" s="124"/>
      <c r="B51" s="96" t="s">
        <v>39</v>
      </c>
      <c r="D51" s="122" t="s">
        <v>39</v>
      </c>
      <c r="E51" s="92"/>
      <c r="F51" s="123" t="s">
        <v>291</v>
      </c>
      <c r="K51" s="180"/>
    </row>
    <row r="52" spans="1:19" ht="12.75" x14ac:dyDescent="0.2">
      <c r="A52" s="124"/>
      <c r="K52" s="180"/>
    </row>
    <row r="53" spans="1:19" ht="12.75" x14ac:dyDescent="0.2">
      <c r="A53" s="124"/>
      <c r="B53" s="96" t="s">
        <v>39</v>
      </c>
      <c r="K53" s="180"/>
    </row>
    <row r="54" spans="1:19" ht="13.5" thickBot="1" x14ac:dyDescent="0.25">
      <c r="A54" s="124"/>
      <c r="K54" s="180"/>
    </row>
    <row r="55" spans="1:19" s="212" customFormat="1" ht="24.65" customHeight="1" thickBot="1" x14ac:dyDescent="0.25">
      <c r="A55" s="212" t="s">
        <v>39</v>
      </c>
      <c r="B55" s="559" t="s">
        <v>39</v>
      </c>
      <c r="C55" s="559"/>
      <c r="D55" s="559"/>
      <c r="E55" s="559"/>
      <c r="F55" s="559"/>
      <c r="G55" s="559"/>
      <c r="H55" s="559"/>
      <c r="K55" s="233">
        <v>1</v>
      </c>
      <c r="L55" s="233">
        <v>2</v>
      </c>
      <c r="M55" s="233">
        <v>3</v>
      </c>
      <c r="N55" s="232">
        <v>4</v>
      </c>
      <c r="O55" s="232">
        <v>5</v>
      </c>
      <c r="P55" s="232">
        <v>6</v>
      </c>
      <c r="Q55" s="232">
        <v>7</v>
      </c>
      <c r="R55" s="232">
        <v>8</v>
      </c>
    </row>
    <row r="56" spans="1:19" ht="78.75" customHeight="1" thickBot="1" x14ac:dyDescent="0.25">
      <c r="A56" s="145"/>
      <c r="B56" s="109" t="s">
        <v>241</v>
      </c>
      <c r="C56" s="109"/>
      <c r="D56" s="109"/>
      <c r="E56" s="109"/>
      <c r="F56" s="109"/>
      <c r="G56" s="109"/>
      <c r="H56" s="110" t="s">
        <v>39</v>
      </c>
      <c r="I56" s="112" t="s">
        <v>39</v>
      </c>
      <c r="J56" s="112"/>
      <c r="K56" s="230" t="s">
        <v>292</v>
      </c>
      <c r="L56" s="231" t="s">
        <v>293</v>
      </c>
      <c r="M56" s="231" t="s">
        <v>294</v>
      </c>
      <c r="N56" s="231" t="s">
        <v>295</v>
      </c>
      <c r="O56" s="231" t="s">
        <v>296</v>
      </c>
      <c r="P56" s="231" t="s">
        <v>296</v>
      </c>
      <c r="Q56" s="231" t="s">
        <v>297</v>
      </c>
      <c r="R56" s="231" t="s">
        <v>298</v>
      </c>
    </row>
    <row r="57" spans="1:19" ht="15.75" customHeight="1" x14ac:dyDescent="0.2">
      <c r="A57" s="146"/>
      <c r="B57" s="139" t="s">
        <v>242</v>
      </c>
      <c r="C57" s="113"/>
      <c r="D57" s="113"/>
      <c r="E57" s="113"/>
      <c r="F57" s="113"/>
      <c r="G57" s="113"/>
      <c r="H57" s="114"/>
      <c r="I57" s="103"/>
      <c r="J57" s="103"/>
      <c r="K57" s="215"/>
      <c r="L57" s="215"/>
      <c r="M57" s="215"/>
      <c r="N57" s="192"/>
      <c r="O57" s="215"/>
      <c r="P57" s="192"/>
      <c r="Q57" s="213"/>
      <c r="R57" s="192"/>
    </row>
    <row r="58" spans="1:19" ht="15" customHeight="1" thickBot="1" x14ac:dyDescent="0.25">
      <c r="A58" s="141"/>
      <c r="B58" s="116" t="s">
        <v>243</v>
      </c>
      <c r="C58" s="116"/>
      <c r="D58" s="116"/>
      <c r="E58" s="116"/>
      <c r="F58" s="116"/>
      <c r="G58" s="116"/>
      <c r="H58" s="117"/>
      <c r="I58" s="117"/>
      <c r="J58" s="117"/>
      <c r="K58" s="200"/>
      <c r="L58" s="200"/>
      <c r="M58" s="200"/>
      <c r="N58" s="193"/>
      <c r="O58" s="200"/>
      <c r="P58" s="193"/>
      <c r="Q58" s="214"/>
      <c r="R58" s="193"/>
    </row>
    <row r="59" spans="1:19" ht="12.75" x14ac:dyDescent="0.2">
      <c r="A59" s="135"/>
      <c r="B59" s="137" t="s">
        <v>299</v>
      </c>
      <c r="C59" s="103"/>
      <c r="D59" s="103"/>
      <c r="E59" s="103"/>
      <c r="F59" s="103"/>
      <c r="G59" s="103"/>
      <c r="H59" s="103"/>
      <c r="I59" s="142" t="s">
        <v>300</v>
      </c>
      <c r="J59" s="103"/>
      <c r="K59" s="237"/>
      <c r="L59" s="220"/>
      <c r="M59" s="174"/>
      <c r="N59" s="174"/>
      <c r="O59" s="174"/>
      <c r="P59" s="174"/>
      <c r="Q59" s="176"/>
      <c r="R59" s="175"/>
    </row>
    <row r="60" spans="1:19" ht="12.75" x14ac:dyDescent="0.2">
      <c r="A60" s="101">
        <v>32</v>
      </c>
      <c r="B60" s="96" t="s">
        <v>301</v>
      </c>
      <c r="E60" s="92" t="s">
        <v>302</v>
      </c>
      <c r="F60" s="92"/>
      <c r="G60" s="92"/>
      <c r="H60" s="92"/>
      <c r="I60" s="108" t="s">
        <v>300</v>
      </c>
      <c r="J60" s="92"/>
      <c r="K60" s="238"/>
      <c r="L60" s="161"/>
      <c r="M60" s="161"/>
      <c r="N60" s="161"/>
      <c r="O60" s="161"/>
      <c r="P60" s="161"/>
      <c r="Q60" s="163"/>
      <c r="R60" s="162"/>
    </row>
    <row r="61" spans="1:19" ht="12.75" x14ac:dyDescent="0.2">
      <c r="A61" s="101">
        <v>33</v>
      </c>
      <c r="B61" s="96" t="s">
        <v>303</v>
      </c>
      <c r="E61" s="92" t="s">
        <v>302</v>
      </c>
      <c r="F61" s="92"/>
      <c r="G61" s="92"/>
      <c r="H61" s="92"/>
      <c r="I61" s="108" t="s">
        <v>300</v>
      </c>
      <c r="J61" s="92"/>
      <c r="K61" s="238"/>
      <c r="L61" s="161"/>
      <c r="M61" s="161"/>
      <c r="N61" s="161"/>
      <c r="O61" s="161"/>
      <c r="P61" s="161"/>
      <c r="Q61" s="163"/>
      <c r="R61" s="162"/>
    </row>
    <row r="62" spans="1:19" ht="12.75" x14ac:dyDescent="0.2">
      <c r="A62" s="101">
        <v>34</v>
      </c>
      <c r="B62" s="96" t="s">
        <v>304</v>
      </c>
      <c r="E62" s="92" t="s">
        <v>302</v>
      </c>
      <c r="F62" s="92"/>
      <c r="G62" s="92"/>
      <c r="H62" s="92"/>
      <c r="I62" s="108" t="s">
        <v>300</v>
      </c>
      <c r="J62" s="92"/>
      <c r="K62" s="239"/>
      <c r="L62" s="163"/>
      <c r="M62" s="163"/>
      <c r="N62" s="163"/>
      <c r="O62" s="163"/>
      <c r="P62" s="163"/>
      <c r="Q62" s="163"/>
      <c r="R62" s="164"/>
    </row>
    <row r="63" spans="1:19" ht="12.75" x14ac:dyDescent="0.2">
      <c r="A63" s="101">
        <v>35</v>
      </c>
      <c r="B63" s="96" t="s">
        <v>305</v>
      </c>
      <c r="E63" s="92" t="s">
        <v>306</v>
      </c>
      <c r="F63" s="92"/>
      <c r="G63" s="92"/>
      <c r="H63" s="92"/>
      <c r="I63" s="108" t="s">
        <v>300</v>
      </c>
      <c r="J63" s="92"/>
      <c r="K63" s="238"/>
      <c r="L63" s="161"/>
      <c r="M63" s="161"/>
      <c r="N63" s="161"/>
      <c r="O63" s="161"/>
      <c r="P63" s="161"/>
      <c r="Q63" s="163"/>
      <c r="R63" s="162"/>
    </row>
    <row r="64" spans="1:19" ht="13.5" thickBot="1" x14ac:dyDescent="0.25">
      <c r="A64" s="105">
        <v>36</v>
      </c>
      <c r="B64" s="96" t="s">
        <v>307</v>
      </c>
      <c r="E64" s="92" t="s">
        <v>308</v>
      </c>
      <c r="F64" s="92"/>
      <c r="G64" s="92"/>
      <c r="H64" s="92"/>
      <c r="I64" s="108" t="s">
        <v>300</v>
      </c>
      <c r="J64" s="92"/>
      <c r="K64" s="240"/>
      <c r="L64" s="165"/>
      <c r="M64" s="165"/>
      <c r="N64" s="165"/>
      <c r="O64" s="165"/>
      <c r="P64" s="165"/>
      <c r="Q64" s="167"/>
      <c r="R64" s="166"/>
    </row>
    <row r="65" spans="1:18" ht="13.5" thickBot="1" x14ac:dyDescent="0.25">
      <c r="A65" s="125">
        <v>37</v>
      </c>
      <c r="B65" s="147" t="s">
        <v>309</v>
      </c>
      <c r="C65" s="126"/>
      <c r="D65" s="126"/>
      <c r="E65" s="126"/>
      <c r="F65" s="126"/>
      <c r="G65" s="126"/>
      <c r="H65" s="134" t="s">
        <v>310</v>
      </c>
      <c r="I65" s="127"/>
      <c r="J65" s="126"/>
      <c r="K65" s="168">
        <f>SUM(K60:K64)</f>
        <v>0</v>
      </c>
      <c r="L65" s="168">
        <f t="shared" ref="L65:R65" si="11">SUM(L60:L64)</f>
        <v>0</v>
      </c>
      <c r="M65" s="168">
        <f t="shared" si="11"/>
        <v>0</v>
      </c>
      <c r="N65" s="168">
        <f t="shared" si="11"/>
        <v>0</v>
      </c>
      <c r="O65" s="168">
        <f t="shared" si="11"/>
        <v>0</v>
      </c>
      <c r="P65" s="168">
        <f t="shared" si="11"/>
        <v>0</v>
      </c>
      <c r="Q65" s="168">
        <f t="shared" si="11"/>
        <v>0</v>
      </c>
      <c r="R65" s="168">
        <f t="shared" si="11"/>
        <v>0</v>
      </c>
    </row>
    <row r="66" spans="1:18" ht="12.75" x14ac:dyDescent="0.2">
      <c r="A66" s="135"/>
      <c r="B66" s="486" t="s">
        <v>311</v>
      </c>
      <c r="C66" s="103"/>
      <c r="D66" s="103"/>
      <c r="E66" s="103"/>
      <c r="F66" s="103"/>
      <c r="G66" s="103"/>
      <c r="H66" s="114"/>
      <c r="I66" s="142" t="s">
        <v>300</v>
      </c>
      <c r="J66" s="103"/>
      <c r="K66" s="220"/>
      <c r="L66" s="220"/>
      <c r="M66" s="174"/>
      <c r="N66" s="174"/>
      <c r="O66" s="174"/>
      <c r="P66" s="174"/>
      <c r="Q66" s="176"/>
      <c r="R66" s="175"/>
    </row>
    <row r="67" spans="1:18" ht="12.75" x14ac:dyDescent="0.2">
      <c r="A67" s="101">
        <v>38</v>
      </c>
      <c r="B67" s="96" t="s">
        <v>312</v>
      </c>
      <c r="H67" s="90"/>
      <c r="I67" s="108" t="s">
        <v>300</v>
      </c>
      <c r="K67" s="238"/>
      <c r="L67" s="161"/>
      <c r="M67" s="161"/>
      <c r="N67" s="161"/>
      <c r="O67" s="161"/>
      <c r="P67" s="161"/>
      <c r="Q67" s="163"/>
      <c r="R67" s="162"/>
    </row>
    <row r="68" spans="1:18" ht="12.75" x14ac:dyDescent="0.2">
      <c r="A68" s="101">
        <v>39</v>
      </c>
      <c r="B68" s="96" t="s">
        <v>313</v>
      </c>
      <c r="H68" s="90"/>
      <c r="I68" s="108" t="s">
        <v>300</v>
      </c>
      <c r="K68" s="238"/>
      <c r="L68" s="161"/>
      <c r="M68" s="161"/>
      <c r="N68" s="161"/>
      <c r="O68" s="161"/>
      <c r="P68" s="161"/>
      <c r="Q68" s="163"/>
      <c r="R68" s="162"/>
    </row>
    <row r="69" spans="1:18" ht="12.75" x14ac:dyDescent="0.2">
      <c r="A69" s="101">
        <v>40</v>
      </c>
      <c r="B69" s="96" t="s">
        <v>314</v>
      </c>
      <c r="H69" s="90"/>
      <c r="I69" s="108" t="s">
        <v>300</v>
      </c>
      <c r="K69" s="239"/>
      <c r="L69" s="163"/>
      <c r="M69" s="163"/>
      <c r="N69" s="163"/>
      <c r="O69" s="163"/>
      <c r="P69" s="163"/>
      <c r="Q69" s="163"/>
      <c r="R69" s="164"/>
    </row>
    <row r="70" spans="1:18" ht="12.75" x14ac:dyDescent="0.2">
      <c r="A70" s="101">
        <v>41</v>
      </c>
      <c r="B70" s="96" t="s">
        <v>315</v>
      </c>
      <c r="H70" s="90"/>
      <c r="I70" s="108" t="s">
        <v>300</v>
      </c>
      <c r="K70" s="238"/>
      <c r="L70" s="161"/>
      <c r="M70" s="163"/>
      <c r="N70" s="163"/>
      <c r="O70" s="163"/>
      <c r="P70" s="163"/>
      <c r="Q70" s="163"/>
      <c r="R70" s="164"/>
    </row>
    <row r="71" spans="1:18" ht="13.5" thickBot="1" x14ac:dyDescent="0.25">
      <c r="A71" s="105">
        <v>42</v>
      </c>
      <c r="B71" s="97" t="s">
        <v>316</v>
      </c>
      <c r="H71" s="90"/>
      <c r="I71" s="108" t="s">
        <v>300</v>
      </c>
      <c r="K71" s="240"/>
      <c r="L71" s="165"/>
      <c r="M71" s="167"/>
      <c r="N71" s="167"/>
      <c r="O71" s="167"/>
      <c r="P71" s="167"/>
      <c r="Q71" s="167"/>
      <c r="R71" s="172"/>
    </row>
    <row r="72" spans="1:18" ht="13.5" thickBot="1" x14ac:dyDescent="0.25">
      <c r="A72" s="125">
        <v>43</v>
      </c>
      <c r="B72" s="144" t="s">
        <v>317</v>
      </c>
      <c r="C72" s="143"/>
      <c r="D72" s="127"/>
      <c r="E72" s="126"/>
      <c r="F72" s="126"/>
      <c r="G72" s="126"/>
      <c r="H72" s="148" t="s">
        <v>318</v>
      </c>
      <c r="I72" s="127"/>
      <c r="J72" s="126"/>
      <c r="K72" s="171">
        <f t="shared" ref="K72:R72" si="12">SUM(K67:K71)</f>
        <v>0</v>
      </c>
      <c r="L72" s="171">
        <f t="shared" si="12"/>
        <v>0</v>
      </c>
      <c r="M72" s="171">
        <f t="shared" si="12"/>
        <v>0</v>
      </c>
      <c r="N72" s="171">
        <f t="shared" si="12"/>
        <v>0</v>
      </c>
      <c r="O72" s="171">
        <f t="shared" si="12"/>
        <v>0</v>
      </c>
      <c r="P72" s="171">
        <f t="shared" si="12"/>
        <v>0</v>
      </c>
      <c r="Q72" s="171">
        <f t="shared" si="12"/>
        <v>0</v>
      </c>
      <c r="R72" s="171">
        <f t="shared" si="12"/>
        <v>0</v>
      </c>
    </row>
    <row r="73" spans="1:18" ht="12.75" x14ac:dyDescent="0.2">
      <c r="A73" s="135"/>
      <c r="B73" s="487" t="s">
        <v>319</v>
      </c>
      <c r="C73" s="103"/>
      <c r="D73" s="103"/>
      <c r="E73" s="103"/>
      <c r="F73" s="103"/>
      <c r="G73" s="103"/>
      <c r="H73" s="103"/>
      <c r="I73" s="142" t="s">
        <v>300</v>
      </c>
      <c r="J73" s="103"/>
      <c r="K73" s="221"/>
      <c r="L73" s="221"/>
      <c r="M73" s="176"/>
      <c r="N73" s="176"/>
      <c r="O73" s="176"/>
      <c r="P73" s="176"/>
      <c r="Q73" s="176"/>
      <c r="R73" s="181"/>
    </row>
    <row r="74" spans="1:18" ht="12.75" x14ac:dyDescent="0.2">
      <c r="A74" s="101">
        <v>44</v>
      </c>
      <c r="B74" s="96" t="s">
        <v>320</v>
      </c>
      <c r="E74" s="92"/>
      <c r="F74" s="92"/>
      <c r="G74" s="92"/>
      <c r="H74" s="92"/>
      <c r="I74" s="108" t="s">
        <v>300</v>
      </c>
      <c r="J74" s="92"/>
      <c r="K74" s="238"/>
      <c r="L74" s="161"/>
      <c r="M74" s="163"/>
      <c r="N74" s="163"/>
      <c r="O74" s="163"/>
      <c r="P74" s="163"/>
      <c r="Q74" s="163"/>
      <c r="R74" s="164"/>
    </row>
    <row r="75" spans="1:18" ht="12.75" x14ac:dyDescent="0.2">
      <c r="A75" s="101">
        <v>45</v>
      </c>
      <c r="B75" s="96" t="s">
        <v>321</v>
      </c>
      <c r="E75" s="92"/>
      <c r="F75" s="92"/>
      <c r="G75" s="92"/>
      <c r="H75" s="92"/>
      <c r="I75" s="108" t="s">
        <v>300</v>
      </c>
      <c r="J75" s="92"/>
      <c r="K75" s="238"/>
      <c r="L75" s="161"/>
      <c r="M75" s="163"/>
      <c r="N75" s="163"/>
      <c r="O75" s="163"/>
      <c r="P75" s="163"/>
      <c r="Q75" s="163"/>
      <c r="R75" s="164"/>
    </row>
    <row r="76" spans="1:18" ht="12.75" x14ac:dyDescent="0.2">
      <c r="A76" s="101">
        <v>46</v>
      </c>
      <c r="B76" s="96" t="s">
        <v>322</v>
      </c>
      <c r="E76" s="92"/>
      <c r="F76" s="92"/>
      <c r="G76" s="92"/>
      <c r="H76" s="92"/>
      <c r="I76" s="108" t="s">
        <v>300</v>
      </c>
      <c r="J76" s="92"/>
      <c r="K76" s="239"/>
      <c r="L76" s="163"/>
      <c r="M76" s="163"/>
      <c r="N76" s="163"/>
      <c r="O76" s="163"/>
      <c r="P76" s="163"/>
      <c r="Q76" s="163"/>
      <c r="R76" s="164"/>
    </row>
    <row r="77" spans="1:18" ht="12.75" x14ac:dyDescent="0.2">
      <c r="A77" s="101">
        <v>47</v>
      </c>
      <c r="B77" s="96" t="s">
        <v>323</v>
      </c>
      <c r="E77" s="92"/>
      <c r="F77" s="92"/>
      <c r="G77" s="92"/>
      <c r="H77" s="92"/>
      <c r="I77" s="108" t="s">
        <v>300</v>
      </c>
      <c r="J77" s="92"/>
      <c r="K77" s="238"/>
      <c r="L77" s="161"/>
      <c r="M77" s="163"/>
      <c r="N77" s="163"/>
      <c r="O77" s="163"/>
      <c r="P77" s="163"/>
      <c r="Q77" s="163"/>
      <c r="R77" s="164"/>
    </row>
    <row r="78" spans="1:18" ht="13.5" thickBot="1" x14ac:dyDescent="0.25">
      <c r="A78" s="105">
        <v>48</v>
      </c>
      <c r="B78" s="96" t="s">
        <v>324</v>
      </c>
      <c r="E78" s="92"/>
      <c r="F78" s="92"/>
      <c r="G78" s="92"/>
      <c r="H78" s="92"/>
      <c r="I78" s="108" t="s">
        <v>300</v>
      </c>
      <c r="J78" s="92"/>
      <c r="K78" s="240"/>
      <c r="L78" s="165"/>
      <c r="M78" s="167"/>
      <c r="N78" s="167"/>
      <c r="O78" s="167"/>
      <c r="P78" s="167"/>
      <c r="Q78" s="167"/>
      <c r="R78" s="172"/>
    </row>
    <row r="79" spans="1:18" ht="13.5" thickBot="1" x14ac:dyDescent="0.25">
      <c r="A79" s="151">
        <v>49</v>
      </c>
      <c r="B79" s="152" t="s">
        <v>325</v>
      </c>
      <c r="C79" s="153"/>
      <c r="D79" s="153"/>
      <c r="E79" s="153"/>
      <c r="F79" s="153"/>
      <c r="G79" s="153"/>
      <c r="H79" s="153"/>
      <c r="I79" s="149" t="s">
        <v>326</v>
      </c>
      <c r="J79" s="150"/>
      <c r="K79" s="182">
        <f t="shared" ref="K79:R79" si="13">SUM(K74:K78)</f>
        <v>0</v>
      </c>
      <c r="L79" s="182">
        <f t="shared" si="13"/>
        <v>0</v>
      </c>
      <c r="M79" s="182">
        <f t="shared" si="13"/>
        <v>0</v>
      </c>
      <c r="N79" s="182">
        <f t="shared" si="13"/>
        <v>0</v>
      </c>
      <c r="O79" s="182">
        <f t="shared" si="13"/>
        <v>0</v>
      </c>
      <c r="P79" s="182">
        <f t="shared" si="13"/>
        <v>0</v>
      </c>
      <c r="Q79" s="182">
        <f t="shared" si="13"/>
        <v>0</v>
      </c>
      <c r="R79" s="182">
        <f t="shared" si="13"/>
        <v>0</v>
      </c>
    </row>
    <row r="80" spans="1:18" ht="13.5" thickBot="1" x14ac:dyDescent="0.25">
      <c r="A80" s="125">
        <v>50</v>
      </c>
      <c r="B80" s="147" t="s">
        <v>327</v>
      </c>
      <c r="C80" s="126"/>
      <c r="D80" s="126"/>
      <c r="E80" s="126"/>
      <c r="F80" s="126"/>
      <c r="G80" s="126"/>
      <c r="H80" s="134" t="s">
        <v>328</v>
      </c>
      <c r="I80" s="107"/>
      <c r="J80" s="93"/>
      <c r="K80" s="171">
        <f t="shared" ref="K80:R80" si="14">K65+K72+K79</f>
        <v>0</v>
      </c>
      <c r="L80" s="171">
        <f t="shared" si="14"/>
        <v>0</v>
      </c>
      <c r="M80" s="171">
        <f t="shared" si="14"/>
        <v>0</v>
      </c>
      <c r="N80" s="171">
        <f t="shared" si="14"/>
        <v>0</v>
      </c>
      <c r="O80" s="171">
        <f t="shared" si="14"/>
        <v>0</v>
      </c>
      <c r="P80" s="171">
        <f t="shared" si="14"/>
        <v>0</v>
      </c>
      <c r="Q80" s="171">
        <f>Q65+Q72+Q79</f>
        <v>0</v>
      </c>
      <c r="R80" s="171">
        <f t="shared" si="14"/>
        <v>0</v>
      </c>
    </row>
    <row r="82" spans="2:9" ht="12.75" x14ac:dyDescent="0.2">
      <c r="B82" s="140"/>
    </row>
    <row r="83" spans="2:9" ht="12.75" x14ac:dyDescent="0.2">
      <c r="B83" t="s">
        <v>329</v>
      </c>
      <c r="I83" t="s">
        <v>330</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118E-8459-48D3-9456-28A856712559}">
  <dimension ref="A1:CW115"/>
  <sheetViews>
    <sheetView topLeftCell="A5" zoomScale="70" zoomScaleNormal="70" workbookViewId="0">
      <selection activeCell="F15" sqref="F15"/>
    </sheetView>
  </sheetViews>
  <sheetFormatPr defaultRowHeight="12.5" x14ac:dyDescent="0.25"/>
  <cols>
    <col min="1" max="1" width="10.81640625" customWidth="1"/>
    <col min="2" max="2" width="34.81640625" customWidth="1"/>
    <col min="3" max="3" width="40.81640625" customWidth="1"/>
    <col min="4" max="4" width="30.81640625" customWidth="1"/>
    <col min="5" max="5" width="27.81640625" customWidth="1"/>
    <col min="6" max="6" width="30.81640625" customWidth="1"/>
    <col min="7" max="7" width="40" customWidth="1"/>
    <col min="8" max="8" width="18.81640625" bestFit="1" customWidth="1"/>
  </cols>
  <sheetData>
    <row r="1" spans="1:101" ht="20" x14ac:dyDescent="0.25">
      <c r="A1" s="565" t="s">
        <v>0</v>
      </c>
      <c r="B1" s="566"/>
      <c r="C1" s="417">
        <f>'Tender Cover Sheet'!C12</f>
        <v>0</v>
      </c>
      <c r="D1" s="36"/>
      <c r="E1" s="418"/>
      <c r="F1" s="323"/>
      <c r="G1" s="323"/>
      <c r="H1" s="314"/>
      <c r="I1" s="314"/>
      <c r="J1" s="319"/>
      <c r="K1" s="318"/>
      <c r="L1" s="321"/>
      <c r="M1" s="315"/>
      <c r="N1" s="314"/>
      <c r="O1" s="322"/>
      <c r="P1" s="315"/>
      <c r="Q1" s="317"/>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row>
    <row r="2" spans="1:101" ht="84" customHeight="1" x14ac:dyDescent="0.25">
      <c r="A2" s="565" t="s">
        <v>1</v>
      </c>
      <c r="B2" s="566"/>
      <c r="C2" s="419">
        <f>'Tender Cover Sheet'!C14</f>
        <v>0</v>
      </c>
      <c r="D2" s="324"/>
      <c r="E2" s="323"/>
      <c r="F2" s="323"/>
      <c r="G2" s="323"/>
      <c r="H2" s="314"/>
      <c r="I2" s="316"/>
      <c r="J2" s="320"/>
      <c r="K2" s="11"/>
      <c r="L2" s="321"/>
      <c r="M2" s="315"/>
      <c r="N2" s="314"/>
      <c r="O2" s="322"/>
      <c r="P2" s="315"/>
      <c r="Q2" s="317"/>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c r="CW2" s="314"/>
    </row>
    <row r="3" spans="1:101" ht="20" x14ac:dyDescent="0.25">
      <c r="A3" s="565" t="s">
        <v>2</v>
      </c>
      <c r="B3" s="566"/>
      <c r="C3" s="417">
        <f>'Tender Cover Sheet'!C16</f>
        <v>0</v>
      </c>
      <c r="D3" s="36"/>
      <c r="E3" s="323"/>
      <c r="F3" s="323"/>
      <c r="G3" s="323"/>
      <c r="H3" s="314"/>
      <c r="I3" s="316"/>
      <c r="J3" s="320"/>
      <c r="K3" s="11"/>
      <c r="L3" s="321"/>
      <c r="M3" s="315"/>
      <c r="N3" s="314"/>
      <c r="O3" s="322"/>
      <c r="P3" s="315"/>
      <c r="Q3" s="317"/>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c r="CN3" s="314"/>
      <c r="CO3" s="314"/>
      <c r="CP3" s="314"/>
      <c r="CQ3" s="314"/>
      <c r="CR3" s="314"/>
      <c r="CS3" s="314"/>
      <c r="CT3" s="314"/>
      <c r="CU3" s="314"/>
      <c r="CV3" s="314"/>
      <c r="CW3" s="314"/>
    </row>
    <row r="4" spans="1:101" ht="20" x14ac:dyDescent="0.25">
      <c r="A4" s="565" t="s">
        <v>40</v>
      </c>
      <c r="B4" s="566"/>
      <c r="C4" s="417" t="str">
        <f>'[2]Read Me'!C4</f>
        <v>Main Offer Only</v>
      </c>
      <c r="D4" s="36"/>
      <c r="E4" s="323"/>
      <c r="F4" s="323"/>
      <c r="G4" s="323"/>
      <c r="H4" s="314"/>
      <c r="I4" s="316"/>
      <c r="J4" s="320"/>
      <c r="K4" s="11"/>
      <c r="L4" s="321"/>
      <c r="M4" s="315"/>
      <c r="N4" s="314"/>
      <c r="O4" s="322"/>
      <c r="P4" s="315"/>
      <c r="Q4" s="317"/>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c r="CW4" s="314"/>
    </row>
    <row r="5" spans="1:101" ht="15.5" x14ac:dyDescent="0.25">
      <c r="A5" s="420"/>
      <c r="B5" s="421"/>
      <c r="C5" s="422"/>
      <c r="D5" s="422"/>
      <c r="E5" s="323"/>
      <c r="F5" s="323"/>
      <c r="G5" s="323"/>
      <c r="H5" s="314"/>
      <c r="I5" s="316"/>
      <c r="J5" s="320"/>
      <c r="K5" s="11"/>
      <c r="L5" s="321"/>
      <c r="M5" s="315"/>
      <c r="N5" s="314"/>
      <c r="O5" s="322"/>
      <c r="P5" s="315"/>
      <c r="Q5" s="317"/>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c r="CA5" s="314"/>
      <c r="CB5" s="314"/>
      <c r="CC5" s="314"/>
      <c r="CD5" s="314"/>
      <c r="CE5" s="314"/>
      <c r="CF5" s="314"/>
      <c r="CG5" s="314"/>
      <c r="CH5" s="314"/>
      <c r="CI5" s="314"/>
      <c r="CJ5" s="314"/>
      <c r="CK5" s="314"/>
      <c r="CL5" s="314"/>
      <c r="CM5" s="314"/>
      <c r="CN5" s="314"/>
      <c r="CO5" s="314"/>
      <c r="CP5" s="314"/>
      <c r="CQ5" s="314"/>
      <c r="CR5" s="314"/>
      <c r="CS5" s="314"/>
      <c r="CT5" s="314"/>
      <c r="CU5" s="314"/>
      <c r="CV5" s="314"/>
      <c r="CW5" s="314"/>
    </row>
    <row r="6" spans="1:101" ht="20" x14ac:dyDescent="0.25">
      <c r="A6" s="423" t="s">
        <v>331</v>
      </c>
      <c r="B6" s="424"/>
      <c r="C6" s="425"/>
      <c r="D6" s="425"/>
      <c r="E6" s="426"/>
      <c r="F6" s="426"/>
      <c r="G6" s="427"/>
      <c r="H6" s="428" t="s">
        <v>332</v>
      </c>
      <c r="I6" s="428"/>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29"/>
      <c r="BI6" s="429"/>
      <c r="BJ6" s="429"/>
      <c r="BK6" s="429"/>
      <c r="BL6" s="429"/>
      <c r="BM6" s="429"/>
      <c r="BN6" s="429"/>
      <c r="BO6" s="429"/>
      <c r="BP6" s="429"/>
      <c r="BQ6" s="429"/>
      <c r="BR6" s="429"/>
      <c r="BS6" s="429"/>
      <c r="BT6" s="429"/>
      <c r="BU6" s="429"/>
      <c r="BV6" s="429"/>
      <c r="BW6" s="429"/>
      <c r="BX6" s="429"/>
      <c r="BY6" s="429"/>
      <c r="BZ6" s="429"/>
      <c r="CA6" s="429"/>
      <c r="CB6" s="429"/>
      <c r="CC6" s="429"/>
      <c r="CD6" s="429"/>
      <c r="CE6" s="429"/>
      <c r="CF6" s="429"/>
      <c r="CG6" s="429"/>
      <c r="CH6" s="429"/>
      <c r="CI6" s="429"/>
      <c r="CJ6" s="429"/>
      <c r="CK6" s="429"/>
      <c r="CL6" s="429"/>
      <c r="CM6" s="429"/>
      <c r="CN6" s="429"/>
      <c r="CO6" s="429"/>
      <c r="CP6" s="429"/>
      <c r="CQ6" s="429"/>
      <c r="CR6" s="429"/>
      <c r="CS6" s="429"/>
      <c r="CT6" s="429"/>
      <c r="CU6" s="429"/>
      <c r="CV6" s="429"/>
      <c r="CW6" s="429"/>
    </row>
    <row r="7" spans="1:101" ht="20.5" thickBot="1" x14ac:dyDescent="0.45">
      <c r="A7" s="286"/>
      <c r="B7" s="286"/>
      <c r="C7" s="286"/>
      <c r="D7" s="286"/>
      <c r="E7" s="430"/>
      <c r="F7" s="430"/>
      <c r="G7" s="430"/>
      <c r="H7" s="286"/>
      <c r="I7" s="286"/>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BR7" s="431"/>
      <c r="BS7" s="431"/>
      <c r="BT7" s="431"/>
      <c r="BU7" s="431"/>
      <c r="BV7" s="431"/>
      <c r="BW7" s="431"/>
      <c r="BX7" s="431"/>
      <c r="BY7" s="431"/>
      <c r="BZ7" s="431"/>
      <c r="CA7" s="431"/>
      <c r="CB7" s="431"/>
      <c r="CC7" s="431"/>
      <c r="CD7" s="431"/>
      <c r="CE7" s="431"/>
      <c r="CF7" s="431"/>
      <c r="CG7" s="431"/>
      <c r="CH7" s="431"/>
      <c r="CI7" s="431"/>
      <c r="CJ7" s="431"/>
      <c r="CK7" s="431"/>
      <c r="CL7" s="431"/>
      <c r="CM7" s="431"/>
      <c r="CN7" s="431"/>
      <c r="CO7" s="431"/>
      <c r="CP7" s="431"/>
      <c r="CQ7" s="431"/>
      <c r="CR7" s="431"/>
      <c r="CS7" s="431"/>
      <c r="CT7" s="431"/>
      <c r="CU7" s="431"/>
      <c r="CV7" s="431"/>
      <c r="CW7" s="431"/>
    </row>
    <row r="8" spans="1:101" ht="20.5" thickBot="1" x14ac:dyDescent="0.45">
      <c r="A8" s="432"/>
      <c r="B8" s="433"/>
      <c r="C8" s="434"/>
      <c r="D8" s="567" t="s">
        <v>333</v>
      </c>
      <c r="E8" s="568"/>
      <c r="F8" s="569"/>
      <c r="G8" s="435"/>
      <c r="H8" s="436"/>
      <c r="I8" s="436"/>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1"/>
      <c r="BO8" s="431"/>
      <c r="BP8" s="431"/>
      <c r="BQ8" s="431"/>
      <c r="BR8" s="431"/>
      <c r="BS8" s="431"/>
      <c r="BT8" s="431"/>
      <c r="BU8" s="431"/>
      <c r="BV8" s="431"/>
      <c r="BW8" s="431"/>
      <c r="BX8" s="431"/>
      <c r="BY8" s="431"/>
      <c r="BZ8" s="431"/>
      <c r="CA8" s="431"/>
      <c r="CB8" s="431"/>
      <c r="CC8" s="431"/>
      <c r="CD8" s="431"/>
      <c r="CE8" s="431"/>
      <c r="CF8" s="431"/>
      <c r="CG8" s="431"/>
      <c r="CH8" s="431"/>
      <c r="CI8" s="431"/>
      <c r="CJ8" s="431"/>
      <c r="CK8" s="431"/>
      <c r="CL8" s="431"/>
      <c r="CM8" s="431"/>
      <c r="CN8" s="431"/>
      <c r="CO8" s="431"/>
      <c r="CP8" s="431"/>
      <c r="CQ8" s="431"/>
      <c r="CR8" s="431"/>
      <c r="CS8" s="431"/>
      <c r="CT8" s="431"/>
      <c r="CU8" s="431"/>
      <c r="CV8" s="431"/>
      <c r="CW8" s="431"/>
    </row>
    <row r="9" spans="1:101" ht="40.5" customHeight="1" thickBot="1" x14ac:dyDescent="0.45">
      <c r="A9" s="437" t="s">
        <v>334</v>
      </c>
      <c r="B9" s="437" t="s">
        <v>335</v>
      </c>
      <c r="C9" s="437" t="s">
        <v>336</v>
      </c>
      <c r="D9" s="437" t="s">
        <v>337</v>
      </c>
      <c r="E9" s="437" t="s">
        <v>338</v>
      </c>
      <c r="F9" s="438" t="s">
        <v>339</v>
      </c>
      <c r="G9" s="439"/>
      <c r="H9" s="439"/>
      <c r="I9" s="286"/>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c r="BW9" s="431"/>
      <c r="BX9" s="431"/>
      <c r="BY9" s="431"/>
      <c r="BZ9" s="431"/>
      <c r="CA9" s="431"/>
      <c r="CB9" s="431"/>
      <c r="CC9" s="431"/>
      <c r="CD9" s="431"/>
      <c r="CE9" s="431"/>
      <c r="CF9" s="431"/>
      <c r="CG9" s="431"/>
      <c r="CH9" s="431"/>
      <c r="CI9" s="431"/>
      <c r="CJ9" s="431"/>
      <c r="CK9" s="431"/>
      <c r="CL9" s="431"/>
      <c r="CM9" s="431"/>
      <c r="CN9" s="431"/>
      <c r="CO9" s="431"/>
      <c r="CP9" s="431"/>
      <c r="CQ9" s="431"/>
      <c r="CR9" s="431"/>
      <c r="CS9" s="431"/>
      <c r="CT9" s="431"/>
      <c r="CU9" s="431"/>
      <c r="CV9" s="431"/>
    </row>
    <row r="10" spans="1:101" ht="20.149999999999999" customHeight="1" x14ac:dyDescent="0.4">
      <c r="A10" s="440">
        <v>1</v>
      </c>
      <c r="B10" s="441" t="s">
        <v>340</v>
      </c>
      <c r="C10" s="442">
        <f>'5.1.1 Table 1 Services'!J27</f>
        <v>0</v>
      </c>
      <c r="D10" s="443">
        <f>'5.1.1 Table 1 Services'!K27</f>
        <v>0</v>
      </c>
      <c r="E10" s="443">
        <f>'5.1.1 Table 1 Services'!F27</f>
        <v>0</v>
      </c>
      <c r="F10" s="442">
        <f>'5.1.1 Table 1 Services'!L27</f>
        <v>0</v>
      </c>
      <c r="G10" s="436"/>
      <c r="H10" s="436"/>
      <c r="I10" s="286"/>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1"/>
      <c r="BW10" s="431"/>
      <c r="BX10" s="431"/>
      <c r="BY10" s="431"/>
      <c r="BZ10" s="431"/>
      <c r="CA10" s="431"/>
      <c r="CB10" s="431"/>
      <c r="CC10" s="431"/>
      <c r="CD10" s="431"/>
      <c r="CE10" s="431"/>
      <c r="CF10" s="431"/>
      <c r="CG10" s="431"/>
      <c r="CH10" s="431"/>
      <c r="CI10" s="431"/>
      <c r="CJ10" s="431"/>
      <c r="CK10" s="431"/>
      <c r="CL10" s="431"/>
      <c r="CM10" s="431"/>
      <c r="CN10" s="431"/>
      <c r="CO10" s="431"/>
      <c r="CP10" s="431"/>
      <c r="CQ10" s="431"/>
      <c r="CR10" s="431"/>
      <c r="CS10" s="431"/>
      <c r="CT10" s="431"/>
      <c r="CU10" s="431"/>
      <c r="CV10" s="431"/>
    </row>
    <row r="11" spans="1:101" ht="20.149999999999999" customHeight="1" x14ac:dyDescent="0.4">
      <c r="A11" s="440">
        <v>2</v>
      </c>
      <c r="B11" s="441" t="s">
        <v>341</v>
      </c>
      <c r="C11" s="442">
        <f>'5.1.1 Table 1 Services'!J27</f>
        <v>0</v>
      </c>
      <c r="D11" s="443">
        <f>'5.1.1Table 2Training'!K23</f>
        <v>0</v>
      </c>
      <c r="E11" s="443">
        <f>'5.1.1Table 2Training'!F23</f>
        <v>0</v>
      </c>
      <c r="F11" s="442">
        <f>'5.1.1Table 2Training'!L23</f>
        <v>0</v>
      </c>
      <c r="G11" s="436"/>
      <c r="H11" s="436"/>
      <c r="I11" s="286"/>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431"/>
      <c r="CL11" s="431"/>
      <c r="CM11" s="431"/>
      <c r="CN11" s="431"/>
      <c r="CO11" s="431"/>
      <c r="CP11" s="431"/>
      <c r="CQ11" s="431"/>
      <c r="CR11" s="431"/>
      <c r="CS11" s="431"/>
      <c r="CT11" s="431"/>
      <c r="CU11" s="431"/>
      <c r="CV11" s="431"/>
    </row>
    <row r="12" spans="1:101" ht="20.149999999999999" customHeight="1" thickBot="1" x14ac:dyDescent="0.45">
      <c r="A12" s="440">
        <v>3</v>
      </c>
      <c r="B12" s="444" t="s">
        <v>342</v>
      </c>
      <c r="C12" s="443">
        <f>'5.1.1 Table 3 OEM Fees'!J25</f>
        <v>0</v>
      </c>
      <c r="D12" s="445">
        <f>'5.1.1 Table 3 OEM Fees'!K25</f>
        <v>0</v>
      </c>
      <c r="E12" s="445">
        <f>'5.1.1 Table 3 OEM Fees'!F25</f>
        <v>0</v>
      </c>
      <c r="F12" s="446">
        <f>'5.1.1 Table 3 OEM Fees'!L25</f>
        <v>0</v>
      </c>
      <c r="G12" s="436"/>
      <c r="H12" s="436"/>
      <c r="I12" s="286"/>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431"/>
      <c r="BV12" s="431"/>
      <c r="BW12" s="431"/>
      <c r="BX12" s="431"/>
      <c r="BY12" s="431"/>
      <c r="BZ12" s="431"/>
      <c r="CA12" s="431"/>
      <c r="CB12" s="431"/>
      <c r="CC12" s="431"/>
      <c r="CD12" s="431"/>
      <c r="CE12" s="431"/>
      <c r="CF12" s="431"/>
      <c r="CG12" s="431"/>
      <c r="CH12" s="431"/>
      <c r="CI12" s="431"/>
      <c r="CJ12" s="431"/>
      <c r="CK12" s="431"/>
      <c r="CL12" s="431"/>
      <c r="CM12" s="431"/>
      <c r="CN12" s="431"/>
      <c r="CO12" s="431"/>
      <c r="CP12" s="431"/>
      <c r="CQ12" s="431"/>
      <c r="CR12" s="431"/>
      <c r="CS12" s="431"/>
      <c r="CT12" s="431"/>
      <c r="CU12" s="431"/>
      <c r="CV12" s="431"/>
    </row>
    <row r="13" spans="1:101" ht="41.15" customHeight="1" thickBot="1" x14ac:dyDescent="0.3">
      <c r="A13" s="447"/>
      <c r="B13" s="448" t="s">
        <v>343</v>
      </c>
      <c r="C13" s="449">
        <f>SUM(C10:C12)</f>
        <v>0</v>
      </c>
      <c r="D13" s="449">
        <f>SUM(D10:D12)</f>
        <v>0</v>
      </c>
      <c r="E13" s="449">
        <f>SUM(E10:E12)</f>
        <v>0</v>
      </c>
      <c r="F13" s="449">
        <f>SUM(F10:F12)</f>
        <v>0</v>
      </c>
      <c r="G13" s="570" t="s">
        <v>89</v>
      </c>
      <c r="H13" s="571"/>
      <c r="I13" s="571"/>
    </row>
    <row r="14" spans="1:101" ht="42.65" customHeight="1" thickBot="1" x14ac:dyDescent="0.45">
      <c r="A14" s="447"/>
      <c r="B14" s="448" t="s">
        <v>344</v>
      </c>
      <c r="C14" s="450">
        <f>C13*15%</f>
        <v>0</v>
      </c>
      <c r="D14" s="450">
        <f>D13*15%</f>
        <v>0</v>
      </c>
      <c r="E14" s="450">
        <f>E13*15%</f>
        <v>0</v>
      </c>
      <c r="F14" s="451">
        <f>F13*15%</f>
        <v>0</v>
      </c>
      <c r="G14" s="452" t="s">
        <v>39</v>
      </c>
      <c r="H14" s="453"/>
      <c r="I14" s="434"/>
    </row>
    <row r="15" spans="1:101" ht="40" customHeight="1" thickBot="1" x14ac:dyDescent="0.3">
      <c r="A15" s="447"/>
      <c r="B15" s="448" t="s">
        <v>345</v>
      </c>
      <c r="C15" s="454">
        <f>C13+C14</f>
        <v>0</v>
      </c>
      <c r="D15" s="454">
        <f>D13+D14</f>
        <v>0</v>
      </c>
      <c r="E15" s="454">
        <f>E13+E14</f>
        <v>0</v>
      </c>
      <c r="F15" s="454">
        <f>F13+F14</f>
        <v>0</v>
      </c>
      <c r="G15" s="563" t="s">
        <v>90</v>
      </c>
      <c r="H15" s="564"/>
      <c r="I15" s="564"/>
    </row>
    <row r="16" spans="1:101" x14ac:dyDescent="0.25">
      <c r="A16" s="431"/>
      <c r="B16" s="431"/>
      <c r="C16" s="455"/>
      <c r="D16" s="431"/>
      <c r="E16" s="431"/>
      <c r="F16" s="431"/>
      <c r="G16" s="456"/>
      <c r="H16" s="431"/>
      <c r="I16" s="431"/>
    </row>
    <row r="17" spans="1:9" ht="13" x14ac:dyDescent="0.3">
      <c r="A17" s="431"/>
      <c r="B17" s="431"/>
      <c r="C17" s="431"/>
      <c r="D17" s="431"/>
      <c r="E17" s="457"/>
      <c r="F17" s="457"/>
      <c r="G17" s="456"/>
      <c r="H17" s="431"/>
      <c r="I17" s="431"/>
    </row>
    <row r="18" spans="1:9" ht="18" x14ac:dyDescent="0.25">
      <c r="A18" s="458"/>
      <c r="B18" s="459"/>
      <c r="C18" s="460"/>
      <c r="D18" s="460"/>
      <c r="E18" s="431"/>
      <c r="F18" s="431"/>
      <c r="G18" s="431"/>
      <c r="H18" s="460"/>
      <c r="I18" s="460"/>
    </row>
    <row r="19" spans="1:9" x14ac:dyDescent="0.25">
      <c r="A19" s="431"/>
      <c r="B19" s="431"/>
      <c r="C19" s="431"/>
      <c r="D19" s="431"/>
      <c r="E19" s="456"/>
      <c r="F19" s="456"/>
      <c r="G19" s="456"/>
    </row>
    <row r="20" spans="1:9" x14ac:dyDescent="0.25">
      <c r="A20" s="431"/>
      <c r="B20" s="431"/>
      <c r="C20" s="431"/>
      <c r="D20" s="431"/>
      <c r="E20" s="456"/>
      <c r="F20" s="456"/>
      <c r="G20" s="456"/>
    </row>
    <row r="21" spans="1:9" x14ac:dyDescent="0.25">
      <c r="A21" s="431"/>
      <c r="B21" s="431"/>
      <c r="C21" s="431"/>
      <c r="D21" s="431"/>
      <c r="E21" s="456"/>
      <c r="F21" s="456"/>
      <c r="G21" s="456"/>
    </row>
    <row r="22" spans="1:9" x14ac:dyDescent="0.25">
      <c r="A22" s="431"/>
      <c r="B22" s="431"/>
      <c r="C22" s="431"/>
      <c r="D22" s="431"/>
      <c r="E22" s="456"/>
      <c r="F22" s="456"/>
      <c r="G22" s="456"/>
    </row>
    <row r="23" spans="1:9" x14ac:dyDescent="0.25">
      <c r="A23" s="431"/>
      <c r="B23" s="431"/>
      <c r="C23" s="431"/>
      <c r="D23" s="431"/>
      <c r="E23" s="456"/>
      <c r="F23" s="456"/>
      <c r="G23" s="456"/>
    </row>
    <row r="24" spans="1:9" x14ac:dyDescent="0.25">
      <c r="A24" s="431"/>
      <c r="B24" s="431"/>
      <c r="C24" s="431"/>
      <c r="D24" s="431"/>
      <c r="E24" s="456"/>
      <c r="F24" s="456"/>
      <c r="G24" s="456"/>
    </row>
    <row r="25" spans="1:9" x14ac:dyDescent="0.25">
      <c r="A25" s="431"/>
      <c r="B25" s="431"/>
      <c r="C25" s="431"/>
      <c r="D25" s="431"/>
      <c r="E25" s="456"/>
      <c r="F25" s="456"/>
      <c r="G25" s="456"/>
    </row>
    <row r="26" spans="1:9" x14ac:dyDescent="0.25">
      <c r="A26" s="431"/>
      <c r="B26" s="431"/>
      <c r="C26" s="431"/>
      <c r="D26" s="431"/>
      <c r="E26" s="456"/>
      <c r="F26" s="456"/>
      <c r="G26" s="456"/>
    </row>
    <row r="27" spans="1:9" x14ac:dyDescent="0.25">
      <c r="A27" s="431"/>
      <c r="B27" s="431"/>
      <c r="C27" s="431"/>
      <c r="D27" s="431"/>
      <c r="E27" s="456"/>
      <c r="F27" s="456"/>
      <c r="G27" s="456"/>
    </row>
    <row r="28" spans="1:9" x14ac:dyDescent="0.25">
      <c r="A28" s="431"/>
      <c r="B28" s="431"/>
      <c r="C28" s="431"/>
      <c r="D28" s="431"/>
      <c r="E28" s="456"/>
      <c r="F28" s="456"/>
      <c r="G28" s="456"/>
    </row>
    <row r="29" spans="1:9" x14ac:dyDescent="0.25">
      <c r="A29" s="431"/>
      <c r="B29" s="431"/>
      <c r="C29" s="431"/>
      <c r="D29" s="431"/>
      <c r="E29" s="456"/>
      <c r="F29" s="456"/>
      <c r="G29" s="456"/>
    </row>
    <row r="30" spans="1:9" x14ac:dyDescent="0.25">
      <c r="A30" s="431"/>
      <c r="B30" s="431"/>
      <c r="C30" s="431"/>
      <c r="D30" s="431"/>
      <c r="E30" s="456"/>
      <c r="F30" s="456"/>
      <c r="G30" s="456"/>
    </row>
    <row r="31" spans="1:9" x14ac:dyDescent="0.25">
      <c r="A31" s="431"/>
      <c r="B31" s="431"/>
      <c r="C31" s="431"/>
      <c r="D31" s="431"/>
      <c r="E31" s="456"/>
      <c r="F31" s="456"/>
      <c r="G31" s="456"/>
    </row>
    <row r="32" spans="1:9" x14ac:dyDescent="0.25">
      <c r="E32" s="456"/>
      <c r="F32" s="456"/>
      <c r="G32" s="456"/>
    </row>
    <row r="33" spans="5:7" x14ac:dyDescent="0.25">
      <c r="E33" s="456"/>
      <c r="F33" s="456"/>
      <c r="G33" s="456"/>
    </row>
    <row r="34" spans="5:7" x14ac:dyDescent="0.25">
      <c r="E34" s="456"/>
      <c r="F34" s="456"/>
      <c r="G34" s="456"/>
    </row>
    <row r="35" spans="5:7" x14ac:dyDescent="0.25">
      <c r="E35" s="456"/>
      <c r="F35" s="456"/>
      <c r="G35" s="456"/>
    </row>
    <row r="36" spans="5:7" x14ac:dyDescent="0.25">
      <c r="E36" s="456"/>
      <c r="F36" s="456"/>
      <c r="G36" s="456"/>
    </row>
    <row r="37" spans="5:7" x14ac:dyDescent="0.25">
      <c r="E37" s="456"/>
      <c r="F37" s="456"/>
      <c r="G37" s="456"/>
    </row>
    <row r="38" spans="5:7" x14ac:dyDescent="0.25">
      <c r="E38" s="456"/>
      <c r="F38" s="456"/>
      <c r="G38" s="456"/>
    </row>
    <row r="39" spans="5:7" x14ac:dyDescent="0.25">
      <c r="E39" s="456"/>
      <c r="F39" s="456"/>
      <c r="G39" s="456"/>
    </row>
    <row r="40" spans="5:7" x14ac:dyDescent="0.25">
      <c r="E40" s="456"/>
      <c r="F40" s="456"/>
      <c r="G40" s="456"/>
    </row>
    <row r="41" spans="5:7" x14ac:dyDescent="0.25">
      <c r="E41" s="456"/>
      <c r="F41" s="456"/>
      <c r="G41" s="456"/>
    </row>
    <row r="42" spans="5:7" x14ac:dyDescent="0.25">
      <c r="E42" s="456"/>
      <c r="F42" s="456"/>
      <c r="G42" s="456"/>
    </row>
    <row r="43" spans="5:7" x14ac:dyDescent="0.25">
      <c r="E43" s="456"/>
      <c r="F43" s="456"/>
      <c r="G43" s="456"/>
    </row>
    <row r="44" spans="5:7" x14ac:dyDescent="0.25">
      <c r="E44" s="456"/>
      <c r="F44" s="456"/>
      <c r="G44" s="456"/>
    </row>
    <row r="45" spans="5:7" x14ac:dyDescent="0.25">
      <c r="E45" s="456"/>
      <c r="F45" s="456"/>
      <c r="G45" s="456"/>
    </row>
    <row r="46" spans="5:7" x14ac:dyDescent="0.25">
      <c r="E46" s="456"/>
      <c r="F46" s="456"/>
      <c r="G46" s="456"/>
    </row>
    <row r="47" spans="5:7" x14ac:dyDescent="0.25">
      <c r="E47" s="456"/>
      <c r="F47" s="456"/>
      <c r="G47" s="456"/>
    </row>
    <row r="48" spans="5:7" x14ac:dyDescent="0.25">
      <c r="E48" s="456"/>
      <c r="F48" s="456"/>
      <c r="G48" s="456"/>
    </row>
    <row r="49" spans="5:7" x14ac:dyDescent="0.25">
      <c r="E49" s="456"/>
      <c r="F49" s="456"/>
      <c r="G49" s="456"/>
    </row>
    <row r="50" spans="5:7" x14ac:dyDescent="0.25">
      <c r="E50" s="456"/>
      <c r="F50" s="456"/>
      <c r="G50" s="456"/>
    </row>
    <row r="51" spans="5:7" x14ac:dyDescent="0.25">
      <c r="E51" s="456"/>
      <c r="F51" s="456"/>
      <c r="G51" s="456"/>
    </row>
    <row r="52" spans="5:7" x14ac:dyDescent="0.25">
      <c r="E52" s="456"/>
      <c r="F52" s="456"/>
      <c r="G52" s="456"/>
    </row>
    <row r="53" spans="5:7" x14ac:dyDescent="0.25">
      <c r="E53" s="456"/>
      <c r="F53" s="456"/>
      <c r="G53" s="456"/>
    </row>
    <row r="54" spans="5:7" x14ac:dyDescent="0.25">
      <c r="E54" s="456"/>
      <c r="F54" s="456"/>
      <c r="G54" s="456"/>
    </row>
    <row r="55" spans="5:7" x14ac:dyDescent="0.25">
      <c r="E55" s="456"/>
      <c r="F55" s="456"/>
      <c r="G55" s="456"/>
    </row>
    <row r="56" spans="5:7" x14ac:dyDescent="0.25">
      <c r="E56" s="456"/>
      <c r="F56" s="456"/>
      <c r="G56" s="456"/>
    </row>
    <row r="57" spans="5:7" x14ac:dyDescent="0.25">
      <c r="E57" s="456"/>
      <c r="F57" s="456"/>
      <c r="G57" s="456"/>
    </row>
    <row r="58" spans="5:7" x14ac:dyDescent="0.25">
      <c r="E58" s="456"/>
      <c r="F58" s="456"/>
      <c r="G58" s="456"/>
    </row>
    <row r="59" spans="5:7" x14ac:dyDescent="0.25">
      <c r="E59" s="456"/>
      <c r="F59" s="456"/>
      <c r="G59" s="456"/>
    </row>
    <row r="60" spans="5:7" x14ac:dyDescent="0.25">
      <c r="E60" s="456"/>
      <c r="F60" s="456"/>
      <c r="G60" s="456"/>
    </row>
    <row r="61" spans="5:7" x14ac:dyDescent="0.25">
      <c r="E61" s="456"/>
      <c r="F61" s="456"/>
      <c r="G61" s="456"/>
    </row>
    <row r="62" spans="5:7" x14ac:dyDescent="0.25">
      <c r="E62" s="456"/>
      <c r="F62" s="456"/>
      <c r="G62" s="456"/>
    </row>
    <row r="63" spans="5:7" x14ac:dyDescent="0.25">
      <c r="E63" s="456"/>
      <c r="F63" s="456"/>
      <c r="G63" s="456"/>
    </row>
    <row r="64" spans="5:7" x14ac:dyDescent="0.25">
      <c r="E64" s="456"/>
      <c r="F64" s="456"/>
      <c r="G64" s="456"/>
    </row>
    <row r="65" spans="5:7" x14ac:dyDescent="0.25">
      <c r="E65" s="456"/>
      <c r="F65" s="456"/>
      <c r="G65" s="456"/>
    </row>
    <row r="66" spans="5:7" x14ac:dyDescent="0.25">
      <c r="E66" s="456"/>
      <c r="F66" s="456"/>
      <c r="G66" s="456"/>
    </row>
    <row r="67" spans="5:7" x14ac:dyDescent="0.25">
      <c r="E67" s="456"/>
      <c r="F67" s="456"/>
      <c r="G67" s="456"/>
    </row>
    <row r="68" spans="5:7" x14ac:dyDescent="0.25">
      <c r="E68" s="456"/>
      <c r="F68" s="456"/>
      <c r="G68" s="456"/>
    </row>
    <row r="69" spans="5:7" x14ac:dyDescent="0.25">
      <c r="E69" s="456"/>
      <c r="F69" s="456"/>
      <c r="G69" s="456"/>
    </row>
    <row r="70" spans="5:7" x14ac:dyDescent="0.25">
      <c r="E70" s="456"/>
      <c r="F70" s="456"/>
      <c r="G70" s="456"/>
    </row>
    <row r="71" spans="5:7" x14ac:dyDescent="0.25">
      <c r="E71" s="456"/>
      <c r="F71" s="456"/>
      <c r="G71" s="456"/>
    </row>
    <row r="72" spans="5:7" x14ac:dyDescent="0.25">
      <c r="E72" s="456"/>
      <c r="F72" s="456"/>
      <c r="G72" s="456"/>
    </row>
    <row r="73" spans="5:7" x14ac:dyDescent="0.25">
      <c r="E73" s="456"/>
      <c r="F73" s="456"/>
      <c r="G73" s="456"/>
    </row>
    <row r="74" spans="5:7" x14ac:dyDescent="0.25">
      <c r="E74" s="456"/>
      <c r="F74" s="456"/>
      <c r="G74" s="456"/>
    </row>
    <row r="75" spans="5:7" x14ac:dyDescent="0.25">
      <c r="E75" s="456"/>
      <c r="F75" s="456"/>
      <c r="G75" s="456"/>
    </row>
    <row r="76" spans="5:7" x14ac:dyDescent="0.25">
      <c r="E76" s="456"/>
      <c r="F76" s="456"/>
      <c r="G76" s="456"/>
    </row>
    <row r="77" spans="5:7" x14ac:dyDescent="0.25">
      <c r="E77" s="456"/>
      <c r="F77" s="456"/>
      <c r="G77" s="456"/>
    </row>
    <row r="78" spans="5:7" x14ac:dyDescent="0.25">
      <c r="E78" s="456"/>
      <c r="F78" s="456"/>
      <c r="G78" s="456"/>
    </row>
    <row r="79" spans="5:7" x14ac:dyDescent="0.25">
      <c r="E79" s="456"/>
      <c r="F79" s="456"/>
      <c r="G79" s="456"/>
    </row>
    <row r="80" spans="5:7" x14ac:dyDescent="0.25">
      <c r="E80" s="456"/>
      <c r="F80" s="456"/>
      <c r="G80" s="456"/>
    </row>
    <row r="81" spans="5:7" x14ac:dyDescent="0.25">
      <c r="E81" s="456"/>
      <c r="F81" s="456"/>
      <c r="G81" s="456"/>
    </row>
    <row r="82" spans="5:7" x14ac:dyDescent="0.25">
      <c r="E82" s="456"/>
      <c r="F82" s="456"/>
      <c r="G82" s="456"/>
    </row>
    <row r="83" spans="5:7" x14ac:dyDescent="0.25">
      <c r="E83" s="456"/>
      <c r="F83" s="456"/>
      <c r="G83" s="456"/>
    </row>
    <row r="84" spans="5:7" x14ac:dyDescent="0.25">
      <c r="E84" s="456"/>
      <c r="F84" s="456"/>
      <c r="G84" s="456"/>
    </row>
    <row r="85" spans="5:7" x14ac:dyDescent="0.25">
      <c r="E85" s="456"/>
      <c r="F85" s="456"/>
      <c r="G85" s="456"/>
    </row>
    <row r="86" spans="5:7" x14ac:dyDescent="0.25">
      <c r="E86" s="456"/>
      <c r="F86" s="456"/>
      <c r="G86" s="456"/>
    </row>
    <row r="87" spans="5:7" x14ac:dyDescent="0.25">
      <c r="E87" s="456"/>
      <c r="F87" s="456"/>
      <c r="G87" s="456"/>
    </row>
    <row r="88" spans="5:7" x14ac:dyDescent="0.25">
      <c r="E88" s="456"/>
      <c r="F88" s="456"/>
      <c r="G88" s="456"/>
    </row>
    <row r="89" spans="5:7" x14ac:dyDescent="0.25">
      <c r="E89" s="456"/>
      <c r="F89" s="456"/>
      <c r="G89" s="456"/>
    </row>
    <row r="90" spans="5:7" x14ac:dyDescent="0.25">
      <c r="E90" s="456"/>
      <c r="F90" s="456"/>
      <c r="G90" s="456"/>
    </row>
    <row r="91" spans="5:7" x14ac:dyDescent="0.25">
      <c r="E91" s="456"/>
      <c r="F91" s="456"/>
      <c r="G91" s="456"/>
    </row>
    <row r="92" spans="5:7" x14ac:dyDescent="0.25">
      <c r="E92" s="456"/>
      <c r="F92" s="456"/>
      <c r="G92" s="456"/>
    </row>
    <row r="93" spans="5:7" x14ac:dyDescent="0.25">
      <c r="E93" s="456"/>
      <c r="F93" s="456"/>
      <c r="G93" s="456"/>
    </row>
    <row r="94" spans="5:7" x14ac:dyDescent="0.25">
      <c r="E94" s="456"/>
      <c r="F94" s="456"/>
      <c r="G94" s="456"/>
    </row>
    <row r="95" spans="5:7" x14ac:dyDescent="0.25">
      <c r="E95" s="456"/>
      <c r="F95" s="456"/>
      <c r="G95" s="456"/>
    </row>
    <row r="96" spans="5:7" x14ac:dyDescent="0.25">
      <c r="E96" s="456"/>
      <c r="F96" s="456"/>
      <c r="G96" s="456"/>
    </row>
    <row r="97" spans="2:9" x14ac:dyDescent="0.25">
      <c r="E97" s="456"/>
      <c r="F97" s="456"/>
      <c r="G97" s="456"/>
    </row>
    <row r="98" spans="2:9" x14ac:dyDescent="0.25">
      <c r="E98" s="456"/>
      <c r="F98" s="456"/>
      <c r="G98" s="456"/>
    </row>
    <row r="99" spans="2:9" x14ac:dyDescent="0.25">
      <c r="E99" s="456"/>
      <c r="F99" s="456"/>
      <c r="G99" s="456"/>
    </row>
    <row r="100" spans="2:9" x14ac:dyDescent="0.25">
      <c r="E100" s="456"/>
      <c r="F100" s="456"/>
      <c r="G100" s="456"/>
    </row>
    <row r="101" spans="2:9" x14ac:dyDescent="0.25">
      <c r="E101" s="456"/>
      <c r="F101" s="456"/>
      <c r="G101" s="456"/>
    </row>
    <row r="102" spans="2:9" x14ac:dyDescent="0.25">
      <c r="E102" s="456"/>
      <c r="F102" s="456"/>
      <c r="G102" s="456"/>
    </row>
    <row r="103" spans="2:9" x14ac:dyDescent="0.25">
      <c r="E103" s="456"/>
      <c r="F103" s="456"/>
      <c r="G103" s="456"/>
    </row>
    <row r="104" spans="2:9" x14ac:dyDescent="0.25">
      <c r="E104" s="456"/>
      <c r="F104" s="456"/>
      <c r="G104" s="456"/>
    </row>
    <row r="105" spans="2:9" x14ac:dyDescent="0.25">
      <c r="E105" s="456"/>
      <c r="F105" s="456"/>
      <c r="G105" s="456"/>
    </row>
    <row r="106" spans="2:9" x14ac:dyDescent="0.25">
      <c r="E106" s="456"/>
      <c r="F106" s="456"/>
      <c r="G106" s="456"/>
    </row>
    <row r="107" spans="2:9" x14ac:dyDescent="0.25">
      <c r="E107" s="456"/>
      <c r="F107" s="456"/>
      <c r="G107" s="456"/>
    </row>
    <row r="108" spans="2:9" x14ac:dyDescent="0.25">
      <c r="E108" s="456"/>
      <c r="F108" s="456"/>
      <c r="G108" s="456"/>
    </row>
    <row r="109" spans="2:9" x14ac:dyDescent="0.25">
      <c r="E109" s="456"/>
      <c r="F109" s="456"/>
      <c r="G109" s="456"/>
    </row>
    <row r="110" spans="2:9" x14ac:dyDescent="0.25">
      <c r="E110" s="456"/>
      <c r="F110" s="456"/>
      <c r="G110" s="456"/>
    </row>
    <row r="111" spans="2:9" x14ac:dyDescent="0.25">
      <c r="E111" s="456"/>
      <c r="F111" s="456"/>
      <c r="G111" s="456"/>
    </row>
    <row r="112" spans="2:9" x14ac:dyDescent="0.25">
      <c r="B112" s="431"/>
      <c r="C112" s="431"/>
      <c r="D112" s="431"/>
      <c r="E112" s="456"/>
      <c r="F112" s="456"/>
      <c r="G112" s="456"/>
      <c r="H112" s="431"/>
      <c r="I112" s="431"/>
    </row>
    <row r="113" spans="2:9" ht="15.5" x14ac:dyDescent="0.35">
      <c r="B113" s="276"/>
      <c r="C113" s="276"/>
      <c r="D113" s="276"/>
      <c r="E113" s="461"/>
      <c r="F113" s="461"/>
      <c r="G113" s="461"/>
      <c r="H113" s="276"/>
      <c r="I113" s="276"/>
    </row>
    <row r="114" spans="2:9" ht="15.5" x14ac:dyDescent="0.35">
      <c r="B114" s="276"/>
      <c r="C114" s="276"/>
      <c r="D114" s="276"/>
      <c r="E114" s="461"/>
      <c r="F114" s="461"/>
      <c r="G114" s="461"/>
      <c r="H114" s="276"/>
      <c r="I114" s="276"/>
    </row>
    <row r="115" spans="2:9" ht="15.5" x14ac:dyDescent="0.35">
      <c r="B115" s="276"/>
      <c r="C115" s="276"/>
      <c r="D115" s="276"/>
      <c r="E115" s="461"/>
      <c r="F115" s="461"/>
      <c r="G115" s="461"/>
      <c r="H115" s="276"/>
      <c r="I115" s="276"/>
    </row>
  </sheetData>
  <mergeCells count="7">
    <mergeCell ref="G15:I15"/>
    <mergeCell ref="A1:B1"/>
    <mergeCell ref="A2:B2"/>
    <mergeCell ref="A3:B3"/>
    <mergeCell ref="A4:B4"/>
    <mergeCell ref="D8:F8"/>
    <mergeCell ref="G13:I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6e1ea-4289-4af6-987e-82831e7e3e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49CC6A32B5754494CE6062B96C76B4" ma:contentTypeVersion="16" ma:contentTypeDescription="Create a new document." ma:contentTypeScope="" ma:versionID="86f8ba9bbed7dd6276aaaf194e772f7d">
  <xsd:schema xmlns:xsd="http://www.w3.org/2001/XMLSchema" xmlns:xs="http://www.w3.org/2001/XMLSchema" xmlns:p="http://schemas.microsoft.com/office/2006/metadata/properties" xmlns:ns3="b91838ec-d7ab-4e92-9519-f97f0d2dfa08" xmlns:ns4="c636e1ea-4289-4af6-987e-82831e7e3e61" targetNamespace="http://schemas.microsoft.com/office/2006/metadata/properties" ma:root="true" ma:fieldsID="b0d966345e377cbcb71d7c0ef2a058c2" ns3:_="" ns4:_="">
    <xsd:import namespace="b91838ec-d7ab-4e92-9519-f97f0d2dfa08"/>
    <xsd:import namespace="c636e1ea-4289-4af6-987e-82831e7e3e6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AutoTags" minOccurs="0"/>
                <xsd:element ref="ns4:MediaServiceGenerationTime" minOccurs="0"/>
                <xsd:element ref="ns4:MediaServiceEventHashCode"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838ec-d7ab-4e92-9519-f97f0d2dfa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36e1ea-4289-4af6-987e-82831e7e3e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9F9941-3B67-4904-BAD3-660729796967}">
  <ds:schemaRefs>
    <ds:schemaRef ds:uri="http://schemas.microsoft.com/office/2006/metadata/properties"/>
    <ds:schemaRef ds:uri="http://schemas.microsoft.com/office/infopath/2007/PartnerControls"/>
    <ds:schemaRef ds:uri="c636e1ea-4289-4af6-987e-82831e7e3e61"/>
  </ds:schemaRefs>
</ds:datastoreItem>
</file>

<file path=customXml/itemProps2.xml><?xml version="1.0" encoding="utf-8"?>
<ds:datastoreItem xmlns:ds="http://schemas.openxmlformats.org/officeDocument/2006/customXml" ds:itemID="{EED52758-410E-479E-8288-EAD86631C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838ec-d7ab-4e92-9519-f97f0d2dfa08"/>
    <ds:schemaRef ds:uri="c636e1ea-4289-4af6-987e-82831e7e3e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36A848-00BB-465F-870B-34CA4A7ED49F}">
  <ds:schemaRefs>
    <ds:schemaRef ds:uri="http://schemas.microsoft.com/sharepoint/v3/contenttype/forms"/>
  </ds:schemaRefs>
</ds:datastoreItem>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 Me</vt:lpstr>
      <vt:lpstr>Tender Cover Sheet</vt:lpstr>
      <vt:lpstr>5.1.0 Preamble</vt:lpstr>
      <vt:lpstr>5.1.1 Table 1 Services</vt:lpstr>
      <vt:lpstr>5.1.1Table 2Training</vt:lpstr>
      <vt:lpstr>5.1.1 Table 3 OEM Fees</vt:lpstr>
      <vt:lpstr>5.1.2 CPA Formulae</vt:lpstr>
      <vt:lpstr>5.1.4 PS5</vt:lpstr>
      <vt:lpstr>5.1.3 Summary</vt:lpstr>
      <vt:lpstr>5.1.4 Exchange Rates</vt:lpstr>
      <vt:lpstr>'5.1.2 CPA Formulae'!Print_Area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MCW</dc:creator>
  <cp:keywords/>
  <dc:description/>
  <cp:lastModifiedBy>Khomotso Gumede</cp:lastModifiedBy>
  <cp:revision/>
  <dcterms:created xsi:type="dcterms:W3CDTF">2006-05-06T13:44:49Z</dcterms:created>
  <dcterms:modified xsi:type="dcterms:W3CDTF">2026-05-12T19:59:53Z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ContentTypeId">
    <vt:lpwstr>0x0101009549CC6A32B5754494CE6062B96C76B4</vt:lpwstr>
  </property>
  <property fmtid="{D5CDD505-2E9C-101B-9397-08002B2CF9AE}" pid="11" name="MSIP_Label_d366c0de-1af4-421e-b5c4-27d1febf78be_Enabled">
    <vt:lpwstr>true</vt:lpwstr>
  </property>
  <property fmtid="{D5CDD505-2E9C-101B-9397-08002B2CF9AE}" pid="12" name="MSIP_Label_d366c0de-1af4-421e-b5c4-27d1febf78be_SetDate">
    <vt:lpwstr>2026-04-08T05:48:44Z</vt:lpwstr>
  </property>
  <property fmtid="{D5CDD505-2E9C-101B-9397-08002B2CF9AE}" pid="13" name="MSIP_Label_d366c0de-1af4-421e-b5c4-27d1febf78be_Method">
    <vt:lpwstr>Standard</vt:lpwstr>
  </property>
  <property fmtid="{D5CDD505-2E9C-101B-9397-08002B2CF9AE}" pid="14" name="MSIP_Label_d366c0de-1af4-421e-b5c4-27d1febf78be_Name">
    <vt:lpwstr>defa4170-0d19-0005-0004-bc88714345d2</vt:lpwstr>
  </property>
  <property fmtid="{D5CDD505-2E9C-101B-9397-08002B2CF9AE}" pid="15" name="MSIP_Label_d366c0de-1af4-421e-b5c4-27d1febf78be_SiteId">
    <vt:lpwstr>a8e0f152-55ff-4c9b-8647-dc06aabfa6cb</vt:lpwstr>
  </property>
  <property fmtid="{D5CDD505-2E9C-101B-9397-08002B2CF9AE}" pid="16" name="MSIP_Label_d366c0de-1af4-421e-b5c4-27d1febf78be_ActionId">
    <vt:lpwstr>2944aad6-63ec-4d77-b4e4-47e1b481326f</vt:lpwstr>
  </property>
  <property fmtid="{D5CDD505-2E9C-101B-9397-08002B2CF9AE}" pid="17" name="MSIP_Label_d366c0de-1af4-421e-b5c4-27d1febf78be_ContentBits">
    <vt:lpwstr>0</vt:lpwstr>
  </property>
  <property fmtid="{D5CDD505-2E9C-101B-9397-08002B2CF9AE}" pid="18" name="MSIP_Label_d366c0de-1af4-421e-b5c4-27d1febf78be_Tag">
    <vt:lpwstr>10, 3, 0, 1</vt:lpwstr>
  </property>
</Properties>
</file>