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never"/>
  <mc:AlternateContent xmlns:mc="http://schemas.openxmlformats.org/markup-compatibility/2006">
    <mc:Choice Requires="x15">
      <x15ac:absPath xmlns:x15ac="http://schemas.microsoft.com/office/spreadsheetml/2010/11/ac" url="https://flysaa-my.sharepoint.com/personal/zaneleserobatse_flysaa_com/Documents/Documents/Desktop/SOFT SERVICES/FM TENDER/SOFT SERVICES TENDER 2022/SOFT SERVICES TENDER 2024/"/>
    </mc:Choice>
  </mc:AlternateContent>
  <xr:revisionPtr revIDLastSave="0" documentId="8_{16393F4F-784A-4B53-BF6D-43CB37C3E075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Instruction Sheet" sheetId="48" r:id="rId1"/>
    <sheet name="Bidder Detail" sheetId="41" r:id="rId2"/>
    <sheet name="Pricing Summary " sheetId="10" r:id="rId3"/>
    <sheet name="Gardening BOQ - Service Pricing" sheetId="34" r:id="rId4"/>
    <sheet name="Gardening Service Matrix" sheetId="43" r:id="rId5"/>
    <sheet name="Variable Pricing" sheetId="47" r:id="rId6"/>
    <sheet name="Contract Price Adjustments" sheetId="49" r:id="rId7"/>
    <sheet name="Summary (2)" sheetId="8" state="hidden" r:id="rId8"/>
    <sheet name="Hygiene Service Areas" sheetId="2" state="hidden" r:id="rId9"/>
  </sheets>
  <definedNames>
    <definedName name="_xlnm._FilterDatabase" localSheetId="3" hidden="1">'Gardening BOQ - Service Pricing'!$A$2:$H$15</definedName>
    <definedName name="_xlnm._FilterDatabase" localSheetId="2" hidden="1">'Pricing Summary '!$A$2:$F$2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4" l="1"/>
  <c r="H15" i="34"/>
  <c r="J4" i="34" l="1"/>
  <c r="J5" i="34"/>
  <c r="J6" i="34"/>
  <c r="J7" i="34"/>
  <c r="J8" i="34"/>
  <c r="J9" i="34"/>
  <c r="J10" i="34"/>
  <c r="J11" i="34"/>
  <c r="J12" i="34"/>
  <c r="J13" i="34"/>
  <c r="J14" i="34"/>
  <c r="J3" i="34"/>
  <c r="B1" i="10"/>
  <c r="J15" i="34" l="1"/>
  <c r="G15" i="34"/>
  <c r="F6" i="10" l="1"/>
  <c r="F14" i="10"/>
  <c r="F13" i="10"/>
  <c r="F12" i="10"/>
  <c r="F11" i="10" l="1"/>
  <c r="F7" i="10"/>
  <c r="F10" i="10"/>
  <c r="F9" i="10"/>
  <c r="F8" i="10"/>
  <c r="F4" i="10"/>
  <c r="F5" i="10"/>
  <c r="F3" i="10"/>
  <c r="F15" i="10" l="1"/>
  <c r="C5" i="34" l="1"/>
  <c r="C6" i="34"/>
  <c r="C4" i="34"/>
  <c r="C11" i="34" l="1"/>
  <c r="C10" i="34"/>
  <c r="C9" i="34"/>
  <c r="C8" i="34"/>
  <c r="C7" i="34"/>
  <c r="C3" i="34"/>
  <c r="E15" i="10" l="1"/>
</calcChain>
</file>

<file path=xl/sharedStrings.xml><?xml version="1.0" encoding="utf-8"?>
<sst xmlns="http://schemas.openxmlformats.org/spreadsheetml/2006/main" count="348" uniqueCount="176">
  <si>
    <t>Ladies</t>
  </si>
  <si>
    <t>Gents</t>
  </si>
  <si>
    <t>Disabled</t>
  </si>
  <si>
    <t>Basins</t>
  </si>
  <si>
    <t xml:space="preserve">Showers </t>
  </si>
  <si>
    <t>Urinals</t>
  </si>
  <si>
    <t>Airways Park</t>
  </si>
  <si>
    <t>Corporate</t>
  </si>
  <si>
    <t>Technical</t>
  </si>
  <si>
    <t>Inflight</t>
  </si>
  <si>
    <t>Cargo</t>
  </si>
  <si>
    <t>UMNR</t>
  </si>
  <si>
    <t>SAA Offices</t>
  </si>
  <si>
    <t>Arrivals Lounge</t>
  </si>
  <si>
    <t>International Lounge</t>
  </si>
  <si>
    <t>Domestic Lounge</t>
  </si>
  <si>
    <t>Port Elizabeth Cargo</t>
  </si>
  <si>
    <t>East London Lounge</t>
  </si>
  <si>
    <t>East London Departures</t>
  </si>
  <si>
    <t>East London Cargo</t>
  </si>
  <si>
    <t>Cape Town Cargo</t>
  </si>
  <si>
    <t>Cape Town Engineers</t>
  </si>
  <si>
    <t>Cape Town Inflight</t>
  </si>
  <si>
    <t>Cape Town Lounge</t>
  </si>
  <si>
    <t>Durban Lounge</t>
  </si>
  <si>
    <t>Durban Technical</t>
  </si>
  <si>
    <t>Row Labels</t>
  </si>
  <si>
    <t>Grand Total</t>
  </si>
  <si>
    <t>Region</t>
  </si>
  <si>
    <t>Building</t>
  </si>
  <si>
    <t>Department</t>
  </si>
  <si>
    <t>Johannesburg</t>
  </si>
  <si>
    <t>OR Tambo</t>
  </si>
  <si>
    <t>Port Elizabeth</t>
  </si>
  <si>
    <t>East London</t>
  </si>
  <si>
    <t>Cape Town</t>
  </si>
  <si>
    <t>Durban</t>
  </si>
  <si>
    <t>]</t>
  </si>
  <si>
    <t>Sum of QTY</t>
  </si>
  <si>
    <t>Soft Services</t>
  </si>
  <si>
    <t>Gardening</t>
  </si>
  <si>
    <t>Management Fee</t>
  </si>
  <si>
    <t>Total Cost</t>
  </si>
  <si>
    <t>CORPORATE</t>
  </si>
  <si>
    <t>WORKSHOP</t>
  </si>
  <si>
    <t>OWNED OR LEASE</t>
  </si>
  <si>
    <t>OWNED AND LEASE</t>
  </si>
  <si>
    <t>OWNED</t>
  </si>
  <si>
    <t>INFLIGHT SERVICES BUILDING</t>
  </si>
  <si>
    <t>TECHNICAL</t>
  </si>
  <si>
    <t>SAAT Campus</t>
  </si>
  <si>
    <t>CARGO</t>
  </si>
  <si>
    <t>CARGO WAREHOUSE</t>
  </si>
  <si>
    <t>HANGAR</t>
  </si>
  <si>
    <t>Key</t>
  </si>
  <si>
    <t xml:space="preserve">CORPORATE </t>
  </si>
  <si>
    <t>REGION</t>
  </si>
  <si>
    <t>DESCRIPTION OF PREMISSES</t>
  </si>
  <si>
    <t>SAA BUSINESS UNIT</t>
  </si>
  <si>
    <t>Areas</t>
  </si>
  <si>
    <t>Sum of TOTAL AREA (M²)</t>
  </si>
  <si>
    <t>Gardening Requirement Input</t>
  </si>
  <si>
    <t>Allocation</t>
  </si>
  <si>
    <t>George</t>
  </si>
  <si>
    <t>Company Name</t>
  </si>
  <si>
    <t xml:space="preserve">Tender </t>
  </si>
  <si>
    <t>Date</t>
  </si>
  <si>
    <r>
      <rPr>
        <b/>
        <sz val="10"/>
        <color rgb="FF000000"/>
        <rFont val="Arial"/>
        <family val="2"/>
      </rPr>
      <t>Note:</t>
    </r>
    <r>
      <rPr>
        <sz val="10"/>
        <color rgb="FF000000"/>
        <rFont val="Arial"/>
        <family val="2"/>
      </rPr>
      <t xml:space="preserve"> </t>
    </r>
  </si>
  <si>
    <t>Bloemfontein</t>
  </si>
  <si>
    <t xml:space="preserve">Kimberly </t>
  </si>
  <si>
    <t>George TECHNICAL</t>
  </si>
  <si>
    <t>Bloemfontein TECHNICAL</t>
  </si>
  <si>
    <t>Kimberly TECHNICAL</t>
  </si>
  <si>
    <t>OFFICES, WAREHOUSE</t>
  </si>
  <si>
    <t>AIRWAYS PARK</t>
  </si>
  <si>
    <t xml:space="preserve">OWNED </t>
  </si>
  <si>
    <t xml:space="preserve">CARGO </t>
  </si>
  <si>
    <t>AWP Campus,</t>
  </si>
  <si>
    <t xml:space="preserve">INFLIGHT SERVICES </t>
  </si>
  <si>
    <t>CARGO OFFICES, WAREHOUSE</t>
  </si>
  <si>
    <t xml:space="preserve"> </t>
  </si>
  <si>
    <t>Cost</t>
  </si>
  <si>
    <t>X</t>
  </si>
  <si>
    <r>
      <t>A</t>
    </r>
    <r>
      <rPr>
        <sz val="11"/>
        <color theme="1"/>
        <rFont val="Calibri"/>
        <family val="2"/>
        <scheme val="minor"/>
      </rPr>
      <t xml:space="preserve"> - Weekly service </t>
    </r>
  </si>
  <si>
    <t>Areas maintained are:</t>
  </si>
  <si>
    <r>
      <t>B</t>
    </r>
    <r>
      <rPr>
        <sz val="11"/>
        <color theme="1"/>
        <rFont val="Calibri"/>
        <family val="2"/>
        <scheme val="minor"/>
      </rPr>
      <t xml:space="preserve"> - Two weekly service</t>
    </r>
  </si>
  <si>
    <t>SAA Technical (JNB, CPT, DUR, PLZ, ELS)</t>
  </si>
  <si>
    <r>
      <t>C</t>
    </r>
    <r>
      <rPr>
        <sz val="11"/>
        <color theme="1"/>
        <rFont val="Calibri"/>
        <family val="2"/>
        <scheme val="minor"/>
      </rPr>
      <t xml:space="preserve"> - Monthly service</t>
    </r>
  </si>
  <si>
    <t>Airways Park and Inflight Building</t>
  </si>
  <si>
    <r>
      <t>D</t>
    </r>
    <r>
      <rPr>
        <sz val="11"/>
        <color theme="1"/>
        <rFont val="Calibri"/>
        <family val="2"/>
        <scheme val="minor"/>
      </rPr>
      <t xml:space="preserve"> - Six monthly service</t>
    </r>
  </si>
  <si>
    <r>
      <t>E</t>
    </r>
    <r>
      <rPr>
        <sz val="11"/>
        <color theme="1"/>
        <rFont val="Calibri"/>
        <family val="2"/>
        <scheme val="minor"/>
      </rPr>
      <t xml:space="preserve"> - Yearly service</t>
    </r>
  </si>
  <si>
    <r>
      <t>F</t>
    </r>
    <r>
      <rPr>
        <sz val="11"/>
        <color theme="1"/>
        <rFont val="Calibri"/>
        <family val="2"/>
        <scheme val="minor"/>
      </rPr>
      <t xml:space="preserve"> - When required</t>
    </r>
  </si>
  <si>
    <t>Gardening Priority Matrix</t>
  </si>
  <si>
    <t xml:space="preserve">Dormant season </t>
  </si>
  <si>
    <t>Growing season</t>
  </si>
  <si>
    <t>A</t>
  </si>
  <si>
    <t>B</t>
  </si>
  <si>
    <t>C</t>
  </si>
  <si>
    <t>D</t>
  </si>
  <si>
    <t>E</t>
  </si>
  <si>
    <t>F</t>
  </si>
  <si>
    <t>Lawn Areas</t>
  </si>
  <si>
    <t>Mowing of lawn to a constant height of 25mm</t>
  </si>
  <si>
    <t>Trimming of all bed’s edges by using Edge trimmers and shears only</t>
  </si>
  <si>
    <t>Veld grass mowing to a height of 40mm – Only edge trimmers may be used</t>
  </si>
  <si>
    <t>Fertilization</t>
  </si>
  <si>
    <t>Pest eradication</t>
  </si>
  <si>
    <t>Weed control</t>
  </si>
  <si>
    <t>Watering – only applicable if an irrigation system is available</t>
  </si>
  <si>
    <t>Garden refuse</t>
  </si>
  <si>
    <t>Removal of Garden refuse</t>
  </si>
  <si>
    <t>Shrubs and ground cover areas</t>
  </si>
  <si>
    <t>Weeding</t>
  </si>
  <si>
    <t>Minimal formative pruning</t>
  </si>
  <si>
    <t>Trees</t>
  </si>
  <si>
    <t>Minimal formative pruning (Includes removal of waste)</t>
  </si>
  <si>
    <t>Leaf litter and garden refuse removal</t>
  </si>
  <si>
    <t>Stakes and ties</t>
  </si>
  <si>
    <t>Watering – only applicable if an irrigation system is in use</t>
  </si>
  <si>
    <t>Fence line maintenance</t>
  </si>
  <si>
    <t>Removal of all weeds around the SAA fence lines</t>
  </si>
  <si>
    <t>Paving</t>
  </si>
  <si>
    <t>Sweeping</t>
  </si>
  <si>
    <t xml:space="preserve">Variable Prices </t>
  </si>
  <si>
    <t>Ad-hoc Services</t>
  </si>
  <si>
    <t>Labour Rate (Business Hours)</t>
  </si>
  <si>
    <t>Labour Rate (After Hours)</t>
  </si>
  <si>
    <t>Labour Rate (Public Holidays)</t>
  </si>
  <si>
    <t>Profit Margin</t>
  </si>
  <si>
    <t>Travel Rate</t>
  </si>
  <si>
    <t>Call Out Fee (incl. 1st hour and 40km travel)</t>
  </si>
  <si>
    <t>Call Out Rate (after 1st hour)</t>
  </si>
  <si>
    <t>Service Type</t>
  </si>
  <si>
    <t>Service or Project Value Sliding Scale</t>
  </si>
  <si>
    <t>Rand per hour per person</t>
  </si>
  <si>
    <t>% of Labour/ Project Cost</t>
  </si>
  <si>
    <t>Rand per km</t>
  </si>
  <si>
    <t>Rand per team</t>
  </si>
  <si>
    <t>Item</t>
  </si>
  <si>
    <t>Mark - up</t>
  </si>
  <si>
    <t>Additional Notes:</t>
  </si>
  <si>
    <t>Gardening Service Cost</t>
  </si>
  <si>
    <r>
      <t>All prices are to be filled in the Worksheets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(red cells only)</t>
    </r>
    <r>
      <rPr>
        <sz val="11"/>
        <color theme="1"/>
        <rFont val="Calibri"/>
        <family val="2"/>
        <scheme val="minor"/>
      </rPr>
      <t xml:space="preserve"> for Soft Services, under the Building Name and Service Category (Columns).</t>
    </r>
  </si>
  <si>
    <r>
      <t xml:space="preserve">All </t>
    </r>
    <r>
      <rPr>
        <sz val="11"/>
        <color rgb="FFFF0000"/>
        <rFont val="Calibri"/>
        <family val="2"/>
        <scheme val="minor"/>
      </rPr>
      <t>red cells</t>
    </r>
    <r>
      <rPr>
        <sz val="11"/>
        <color theme="1"/>
        <rFont val="Calibri"/>
        <family val="2"/>
        <scheme val="minor"/>
      </rPr>
      <t xml:space="preserve"> of the costing model must be completed, even if it is a zero.</t>
    </r>
  </si>
  <si>
    <t>Prices to be filled in must be excluding VAT.</t>
  </si>
  <si>
    <t xml:space="preserve">SAA is not bound to accept the lowest or any bid. </t>
  </si>
  <si>
    <t>The file names must be saved with each bidder's company name and date and submitted as part of tender.</t>
  </si>
  <si>
    <t xml:space="preserve">Office space will be provided and discuss during mobilisation phase. </t>
  </si>
  <si>
    <t>R 0 - R100 000</t>
  </si>
  <si>
    <t>Over R100 000</t>
  </si>
  <si>
    <t>Provisional Items</t>
  </si>
  <si>
    <t xml:space="preserve">Provisional Item </t>
  </si>
  <si>
    <t>Mark - up (3rd party procured items/services) and Management Fee</t>
  </si>
  <si>
    <t>GARDENING</t>
  </si>
  <si>
    <t>CARGO PREMISES</t>
  </si>
  <si>
    <t>TECHNICAL PREMISES</t>
  </si>
  <si>
    <t>SAA Cargo (JNB, CPT, PLZ, ELS)</t>
  </si>
  <si>
    <t xml:space="preserve">Boiler Room, Isando Building </t>
  </si>
  <si>
    <t>SAAT Technical - Kimberly, Bloemfontein and George (Adhoc - provisional items)</t>
  </si>
  <si>
    <t>TOTAL AREA OF PREMISSES (M²)</t>
  </si>
  <si>
    <t>CPI</t>
  </si>
  <si>
    <t>Annually</t>
  </si>
  <si>
    <t>Adjustment Frequency</t>
  </si>
  <si>
    <t>Date of first adjustment</t>
  </si>
  <si>
    <t>Price Adjustment Index</t>
  </si>
  <si>
    <t>Service</t>
  </si>
  <si>
    <t>Contract Price Adjustments</t>
  </si>
  <si>
    <t xml:space="preserve">Adjustment of FY25 </t>
  </si>
  <si>
    <t>Adjustment of FY26</t>
  </si>
  <si>
    <t>Adjustment of FY27</t>
  </si>
  <si>
    <t xml:space="preserve">Gardening and Landscaping </t>
  </si>
  <si>
    <t>Instruction sheet for Fixed Pricing (Gardening Services)</t>
  </si>
  <si>
    <t>Drawings are availible per site.</t>
  </si>
  <si>
    <t>All pricing for Services will be a monthly price in SA Rands, fixed for a 12 month period. The monthly price fixed for 12 months shall be entered on the relevant Tabs (Blue Tabs)</t>
  </si>
  <si>
    <t>Annual escalation rates for the fees to be as given, with a maximum of 7% for CPI.</t>
  </si>
  <si>
    <t xml:space="preserve">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</si>
</sst>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&quot;R&quot;#,##0.00"/>
    <numFmt numFmtId="166" formatCode="_-* #,##0_-;\-* #,##0_-;_-* &quot;-&quot;??_-;_-@_-"/>
    <numFmt numFmtId="167" formatCode="[$-1C09]dd\ mmmm\ yyyy;@"/>
    <numFmt numFmtId="168" formatCode="0.0%"/>
    <numFmt numFmtId="169" formatCode="_ &quot;R&quot;\ * #,##0_ ;_ &quot;R&quot;\ * \-#,##0_ ;_ &quot;R&quot;\ * &quot;-&quot;??_ ;_ @_ "/>
    <numFmt numFmtId="170" formatCode="yyyy/mm/dd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Black"/>
      <family val="2"/>
    </font>
    <font>
      <sz val="12"/>
      <color theme="1"/>
      <name val="Arial Black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3"/>
      <name val="Arial"/>
      <family val="2"/>
    </font>
    <font>
      <i/>
      <sz val="11"/>
      <color rgb="FF7F7F7F"/>
      <name val="Arial"/>
      <family val="2"/>
    </font>
    <font>
      <sz val="11"/>
      <name val="Arial"/>
      <family val="2"/>
    </font>
    <font>
      <b/>
      <i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theme="8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8" tint="0.79998168889431442"/>
      </patternFill>
    </fill>
    <fill>
      <patternFill patternType="solid">
        <fgColor theme="9" tint="-0.249977111117893"/>
        <bgColor theme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BFF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B7FFB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10" fillId="0" borderId="0"/>
    <xf numFmtId="164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55" applyNumberFormat="0" applyFill="0" applyAlignment="0" applyProtection="0"/>
    <xf numFmtId="0" fontId="28" fillId="18" borderId="56" applyNumberFormat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</cellStyleXfs>
  <cellXfs count="276">
    <xf numFmtId="0" fontId="0" fillId="0" borderId="0" xfId="0"/>
    <xf numFmtId="0" fontId="3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5" fillId="0" borderId="15" xfId="0" applyFont="1" applyBorder="1"/>
    <xf numFmtId="0" fontId="5" fillId="0" borderId="14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19" xfId="0" applyFont="1" applyBorder="1"/>
    <xf numFmtId="0" fontId="5" fillId="0" borderId="21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4" fillId="0" borderId="23" xfId="0" applyFont="1" applyBorder="1"/>
    <xf numFmtId="0" fontId="4" fillId="0" borderId="16" xfId="0" applyFont="1" applyBorder="1" applyAlignment="1">
      <alignment horizontal="left"/>
    </xf>
    <xf numFmtId="0" fontId="4" fillId="0" borderId="16" xfId="0" applyFont="1" applyBorder="1"/>
    <xf numFmtId="0" fontId="4" fillId="0" borderId="18" xfId="0" applyFont="1" applyBorder="1"/>
    <xf numFmtId="0" fontId="4" fillId="0" borderId="20" xfId="0" applyFont="1" applyBorder="1"/>
    <xf numFmtId="0" fontId="4" fillId="0" borderId="22" xfId="0" applyFont="1" applyBorder="1"/>
    <xf numFmtId="0" fontId="4" fillId="0" borderId="24" xfId="0" applyFont="1" applyBorder="1"/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5" borderId="0" xfId="0" applyFill="1"/>
    <xf numFmtId="0" fontId="11" fillId="0" borderId="0" xfId="0" applyFont="1"/>
    <xf numFmtId="0" fontId="11" fillId="0" borderId="0" xfId="0" applyFont="1" applyAlignment="1">
      <alignment vertical="center"/>
    </xf>
    <xf numFmtId="3" fontId="13" fillId="4" borderId="1" xfId="0" applyNumberFormat="1" applyFont="1" applyFill="1" applyBorder="1" applyAlignment="1">
      <alignment horizontal="right" vertical="center" wrapText="1"/>
    </xf>
    <xf numFmtId="3" fontId="13" fillId="4" borderId="4" xfId="0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7" fillId="0" borderId="0" xfId="0" applyFont="1"/>
    <xf numFmtId="0" fontId="9" fillId="11" borderId="46" xfId="0" applyFont="1" applyFill="1" applyBorder="1" applyAlignment="1">
      <alignment horizontal="left" vertical="center" wrapText="1"/>
    </xf>
    <xf numFmtId="0" fontId="9" fillId="11" borderId="48" xfId="0" applyFont="1" applyFill="1" applyBorder="1" applyAlignment="1">
      <alignment horizontal="left" vertical="center" wrapText="1"/>
    </xf>
    <xf numFmtId="0" fontId="9" fillId="11" borderId="47" xfId="0" applyFont="1" applyFill="1" applyBorder="1" applyAlignment="1">
      <alignment horizontal="left" vertical="center" wrapText="1"/>
    </xf>
    <xf numFmtId="0" fontId="9" fillId="11" borderId="4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3" fillId="4" borderId="1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37" xfId="0" applyFont="1" applyFill="1" applyBorder="1" applyAlignment="1">
      <alignment horizontal="left" vertical="center"/>
    </xf>
    <xf numFmtId="0" fontId="13" fillId="4" borderId="40" xfId="0" applyFont="1" applyFill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3" fontId="7" fillId="0" borderId="42" xfId="0" applyNumberFormat="1" applyFont="1" applyBorder="1" applyAlignment="1">
      <alignment horizontal="center" vertical="center"/>
    </xf>
    <xf numFmtId="4" fontId="8" fillId="0" borderId="54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13" fillId="5" borderId="0" xfId="0" applyFont="1" applyFill="1" applyAlignment="1">
      <alignment horizontal="left" vertical="center"/>
    </xf>
    <xf numFmtId="4" fontId="1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/>
    <xf numFmtId="167" fontId="13" fillId="3" borderId="3" xfId="1" applyNumberFormat="1" applyFont="1" applyFill="1" applyBorder="1" applyAlignment="1" applyProtection="1">
      <alignment horizontal="right" vertical="center" wrapText="1"/>
      <protection locked="0"/>
    </xf>
    <xf numFmtId="4" fontId="13" fillId="3" borderId="3" xfId="1" applyNumberFormat="1" applyFont="1" applyFill="1" applyBorder="1" applyAlignment="1" applyProtection="1">
      <alignment horizontal="right" vertical="center" wrapText="1"/>
    </xf>
    <xf numFmtId="165" fontId="13" fillId="4" borderId="1" xfId="0" applyNumberFormat="1" applyFont="1" applyFill="1" applyBorder="1" applyAlignment="1">
      <alignment horizontal="right" vertical="center" wrapText="1"/>
    </xf>
    <xf numFmtId="165" fontId="13" fillId="4" borderId="4" xfId="0" applyNumberFormat="1" applyFont="1" applyFill="1" applyBorder="1" applyAlignment="1">
      <alignment horizontal="right" vertical="center" wrapText="1"/>
    </xf>
    <xf numFmtId="0" fontId="22" fillId="0" borderId="4" xfId="0" applyFont="1" applyBorder="1" applyAlignment="1">
      <alignment wrapText="1"/>
    </xf>
    <xf numFmtId="0" fontId="22" fillId="0" borderId="5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0" fillId="22" borderId="9" xfId="0" applyFill="1" applyBorder="1" applyAlignment="1">
      <alignment horizontal="center"/>
    </xf>
    <xf numFmtId="0" fontId="0" fillId="22" borderId="10" xfId="0" applyFill="1" applyBorder="1" applyAlignment="1">
      <alignment horizontal="center"/>
    </xf>
    <xf numFmtId="0" fontId="0" fillId="22" borderId="57" xfId="0" applyFill="1" applyBorder="1" applyAlignment="1">
      <alignment horizontal="center"/>
    </xf>
    <xf numFmtId="0" fontId="0" fillId="23" borderId="9" xfId="0" applyFill="1" applyBorder="1" applyAlignment="1">
      <alignment horizontal="center"/>
    </xf>
    <xf numFmtId="0" fontId="0" fillId="23" borderId="10" xfId="0" applyFill="1" applyBorder="1" applyAlignment="1">
      <alignment horizontal="center"/>
    </xf>
    <xf numFmtId="0" fontId="0" fillId="23" borderId="24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2" borderId="44" xfId="0" applyFill="1" applyBorder="1" applyAlignment="1">
      <alignment horizontal="center"/>
    </xf>
    <xf numFmtId="0" fontId="0" fillId="22" borderId="45" xfId="0" applyFill="1" applyBorder="1" applyAlignment="1">
      <alignment horizontal="center"/>
    </xf>
    <xf numFmtId="0" fontId="0" fillId="22" borderId="7" xfId="0" applyFill="1" applyBorder="1" applyAlignment="1">
      <alignment horizontal="center"/>
    </xf>
    <xf numFmtId="0" fontId="0" fillId="22" borderId="3" xfId="0" applyFill="1" applyBorder="1" applyAlignment="1">
      <alignment horizontal="center"/>
    </xf>
    <xf numFmtId="0" fontId="0" fillId="22" borderId="23" xfId="0" applyFill="1" applyBorder="1" applyAlignment="1">
      <alignment horizontal="center"/>
    </xf>
    <xf numFmtId="0" fontId="0" fillId="0" borderId="38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2" borderId="8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2" borderId="16" xfId="0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wrapText="1"/>
    </xf>
    <xf numFmtId="0" fontId="0" fillId="0" borderId="1" xfId="0" applyBorder="1" applyAlignment="1">
      <alignment wrapText="1"/>
    </xf>
    <xf numFmtId="0" fontId="0" fillId="22" borderId="12" xfId="0" applyFill="1" applyBorder="1" applyAlignment="1">
      <alignment horizontal="center"/>
    </xf>
    <xf numFmtId="0" fontId="0" fillId="0" borderId="61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4" xfId="0" applyBorder="1" applyAlignment="1">
      <alignment horizontal="center"/>
    </xf>
    <xf numFmtId="0" fontId="22" fillId="22" borderId="51" xfId="0" applyFont="1" applyFill="1" applyBorder="1" applyAlignment="1">
      <alignment horizontal="left"/>
    </xf>
    <xf numFmtId="0" fontId="22" fillId="22" borderId="4" xfId="0" applyFont="1" applyFill="1" applyBorder="1" applyAlignment="1">
      <alignment horizontal="left"/>
    </xf>
    <xf numFmtId="0" fontId="22" fillId="22" borderId="1" xfId="0" applyFont="1" applyFill="1" applyBorder="1" applyAlignment="1">
      <alignment horizontal="left"/>
    </xf>
    <xf numFmtId="0" fontId="30" fillId="5" borderId="0" xfId="11" applyFont="1" applyFill="1" applyBorder="1" applyProtection="1"/>
    <xf numFmtId="0" fontId="31" fillId="5" borderId="0" xfId="4" applyFont="1" applyFill="1" applyAlignment="1" applyProtection="1">
      <alignment horizontal="center"/>
      <protection locked="0"/>
    </xf>
    <xf numFmtId="0" fontId="11" fillId="5" borderId="0" xfId="0" applyFont="1" applyFill="1"/>
    <xf numFmtId="0" fontId="33" fillId="5" borderId="0" xfId="5" applyFont="1" applyFill="1"/>
    <xf numFmtId="0" fontId="12" fillId="6" borderId="5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0" fontId="11" fillId="5" borderId="0" xfId="0" applyFont="1" applyFill="1" applyAlignment="1">
      <alignment vertical="top"/>
    </xf>
    <xf numFmtId="0" fontId="11" fillId="20" borderId="1" xfId="14" applyFont="1" applyBorder="1" applyAlignment="1" applyProtection="1">
      <alignment horizontal="center" vertical="top"/>
    </xf>
    <xf numFmtId="0" fontId="11" fillId="7" borderId="1" xfId="14" applyFont="1" applyFill="1" applyBorder="1" applyAlignment="1" applyProtection="1">
      <alignment horizontal="center" vertical="top" wrapText="1"/>
    </xf>
    <xf numFmtId="0" fontId="11" fillId="20" borderId="1" xfId="14" applyFont="1" applyBorder="1" applyAlignment="1" applyProtection="1">
      <alignment horizontal="center" vertical="top" wrapText="1"/>
    </xf>
    <xf numFmtId="0" fontId="32" fillId="24" borderId="6" xfId="12" applyFont="1" applyFill="1" applyBorder="1" applyAlignment="1" applyProtection="1">
      <alignment vertical="top"/>
    </xf>
    <xf numFmtId="0" fontId="32" fillId="25" borderId="6" xfId="12" applyFont="1" applyFill="1" applyBorder="1" applyAlignment="1" applyProtection="1">
      <alignment vertical="top"/>
    </xf>
    <xf numFmtId="164" fontId="11" fillId="14" borderId="62" xfId="3" applyNumberFormat="1" applyFont="1" applyFill="1" applyBorder="1" applyAlignment="1" applyProtection="1">
      <alignment vertical="top"/>
      <protection locked="0"/>
    </xf>
    <xf numFmtId="168" fontId="11" fillId="14" borderId="62" xfId="2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9" fontId="11" fillId="0" borderId="1" xfId="2" applyFont="1" applyBorder="1" applyAlignment="1" applyProtection="1">
      <alignment horizontal="center" vertical="top"/>
      <protection locked="0"/>
    </xf>
    <xf numFmtId="0" fontId="33" fillId="5" borderId="0" xfId="5" applyFont="1" applyFill="1" applyAlignment="1">
      <alignment vertical="top"/>
    </xf>
    <xf numFmtId="0" fontId="36" fillId="0" borderId="0" xfId="0" applyFont="1"/>
    <xf numFmtId="0" fontId="13" fillId="26" borderId="1" xfId="0" applyFont="1" applyFill="1" applyBorder="1" applyAlignment="1">
      <alignment vertical="center"/>
    </xf>
    <xf numFmtId="0" fontId="13" fillId="26" borderId="1" xfId="0" applyFont="1" applyFill="1" applyBorder="1" applyAlignment="1">
      <alignment vertical="center" wrapText="1"/>
    </xf>
    <xf numFmtId="3" fontId="13" fillId="26" borderId="1" xfId="0" applyNumberFormat="1" applyFont="1" applyFill="1" applyBorder="1" applyAlignment="1">
      <alignment horizontal="right" vertical="center" wrapText="1"/>
    </xf>
    <xf numFmtId="164" fontId="21" fillId="13" borderId="23" xfId="1" applyFont="1" applyFill="1" applyBorder="1" applyAlignment="1">
      <alignment horizontal="center" vertical="center"/>
    </xf>
    <xf numFmtId="0" fontId="13" fillId="26" borderId="1" xfId="0" applyFont="1" applyFill="1" applyBorder="1" applyAlignment="1">
      <alignment horizontal="left" vertical="center" wrapText="1"/>
    </xf>
    <xf numFmtId="165" fontId="13" fillId="26" borderId="1" xfId="0" applyNumberFormat="1" applyFont="1" applyFill="1" applyBorder="1" applyAlignment="1">
      <alignment horizontal="right" vertical="center" wrapText="1"/>
    </xf>
    <xf numFmtId="0" fontId="13" fillId="26" borderId="1" xfId="0" applyFont="1" applyFill="1" applyBorder="1" applyAlignment="1">
      <alignment horizontal="left" vertical="center"/>
    </xf>
    <xf numFmtId="0" fontId="13" fillId="26" borderId="1" xfId="0" applyFont="1" applyFill="1" applyBorder="1" applyAlignment="1">
      <alignment horizontal="right" vertical="center"/>
    </xf>
    <xf numFmtId="165" fontId="13" fillId="26" borderId="1" xfId="10" applyNumberFormat="1" applyFont="1" applyFill="1" applyBorder="1" applyAlignment="1">
      <alignment horizontal="right" vertical="center"/>
    </xf>
    <xf numFmtId="165" fontId="13" fillId="26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0" fontId="14" fillId="4" borderId="1" xfId="6" applyFont="1" applyFill="1" applyBorder="1" applyAlignment="1">
      <alignment horizontal="left" vertical="center"/>
    </xf>
    <xf numFmtId="3" fontId="14" fillId="4" borderId="1" xfId="6" applyNumberFormat="1" applyFont="1" applyFill="1" applyBorder="1" applyAlignment="1">
      <alignment horizontal="right" vertical="center"/>
    </xf>
    <xf numFmtId="165" fontId="14" fillId="4" borderId="1" xfId="6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/>
    </xf>
    <xf numFmtId="3" fontId="13" fillId="4" borderId="3" xfId="0" applyNumberFormat="1" applyFont="1" applyFill="1" applyBorder="1" applyAlignment="1">
      <alignment horizontal="right" vertical="center" wrapText="1"/>
    </xf>
    <xf numFmtId="165" fontId="13" fillId="4" borderId="3" xfId="0" applyNumberFormat="1" applyFont="1" applyFill="1" applyBorder="1" applyAlignment="1">
      <alignment horizontal="right" vertical="center" wrapText="1"/>
    </xf>
    <xf numFmtId="0" fontId="8" fillId="4" borderId="32" xfId="0" applyFont="1" applyFill="1" applyBorder="1" applyAlignment="1">
      <alignment horizontal="left" vertical="center"/>
    </xf>
    <xf numFmtId="166" fontId="8" fillId="4" borderId="32" xfId="10" applyNumberFormat="1" applyFont="1" applyFill="1" applyBorder="1" applyAlignment="1">
      <alignment vertical="center"/>
    </xf>
    <xf numFmtId="165" fontId="8" fillId="4" borderId="35" xfId="0" applyNumberFormat="1" applyFont="1" applyFill="1" applyBorder="1" applyAlignment="1">
      <alignment horizontal="right" vertical="center"/>
    </xf>
    <xf numFmtId="0" fontId="8" fillId="4" borderId="33" xfId="0" applyFont="1" applyFill="1" applyBorder="1" applyAlignment="1">
      <alignment horizontal="left" vertical="center"/>
    </xf>
    <xf numFmtId="0" fontId="14" fillId="4" borderId="39" xfId="6" applyFont="1" applyFill="1" applyBorder="1" applyAlignment="1">
      <alignment horizontal="left" vertical="center"/>
    </xf>
    <xf numFmtId="0" fontId="14" fillId="4" borderId="38" xfId="6" applyFont="1" applyFill="1" applyBorder="1" applyAlignment="1">
      <alignment horizontal="left" vertical="center"/>
    </xf>
    <xf numFmtId="0" fontId="13" fillId="4" borderId="36" xfId="0" applyFont="1" applyFill="1" applyBorder="1" applyAlignment="1">
      <alignment horizontal="left" vertical="center"/>
    </xf>
    <xf numFmtId="0" fontId="14" fillId="26" borderId="38" xfId="6" applyFont="1" applyFill="1" applyBorder="1" applyAlignment="1">
      <alignment horizontal="left" vertical="center"/>
    </xf>
    <xf numFmtId="0" fontId="14" fillId="26" borderId="1" xfId="6" applyFont="1" applyFill="1" applyBorder="1" applyAlignment="1">
      <alignment horizontal="left" vertical="center"/>
    </xf>
    <xf numFmtId="0" fontId="13" fillId="8" borderId="36" xfId="0" applyFont="1" applyFill="1" applyBorder="1" applyAlignment="1">
      <alignment horizontal="left" vertical="center"/>
    </xf>
    <xf numFmtId="0" fontId="13" fillId="8" borderId="3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left" vertical="center"/>
    </xf>
    <xf numFmtId="0" fontId="13" fillId="8" borderId="37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0" fontId="13" fillId="27" borderId="37" xfId="0" applyFont="1" applyFill="1" applyBorder="1" applyAlignment="1">
      <alignment horizontal="left" vertical="center"/>
    </xf>
    <xf numFmtId="0" fontId="13" fillId="27" borderId="1" xfId="0" applyFont="1" applyFill="1" applyBorder="1" applyAlignment="1">
      <alignment horizontal="left" vertical="center" wrapText="1"/>
    </xf>
    <xf numFmtId="0" fontId="13" fillId="27" borderId="1" xfId="0" applyFont="1" applyFill="1" applyBorder="1" applyAlignment="1">
      <alignment horizontal="left" vertical="center"/>
    </xf>
    <xf numFmtId="0" fontId="12" fillId="17" borderId="63" xfId="0" applyFont="1" applyFill="1" applyBorder="1" applyAlignment="1">
      <alignment horizontal="center" vertical="center" wrapText="1"/>
    </xf>
    <xf numFmtId="0" fontId="12" fillId="16" borderId="64" xfId="0" applyFont="1" applyFill="1" applyBorder="1" applyAlignment="1">
      <alignment horizontal="left" vertical="center" wrapText="1"/>
    </xf>
    <xf numFmtId="0" fontId="11" fillId="0" borderId="46" xfId="0" applyFont="1" applyBorder="1" applyAlignment="1">
      <alignment horizontal="left"/>
    </xf>
    <xf numFmtId="0" fontId="23" fillId="0" borderId="47" xfId="0" applyFont="1" applyBorder="1" applyAlignment="1">
      <alignment horizontal="left" vertical="center"/>
    </xf>
    <xf numFmtId="0" fontId="11" fillId="0" borderId="47" xfId="0" applyFont="1" applyBorder="1" applyAlignment="1">
      <alignment horizontal="left"/>
    </xf>
    <xf numFmtId="0" fontId="11" fillId="0" borderId="41" xfId="0" applyFont="1" applyBorder="1"/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37" fillId="0" borderId="48" xfId="0" applyFont="1" applyBorder="1" applyAlignment="1">
      <alignment horizontal="center" vertical="center" wrapText="1"/>
    </xf>
    <xf numFmtId="3" fontId="14" fillId="26" borderId="1" xfId="6" applyNumberFormat="1" applyFont="1" applyFill="1" applyBorder="1" applyAlignment="1">
      <alignment horizontal="right" vertical="center"/>
    </xf>
    <xf numFmtId="165" fontId="14" fillId="26" borderId="1" xfId="6" applyNumberFormat="1" applyFont="1" applyFill="1" applyBorder="1" applyAlignment="1">
      <alignment horizontal="right" vertical="center"/>
    </xf>
    <xf numFmtId="0" fontId="13" fillId="26" borderId="37" xfId="0" applyFont="1" applyFill="1" applyBorder="1" applyAlignment="1">
      <alignment horizontal="left" vertical="center"/>
    </xf>
    <xf numFmtId="0" fontId="13" fillId="26" borderId="3" xfId="0" applyFont="1" applyFill="1" applyBorder="1" applyAlignment="1">
      <alignment horizontal="left" vertical="center" wrapText="1"/>
    </xf>
    <xf numFmtId="0" fontId="13" fillId="27" borderId="3" xfId="0" applyFont="1" applyFill="1" applyBorder="1" applyAlignment="1">
      <alignment horizontal="left" vertical="center" wrapText="1"/>
    </xf>
    <xf numFmtId="9" fontId="13" fillId="8" borderId="6" xfId="2" applyFont="1" applyFill="1" applyBorder="1" applyAlignment="1">
      <alignment horizontal="center" vertical="center" wrapText="1"/>
    </xf>
    <xf numFmtId="9" fontId="13" fillId="8" borderId="5" xfId="2" applyFont="1" applyFill="1" applyBorder="1" applyAlignment="1">
      <alignment horizontal="center" vertical="center" wrapText="1"/>
    </xf>
    <xf numFmtId="9" fontId="13" fillId="27" borderId="5" xfId="2" applyFont="1" applyFill="1" applyBorder="1" applyAlignment="1">
      <alignment horizontal="center" vertical="center" wrapText="1"/>
    </xf>
    <xf numFmtId="0" fontId="21" fillId="11" borderId="3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38" fillId="6" borderId="5" xfId="0" applyFont="1" applyFill="1" applyBorder="1" applyAlignment="1">
      <alignment horizontal="center" wrapText="1"/>
    </xf>
    <xf numFmtId="0" fontId="1" fillId="5" borderId="0" xfId="14" applyFill="1" applyBorder="1" applyAlignment="1" applyProtection="1"/>
    <xf numFmtId="0" fontId="6" fillId="5" borderId="0" xfId="4" applyFill="1" applyAlignment="1" applyProtection="1">
      <alignment horizontal="center"/>
      <protection locked="0"/>
    </xf>
    <xf numFmtId="0" fontId="6" fillId="5" borderId="0" xfId="4" applyFill="1" applyProtection="1">
      <protection locked="0"/>
    </xf>
    <xf numFmtId="0" fontId="6" fillId="0" borderId="0" xfId="4" applyFill="1" applyAlignment="1" applyProtection="1">
      <alignment horizontal="left"/>
      <protection locked="0"/>
    </xf>
    <xf numFmtId="0" fontId="27" fillId="5" borderId="0" xfId="11" applyFill="1" applyBorder="1" applyProtection="1"/>
    <xf numFmtId="0" fontId="0" fillId="5" borderId="0" xfId="0" applyFill="1" applyAlignment="1">
      <alignment horizontal="center" vertical="center"/>
    </xf>
    <xf numFmtId="164" fontId="9" fillId="13" borderId="65" xfId="1" applyFont="1" applyFill="1" applyBorder="1" applyAlignment="1" applyProtection="1">
      <alignment vertical="center"/>
      <protection locked="0"/>
    </xf>
    <xf numFmtId="164" fontId="9" fillId="13" borderId="3" xfId="1" applyFont="1" applyFill="1" applyBorder="1" applyAlignment="1" applyProtection="1">
      <alignment horizontal="center" vertical="center"/>
      <protection locked="0"/>
    </xf>
    <xf numFmtId="0" fontId="39" fillId="24" borderId="1" xfId="12" applyFont="1" applyFill="1" applyBorder="1" applyAlignment="1" applyProtection="1">
      <alignment vertical="center"/>
    </xf>
    <xf numFmtId="0" fontId="38" fillId="6" borderId="1" xfId="0" applyFont="1" applyFill="1" applyBorder="1" applyAlignment="1">
      <alignment horizontal="center" wrapText="1"/>
    </xf>
    <xf numFmtId="0" fontId="39" fillId="24" borderId="1" xfId="12" applyFont="1" applyFill="1" applyBorder="1" applyAlignment="1" applyProtection="1">
      <alignment vertical="top"/>
    </xf>
    <xf numFmtId="169" fontId="0" fillId="29" borderId="1" xfId="3" applyNumberFormat="1" applyFont="1" applyFill="1" applyBorder="1" applyAlignment="1" applyProtection="1">
      <alignment vertical="top"/>
      <protection locked="0"/>
    </xf>
    <xf numFmtId="170" fontId="0" fillId="29" borderId="1" xfId="3" applyNumberFormat="1" applyFont="1" applyFill="1" applyBorder="1" applyAlignment="1" applyProtection="1">
      <alignment horizontal="center" vertical="top"/>
      <protection locked="0"/>
    </xf>
    <xf numFmtId="169" fontId="0" fillId="29" borderId="1" xfId="3" applyNumberFormat="1" applyFont="1" applyFill="1" applyBorder="1" applyAlignment="1" applyProtection="1">
      <alignment horizontal="left" vertical="top" wrapText="1"/>
      <protection locked="0"/>
    </xf>
    <xf numFmtId="0" fontId="19" fillId="9" borderId="46" xfId="0" applyFont="1" applyFill="1" applyBorder="1" applyAlignment="1">
      <alignment horizontal="center" vertical="center" wrapText="1"/>
    </xf>
    <xf numFmtId="0" fontId="19" fillId="9" borderId="47" xfId="0" applyFont="1" applyFill="1" applyBorder="1" applyAlignment="1">
      <alignment horizontal="center" vertical="center" wrapText="1"/>
    </xf>
    <xf numFmtId="0" fontId="19" fillId="9" borderId="41" xfId="0" applyFont="1" applyFill="1" applyBorder="1" applyAlignment="1">
      <alignment horizontal="center" vertical="center" wrapText="1"/>
    </xf>
    <xf numFmtId="3" fontId="0" fillId="8" borderId="4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0" fontId="20" fillId="10" borderId="46" xfId="0" applyFont="1" applyFill="1" applyBorder="1" applyAlignment="1">
      <alignment horizontal="center" vertical="center" wrapText="1"/>
    </xf>
    <xf numFmtId="0" fontId="20" fillId="10" borderId="41" xfId="0" applyFont="1" applyFill="1" applyBorder="1" applyAlignment="1">
      <alignment horizontal="center" vertical="center" wrapText="1"/>
    </xf>
    <xf numFmtId="0" fontId="22" fillId="21" borderId="34" xfId="0" applyFont="1" applyFill="1" applyBorder="1" applyAlignment="1">
      <alignment horizontal="center" vertical="center"/>
    </xf>
    <xf numFmtId="0" fontId="22" fillId="21" borderId="50" xfId="0" applyFont="1" applyFill="1" applyBorder="1" applyAlignment="1">
      <alignment horizontal="center" vertical="center"/>
    </xf>
    <xf numFmtId="0" fontId="22" fillId="22" borderId="43" xfId="0" applyFont="1" applyFill="1" applyBorder="1" applyAlignment="1">
      <alignment horizontal="center"/>
    </xf>
    <xf numFmtId="0" fontId="22" fillId="22" borderId="44" xfId="0" applyFont="1" applyFill="1" applyBorder="1" applyAlignment="1">
      <alignment horizontal="center"/>
    </xf>
    <xf numFmtId="0" fontId="22" fillId="22" borderId="49" xfId="0" applyFont="1" applyFill="1" applyBorder="1" applyAlignment="1">
      <alignment horizontal="center"/>
    </xf>
    <xf numFmtId="0" fontId="22" fillId="23" borderId="43" xfId="0" applyFont="1" applyFill="1" applyBorder="1" applyAlignment="1">
      <alignment horizontal="center"/>
    </xf>
    <xf numFmtId="0" fontId="22" fillId="23" borderId="44" xfId="0" applyFont="1" applyFill="1" applyBorder="1" applyAlignment="1">
      <alignment horizontal="center"/>
    </xf>
    <xf numFmtId="0" fontId="22" fillId="23" borderId="45" xfId="0" applyFont="1" applyFill="1" applyBorder="1" applyAlignment="1">
      <alignment horizontal="center"/>
    </xf>
    <xf numFmtId="0" fontId="12" fillId="6" borderId="5" xfId="13" applyFont="1" applyFill="1" applyBorder="1" applyAlignment="1" applyProtection="1">
      <alignment horizontal="center" vertical="center"/>
    </xf>
    <xf numFmtId="0" fontId="12" fillId="6" borderId="12" xfId="13" applyFont="1" applyFill="1" applyBorder="1" applyAlignment="1" applyProtection="1">
      <alignment horizontal="center" vertical="center"/>
    </xf>
    <xf numFmtId="0" fontId="34" fillId="5" borderId="0" xfId="5" quotePrefix="1" applyFont="1" applyFill="1" applyAlignment="1" applyProtection="1">
      <alignment horizontal="left" vertical="top" wrapText="1"/>
      <protection locked="0"/>
    </xf>
    <xf numFmtId="0" fontId="34" fillId="5" borderId="0" xfId="5" applyFont="1" applyFill="1" applyAlignment="1" applyProtection="1">
      <alignment horizontal="left" vertical="top" wrapText="1"/>
      <protection locked="0"/>
    </xf>
    <xf numFmtId="0" fontId="13" fillId="27" borderId="66" xfId="0" applyFont="1" applyFill="1" applyBorder="1" applyAlignment="1">
      <alignment horizontal="left" vertical="center"/>
    </xf>
    <xf numFmtId="0" fontId="13" fillId="27" borderId="2" xfId="0" applyFont="1" applyFill="1" applyBorder="1" applyAlignment="1">
      <alignment horizontal="left" vertical="center" wrapText="1"/>
    </xf>
    <xf numFmtId="0" fontId="13" fillId="27" borderId="67" xfId="0" applyFont="1" applyFill="1" applyBorder="1" applyAlignment="1">
      <alignment horizontal="left" vertical="center" wrapText="1"/>
    </xf>
    <xf numFmtId="0" fontId="13" fillId="27" borderId="2" xfId="0" applyFont="1" applyFill="1" applyBorder="1" applyAlignment="1">
      <alignment horizontal="left" vertical="center"/>
    </xf>
    <xf numFmtId="9" fontId="13" fillId="27" borderId="68" xfId="2" applyFont="1" applyFill="1" applyBorder="1" applyAlignment="1">
      <alignment horizontal="center" vertical="center" wrapText="1"/>
    </xf>
    <xf numFmtId="3" fontId="0" fillId="8" borderId="67" xfId="0" applyNumberFormat="1" applyFill="1" applyBorder="1" applyAlignment="1">
      <alignment horizontal="center" vertical="center"/>
    </xf>
    <xf numFmtId="164" fontId="9" fillId="13" borderId="2" xfId="1" applyFont="1" applyFill="1" applyBorder="1" applyAlignment="1" applyProtection="1">
      <alignment horizontal="center" vertical="center"/>
      <protection locked="0"/>
    </xf>
    <xf numFmtId="164" fontId="21" fillId="13" borderId="69" xfId="1" applyFont="1" applyFill="1" applyBorder="1" applyAlignment="1">
      <alignment horizontal="center" vertical="center"/>
    </xf>
    <xf numFmtId="0" fontId="14" fillId="8" borderId="70" xfId="6" applyFont="1" applyFill="1" applyBorder="1" applyAlignment="1">
      <alignment horizontal="left" vertical="center"/>
    </xf>
    <xf numFmtId="0" fontId="14" fillId="8" borderId="15" xfId="6" applyFont="1" applyFill="1" applyBorder="1" applyAlignment="1">
      <alignment horizontal="left" vertical="center"/>
    </xf>
    <xf numFmtId="9" fontId="14" fillId="8" borderId="71" xfId="2" applyFont="1" applyFill="1" applyBorder="1" applyAlignment="1" applyProtection="1">
      <alignment horizontal="center" vertical="center"/>
    </xf>
    <xf numFmtId="3" fontId="0" fillId="8" borderId="72" xfId="0" applyNumberFormat="1" applyFill="1" applyBorder="1" applyAlignment="1">
      <alignment horizontal="center" vertical="center"/>
    </xf>
    <xf numFmtId="164" fontId="21" fillId="13" borderId="20" xfId="1" applyFont="1" applyFill="1" applyBorder="1" applyAlignment="1">
      <alignment horizontal="center" vertical="center"/>
    </xf>
    <xf numFmtId="0" fontId="14" fillId="27" borderId="73" xfId="6" applyFont="1" applyFill="1" applyBorder="1" applyAlignment="1">
      <alignment horizontal="left" vertical="center"/>
    </xf>
    <xf numFmtId="0" fontId="14" fillId="27" borderId="2" xfId="6" applyFont="1" applyFill="1" applyBorder="1" applyAlignment="1">
      <alignment horizontal="left" vertical="center"/>
    </xf>
    <xf numFmtId="9" fontId="14" fillId="27" borderId="68" xfId="2" applyFont="1" applyFill="1" applyBorder="1" applyAlignment="1" applyProtection="1">
      <alignment horizontal="center" vertical="center"/>
    </xf>
    <xf numFmtId="0" fontId="14" fillId="8" borderId="74" xfId="6" applyFont="1" applyFill="1" applyBorder="1" applyAlignment="1">
      <alignment horizontal="left" vertical="center"/>
    </xf>
    <xf numFmtId="0" fontId="13" fillId="8" borderId="14" xfId="0" applyFont="1" applyFill="1" applyBorder="1" applyAlignment="1">
      <alignment horizontal="left" vertical="center" wrapText="1"/>
    </xf>
    <xf numFmtId="0" fontId="13" fillId="8" borderId="14" xfId="0" applyFont="1" applyFill="1" applyBorder="1" applyAlignment="1">
      <alignment horizontal="left" vertical="center"/>
    </xf>
    <xf numFmtId="9" fontId="13" fillId="8" borderId="75" xfId="2" applyFont="1" applyFill="1" applyBorder="1" applyAlignment="1" applyProtection="1">
      <alignment horizontal="center" vertical="center" wrapText="1"/>
    </xf>
    <xf numFmtId="3" fontId="0" fillId="28" borderId="14" xfId="0" applyNumberFormat="1" applyFill="1" applyBorder="1" applyAlignment="1">
      <alignment horizontal="center" vertical="center"/>
    </xf>
    <xf numFmtId="164" fontId="21" fillId="13" borderId="22" xfId="1" applyFont="1" applyFill="1" applyBorder="1" applyAlignment="1">
      <alignment horizontal="center" vertical="center"/>
    </xf>
    <xf numFmtId="0" fontId="13" fillId="27" borderId="76" xfId="0" applyFont="1" applyFill="1" applyBorder="1" applyAlignment="1">
      <alignment horizontal="left" vertical="center"/>
    </xf>
    <xf numFmtId="0" fontId="13" fillId="27" borderId="15" xfId="0" applyFont="1" applyFill="1" applyBorder="1" applyAlignment="1">
      <alignment horizontal="left" vertical="center" wrapText="1"/>
    </xf>
    <xf numFmtId="0" fontId="13" fillId="27" borderId="15" xfId="0" applyFont="1" applyFill="1" applyBorder="1" applyAlignment="1">
      <alignment horizontal="left" vertical="center"/>
    </xf>
    <xf numFmtId="9" fontId="13" fillId="27" borderId="15" xfId="2" applyFont="1" applyFill="1" applyBorder="1" applyAlignment="1" applyProtection="1">
      <alignment horizontal="center" vertical="center" wrapText="1"/>
    </xf>
    <xf numFmtId="0" fontId="13" fillId="8" borderId="66" xfId="0" applyFont="1" applyFill="1" applyBorder="1" applyAlignment="1">
      <alignment horizontal="left" vertical="center"/>
    </xf>
    <xf numFmtId="0" fontId="13" fillId="8" borderId="2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/>
    </xf>
    <xf numFmtId="9" fontId="13" fillId="8" borderId="2" xfId="2" applyFont="1" applyFill="1" applyBorder="1" applyAlignment="1" applyProtection="1">
      <alignment horizontal="center" vertical="center" wrapText="1"/>
    </xf>
    <xf numFmtId="0" fontId="13" fillId="27" borderId="14" xfId="0" applyFont="1" applyFill="1" applyBorder="1" applyAlignment="1">
      <alignment horizontal="left" vertical="center"/>
    </xf>
    <xf numFmtId="9" fontId="13" fillId="27" borderId="14" xfId="0" applyNumberFormat="1" applyFont="1" applyFill="1" applyBorder="1" applyAlignment="1">
      <alignment horizontal="center" vertical="center"/>
    </xf>
    <xf numFmtId="0" fontId="13" fillId="27" borderId="14" xfId="0" applyFont="1" applyFill="1" applyBorder="1" applyAlignment="1">
      <alignment horizontal="center" vertical="center"/>
    </xf>
    <xf numFmtId="0" fontId="14" fillId="8" borderId="14" xfId="6" applyFont="1" applyFill="1" applyBorder="1" applyAlignment="1">
      <alignment horizontal="left" vertical="center"/>
    </xf>
    <xf numFmtId="0" fontId="13" fillId="8" borderId="14" xfId="0" applyFont="1" applyFill="1" applyBorder="1" applyAlignment="1">
      <alignment vertical="center" wrapText="1"/>
    </xf>
    <xf numFmtId="0" fontId="13" fillId="8" borderId="14" xfId="0" applyFont="1" applyFill="1" applyBorder="1" applyAlignment="1">
      <alignment vertical="center"/>
    </xf>
    <xf numFmtId="9" fontId="13" fillId="8" borderId="14" xfId="0" applyNumberFormat="1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4" fillId="27" borderId="14" xfId="6" applyFont="1" applyFill="1" applyBorder="1" applyAlignment="1">
      <alignment horizontal="left" vertical="center"/>
    </xf>
    <xf numFmtId="0" fontId="13" fillId="27" borderId="14" xfId="0" applyFont="1" applyFill="1" applyBorder="1" applyAlignment="1">
      <alignment vertical="center" wrapText="1"/>
    </xf>
    <xf numFmtId="0" fontId="13" fillId="27" borderId="14" xfId="0" applyFont="1" applyFill="1" applyBorder="1" applyAlignment="1">
      <alignment vertical="center"/>
    </xf>
    <xf numFmtId="3" fontId="26" fillId="12" borderId="77" xfId="0" applyNumberFormat="1" applyFont="1" applyFill="1" applyBorder="1" applyAlignment="1">
      <alignment horizontal="center" vertical="center"/>
    </xf>
    <xf numFmtId="164" fontId="21" fillId="13" borderId="78" xfId="1" applyFont="1" applyFill="1" applyBorder="1" applyAlignment="1">
      <alignment horizontal="center" vertical="center"/>
    </xf>
    <xf numFmtId="164" fontId="21" fillId="15" borderId="46" xfId="1" applyFont="1" applyFill="1" applyBorder="1" applyAlignment="1" applyProtection="1">
      <alignment vertical="center"/>
      <protection locked="0"/>
    </xf>
    <xf numFmtId="164" fontId="21" fillId="14" borderId="26" xfId="1" applyFont="1" applyFill="1" applyBorder="1" applyAlignment="1" applyProtection="1">
      <alignment horizontal="center" vertical="center"/>
      <protection locked="0"/>
    </xf>
    <xf numFmtId="164" fontId="21" fillId="13" borderId="27" xfId="1" applyFont="1" applyFill="1" applyBorder="1" applyAlignment="1">
      <alignment horizontal="center" vertical="center"/>
    </xf>
    <xf numFmtId="164" fontId="9" fillId="13" borderId="68" xfId="1" applyFont="1" applyFill="1" applyBorder="1" applyAlignment="1" applyProtection="1">
      <alignment vertical="center"/>
      <protection locked="0"/>
    </xf>
    <xf numFmtId="164" fontId="9" fillId="13" borderId="75" xfId="1" applyFont="1" applyFill="1" applyBorder="1" applyAlignment="1" applyProtection="1">
      <alignment vertical="center"/>
      <protection locked="0"/>
    </xf>
    <xf numFmtId="164" fontId="9" fillId="13" borderId="14" xfId="1" applyFont="1" applyFill="1" applyBorder="1" applyAlignment="1" applyProtection="1">
      <alignment horizontal="center" vertical="center"/>
      <protection locked="0"/>
    </xf>
    <xf numFmtId="164" fontId="25" fillId="3" borderId="34" xfId="1" applyFont="1" applyFill="1" applyBorder="1" applyAlignment="1">
      <alignment horizontal="center" vertical="center"/>
    </xf>
    <xf numFmtId="164" fontId="25" fillId="3" borderId="50" xfId="1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164" fontId="17" fillId="3" borderId="34" xfId="1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/>
    </xf>
    <xf numFmtId="164" fontId="17" fillId="3" borderId="50" xfId="1" applyFont="1" applyFill="1" applyBorder="1" applyAlignment="1">
      <alignment horizontal="center" vertical="center" wrapText="1"/>
    </xf>
  </cellXfs>
  <cellStyles count="15">
    <cellStyle name="40% - Accent5" xfId="14" builtinId="47"/>
    <cellStyle name="Accent5" xfId="13" builtinId="45"/>
    <cellStyle name="Comma" xfId="10" builtinId="3"/>
    <cellStyle name="Currency" xfId="1" builtinId="4"/>
    <cellStyle name="Currency 2" xfId="3" xr:uid="{00000000-0005-0000-0000-000004000000}"/>
    <cellStyle name="Currency 2 2" xfId="7" xr:uid="{00000000-0005-0000-0000-000005000000}"/>
    <cellStyle name="Currency 3" xfId="9" xr:uid="{00000000-0005-0000-0000-000006000000}"/>
    <cellStyle name="Explanatory Text 2" xfId="5" xr:uid="{00000000-0005-0000-0000-000007000000}"/>
    <cellStyle name="Explanatory Text 3" xfId="4" xr:uid="{00000000-0005-0000-0000-000008000000}"/>
    <cellStyle name="Heading 2" xfId="11" builtinId="17"/>
    <cellStyle name="Normal" xfId="0" builtinId="0"/>
    <cellStyle name="Normal 2" xfId="6" xr:uid="{00000000-0005-0000-0000-00000B000000}"/>
    <cellStyle name="Normal 2 2" xfId="8" xr:uid="{00000000-0005-0000-0000-00000C000000}"/>
    <cellStyle name="Output" xfId="12" builtinId="21"/>
    <cellStyle name="Percent" xfId="2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go Wessels" refreshedDate="43312.317222106481" createdVersion="5" refreshedVersion="6" minRefreshableVersion="3" recordCount="174" xr:uid="{00000000-000A-0000-FFFF-FFFF02000000}">
  <cacheSource type="worksheet">
    <worksheetSource name="Table1"/>
  </cacheSource>
  <cacheFields count="14">
    <cacheField name="Region" numFmtId="0">
      <sharedItems/>
    </cacheField>
    <cacheField name="Department" numFmtId="0">
      <sharedItems/>
    </cacheField>
    <cacheField name="Key" numFmtId="0">
      <sharedItems/>
    </cacheField>
    <cacheField name="Area" numFmtId="0">
      <sharedItems/>
    </cacheField>
    <cacheField name="Service" numFmtId="0">
      <sharedItems/>
    </cacheField>
    <cacheField name="REF NUMBER" numFmtId="0">
      <sharedItems containsSemiMixedTypes="0" containsString="0" containsNumber="1" containsInteger="1" minValue="1" maxValue="37" count="27">
        <n v="1"/>
        <n v="2"/>
        <n v="4"/>
        <n v="5"/>
        <n v="8"/>
        <n v="9"/>
        <n v="12"/>
        <n v="13"/>
        <n v="14"/>
        <n v="15"/>
        <n v="16"/>
        <n v="17"/>
        <n v="22"/>
        <n v="21"/>
        <n v="23"/>
        <n v="24"/>
        <n v="28"/>
        <n v="27"/>
        <n v="29"/>
        <n v="11"/>
        <n v="37"/>
        <n v="36"/>
        <n v="35"/>
        <n v="10"/>
        <n v="30"/>
        <n v="18"/>
        <n v="20" u="1"/>
      </sharedItems>
    </cacheField>
    <cacheField name="Decscription" numFmtId="0">
      <sharedItems/>
    </cacheField>
    <cacheField name="QTY" numFmtId="0">
      <sharedItems containsSemiMixedTypes="0" containsString="0" containsNumber="1" containsInteger="1" minValue="0" maxValue="1000"/>
    </cacheField>
    <cacheField name="FREQUENCY" numFmtId="0">
      <sharedItems/>
    </cacheField>
    <cacheField name="UNIT PRICE" numFmtId="164">
      <sharedItems containsSemiMixedTypes="0" containsString="0" containsNumber="1" containsInteger="1" minValue="0" maxValue="0"/>
    </cacheField>
    <cacheField name="Unit Management Fee" numFmtId="164">
      <sharedItems containsSemiMixedTypes="0" containsString="0" containsNumber="1" containsInteger="1" minValue="0" maxValue="0"/>
    </cacheField>
    <cacheField name="YEAR ONE Monthly Cost" numFmtId="164">
      <sharedItems containsSemiMixedTypes="0" containsString="0" containsNumber="1" containsInteger="1" minValue="0" maxValue="0"/>
    </cacheField>
    <cacheField name="YEAR ONE Monthly Management Fee" numFmtId="164">
      <sharedItems containsSemiMixedTypes="0" containsString="0" containsNumber="1" containsInteger="1" minValue="0" maxValue="0"/>
    </cacheField>
    <cacheField name="Total Cost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4">
  <r>
    <s v="Johannesburg"/>
    <s v="Corporate"/>
    <s v="JohannesburgCorporate"/>
    <s v="Airways Park"/>
    <s v="Equipment"/>
    <x v="0"/>
    <s v="Air Freshener Dispenser - White Plastic Dispenser"/>
    <n v="117"/>
    <s v="Serviced"/>
    <n v="0"/>
    <n v="0"/>
    <n v="0"/>
    <n v="0"/>
    <n v="0"/>
  </r>
  <r>
    <s v="Johannesburg"/>
    <s v="Corporate"/>
    <s v="JohannesburgCorporate"/>
    <s v="Airways Park"/>
    <s v="Equipment"/>
    <x v="1"/>
    <s v="Air Freshener Dispenser - Silver Plastic Dispenser"/>
    <n v="5"/>
    <s v="Serviced"/>
    <n v="0"/>
    <n v="0"/>
    <n v="0"/>
    <n v="0"/>
    <n v="0"/>
  </r>
  <r>
    <s v="Johannesburg"/>
    <s v="Corporate"/>
    <s v="JohannesburgCorporate"/>
    <s v="Airways Park"/>
    <s v="Equipment"/>
    <x v="2"/>
    <s v="Auto Sanitiser Dispenser - White Plastic Dispenser"/>
    <n v="105"/>
    <s v="Serviced"/>
    <n v="0"/>
    <n v="0"/>
    <n v="0"/>
    <n v="0"/>
    <n v="0"/>
  </r>
  <r>
    <s v="Johannesburg"/>
    <s v="Corporate"/>
    <s v="JohannesburgCorporate"/>
    <s v="Airways Park"/>
    <s v="Equipment"/>
    <x v="3"/>
    <s v="Auto Sanitiser Dispenser - Silver Plastic Dispenser"/>
    <n v="4"/>
    <s v="Serviced"/>
    <n v="0"/>
    <n v="0"/>
    <n v="0"/>
    <n v="0"/>
    <n v="0"/>
  </r>
  <r>
    <s v="Johannesburg"/>
    <s v="Corporate"/>
    <s v="JohannesburgCorporate"/>
    <s v="Airways Park"/>
    <s v="Equipment"/>
    <x v="4"/>
    <s v="Foam Soap Dispenser - White Plastic Dispenser"/>
    <n v="124"/>
    <s v="Installed and Maintained"/>
    <n v="0"/>
    <n v="0"/>
    <n v="0"/>
    <n v="0"/>
    <n v="0"/>
  </r>
  <r>
    <s v="Johannesburg"/>
    <s v="Corporate"/>
    <s v="JohannesburgCorporate"/>
    <s v="Airways Park"/>
    <s v="Equipment"/>
    <x v="5"/>
    <s v="Foam Soap Dispenser - Silver Plastic Dispenser"/>
    <n v="5"/>
    <s v="Installed and Maintained"/>
    <n v="0"/>
    <n v="0"/>
    <n v="0"/>
    <n v="0"/>
    <n v="0"/>
  </r>
  <r>
    <s v="Johannesburg"/>
    <s v="Corporate"/>
    <s v="JohannesburgCorporate"/>
    <s v="Airways Park"/>
    <s v="Equipment"/>
    <x v="6"/>
    <s v="Paper Cabinet - White Plastic Cabinet"/>
    <n v="124"/>
    <s v="Installed and Maintained"/>
    <n v="0"/>
    <n v="0"/>
    <n v="0"/>
    <n v="0"/>
    <n v="0"/>
  </r>
  <r>
    <s v="Johannesburg"/>
    <s v="Corporate"/>
    <s v="JohannesburgCorporate"/>
    <s v="Airways Park"/>
    <s v="Equipment"/>
    <x v="7"/>
    <s v="Paper Cabinet - Silver Plastic Cabinet"/>
    <n v="5"/>
    <s v="Installed and Maintained"/>
    <n v="0"/>
    <n v="0"/>
    <n v="0"/>
    <n v="0"/>
    <n v="0"/>
  </r>
  <r>
    <s v="Johannesburg"/>
    <s v="Corporate"/>
    <s v="JohannesburgCorporate"/>
    <s v="Airways Park"/>
    <s v="Equipment"/>
    <x v="8"/>
    <s v="Wall Bin - White Plastic Bin"/>
    <n v="123"/>
    <s v="Installed and Maintained"/>
    <n v="0"/>
    <n v="0"/>
    <n v="0"/>
    <n v="0"/>
    <n v="0"/>
  </r>
  <r>
    <s v="Johannesburg"/>
    <s v="Corporate"/>
    <s v="JohannesburgCorporate"/>
    <s v="Airways Park"/>
    <s v="Equipment"/>
    <x v="9"/>
    <s v="Wall Bin - Silver Plastic Bin"/>
    <n v="5"/>
    <s v="Installed and Maintained"/>
    <n v="0"/>
    <n v="0"/>
    <n v="0"/>
    <n v="0"/>
    <n v="0"/>
  </r>
  <r>
    <s v="Johannesburg"/>
    <s v="Corporate"/>
    <s v="JohannesburgCorporate"/>
    <s v="Airways Park"/>
    <s v="Equipment"/>
    <x v="10"/>
    <s v="Sanitary Bin - White Plastic Bin"/>
    <n v="126"/>
    <s v="Twice a Week Service"/>
    <n v="0"/>
    <n v="0"/>
    <n v="0"/>
    <n v="0"/>
    <n v="0"/>
  </r>
  <r>
    <s v="Johannesburg"/>
    <s v="Corporate"/>
    <s v="JohannesburgCorporate"/>
    <s v="Airways Park"/>
    <s v="Equipment"/>
    <x v="11"/>
    <s v="Sanitary Bin  - Silver Plastic Bin"/>
    <n v="6"/>
    <s v="Twice a Week Service"/>
    <n v="0"/>
    <n v="0"/>
    <n v="0"/>
    <n v="0"/>
    <n v="0"/>
  </r>
  <r>
    <s v="Johannesburg"/>
    <s v="Corporate"/>
    <s v="JohannesburgCorporate"/>
    <s v="Airways Park"/>
    <s v="Equipment"/>
    <x v="12"/>
    <s v="Toilet Roll Holder Deca  - White Plastic Dispenser"/>
    <n v="208"/>
    <s v="Installed and Maintained"/>
    <n v="0"/>
    <n v="0"/>
    <n v="0"/>
    <n v="0"/>
    <n v="0"/>
  </r>
  <r>
    <s v="Johannesburg"/>
    <s v="Corporate"/>
    <s v="JohannesburgCorporate"/>
    <s v="Airways Park"/>
    <s v="Equipment"/>
    <x v="13"/>
    <s v="Toilet Roll Holder 3 - Silver Metal Dispenser"/>
    <n v="11"/>
    <s v="Installed and Maintained"/>
    <n v="0"/>
    <n v="0"/>
    <n v="0"/>
    <n v="0"/>
    <n v="0"/>
  </r>
  <r>
    <s v="Johannesburg"/>
    <s v="Corporate"/>
    <s v="JohannesburgCorporate"/>
    <s v="Airways Park"/>
    <s v="Consumables"/>
    <x v="14"/>
    <s v="Foam Soap Refill - 800ml refill cartridge"/>
    <n v="300"/>
    <s v="Monthly"/>
    <n v="0"/>
    <n v="0"/>
    <n v="0"/>
    <n v="0"/>
    <n v="0"/>
  </r>
  <r>
    <s v="Johannesburg"/>
    <s v="Corporate"/>
    <s v="JohannesburgCorporate"/>
    <s v="Airways Park"/>
    <s v="Consumables"/>
    <x v="15"/>
    <s v="Hand Paper Towel - 1ply "/>
    <n v="540"/>
    <s v="Monthly"/>
    <n v="0"/>
    <n v="0"/>
    <n v="0"/>
    <n v="0"/>
    <n v="0"/>
  </r>
  <r>
    <s v="Johannesburg"/>
    <s v="Corporate"/>
    <s v="JohannesburgCorporate"/>
    <s v="Airways Park"/>
    <s v="Consumables"/>
    <x v="16"/>
    <s v="Toilet Paper - 2ply "/>
    <n v="18"/>
    <s v="Monthly"/>
    <n v="0"/>
    <n v="0"/>
    <n v="0"/>
    <n v="0"/>
    <n v="0"/>
  </r>
  <r>
    <s v="Johannesburg"/>
    <s v="Corporate"/>
    <s v="JohannesburgCorporate"/>
    <s v="Airways Park"/>
    <s v="Consumables"/>
    <x v="17"/>
    <s v="Wipe Care Toilet Seat "/>
    <n v="24"/>
    <s v="Monthly"/>
    <n v="0"/>
    <n v="0"/>
    <n v="0"/>
    <n v="0"/>
    <n v="0"/>
  </r>
  <r>
    <s v="Johannesburg"/>
    <s v="Corporate"/>
    <s v="JohannesburgCorporate"/>
    <s v="Airways Park"/>
    <s v="Consumables"/>
    <x v="18"/>
    <s v="Deca Paper - 1ply "/>
    <n v="900"/>
    <s v="Monthly"/>
    <n v="0"/>
    <n v="0"/>
    <n v="0"/>
    <n v="0"/>
    <n v="0"/>
  </r>
  <r>
    <s v="Johannesburg"/>
    <s v="Technical"/>
    <s v="JohannesburgTechnical"/>
    <s v="Technical"/>
    <s v="Equipment"/>
    <x v="0"/>
    <s v="Air Freshener Dispenser - White Plastic Dispenser"/>
    <n v="288"/>
    <s v="Serviced"/>
    <n v="0"/>
    <n v="0"/>
    <n v="0"/>
    <n v="0"/>
    <n v="0"/>
  </r>
  <r>
    <s v="Johannesburg"/>
    <s v="Technical"/>
    <s v="JohannesburgTechnical"/>
    <s v="Technical"/>
    <s v="Equipment"/>
    <x v="2"/>
    <s v="Auto Sanitiser Dispenser - White Plastic Dispenser"/>
    <n v="280"/>
    <s v="Serviced"/>
    <n v="0"/>
    <n v="0"/>
    <n v="0"/>
    <n v="0"/>
    <n v="0"/>
  </r>
  <r>
    <s v="Johannesburg"/>
    <s v="Technical"/>
    <s v="JohannesburgTechnical"/>
    <s v="Technical"/>
    <s v="Equipment"/>
    <x v="4"/>
    <s v="Foam Soap Dispenser - White Plastic Dispenser"/>
    <n v="308"/>
    <s v="Installed and Maintained"/>
    <n v="0"/>
    <n v="0"/>
    <n v="0"/>
    <n v="0"/>
    <n v="0"/>
  </r>
  <r>
    <s v="Johannesburg"/>
    <s v="Technical"/>
    <s v="JohannesburgTechnical"/>
    <s v="Technical"/>
    <s v="Equipment"/>
    <x v="19"/>
    <s v="Hand driers - Metal Dispenser "/>
    <n v="223"/>
    <s v="Installed and Maintained"/>
    <n v="0"/>
    <n v="0"/>
    <n v="0"/>
    <n v="0"/>
    <n v="0"/>
  </r>
  <r>
    <s v="Johannesburg"/>
    <s v="Technical"/>
    <s v="JohannesburgTechnical"/>
    <s v="Technical"/>
    <s v="Equipment"/>
    <x v="6"/>
    <s v="Paper Cabinet - White Plastic Cabinet"/>
    <n v="68"/>
    <s v="Installed and Maintained"/>
    <n v="0"/>
    <n v="0"/>
    <n v="0"/>
    <n v="0"/>
    <n v="0"/>
  </r>
  <r>
    <s v="Johannesburg"/>
    <s v="Technical"/>
    <s v="JohannesburgTechnical"/>
    <s v="Technical"/>
    <s v="Equipment"/>
    <x v="8"/>
    <s v="Wall Bin - White Plastic Bin"/>
    <n v="282"/>
    <s v="Installed and Maintained"/>
    <n v="0"/>
    <n v="0"/>
    <n v="0"/>
    <n v="0"/>
    <n v="0"/>
  </r>
  <r>
    <s v="Johannesburg"/>
    <s v="Technical"/>
    <s v="JohannesburgTechnical"/>
    <s v="Technical"/>
    <s v="Equipment"/>
    <x v="10"/>
    <s v="Sanitary Bin - White Plastic Bin"/>
    <n v="149"/>
    <s v="Twice a Week Service"/>
    <n v="0"/>
    <n v="0"/>
    <n v="0"/>
    <n v="0"/>
    <n v="0"/>
  </r>
  <r>
    <s v="Johannesburg"/>
    <s v="Technical"/>
    <s v="JohannesburgTechnical"/>
    <s v="Technical"/>
    <s v="Equipment"/>
    <x v="12"/>
    <s v="Toilet Roll Holder Deca  - White Plastic Dispenser"/>
    <n v="643"/>
    <s v="Installed and Maintained"/>
    <n v="0"/>
    <n v="0"/>
    <n v="0"/>
    <n v="0"/>
    <n v="0"/>
  </r>
  <r>
    <s v="Johannesburg"/>
    <s v="Corporate"/>
    <s v="JohannesburgCorporate"/>
    <s v="Airways Park"/>
    <s v="Consumables"/>
    <x v="20"/>
    <s v="Jumbo Roll"/>
    <n v="20"/>
    <s v="Monthly"/>
    <n v="0"/>
    <n v="0"/>
    <n v="0"/>
    <n v="0"/>
    <n v="0"/>
  </r>
  <r>
    <s v="Johannesburg"/>
    <s v="Technical"/>
    <s v="JohannesburgTechnical"/>
    <s v="Technical"/>
    <s v="Consumables"/>
    <x v="14"/>
    <s v="Foam Soap Refill - 800ml refill cartridge"/>
    <n v="540"/>
    <s v="Monthly"/>
    <n v="0"/>
    <n v="0"/>
    <n v="0"/>
    <n v="0"/>
    <n v="0"/>
  </r>
  <r>
    <s v="Johannesburg"/>
    <s v="Technical"/>
    <s v="JohannesburgTechnical"/>
    <s v="Technical"/>
    <s v="Consumables"/>
    <x v="15"/>
    <s v="Hand Paper Towel - 1ply "/>
    <n v="420"/>
    <s v="Monthly"/>
    <n v="0"/>
    <n v="0"/>
    <n v="0"/>
    <n v="0"/>
    <n v="0"/>
  </r>
  <r>
    <s v="Johannesburg"/>
    <s v="Technical"/>
    <s v="JohannesburgTechnical"/>
    <s v="Technical"/>
    <s v="Consumables"/>
    <x v="18"/>
    <s v="Deca Paper - 1ply "/>
    <n v="1000"/>
    <s v="Monthly"/>
    <n v="0"/>
    <n v="0"/>
    <n v="0"/>
    <n v="0"/>
    <n v="0"/>
  </r>
  <r>
    <s v="Johannesburg"/>
    <s v="Technical"/>
    <s v="JohannesburgTechnical"/>
    <s v="Technical"/>
    <s v="Equipment"/>
    <x v="21"/>
    <s v="Wipe Dispenser POM Shebag Dual"/>
    <n v="20"/>
    <s v="Installed and Maintained"/>
    <n v="0"/>
    <n v="0"/>
    <n v="0"/>
    <n v="0"/>
    <n v="0"/>
  </r>
  <r>
    <s v="Johannesburg"/>
    <s v="Technical"/>
    <s v="JohannesburgTechnical"/>
    <s v="Technical"/>
    <s v="Consumables"/>
    <x v="17"/>
    <s v="Wipe Care Toilet Seat "/>
    <n v="20"/>
    <s v="Monthly"/>
    <n v="0"/>
    <n v="0"/>
    <n v="0"/>
    <n v="0"/>
    <n v="0"/>
  </r>
  <r>
    <s v="Johannesburg"/>
    <s v="Corporate"/>
    <s v="JohannesburgCorporate"/>
    <s v="Inflight"/>
    <s v="Equipment"/>
    <x v="0"/>
    <s v="Air Freshener Dispenser - White Plastic Dispenser"/>
    <n v="14"/>
    <s v="Serviced"/>
    <n v="0"/>
    <n v="0"/>
    <n v="0"/>
    <n v="0"/>
    <n v="0"/>
  </r>
  <r>
    <s v="Johannesburg"/>
    <s v="Corporate"/>
    <s v="JohannesburgCorporate"/>
    <s v="Inflight"/>
    <s v="Equipment"/>
    <x v="2"/>
    <s v="Auto Sanitiser Dispenser - White Plastic Dispenser"/>
    <n v="14"/>
    <s v="Serviced"/>
    <n v="0"/>
    <n v="0"/>
    <n v="0"/>
    <n v="0"/>
    <n v="0"/>
  </r>
  <r>
    <s v="Johannesburg"/>
    <s v="Corporate"/>
    <s v="JohannesburgCorporate"/>
    <s v="Inflight"/>
    <s v="Equipment"/>
    <x v="4"/>
    <s v="Foam Soap Dispenser - White Plastic Dispenser"/>
    <n v="33"/>
    <s v="Installed and Maintained"/>
    <n v="0"/>
    <n v="0"/>
    <n v="0"/>
    <n v="0"/>
    <n v="0"/>
  </r>
  <r>
    <s v="Johannesburg"/>
    <s v="Corporate"/>
    <s v="JohannesburgCorporate"/>
    <s v="Inflight"/>
    <s v="Equipment"/>
    <x v="6"/>
    <s v="Paper Cabinet - White Plastic Cabinet"/>
    <n v="18"/>
    <s v="Installed and Maintained"/>
    <n v="0"/>
    <n v="0"/>
    <n v="0"/>
    <n v="0"/>
    <n v="0"/>
  </r>
  <r>
    <s v="Johannesburg"/>
    <s v="Corporate"/>
    <s v="JohannesburgCorporate"/>
    <s v="Inflight"/>
    <s v="Equipment"/>
    <x v="8"/>
    <s v="Wall Bin - White Plastic Bin"/>
    <n v="18"/>
    <s v="Installed and Maintained"/>
    <n v="0"/>
    <n v="0"/>
    <n v="0"/>
    <n v="0"/>
    <n v="0"/>
  </r>
  <r>
    <s v="Johannesburg"/>
    <s v="Corporate"/>
    <s v="JohannesburgCorporate"/>
    <s v="Inflight"/>
    <s v="Equipment"/>
    <x v="10"/>
    <s v="Sanitary Bin - White Plastic Bin"/>
    <n v="32"/>
    <s v="Twice a Week Service"/>
    <n v="0"/>
    <n v="0"/>
    <n v="0"/>
    <n v="0"/>
    <n v="0"/>
  </r>
  <r>
    <s v="Johannesburg"/>
    <s v="Corporate"/>
    <s v="JohannesburgCorporate"/>
    <s v="Inflight"/>
    <s v="Equipment"/>
    <x v="12"/>
    <s v="Toilet Roll Holder Deca  - White Plastic Dispenser"/>
    <n v="91"/>
    <s v="Installed and Maintained"/>
    <n v="0"/>
    <n v="0"/>
    <n v="0"/>
    <n v="0"/>
    <n v="0"/>
  </r>
  <r>
    <s v="Johannesburg"/>
    <s v="Corporate"/>
    <s v="JohannesburgCorporate"/>
    <s v="Inflight"/>
    <s v="Consumables"/>
    <x v="14"/>
    <s v="Foam Soap Refill - 800ml refill cartridge"/>
    <n v="60"/>
    <s v="Monthly"/>
    <n v="0"/>
    <n v="0"/>
    <n v="0"/>
    <n v="0"/>
    <n v="0"/>
  </r>
  <r>
    <s v="Johannesburg"/>
    <s v="Corporate"/>
    <s v="JohannesburgCorporate"/>
    <s v="Inflight"/>
    <s v="Consumables"/>
    <x v="15"/>
    <s v="Hand Paper Towel - 1ply "/>
    <n v="60"/>
    <s v="Monthly"/>
    <n v="0"/>
    <n v="0"/>
    <n v="0"/>
    <n v="0"/>
    <n v="0"/>
  </r>
  <r>
    <s v="Johannesburg"/>
    <s v="Corporate"/>
    <s v="JohannesburgCorporate"/>
    <s v="Inflight"/>
    <s v="Consumables"/>
    <x v="18"/>
    <s v="Deca Paper - 1ply "/>
    <n v="100"/>
    <s v="Monthly"/>
    <n v="0"/>
    <n v="0"/>
    <n v="0"/>
    <n v="0"/>
    <n v="0"/>
  </r>
  <r>
    <s v="Johannesburg"/>
    <s v="CARGO"/>
    <s v="JohannesburgCARGO"/>
    <s v="Cargo"/>
    <s v="Equipment"/>
    <x v="0"/>
    <s v="Air Freshener Dispenser - White Plastic Dispenser"/>
    <n v="22"/>
    <s v="Serviced"/>
    <n v="0"/>
    <n v="0"/>
    <n v="0"/>
    <n v="0"/>
    <n v="0"/>
  </r>
  <r>
    <s v="Johannesburg"/>
    <s v="CARGO"/>
    <s v="JohannesburgCARGO"/>
    <s v="Cargo"/>
    <s v="Equipment"/>
    <x v="2"/>
    <s v="Auto Sanitiser Dispenser - White Plastic Dispenser"/>
    <n v="29"/>
    <s v="Serviced"/>
    <n v="0"/>
    <n v="0"/>
    <n v="0"/>
    <n v="0"/>
    <n v="0"/>
  </r>
  <r>
    <s v="Johannesburg"/>
    <s v="CARGO"/>
    <s v="JohannesburgCARGO"/>
    <s v="Cargo"/>
    <s v="Equipment"/>
    <x v="4"/>
    <s v="Foam Soap Dispenser - White Plastic Dispenser"/>
    <n v="33"/>
    <s v="Installed and Maintained"/>
    <n v="0"/>
    <n v="0"/>
    <n v="0"/>
    <n v="0"/>
    <n v="0"/>
  </r>
  <r>
    <s v="Johannesburg"/>
    <s v="CARGO"/>
    <s v="JohannesburgCARGO"/>
    <s v="Cargo"/>
    <s v="Equipment"/>
    <x v="19"/>
    <s v="Hand driers - Metal Dispenser "/>
    <n v="29"/>
    <s v="Installed and Maintained"/>
    <n v="0"/>
    <n v="0"/>
    <n v="0"/>
    <n v="0"/>
    <n v="0"/>
  </r>
  <r>
    <s v="Johannesburg"/>
    <s v="CARGO"/>
    <s v="JohannesburgCARGO"/>
    <s v="Cargo"/>
    <s v="Equipment"/>
    <x v="6"/>
    <s v="Paper Cabinet - White Plastic Cabinet"/>
    <n v="0"/>
    <s v="Installed and Maintained"/>
    <n v="0"/>
    <n v="0"/>
    <n v="0"/>
    <n v="0"/>
    <n v="0"/>
  </r>
  <r>
    <s v="Johannesburg"/>
    <s v="CARGO"/>
    <s v="JohannesburgCARGO"/>
    <s v="Cargo"/>
    <s v="Equipment"/>
    <x v="8"/>
    <s v="Wall Bin - White Plastic Bin"/>
    <n v="29"/>
    <s v="Installed and Maintained"/>
    <n v="0"/>
    <n v="0"/>
    <n v="0"/>
    <n v="0"/>
    <n v="0"/>
  </r>
  <r>
    <s v="Johannesburg"/>
    <s v="CARGO"/>
    <s v="JohannesburgCARGO"/>
    <s v="Cargo"/>
    <s v="Equipment"/>
    <x v="10"/>
    <s v="Sanitary Bin - White Plastic Bin"/>
    <n v="22"/>
    <s v="Twice a Week Service"/>
    <n v="0"/>
    <n v="0"/>
    <n v="0"/>
    <n v="0"/>
    <n v="0"/>
  </r>
  <r>
    <s v="Johannesburg"/>
    <s v="CARGO"/>
    <s v="JohannesburgCARGO"/>
    <s v="Cargo"/>
    <s v="Equipment"/>
    <x v="12"/>
    <s v="Toilet Roll Holder Deca  - White Plastic Dispenser"/>
    <n v="46"/>
    <s v="Installed and Maintained"/>
    <n v="0"/>
    <n v="0"/>
    <n v="0"/>
    <n v="0"/>
    <n v="0"/>
  </r>
  <r>
    <s v="Johannesburg"/>
    <s v="CARGO"/>
    <s v="JohannesburgCARGO"/>
    <s v="Cargo"/>
    <s v="Equipment"/>
    <x v="22"/>
    <s v="Anti Theft Brackets Air Freshner"/>
    <n v="13"/>
    <s v="Installed and Maintained"/>
    <n v="0"/>
    <n v="0"/>
    <n v="0"/>
    <n v="0"/>
    <n v="0"/>
  </r>
  <r>
    <s v="Johannesburg"/>
    <s v="CARGO"/>
    <s v="JohannesburgCARGO"/>
    <s v="Cargo"/>
    <s v="Consumables"/>
    <x v="14"/>
    <s v="Foam Soap Refill - 800ml refill cartridge"/>
    <n v="100"/>
    <s v="Monthly"/>
    <n v="0"/>
    <n v="0"/>
    <n v="0"/>
    <n v="0"/>
    <n v="0"/>
  </r>
  <r>
    <s v="Johannesburg"/>
    <s v="CARGO"/>
    <s v="JohannesburgCARGO"/>
    <s v="Cargo"/>
    <s v="Consumables"/>
    <x v="15"/>
    <s v="Hand Paper Towel - 1ply "/>
    <n v="0"/>
    <s v="Monthly"/>
    <n v="0"/>
    <n v="0"/>
    <n v="0"/>
    <n v="0"/>
    <n v="0"/>
  </r>
  <r>
    <s v="Johannesburg"/>
    <s v="CARGO"/>
    <s v="JohannesburgCARGO"/>
    <s v="Cargo"/>
    <s v="Consumables"/>
    <x v="18"/>
    <s v="Deca Paper - 1ply "/>
    <n v="320"/>
    <s v="Monthly"/>
    <n v="0"/>
    <n v="0"/>
    <n v="0"/>
    <n v="0"/>
    <n v="0"/>
  </r>
  <r>
    <s v="Johannesburg"/>
    <s v="CORPORATE "/>
    <s v="JohannesburgCORPORATE "/>
    <s v="UMNR"/>
    <s v="Equipment"/>
    <x v="1"/>
    <s v="Air Freshener Dispenser - Silver Plastic Dispenser"/>
    <n v="1"/>
    <s v="Serviced"/>
    <n v="0"/>
    <n v="0"/>
    <n v="0"/>
    <n v="0"/>
    <n v="0"/>
  </r>
  <r>
    <s v="Johannesburg"/>
    <s v="CORPORATE "/>
    <s v="JohannesburgCORPORATE "/>
    <s v="UMNR"/>
    <s v="Equipment"/>
    <x v="23"/>
    <s v="Soap Dispenser Top Up - Stainless Steel Dispenser "/>
    <n v="1"/>
    <s v="Installed and Maintained"/>
    <n v="0"/>
    <n v="0"/>
    <n v="0"/>
    <n v="0"/>
    <n v="0"/>
  </r>
  <r>
    <s v="Johannesburg"/>
    <s v="CORPORATE "/>
    <s v="JohannesburgCORPORATE "/>
    <s v="UMNR"/>
    <s v="Equipment"/>
    <x v="11"/>
    <s v="Sanitary Bin  - Silver Plastic Bin"/>
    <n v="1"/>
    <s v="Twice a Week Service"/>
    <n v="0"/>
    <n v="0"/>
    <n v="0"/>
    <n v="0"/>
    <n v="0"/>
  </r>
  <r>
    <s v="Johannesburg"/>
    <s v="CORPORATE "/>
    <s v="JohannesburgCORPORATE "/>
    <s v="UMNR"/>
    <s v="Equipment"/>
    <x v="13"/>
    <s v="Toilet Roll Holder 3 - Silver Metal Dispenser"/>
    <n v="1"/>
    <s v="Installed and Maintained"/>
    <n v="0"/>
    <n v="0"/>
    <n v="0"/>
    <n v="0"/>
    <n v="0"/>
  </r>
  <r>
    <s v="Johannesburg"/>
    <s v="CORPORATE "/>
    <s v="JohannesburgCORPORATE "/>
    <s v="UMNR"/>
    <s v="Consumables"/>
    <x v="24"/>
    <s v="Liquid Soap - White Soap"/>
    <n v="0"/>
    <s v="Monthly"/>
    <n v="0"/>
    <n v="0"/>
    <n v="0"/>
    <n v="0"/>
    <n v="0"/>
  </r>
  <r>
    <s v="Johannesburg"/>
    <s v="CORPORATE "/>
    <s v="JohannesburgCORPORATE "/>
    <s v="UMNR"/>
    <s v="Consumables"/>
    <x v="16"/>
    <s v="Toilet Paper - 2ply "/>
    <n v="0"/>
    <s v="Monthly"/>
    <n v="0"/>
    <n v="0"/>
    <n v="0"/>
    <n v="0"/>
    <n v="0"/>
  </r>
  <r>
    <s v="Johannesburg"/>
    <s v="CORPORATE "/>
    <s v="JohannesburgCORPORATE "/>
    <s v="UMNR"/>
    <s v="Equipment"/>
    <x v="6"/>
    <s v="Paper Cabinet - White Plastic Cabinet"/>
    <n v="1"/>
    <s v="Installed and Maintained"/>
    <n v="0"/>
    <n v="0"/>
    <n v="0"/>
    <n v="0"/>
    <n v="0"/>
  </r>
  <r>
    <s v="Johannesburg"/>
    <s v="CORPORATE "/>
    <s v="JohannesburgCORPORATE "/>
    <s v="SAA Offices"/>
    <s v="Equipment"/>
    <x v="1"/>
    <s v="Air Freshner Dispenser - White Plastic Dispenser"/>
    <n v="3"/>
    <s v="Serviced"/>
    <n v="0"/>
    <n v="0"/>
    <n v="0"/>
    <n v="0"/>
    <n v="0"/>
  </r>
  <r>
    <s v="Johannesburg"/>
    <s v="CORPORATE "/>
    <s v="JohannesburgCORPORATE "/>
    <s v="SAA Offices"/>
    <s v="Equipment"/>
    <x v="23"/>
    <s v="Foam Soap Dispenser - White Plastic Dispenser"/>
    <n v="3"/>
    <s v="Installed and Maintained"/>
    <n v="0"/>
    <n v="0"/>
    <n v="0"/>
    <n v="0"/>
    <n v="0"/>
  </r>
  <r>
    <s v="Johannesburg"/>
    <s v="CORPORATE "/>
    <s v="JohannesburgCORPORATE "/>
    <s v="SAA Offices"/>
    <s v="Equipment"/>
    <x v="11"/>
    <s v="Sanitary Bin - White Plastic Bin"/>
    <n v="1"/>
    <s v="Twice a Week Service"/>
    <n v="0"/>
    <n v="0"/>
    <n v="0"/>
    <n v="0"/>
    <n v="0"/>
  </r>
  <r>
    <s v="Johannesburg"/>
    <s v="CORPORATE "/>
    <s v="JohannesburgCORPORATE "/>
    <s v="SAA Offices"/>
    <s v="Equipment"/>
    <x v="13"/>
    <s v="Toilet Roll Holder 3 - White Metal Dispenser"/>
    <n v="4"/>
    <s v="Installed and Maintained"/>
    <n v="0"/>
    <n v="0"/>
    <n v="0"/>
    <n v="0"/>
    <n v="0"/>
  </r>
  <r>
    <s v="Johannesburg"/>
    <s v="CORPORATE "/>
    <s v="JohannesburgCORPORATE "/>
    <s v="SAA Offices"/>
    <s v="Equipment"/>
    <x v="6"/>
    <s v="Wall Bin - White Plastic Bin"/>
    <n v="3"/>
    <s v="Installed and Maintained"/>
    <n v="0"/>
    <n v="0"/>
    <n v="0"/>
    <n v="0"/>
    <n v="0"/>
  </r>
  <r>
    <s v="Johannesburg"/>
    <s v="CORPORATE "/>
    <s v="JohannesburgCORPORATE "/>
    <s v="SAA Offices"/>
    <s v="Consumables"/>
    <x v="24"/>
    <s v="Liquid Soap - White Soap"/>
    <n v="0"/>
    <s v="Monthly"/>
    <n v="0"/>
    <n v="0"/>
    <n v="0"/>
    <n v="0"/>
    <n v="0"/>
  </r>
  <r>
    <s v="Johannesburg"/>
    <s v="CORPORATE "/>
    <s v="JohannesburgCORPORATE "/>
    <s v="SAA Offices"/>
    <s v="Consumables"/>
    <x v="16"/>
    <s v="Toilet Paper - 2ply "/>
    <n v="2"/>
    <s v="Monthly"/>
    <n v="0"/>
    <n v="0"/>
    <n v="0"/>
    <n v="0"/>
    <n v="0"/>
  </r>
  <r>
    <s v="Johannesburg"/>
    <s v="CORPORATE "/>
    <s v="JohannesburgCORPORATE "/>
    <s v="Arrivals Lounge"/>
    <s v="Equipment"/>
    <x v="1"/>
    <s v="Air Freshener Dispenser - Silver Plastic Dispenser"/>
    <n v="7"/>
    <s v="Serviced"/>
    <n v="0"/>
    <n v="0"/>
    <n v="0"/>
    <n v="0"/>
    <n v="0"/>
  </r>
  <r>
    <s v="Johannesburg"/>
    <s v="CORPORATE "/>
    <s v="JohannesburgCORPORATE "/>
    <s v="Arrivals Lounge"/>
    <s v="Equipment"/>
    <x v="23"/>
    <s v="Soap Dispenser Top Up - Stainless Steel Dispenser "/>
    <n v="7"/>
    <s v="Installed and Maintained"/>
    <n v="0"/>
    <n v="0"/>
    <n v="0"/>
    <n v="0"/>
    <n v="0"/>
  </r>
  <r>
    <s v="Johannesburg"/>
    <s v="CORPORATE "/>
    <s v="JohannesburgCORPORATE "/>
    <s v="Arrivals Lounge"/>
    <s v="Equipment"/>
    <x v="11"/>
    <s v="Sanitary Bin  - Silver Plastic Bin"/>
    <n v="6"/>
    <s v="Twice a Week Service"/>
    <n v="0"/>
    <n v="0"/>
    <n v="0"/>
    <n v="0"/>
    <n v="0"/>
  </r>
  <r>
    <s v="Johannesburg"/>
    <s v="CORPORATE "/>
    <s v="JohannesburgCORPORATE "/>
    <s v="Arrivals Lounge"/>
    <s v="Equipment"/>
    <x v="13"/>
    <s v="Toilet Roll Holder 3 - Silver Metal Dispenser"/>
    <n v="7"/>
    <s v="Installed and Maintained"/>
    <n v="0"/>
    <n v="0"/>
    <n v="0"/>
    <n v="0"/>
    <n v="0"/>
  </r>
  <r>
    <s v="Johannesburg"/>
    <s v="CORPORATE "/>
    <s v="JohannesburgCORPORATE "/>
    <s v="Arrivals Lounge"/>
    <s v="Consumables"/>
    <x v="24"/>
    <s v="Liquid Soap - White Soap"/>
    <n v="0"/>
    <s v="Monthly"/>
    <n v="0"/>
    <n v="0"/>
    <n v="0"/>
    <n v="0"/>
    <n v="0"/>
  </r>
  <r>
    <s v="Johannesburg"/>
    <s v="CORPORATE "/>
    <s v="JohannesburgCORPORATE "/>
    <s v="Arrivals Lounge"/>
    <s v="Consumables"/>
    <x v="16"/>
    <s v="Toilet Paper - 2ply "/>
    <n v="0"/>
    <s v="Monthly"/>
    <n v="0"/>
    <n v="0"/>
    <n v="0"/>
    <n v="0"/>
    <n v="0"/>
  </r>
  <r>
    <s v="Johannesburg"/>
    <s v="CORPORATE "/>
    <s v="JohannesburgCORPORATE "/>
    <s v="International Lounge"/>
    <s v="Equipment"/>
    <x v="1"/>
    <s v="Air Freshener Dispenser - Silver Plastic Dispenser"/>
    <n v="22"/>
    <s v="Serviced"/>
    <n v="0"/>
    <n v="0"/>
    <n v="0"/>
    <n v="0"/>
    <n v="0"/>
  </r>
  <r>
    <s v="Johannesburg"/>
    <s v="CORPORATE "/>
    <s v="JohannesburgCORPORATE "/>
    <s v="International Lounge"/>
    <s v="Equipment"/>
    <x v="23"/>
    <s v="Soap Dispenser Top Up - Stainless Steel Dispenser "/>
    <n v="16"/>
    <s v="Installed and Maintained"/>
    <n v="0"/>
    <n v="0"/>
    <n v="0"/>
    <n v="0"/>
    <n v="0"/>
  </r>
  <r>
    <s v="Johannesburg"/>
    <s v="CORPORATE "/>
    <s v="JohannesburgCORPORATE "/>
    <s v="International Lounge"/>
    <s v="Equipment"/>
    <x v="11"/>
    <s v="Sanitary Bin  - Silver Plastic Bin"/>
    <n v="10"/>
    <s v="Twice a Week Service"/>
    <n v="0"/>
    <n v="0"/>
    <n v="0"/>
    <n v="0"/>
    <n v="0"/>
  </r>
  <r>
    <s v="Johannesburg"/>
    <s v="CORPORATE "/>
    <s v="JohannesburgCORPORATE "/>
    <s v="International Lounge"/>
    <s v="Equipment"/>
    <x v="25"/>
    <s v="Sanitary Bin  - Stainless Steel Bin"/>
    <n v="8"/>
    <s v="Twice a Week Service"/>
    <n v="0"/>
    <n v="0"/>
    <n v="0"/>
    <n v="0"/>
    <n v="0"/>
  </r>
  <r>
    <s v="Johannesburg"/>
    <s v="CORPORATE "/>
    <s v="JohannesburgCORPORATE "/>
    <s v="International Lounge"/>
    <s v="Equipment"/>
    <x v="13"/>
    <s v="Toilet Roll Holder 3 - Silver Metal Dispenser"/>
    <n v="24"/>
    <s v="Installed and Maintained"/>
    <n v="0"/>
    <n v="0"/>
    <n v="0"/>
    <n v="0"/>
    <n v="0"/>
  </r>
  <r>
    <s v="Johannesburg"/>
    <s v="CORPORATE "/>
    <s v="JohannesburgCORPORATE "/>
    <s v="International Lounge"/>
    <s v="Consumables"/>
    <x v="24"/>
    <s v="Liquid Soap - White Soap"/>
    <n v="3"/>
    <s v="Monthly"/>
    <n v="0"/>
    <n v="0"/>
    <n v="0"/>
    <n v="0"/>
    <n v="0"/>
  </r>
  <r>
    <s v="Johannesburg"/>
    <s v="CORPORATE "/>
    <s v="JohannesburgCORPORATE "/>
    <s v="International Lounge"/>
    <s v="Consumables"/>
    <x v="16"/>
    <s v="Toilet Paper - 2ply "/>
    <n v="8"/>
    <s v="Monthly"/>
    <n v="0"/>
    <n v="0"/>
    <n v="0"/>
    <n v="0"/>
    <n v="0"/>
  </r>
  <r>
    <s v="Johannesburg"/>
    <s v="CORPORATE "/>
    <s v="JohannesburgCORPORATE "/>
    <s v="Domestic Lounge"/>
    <s v="Equipment"/>
    <x v="1"/>
    <s v="Air Freshener Dispenser - Silver Plastic Dispenser"/>
    <n v="12"/>
    <s v="Serviced"/>
    <n v="0"/>
    <n v="0"/>
    <n v="0"/>
    <n v="0"/>
    <n v="0"/>
  </r>
  <r>
    <s v="Johannesburg"/>
    <s v="CORPORATE "/>
    <s v="JohannesburgCORPORATE "/>
    <s v="Domestic Lounge"/>
    <s v="Equipment"/>
    <x v="23"/>
    <s v="Soap Dispenser Top Up - Stainless Steel Dispenser "/>
    <n v="12"/>
    <s v="Installed and Maintained"/>
    <n v="0"/>
    <n v="0"/>
    <n v="0"/>
    <n v="0"/>
    <n v="0"/>
  </r>
  <r>
    <s v="Johannesburg"/>
    <s v="CORPORATE "/>
    <s v="JohannesburgCORPORATE "/>
    <s v="Domestic Lounge"/>
    <s v="Equipment"/>
    <x v="11"/>
    <s v="Sanitary Bin  - Silver Plastic Bin"/>
    <n v="12"/>
    <s v="Twice a Week Service"/>
    <n v="0"/>
    <n v="0"/>
    <n v="0"/>
    <n v="0"/>
    <n v="0"/>
  </r>
  <r>
    <s v="Johannesburg"/>
    <s v="CORPORATE "/>
    <s v="JohannesburgCORPORATE "/>
    <s v="Domestic Lounge"/>
    <s v="Equipment"/>
    <x v="25"/>
    <s v="Sanitary Bin  - Stainless Steel Bin"/>
    <n v="2"/>
    <s v="Twice a Week Service"/>
    <n v="0"/>
    <n v="0"/>
    <n v="0"/>
    <n v="0"/>
    <n v="0"/>
  </r>
  <r>
    <s v="Johannesburg"/>
    <s v="CORPORATE "/>
    <s v="JohannesburgCORPORATE "/>
    <s v="Domestic Lounge"/>
    <s v="Equipment"/>
    <x v="13"/>
    <s v="Toilet Roll Holder 3 - Silver Metal Dispenser"/>
    <n v="13"/>
    <s v="Installed and Maintained"/>
    <n v="0"/>
    <n v="0"/>
    <n v="0"/>
    <n v="0"/>
    <n v="0"/>
  </r>
  <r>
    <s v="Johannesburg"/>
    <s v="CORPORATE "/>
    <s v="JohannesburgCORPORATE "/>
    <s v="Domestic Lounge"/>
    <s v="Consumables"/>
    <x v="24"/>
    <s v="Liquid Soap - White Soap"/>
    <n v="0"/>
    <s v="Monthly"/>
    <n v="0"/>
    <n v="0"/>
    <n v="0"/>
    <n v="0"/>
    <n v="0"/>
  </r>
  <r>
    <s v="Johannesburg"/>
    <s v="CORPORATE "/>
    <s v="JohannesburgCORPORATE "/>
    <s v="Domestic Lounge"/>
    <s v="Consumables"/>
    <x v="16"/>
    <s v="Toilet Paper - 2ply "/>
    <n v="6"/>
    <s v="Monthly"/>
    <n v="0"/>
    <n v="0"/>
    <n v="0"/>
    <n v="0"/>
    <n v="0"/>
  </r>
  <r>
    <s v="Port Elizabeth"/>
    <s v="CARGO"/>
    <s v="Port ElizabethCargo"/>
    <s v="Port Elizabeth Cargo"/>
    <s v="Equipment"/>
    <x v="0"/>
    <s v="Air Freshener Dispenser - White Plastic Dispenser"/>
    <n v="6"/>
    <s v="Serviced"/>
    <n v="0"/>
    <n v="0"/>
    <n v="0"/>
    <n v="0"/>
    <n v="0"/>
  </r>
  <r>
    <s v="Port Elizabeth"/>
    <s v="CARGO"/>
    <s v="Port ElizabethCargo"/>
    <s v="Port Elizabeth Cargo"/>
    <s v="Equipment"/>
    <x v="2"/>
    <s v="Auto Sanitiser Dispenser - White Plastic Dispenser"/>
    <n v="16"/>
    <s v="Serviced"/>
    <n v="0"/>
    <n v="0"/>
    <n v="0"/>
    <n v="0"/>
    <n v="0"/>
  </r>
  <r>
    <s v="Port Elizabeth"/>
    <s v="CARGO"/>
    <s v="Port ElizabethCargo"/>
    <s v="Port Elizabeth Cargo"/>
    <s v="Equipment"/>
    <x v="4"/>
    <s v="Foam Soap Dispenser - White Plastic Dispenser"/>
    <n v="6"/>
    <s v="Installed and Maintained"/>
    <n v="0"/>
    <n v="0"/>
    <n v="0"/>
    <n v="0"/>
    <n v="0"/>
  </r>
  <r>
    <s v="Port Elizabeth"/>
    <s v="CARGO"/>
    <s v="Port ElizabethCargo"/>
    <s v="Port Elizabeth Cargo"/>
    <s v="Equipment"/>
    <x v="6"/>
    <s v="Paper Cabinet - White Plastic Cabinet"/>
    <n v="6"/>
    <s v="Installed and Maintained"/>
    <n v="0"/>
    <n v="0"/>
    <n v="0"/>
    <n v="0"/>
    <n v="0"/>
  </r>
  <r>
    <s v="Port Elizabeth"/>
    <s v="CARGO"/>
    <s v="Port ElizabethCargo"/>
    <s v="Port Elizabeth Cargo"/>
    <s v="Equipment"/>
    <x v="8"/>
    <s v="Wall Bin - White Plastic Bin"/>
    <n v="6"/>
    <s v="Installed and Maintained"/>
    <n v="0"/>
    <n v="0"/>
    <n v="0"/>
    <n v="0"/>
    <n v="0"/>
  </r>
  <r>
    <s v="Port Elizabeth"/>
    <s v="CARGO"/>
    <s v="Port ElizabethCargo"/>
    <s v="Port Elizabeth Cargo"/>
    <s v="Equipment"/>
    <x v="10"/>
    <s v="Sanitary Bin - White Plastic Bin"/>
    <n v="5"/>
    <s v="Twice a Week Service"/>
    <n v="0"/>
    <n v="0"/>
    <n v="0"/>
    <n v="0"/>
    <n v="0"/>
  </r>
  <r>
    <s v="Port Elizabeth"/>
    <s v="CARGO"/>
    <s v="Port ElizabethCargo"/>
    <s v="Port Elizabeth Cargo"/>
    <s v="Equipment"/>
    <x v="12"/>
    <s v="Toilet Roll Holder Deca  - White Plastic Dispenser"/>
    <n v="11"/>
    <s v="Installed and Maintained"/>
    <n v="0"/>
    <n v="0"/>
    <n v="0"/>
    <n v="0"/>
    <n v="0"/>
  </r>
  <r>
    <s v="Port Elizabeth"/>
    <s v="CARGO"/>
    <s v="Port ElizabethCargo"/>
    <s v="Port Elizabeth Cargo"/>
    <s v="Consumables"/>
    <x v="14"/>
    <s v="Foam Soap Refill - 800ml refill cartridge"/>
    <n v="20"/>
    <s v="Monthly"/>
    <n v="0"/>
    <n v="0"/>
    <n v="0"/>
    <n v="0"/>
    <n v="0"/>
  </r>
  <r>
    <s v="Port Elizabeth"/>
    <s v="CARGO"/>
    <s v="Port ElizabethCargo"/>
    <s v="Port Elizabeth Cargo"/>
    <s v="Consumables"/>
    <x v="15"/>
    <s v="Hand Paper Towel - 1ply "/>
    <n v="28"/>
    <s v="Monthly"/>
    <n v="0"/>
    <n v="0"/>
    <n v="0"/>
    <n v="0"/>
    <n v="0"/>
  </r>
  <r>
    <s v="Port Elizabeth"/>
    <s v="CARGO"/>
    <s v="Port ElizabethCargo"/>
    <s v="Port Elizabeth Cargo"/>
    <s v="Consumables"/>
    <x v="18"/>
    <s v="Deca Paper - 1ply "/>
    <n v="20"/>
    <s v="Monthly"/>
    <n v="0"/>
    <n v="0"/>
    <n v="0"/>
    <n v="0"/>
    <n v="0"/>
  </r>
  <r>
    <s v="East London"/>
    <s v="Corporate"/>
    <s v="East LondonCorporate"/>
    <s v="East London Lounge"/>
    <s v="Equipment"/>
    <x v="1"/>
    <s v="Air Freshener Dispenser - Silver Plastic Dispenser"/>
    <n v="2"/>
    <s v="Serviced"/>
    <n v="0"/>
    <n v="0"/>
    <n v="0"/>
    <n v="0"/>
    <n v="0"/>
  </r>
  <r>
    <s v="East London"/>
    <s v="Corporate"/>
    <s v="East LondonCorporate"/>
    <s v="East London Lounge"/>
    <s v="Equipment"/>
    <x v="23"/>
    <s v="Soap Dispenser Top Up - Stainless Steel Dispenser "/>
    <n v="2"/>
    <s v="Installed and Maintained"/>
    <n v="0"/>
    <n v="0"/>
    <n v="0"/>
    <n v="0"/>
    <n v="0"/>
  </r>
  <r>
    <s v="East London"/>
    <s v="Corporate"/>
    <s v="East LondonCorporate"/>
    <s v="East London Lounge"/>
    <s v="Equipment"/>
    <x v="11"/>
    <s v="Sanitary Bin  - Silver Plastic Bin"/>
    <n v="1"/>
    <s v="Twice a Week Service"/>
    <n v="0"/>
    <n v="0"/>
    <n v="0"/>
    <n v="0"/>
    <n v="0"/>
  </r>
  <r>
    <s v="East London"/>
    <s v="Corporate"/>
    <s v="East LondonCorporate"/>
    <s v="East London Lounge"/>
    <s v="Equipment"/>
    <x v="13"/>
    <s v="Toilet Roll Holder 3 - Silver Metal Dispenser"/>
    <n v="2"/>
    <s v="Installed and Maintained"/>
    <n v="0"/>
    <n v="0"/>
    <n v="0"/>
    <n v="0"/>
    <n v="0"/>
  </r>
  <r>
    <s v="East London"/>
    <s v="Corporate"/>
    <s v="East LondonCorporate"/>
    <s v="East London Lounge"/>
    <s v="Consumables"/>
    <x v="24"/>
    <s v="Liquid Soap - White Soap"/>
    <n v="1"/>
    <s v="Monthly"/>
    <n v="0"/>
    <n v="0"/>
    <n v="0"/>
    <n v="0"/>
    <n v="0"/>
  </r>
  <r>
    <s v="East London"/>
    <s v="Corporate"/>
    <s v="East LondonCorporate"/>
    <s v="East London Lounge"/>
    <s v="Consumables"/>
    <x v="16"/>
    <s v="Toilet Paper - 2ply "/>
    <n v="3"/>
    <s v="Monthly"/>
    <n v="0"/>
    <n v="0"/>
    <n v="0"/>
    <n v="0"/>
    <n v="0"/>
  </r>
  <r>
    <s v="East London"/>
    <s v="Corporate"/>
    <s v="East LondonCorporate"/>
    <s v="East London Departures"/>
    <s v="Equipment"/>
    <x v="1"/>
    <s v="Air Freshener Dispenser - Silver Plastic Dispenser"/>
    <n v="0"/>
    <s v="Serviced"/>
    <n v="0"/>
    <n v="0"/>
    <n v="0"/>
    <n v="0"/>
    <n v="0"/>
  </r>
  <r>
    <s v="East London"/>
    <s v="Corporate"/>
    <s v="East LondonCorporate"/>
    <s v="East London Departures"/>
    <s v="Equipment"/>
    <x v="23"/>
    <s v="Soap Dispenser Top Up - Stainless Steel Dispenser "/>
    <n v="0"/>
    <s v="Installed and Maintained"/>
    <n v="0"/>
    <n v="0"/>
    <n v="0"/>
    <n v="0"/>
    <n v="0"/>
  </r>
  <r>
    <s v="East London"/>
    <s v="Corporate"/>
    <s v="East LondonCorporate"/>
    <s v="East London Departures"/>
    <s v="Equipment"/>
    <x v="13"/>
    <s v="Toilet Roll Holder 3 - Silver Metal Dispenser"/>
    <n v="0"/>
    <s v="Installed and Maintained"/>
    <n v="0"/>
    <n v="0"/>
    <n v="0"/>
    <n v="0"/>
    <n v="0"/>
  </r>
  <r>
    <s v="East London"/>
    <s v="Corporate"/>
    <s v="East LondonCorporate"/>
    <s v="East London Departures"/>
    <s v="Consumables"/>
    <x v="24"/>
    <s v="Liquid Soap - White Soap"/>
    <n v="0"/>
    <s v="Monthly"/>
    <n v="0"/>
    <n v="0"/>
    <n v="0"/>
    <n v="0"/>
    <n v="0"/>
  </r>
  <r>
    <s v="East London"/>
    <s v="Corporate"/>
    <s v="East LondonCorporate"/>
    <s v="East London Departures"/>
    <s v="Consumables"/>
    <x v="16"/>
    <s v="Toilet Paper - 2ply "/>
    <n v="0"/>
    <s v="Monthly"/>
    <n v="0"/>
    <n v="0"/>
    <n v="0"/>
    <n v="0"/>
    <n v="0"/>
  </r>
  <r>
    <s v="East London"/>
    <s v="CARGO"/>
    <s v="East LondonCargo"/>
    <s v="East London Cargo"/>
    <s v="Equipment"/>
    <x v="0"/>
    <s v="Air Freshener Dispenser - White Plastic Dispenser"/>
    <n v="8"/>
    <s v="Serviced"/>
    <n v="0"/>
    <n v="0"/>
    <n v="0"/>
    <n v="0"/>
    <n v="0"/>
  </r>
  <r>
    <s v="East London"/>
    <s v="CARGO"/>
    <s v="East LondonCargo"/>
    <s v="East London Cargo"/>
    <s v="Equipment"/>
    <x v="2"/>
    <s v="Auto Sanitiser Dispenser - White Plastic Dispenser"/>
    <n v="11"/>
    <s v="Serviced"/>
    <n v="0"/>
    <n v="0"/>
    <n v="0"/>
    <n v="0"/>
    <n v="0"/>
  </r>
  <r>
    <s v="East London"/>
    <s v="CARGO"/>
    <s v="East LondonCargo"/>
    <s v="East London Cargo"/>
    <s v="Equipment"/>
    <x v="4"/>
    <s v="Foam Soap Dispenser - White Plastic Dispenser"/>
    <n v="9"/>
    <s v="Installed and Maintained"/>
    <n v="0"/>
    <n v="0"/>
    <n v="0"/>
    <n v="0"/>
    <n v="0"/>
  </r>
  <r>
    <s v="East London"/>
    <s v="CARGO"/>
    <s v="East LondonCargo"/>
    <s v="East London Cargo"/>
    <s v="Equipment"/>
    <x v="6"/>
    <s v="Paper Cabinet - White Plastic Cabinet"/>
    <n v="8"/>
    <s v="Installed and Maintained"/>
    <n v="0"/>
    <n v="0"/>
    <n v="0"/>
    <n v="0"/>
    <n v="0"/>
  </r>
  <r>
    <s v="East London"/>
    <s v="CARGO"/>
    <s v="East LondonCargo"/>
    <s v="East London Cargo"/>
    <s v="Equipment"/>
    <x v="8"/>
    <s v="Wall Bin - White Plastic Bin"/>
    <n v="8"/>
    <s v="Installed and Maintained"/>
    <n v="0"/>
    <n v="0"/>
    <n v="0"/>
    <n v="0"/>
    <n v="0"/>
  </r>
  <r>
    <s v="East London"/>
    <s v="CARGO"/>
    <s v="East LondonCargo"/>
    <s v="East London Cargo"/>
    <s v="Equipment"/>
    <x v="10"/>
    <s v="Sanitary Bin - White Plastic Bin"/>
    <n v="5"/>
    <s v="Twice a Week Service"/>
    <n v="0"/>
    <n v="0"/>
    <n v="0"/>
    <n v="0"/>
    <n v="0"/>
  </r>
  <r>
    <s v="East London"/>
    <s v="CARGO"/>
    <s v="East LondonCargo"/>
    <s v="East London Cargo"/>
    <s v="Equipment"/>
    <x v="12"/>
    <s v="Toilet Roll Holder Deca  - White Plastic Dispenser"/>
    <n v="12"/>
    <s v="Installed and Maintained"/>
    <n v="0"/>
    <n v="0"/>
    <n v="0"/>
    <n v="0"/>
    <n v="0"/>
  </r>
  <r>
    <s v="East London"/>
    <s v="CARGO"/>
    <s v="East LondonCargo"/>
    <s v="East London Cargo"/>
    <s v="Consumables"/>
    <x v="14"/>
    <s v="Foam Soap Refill - 800ml refill cartridge"/>
    <n v="15"/>
    <s v="Monthly"/>
    <n v="0"/>
    <n v="0"/>
    <n v="0"/>
    <n v="0"/>
    <n v="0"/>
  </r>
  <r>
    <s v="East London"/>
    <s v="CARGO"/>
    <s v="East LondonCargo"/>
    <s v="East London Cargo"/>
    <s v="Consumables"/>
    <x v="15"/>
    <s v="Hand Paper Towel - 1ply "/>
    <n v="12"/>
    <s v="Monthly"/>
    <n v="0"/>
    <n v="0"/>
    <n v="0"/>
    <n v="0"/>
    <n v="0"/>
  </r>
  <r>
    <s v="East London"/>
    <s v="CARGO"/>
    <s v="East LondonCargo"/>
    <s v="East London Cargo"/>
    <s v="Consumables"/>
    <x v="18"/>
    <s v="Deca Paper - 1ply "/>
    <n v="20"/>
    <s v="Monthly"/>
    <n v="0"/>
    <n v="0"/>
    <n v="0"/>
    <n v="0"/>
    <n v="0"/>
  </r>
  <r>
    <s v="Cape Town"/>
    <s v="CARGO"/>
    <s v="Cape TownCargo"/>
    <s v="Cape Town Cargo"/>
    <s v="Equipment"/>
    <x v="0"/>
    <s v="Air Freshener Dispenser - White Plastic Dispenser"/>
    <n v="11"/>
    <s v="Serviced"/>
    <n v="0"/>
    <n v="0"/>
    <n v="0"/>
    <n v="0"/>
    <n v="0"/>
  </r>
  <r>
    <s v="Cape Town"/>
    <s v="CARGO"/>
    <s v="Cape TownCargo"/>
    <s v="Cape Town Cargo"/>
    <s v="Equipment"/>
    <x v="2"/>
    <s v="Auto Sanitiser Dispenser - White Plastic Dispenser"/>
    <n v="29"/>
    <s v="Serviced"/>
    <n v="0"/>
    <n v="0"/>
    <n v="0"/>
    <n v="0"/>
    <n v="0"/>
  </r>
  <r>
    <s v="Cape Town"/>
    <s v="CARGO"/>
    <s v="Cape TownCargo"/>
    <s v="Cape Town Cargo"/>
    <s v="Equipment"/>
    <x v="4"/>
    <s v="Foam Soap Dispenser - White Plastic Dispenser"/>
    <n v="14"/>
    <s v="Installed and Maintained"/>
    <n v="0"/>
    <n v="0"/>
    <n v="0"/>
    <n v="0"/>
    <n v="0"/>
  </r>
  <r>
    <s v="Cape Town"/>
    <s v="CARGO"/>
    <s v="Cape TownCargo"/>
    <s v="Cape Town Cargo"/>
    <s v="Equipment"/>
    <x v="6"/>
    <s v="Paper Cabinet - White Plastic Cabinet"/>
    <n v="12"/>
    <s v="Installed and Maintained"/>
    <n v="0"/>
    <n v="0"/>
    <n v="0"/>
    <n v="0"/>
    <n v="0"/>
  </r>
  <r>
    <s v="Cape Town"/>
    <s v="CARGO"/>
    <s v="Cape TownCargo"/>
    <s v="Cape Town Cargo"/>
    <s v="Equipment"/>
    <x v="8"/>
    <s v="Wall Bin - White Plastic Bin"/>
    <n v="11"/>
    <s v="Installed and Maintained"/>
    <n v="0"/>
    <n v="0"/>
    <n v="0"/>
    <n v="0"/>
    <n v="0"/>
  </r>
  <r>
    <s v="Cape Town"/>
    <s v="CARGO"/>
    <s v="Cape TownCargo"/>
    <s v="Cape Town Cargo"/>
    <s v="Equipment"/>
    <x v="10"/>
    <s v="Sanitary Bin - White Plastic Bin"/>
    <n v="7"/>
    <s v="Twice a Week Service"/>
    <n v="0"/>
    <n v="0"/>
    <n v="0"/>
    <n v="0"/>
    <n v="0"/>
  </r>
  <r>
    <s v="Cape Town"/>
    <s v="CARGO"/>
    <s v="Cape TownCargo"/>
    <s v="Cape Town Cargo"/>
    <s v="Equipment"/>
    <x v="12"/>
    <s v="Toilet Roll Holder Deca  - White Plastic Dispenser"/>
    <n v="19"/>
    <s v="Installed and Maintained"/>
    <n v="0"/>
    <n v="0"/>
    <n v="0"/>
    <n v="0"/>
    <n v="0"/>
  </r>
  <r>
    <s v="Cape Town"/>
    <s v="CARGO"/>
    <s v="Cape TownCargo"/>
    <s v="Cape Town Cargo"/>
    <s v="Consumables"/>
    <x v="14"/>
    <s v="Foam Soap Refill - 800ml refill cartridge"/>
    <n v="20"/>
    <s v="Monthly"/>
    <n v="0"/>
    <n v="0"/>
    <n v="0"/>
    <n v="0"/>
    <n v="0"/>
  </r>
  <r>
    <s v="Cape Town"/>
    <s v="CARGO"/>
    <s v="Cape TownCargo"/>
    <s v="Cape Town Cargo"/>
    <s v="Consumables"/>
    <x v="15"/>
    <s v="Hand Paper Towel - 1ply "/>
    <n v="50"/>
    <s v="Monthly"/>
    <n v="0"/>
    <n v="0"/>
    <n v="0"/>
    <n v="0"/>
    <n v="0"/>
  </r>
  <r>
    <s v="Cape Town"/>
    <s v="CARGO"/>
    <s v="Cape TownCargo"/>
    <s v="Cape Town Cargo"/>
    <s v="Consumables"/>
    <x v="18"/>
    <s v="Deca Paper - 1ply "/>
    <n v="70"/>
    <s v="Monthly"/>
    <n v="0"/>
    <n v="0"/>
    <n v="0"/>
    <n v="0"/>
    <n v="0"/>
  </r>
  <r>
    <s v="Cape Town"/>
    <s v="Technical"/>
    <s v="Cape TownTechnical"/>
    <s v="Cape Town Engineers"/>
    <s v="Equipment"/>
    <x v="0"/>
    <s v="Air Freshener Dispenser - White Plastic Dispenser"/>
    <n v="2"/>
    <s v="Serviced"/>
    <n v="0"/>
    <n v="0"/>
    <n v="0"/>
    <n v="0"/>
    <n v="0"/>
  </r>
  <r>
    <s v="Cape Town"/>
    <s v="Technical"/>
    <s v="Cape TownTechnical"/>
    <s v="Cape Town Engineers"/>
    <s v="Equipment"/>
    <x v="2"/>
    <s v="Auto Sanitiser Dispenser - White Plastic Dispenser"/>
    <n v="4"/>
    <s v="Serviced"/>
    <n v="0"/>
    <n v="0"/>
    <n v="0"/>
    <n v="0"/>
    <n v="0"/>
  </r>
  <r>
    <s v="Cape Town"/>
    <s v="Technical"/>
    <s v="Cape TownTechnical"/>
    <s v="Cape Town Engineers"/>
    <s v="Equipment"/>
    <x v="4"/>
    <s v="Foam Soap Dispenser - White Plastic Dispenser"/>
    <n v="2"/>
    <s v="Installed and Maintained"/>
    <n v="0"/>
    <n v="0"/>
    <n v="0"/>
    <n v="0"/>
    <n v="0"/>
  </r>
  <r>
    <s v="Cape Town"/>
    <s v="Technical"/>
    <s v="Cape TownTechnical"/>
    <s v="Cape Town Engineers"/>
    <s v="Equipment"/>
    <x v="6"/>
    <s v="Paper Cabinet - White Plastic Cabinet"/>
    <n v="2"/>
    <s v="Installed and Maintained"/>
    <n v="0"/>
    <n v="0"/>
    <n v="0"/>
    <n v="0"/>
    <n v="0"/>
  </r>
  <r>
    <s v="Cape Town"/>
    <s v="Technical"/>
    <s v="Cape TownTechnical"/>
    <s v="Cape Town Engineers"/>
    <s v="Equipment"/>
    <x v="8"/>
    <s v="Wall Bin - White Plastic Bin"/>
    <n v="2"/>
    <s v="Installed and Maintained"/>
    <n v="0"/>
    <n v="0"/>
    <n v="0"/>
    <n v="0"/>
    <n v="0"/>
  </r>
  <r>
    <s v="Cape Town"/>
    <s v="Technical"/>
    <s v="Cape TownTechnical"/>
    <s v="Cape Town Engineers"/>
    <s v="Equipment"/>
    <x v="10"/>
    <s v="Sanitary Bin - White Plastic Bin"/>
    <n v="1"/>
    <s v="Twice a Week Service"/>
    <n v="0"/>
    <n v="0"/>
    <n v="0"/>
    <n v="0"/>
    <n v="0"/>
  </r>
  <r>
    <s v="Cape Town"/>
    <s v="Technical"/>
    <s v="Cape TownTechnical"/>
    <s v="Cape Town Engineers"/>
    <s v="Equipment"/>
    <x v="12"/>
    <s v="Toilet Roll Holder Deca  - White Plastic Dispenser"/>
    <n v="0"/>
    <s v="Installed and Maintained"/>
    <n v="0"/>
    <n v="0"/>
    <n v="0"/>
    <n v="0"/>
    <n v="0"/>
  </r>
  <r>
    <s v="Cape Town"/>
    <s v="Technical"/>
    <s v="Cape TownTechnical"/>
    <s v="Cape Town Engineers"/>
    <s v="Consumables"/>
    <x v="14"/>
    <s v="Foam Soap Refill - 800ml refill cartridge"/>
    <n v="2"/>
    <s v="Monthly"/>
    <n v="0"/>
    <n v="0"/>
    <n v="0"/>
    <n v="0"/>
    <n v="0"/>
  </r>
  <r>
    <s v="Cape Town"/>
    <s v="Technical"/>
    <s v="Cape TownTechnical"/>
    <s v="Cape Town Engineers"/>
    <s v="Consumables"/>
    <x v="15"/>
    <s v="Hand Paper Towel - 1ply "/>
    <n v="6"/>
    <s v="Monthly"/>
    <n v="0"/>
    <n v="0"/>
    <n v="0"/>
    <n v="0"/>
    <n v="0"/>
  </r>
  <r>
    <s v="Cape Town"/>
    <s v="Technical"/>
    <s v="Cape TownTechnical"/>
    <s v="Cape Town Engineers"/>
    <s v="Consumables"/>
    <x v="18"/>
    <s v="Deca Paper - 1ply "/>
    <n v="15"/>
    <s v="Monthly"/>
    <n v="0"/>
    <n v="0"/>
    <n v="0"/>
    <n v="0"/>
    <n v="0"/>
  </r>
  <r>
    <s v="Cape Town"/>
    <s v="Corporate"/>
    <s v="Cape TownCorporate"/>
    <s v="Cape Town Inflight"/>
    <s v="Equipment"/>
    <x v="0"/>
    <s v="Air Freshener Dispenser - White Plastic Dispenser"/>
    <n v="2"/>
    <s v="Serviced"/>
    <n v="0"/>
    <n v="0"/>
    <n v="0"/>
    <n v="0"/>
    <n v="0"/>
  </r>
  <r>
    <s v="Cape Town"/>
    <s v="Corporate"/>
    <s v="Cape TownCorporate"/>
    <s v="Cape Town Inflight"/>
    <s v="Equipment"/>
    <x v="2"/>
    <s v="Auto Sanitiser Dispenser - White Plastic Dispenser"/>
    <n v="5"/>
    <s v="Serviced"/>
    <n v="0"/>
    <n v="0"/>
    <n v="0"/>
    <n v="0"/>
    <n v="0"/>
  </r>
  <r>
    <s v="Cape Town"/>
    <s v="Corporate"/>
    <s v="Cape TownCorporate"/>
    <s v="Cape Town Inflight"/>
    <s v="Equipment"/>
    <x v="4"/>
    <s v="Foam Soap Dispenser - White Plastic Dispenser"/>
    <n v="4"/>
    <s v="Installed and Maintained"/>
    <n v="0"/>
    <n v="0"/>
    <n v="0"/>
    <n v="0"/>
    <n v="0"/>
  </r>
  <r>
    <s v="Cape Town"/>
    <s v="Corporate"/>
    <s v="Cape TownCorporate"/>
    <s v="Cape Town Inflight"/>
    <s v="Equipment"/>
    <x v="6"/>
    <s v="Paper Cabinet - White Plastic Cabinet"/>
    <n v="2"/>
    <s v="Installed and Maintained"/>
    <n v="0"/>
    <n v="0"/>
    <n v="0"/>
    <n v="0"/>
    <n v="0"/>
  </r>
  <r>
    <s v="Cape Town"/>
    <s v="Corporate"/>
    <s v="Cape TownCorporate"/>
    <s v="Cape Town Inflight"/>
    <s v="Equipment"/>
    <x v="8"/>
    <s v="Wall Bin - White Plastic Bin"/>
    <n v="2"/>
    <s v="Installed and Maintained"/>
    <n v="0"/>
    <n v="0"/>
    <n v="0"/>
    <n v="0"/>
    <n v="0"/>
  </r>
  <r>
    <s v="Cape Town"/>
    <s v="Corporate"/>
    <s v="Cape TownCorporate"/>
    <s v="Cape Town Inflight"/>
    <s v="Equipment"/>
    <x v="10"/>
    <s v="Sanitary Bin - White Plastic Bin"/>
    <n v="2"/>
    <s v="Twice a Week Service"/>
    <n v="0"/>
    <n v="0"/>
    <n v="0"/>
    <n v="0"/>
    <n v="0"/>
  </r>
  <r>
    <s v="Cape Town"/>
    <s v="Corporate"/>
    <s v="Cape TownCorporate"/>
    <s v="Cape Town Inflight"/>
    <s v="Equipment"/>
    <x v="12"/>
    <s v="Toilet Roll Holder Deca  - White Plastic Dispenser"/>
    <n v="6"/>
    <s v="Installed and Maintained"/>
    <n v="0"/>
    <n v="0"/>
    <n v="0"/>
    <n v="0"/>
    <n v="0"/>
  </r>
  <r>
    <s v="Cape Town"/>
    <s v="Corporate"/>
    <s v="Cape TownCorporate"/>
    <s v="Cape Town Inflight"/>
    <s v="Consumables"/>
    <x v="14"/>
    <s v="Foam Soap Refill - 800ml refill cartridge"/>
    <n v="4"/>
    <s v="Monthly"/>
    <n v="0"/>
    <n v="0"/>
    <n v="0"/>
    <n v="0"/>
    <n v="0"/>
  </r>
  <r>
    <s v="Cape Town"/>
    <s v="Corporate"/>
    <s v="Cape TownCorporate"/>
    <s v="Cape Town Inflight"/>
    <s v="Consumables"/>
    <x v="15"/>
    <s v="Hand Paper Towel - 1ply "/>
    <n v="10"/>
    <s v="Monthly"/>
    <n v="0"/>
    <n v="0"/>
    <n v="0"/>
    <n v="0"/>
    <n v="0"/>
  </r>
  <r>
    <s v="Cape Town"/>
    <s v="Corporate"/>
    <s v="Cape TownCorporate"/>
    <s v="Cape Town Inflight"/>
    <s v="Consumables"/>
    <x v="18"/>
    <s v="Deca Paper - 1ply "/>
    <n v="15"/>
    <s v="Monthly"/>
    <n v="0"/>
    <n v="0"/>
    <n v="0"/>
    <n v="0"/>
    <n v="0"/>
  </r>
  <r>
    <s v="Cape Town"/>
    <s v="Corporate"/>
    <s v="Cape TownCorporate"/>
    <s v="Cape Town Lounge"/>
    <s v="Equipment"/>
    <x v="1"/>
    <s v="Air Freshener Dispenser - Silver Plastic Dispenser"/>
    <n v="6"/>
    <s v="Serviced"/>
    <n v="0"/>
    <n v="0"/>
    <n v="0"/>
    <n v="0"/>
    <n v="0"/>
  </r>
  <r>
    <s v="Cape Town"/>
    <s v="Corporate"/>
    <s v="Cape TownCorporate"/>
    <s v="Cape Town Lounge"/>
    <s v="Equipment"/>
    <x v="23"/>
    <s v="Soap Dispenser Top Up - Stainless Steel Dispenser "/>
    <n v="8"/>
    <s v="Installed and Maintained"/>
    <n v="0"/>
    <n v="0"/>
    <n v="0"/>
    <n v="0"/>
    <n v="0"/>
  </r>
  <r>
    <s v="Cape Town"/>
    <s v="Corporate"/>
    <s v="Cape TownCorporate"/>
    <s v="Cape Town Lounge"/>
    <s v="Equipment"/>
    <x v="11"/>
    <s v="Sanitary Bin  - Silver Plastic Bin"/>
    <n v="7"/>
    <s v="Twice a Week Service"/>
    <n v="0"/>
    <n v="0"/>
    <n v="0"/>
    <n v="0"/>
    <n v="0"/>
  </r>
  <r>
    <s v="Cape Town"/>
    <s v="Corporate"/>
    <s v="Cape TownCorporate"/>
    <s v="Cape Town Lounge"/>
    <s v="Equipment"/>
    <x v="13"/>
    <s v="Toilet Roll Holder 3 - Silver Metal Dispenser"/>
    <n v="11"/>
    <s v="Installed and Maintained"/>
    <n v="0"/>
    <n v="0"/>
    <n v="0"/>
    <n v="0"/>
    <n v="0"/>
  </r>
  <r>
    <s v="Cape Town"/>
    <s v="Corporate"/>
    <s v="Cape TownCorporate"/>
    <s v="Cape Town Lounge"/>
    <s v="Consumables"/>
    <x v="24"/>
    <s v="Liquid Soap - White Soap"/>
    <n v="3"/>
    <s v="Monthly"/>
    <n v="0"/>
    <n v="0"/>
    <n v="0"/>
    <n v="0"/>
    <n v="0"/>
  </r>
  <r>
    <s v="Cape Town"/>
    <s v="Corporate"/>
    <s v="Cape TownCorporate"/>
    <s v="Cape Town Lounge"/>
    <s v="Consumables"/>
    <x v="16"/>
    <s v="Toilet Paper - 2ply "/>
    <n v="5"/>
    <s v="Monthly"/>
    <n v="0"/>
    <n v="0"/>
    <n v="0"/>
    <n v="0"/>
    <n v="0"/>
  </r>
  <r>
    <s v="Durban"/>
    <s v="CORPORATE, TECHNICAL, CARGO"/>
    <s v="DurbanCORPORATE, TECHNICAL, CARGO"/>
    <s v="Durban Lounge"/>
    <s v="Equipment"/>
    <x v="1"/>
    <s v="Air Freshener Dispenser - Silver Plastic Dispenser"/>
    <n v="4"/>
    <s v="Serviced"/>
    <n v="0"/>
    <n v="0"/>
    <n v="0"/>
    <n v="0"/>
    <n v="0"/>
  </r>
  <r>
    <s v="Durban"/>
    <s v="CORPORATE, TECHNICAL, CARGO"/>
    <s v="DurbanCORPORATE, TECHNICAL, CARGO"/>
    <s v="Durban Lounge"/>
    <s v="Equipment"/>
    <x v="23"/>
    <s v="Soap Dispenser Top Up - Stainless Steel Dispenser "/>
    <n v="4"/>
    <s v="Installed and Maintained"/>
    <n v="0"/>
    <n v="0"/>
    <n v="0"/>
    <n v="0"/>
    <n v="0"/>
  </r>
  <r>
    <s v="Durban"/>
    <s v="CORPORATE, TECHNICAL, CARGO"/>
    <s v="DurbanCORPORATE, TECHNICAL, CARGO"/>
    <s v="Durban Lounge"/>
    <s v="Equipment"/>
    <x v="11"/>
    <s v="Sanitary Bin  - Silver Plastic Bin"/>
    <n v="5"/>
    <s v="Twice a Week Service"/>
    <n v="0"/>
    <n v="0"/>
    <n v="0"/>
    <n v="0"/>
    <n v="0"/>
  </r>
  <r>
    <s v="Durban"/>
    <s v="CORPORATE, TECHNICAL, CARGO"/>
    <s v="DurbanCORPORATE, TECHNICAL, CARGO"/>
    <s v="Durban Lounge"/>
    <s v="Equipment"/>
    <x v="13"/>
    <s v="Toilet Roll Holder 3 - Silver Metal Dispenser"/>
    <n v="7"/>
    <s v="Installed and Maintained"/>
    <n v="0"/>
    <n v="0"/>
    <n v="0"/>
    <n v="0"/>
    <n v="0"/>
  </r>
  <r>
    <s v="Cape Town"/>
    <s v="Corporate"/>
    <s v="Cape TownCorporate"/>
    <s v="Cape Town Lounge"/>
    <s v="Consumables"/>
    <x v="20"/>
    <s v="Jumbo Roll"/>
    <n v="4"/>
    <s v="Monthly"/>
    <n v="0"/>
    <n v="0"/>
    <n v="0"/>
    <n v="0"/>
    <n v="0"/>
  </r>
  <r>
    <s v="Durban"/>
    <s v="CORPORATE, TECHNICAL, CARGO"/>
    <s v="DurbanCORPORATE, TECHNICAL, CARGO"/>
    <s v="Durban Lounge"/>
    <s v="Consumables"/>
    <x v="24"/>
    <s v="Liquid Soap - White Soap"/>
    <n v="2"/>
    <s v="Monthly"/>
    <n v="0"/>
    <n v="0"/>
    <n v="0"/>
    <n v="0"/>
    <n v="0"/>
  </r>
  <r>
    <s v="Durban"/>
    <s v="CORPORATE, TECHNICAL, CARGO"/>
    <s v="DurbanCORPORATE, TECHNICAL, CARGO"/>
    <s v="Durban Lounge"/>
    <s v="Consumables"/>
    <x v="16"/>
    <s v="Toilet Paper - 2ply "/>
    <n v="5"/>
    <s v="Monthly"/>
    <n v="0"/>
    <n v="0"/>
    <n v="0"/>
    <n v="0"/>
    <n v="0"/>
  </r>
  <r>
    <s v="Durban"/>
    <s v="CORPORATE, TECHNICAL, CARGO"/>
    <s v="DurbanCORPORATE, TECHNICAL, CARGO"/>
    <s v="Durban Technical"/>
    <s v="Equipment"/>
    <x v="0"/>
    <s v="Air Freshener Dispenser - White Plastic Dispenser"/>
    <n v="2"/>
    <s v="Serviced"/>
    <n v="0"/>
    <n v="0"/>
    <n v="0"/>
    <n v="0"/>
    <n v="0"/>
  </r>
  <r>
    <s v="Durban"/>
    <s v="CORPORATE, TECHNICAL, CARGO"/>
    <s v="DurbanCORPORATE, TECHNICAL, CARGO"/>
    <s v="Durban Technical"/>
    <s v="Equipment"/>
    <x v="2"/>
    <s v="Auto Sanitiser Dispenser - White Plastic Dispenser"/>
    <n v="6"/>
    <s v="Serviced"/>
    <n v="0"/>
    <n v="0"/>
    <n v="0"/>
    <n v="0"/>
    <n v="0"/>
  </r>
  <r>
    <s v="Durban"/>
    <s v="CORPORATE, TECHNICAL, CARGO"/>
    <s v="DurbanCORPORATE, TECHNICAL, CARGO"/>
    <s v="Durban Technical"/>
    <s v="Equipment"/>
    <x v="4"/>
    <s v="Foam Soap Dispenser - White Plastic Dispenser"/>
    <n v="2"/>
    <s v="Installed and Maintained"/>
    <n v="0"/>
    <n v="0"/>
    <n v="0"/>
    <n v="0"/>
    <n v="0"/>
  </r>
  <r>
    <s v="Durban"/>
    <s v="CORPORATE, TECHNICAL, CARGO"/>
    <s v="DurbanCORPORATE, TECHNICAL, CARGO"/>
    <s v="Durban Technical"/>
    <s v="Equipment"/>
    <x v="6"/>
    <s v="Paper Cabinet - White Plastic Cabinet"/>
    <n v="2"/>
    <s v="Installed and Maintained"/>
    <n v="0"/>
    <n v="0"/>
    <n v="0"/>
    <n v="0"/>
    <n v="0"/>
  </r>
  <r>
    <s v="Durban"/>
    <s v="CORPORATE, TECHNICAL, CARGO"/>
    <s v="DurbanCORPORATE, TECHNICAL, CARGO"/>
    <s v="Durban Technical"/>
    <s v="Equipment"/>
    <x v="8"/>
    <s v="Wall Bin - White Plastic Bin"/>
    <n v="2"/>
    <s v="Installed and Maintained"/>
    <n v="0"/>
    <n v="0"/>
    <n v="0"/>
    <n v="0"/>
    <n v="0"/>
  </r>
  <r>
    <s v="Durban"/>
    <s v="CORPORATE, TECHNICAL, CARGO"/>
    <s v="DurbanCORPORATE, TECHNICAL, CARGO"/>
    <s v="Durban Technical"/>
    <s v="Equipment"/>
    <x v="10"/>
    <s v="Sanitary Bin - White Plastic Bin"/>
    <n v="1"/>
    <s v="Twice a Week Service"/>
    <n v="0"/>
    <n v="0"/>
    <n v="0"/>
    <n v="0"/>
    <n v="0"/>
  </r>
  <r>
    <s v="Durban"/>
    <s v="CORPORATE, TECHNICAL, CARGO"/>
    <s v="DurbanCORPORATE, TECHNICAL, CARGO"/>
    <s v="Durban Technical"/>
    <s v="Equipment"/>
    <x v="12"/>
    <s v="Toilet Roll Holder Deca  - White Plastic Dispenser"/>
    <n v="3"/>
    <s v="Installed and Maintained"/>
    <n v="0"/>
    <n v="0"/>
    <n v="0"/>
    <n v="0"/>
    <n v="0"/>
  </r>
  <r>
    <s v="Durban"/>
    <s v="CORPORATE, TECHNICAL, CARGO"/>
    <s v="DurbanCORPORATE, TECHNICAL, CARGO"/>
    <s v="Durban Technical"/>
    <s v="Consumables"/>
    <x v="14"/>
    <s v="Foam Soap Refill - 800ml refill cartridge"/>
    <n v="2"/>
    <s v="Monthly"/>
    <n v="0"/>
    <n v="0"/>
    <n v="0"/>
    <n v="0"/>
    <n v="0"/>
  </r>
  <r>
    <s v="Durban"/>
    <s v="CORPORATE, TECHNICAL, CARGO"/>
    <s v="DurbanCORPORATE, TECHNICAL, CARGO"/>
    <s v="Durban Technical"/>
    <s v="Consumables"/>
    <x v="15"/>
    <s v="Hand Paper Towel - 1ply "/>
    <n v="6"/>
    <s v="Monthly"/>
    <n v="0"/>
    <n v="0"/>
    <n v="0"/>
    <n v="0"/>
    <n v="0"/>
  </r>
  <r>
    <s v="Durban"/>
    <s v="CORPORATE, TECHNICAL, CARGO"/>
    <s v="DurbanCORPORATE, TECHNICAL, CARGO"/>
    <s v="Durban Technical"/>
    <s v="Consumables"/>
    <x v="18"/>
    <s v="Deca Paper - 1ply "/>
    <n v="15"/>
    <s v="Monthly"/>
    <n v="0"/>
    <n v="0"/>
    <n v="0"/>
    <n v="0"/>
    <n v="0"/>
  </r>
  <r>
    <s v="Durban"/>
    <s v="CORPORATE, TECHNICAL, CARGO"/>
    <s v="DurbanCORPORATE, TECHNICAL, CARGO"/>
    <s v="Durban Technical"/>
    <s v="Consumables"/>
    <x v="20"/>
    <s v="Jumbo Roll"/>
    <n v="4"/>
    <s v="Monthly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400-000000000000}" name="PivotTable2" cacheId="0" applyNumberFormats="0" applyBorderFormats="0" applyFontFormats="0" applyPatternFormats="0" applyAlignmentFormats="0" applyWidthHeightFormats="1" dataCaption="Values" updatedVersion="6" minRefreshableVersion="3" asteriskTotals="1" useAutoFormatting="1" itemPrintTitles="1" createdVersion="5" indent="0" outline="1" outlineData="1" multipleFieldFilters="0">
  <location ref="A3:B30" firstHeaderRow="1" firstDataRow="1" firstDataCol="1"/>
  <pivotFields count="14">
    <pivotField showAll="0"/>
    <pivotField showAll="0" defaultSubtotal="0"/>
    <pivotField showAll="0" defaultSubtotal="0"/>
    <pivotField showAll="0"/>
    <pivotField showAll="0"/>
    <pivotField axis="axisRow" showAll="0">
      <items count="28">
        <item x="0"/>
        <item x="1"/>
        <item x="2"/>
        <item x="3"/>
        <item x="4"/>
        <item x="5"/>
        <item x="23"/>
        <item x="19"/>
        <item x="6"/>
        <item x="7"/>
        <item x="8"/>
        <item x="9"/>
        <item x="10"/>
        <item x="11"/>
        <item x="25"/>
        <item m="1" x="26"/>
        <item x="13"/>
        <item x="14"/>
        <item x="15"/>
        <item x="16"/>
        <item x="18"/>
        <item x="24"/>
        <item x="12"/>
        <item x="21"/>
        <item x="20"/>
        <item x="22"/>
        <item x="17"/>
        <item t="default"/>
      </items>
    </pivotField>
    <pivotField showAll="0"/>
    <pivotField dataField="1" showAll="0"/>
    <pivotField showAll="0"/>
    <pivotField numFmtId="164" showAll="0"/>
    <pivotField numFmtId="164" showAll="0" defaultSubtotal="0"/>
    <pivotField numFmtId="164" showAll="0" defaultSubtotal="0"/>
    <pivotField numFmtId="164" showAll="0" defaultSubtotal="0"/>
    <pivotField showAll="0" defaultSubtotal="0"/>
  </pivotFields>
  <rowFields count="1">
    <field x="5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 of QTY" fld="7" baseField="0" baseItem="0"/>
  </dataFields>
  <pivotTableStyleInfo name="PivotStyleMedium6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4E1E-56CF-4172-A9A1-81FAF5571462}">
  <dimension ref="A1:B10"/>
  <sheetViews>
    <sheetView tabSelected="1" workbookViewId="0">
      <selection activeCell="M8" sqref="M8"/>
    </sheetView>
  </sheetViews>
  <sheetFormatPr defaultRowHeight="14.5" x14ac:dyDescent="0.35"/>
  <sheetData>
    <row r="1" spans="1:2" x14ac:dyDescent="0.35">
      <c r="B1" s="132" t="s">
        <v>171</v>
      </c>
    </row>
    <row r="3" spans="1:2" x14ac:dyDescent="0.35">
      <c r="A3">
        <v>1</v>
      </c>
      <c r="B3" t="s">
        <v>173</v>
      </c>
    </row>
    <row r="4" spans="1:2" x14ac:dyDescent="0.35">
      <c r="A4">
        <v>2</v>
      </c>
      <c r="B4" t="s">
        <v>142</v>
      </c>
    </row>
    <row r="5" spans="1:2" x14ac:dyDescent="0.35">
      <c r="A5">
        <v>3</v>
      </c>
      <c r="B5" t="s">
        <v>143</v>
      </c>
    </row>
    <row r="6" spans="1:2" x14ac:dyDescent="0.35">
      <c r="A6">
        <v>4</v>
      </c>
      <c r="B6" t="s">
        <v>144</v>
      </c>
    </row>
    <row r="7" spans="1:2" x14ac:dyDescent="0.35">
      <c r="A7">
        <v>5</v>
      </c>
      <c r="B7" t="s">
        <v>145</v>
      </c>
    </row>
    <row r="8" spans="1:2" x14ac:dyDescent="0.35">
      <c r="A8">
        <v>6</v>
      </c>
      <c r="B8" t="s">
        <v>146</v>
      </c>
    </row>
    <row r="9" spans="1:2" x14ac:dyDescent="0.35">
      <c r="A9">
        <v>7</v>
      </c>
      <c r="B9" t="s">
        <v>147</v>
      </c>
    </row>
    <row r="10" spans="1:2" x14ac:dyDescent="0.35">
      <c r="A10">
        <v>8</v>
      </c>
      <c r="B10" t="s">
        <v>174</v>
      </c>
    </row>
  </sheetData>
  <sheetProtection algorithmName="SHA-512" hashValue="Xe0keiI8Az8vlTj0jooKpMGlJ+BaJ/PV0NhZxyPyARGti1DHp6TkE5hFzpBLWU86WQ4NUb5JSf3JUsaLhm9qKw==" saltValue="FyKH12KexgxcRxExHLpk2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4"/>
  <sheetViews>
    <sheetView workbookViewId="0">
      <selection activeCell="B3" sqref="B3"/>
    </sheetView>
  </sheetViews>
  <sheetFormatPr defaultRowHeight="14.5" x14ac:dyDescent="0.35"/>
  <cols>
    <col min="1" max="1" width="15.1796875" bestFit="1" customWidth="1"/>
    <col min="2" max="2" width="81" customWidth="1"/>
  </cols>
  <sheetData>
    <row r="2" spans="1:2" x14ac:dyDescent="0.35">
      <c r="A2" s="74" t="s">
        <v>64</v>
      </c>
      <c r="B2" s="73"/>
    </row>
    <row r="3" spans="1:2" x14ac:dyDescent="0.35">
      <c r="A3" s="74" t="s">
        <v>65</v>
      </c>
      <c r="B3" s="76" t="s">
        <v>39</v>
      </c>
    </row>
    <row r="4" spans="1:2" x14ac:dyDescent="0.35">
      <c r="A4" s="74" t="s">
        <v>66</v>
      </c>
      <c r="B4" s="75"/>
    </row>
  </sheetData>
  <sheetProtection algorithmName="SHA-512" hashValue="nn+fUujspxGgaPLPobIQX/PO/wNyyw3ZW/VbLo2KAqzddiRm27eKN+DvWlE1FqCDHkfLUIkg1HWbV2FZnSJKUg==" saltValue="Fv/FNKHlYlijibgMnxVX0Q==" spinCount="100000" sheet="1" objects="1" scenarios="1"/>
  <conditionalFormatting sqref="B2:B4">
    <cfRule type="cellIs" dxfId="7" priority="1" operator="equal">
      <formula>0</formula>
    </cfRule>
  </conditionalFormatting>
  <dataValidations count="1">
    <dataValidation type="list" allowBlank="1" showInputMessage="1" showErrorMessage="1" sqref="B3" xr:uid="{00000000-0002-0000-0100-000000000000}">
      <formula1>"Hard Services,Soft Services,Combined Solution"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H15"/>
  <sheetViews>
    <sheetView zoomScale="90" zoomScaleNormal="90" workbookViewId="0">
      <selection activeCell="D9" sqref="D9"/>
    </sheetView>
  </sheetViews>
  <sheetFormatPr defaultColWidth="9.1796875" defaultRowHeight="14" outlineLevelCol="2" x14ac:dyDescent="0.3"/>
  <cols>
    <col min="1" max="1" width="22.81640625" style="59" customWidth="1"/>
    <col min="2" max="2" width="18.54296875" style="59" customWidth="1"/>
    <col min="3" max="3" width="25" style="59" customWidth="1"/>
    <col min="4" max="4" width="42.36328125" style="59" customWidth="1"/>
    <col min="5" max="5" width="21.6328125" style="47" customWidth="1"/>
    <col min="6" max="6" width="17.90625" style="47" customWidth="1" outlineLevel="2"/>
    <col min="7" max="16384" width="9.1796875" style="47"/>
  </cols>
  <sheetData>
    <row r="1" spans="1:8" ht="48" customHeight="1" thickBot="1" x14ac:dyDescent="0.35">
      <c r="A1" s="170"/>
      <c r="B1" s="171" t="str">
        <f>'Bidder Detail'!B2&amp;" - "&amp;'Bidder Detail'!B3</f>
        <v xml:space="preserve"> - Soft Services</v>
      </c>
      <c r="C1" s="172"/>
      <c r="D1" s="172"/>
      <c r="E1" s="173"/>
      <c r="F1" s="176" t="s">
        <v>153</v>
      </c>
    </row>
    <row r="2" spans="1:8" ht="85.5" customHeight="1" thickBot="1" x14ac:dyDescent="0.35">
      <c r="A2" s="169" t="s">
        <v>56</v>
      </c>
      <c r="B2" s="169" t="s">
        <v>58</v>
      </c>
      <c r="C2" s="169" t="s">
        <v>80</v>
      </c>
      <c r="D2" s="169" t="s">
        <v>57</v>
      </c>
      <c r="E2" s="169" t="s">
        <v>159</v>
      </c>
      <c r="F2" s="168" t="s">
        <v>40</v>
      </c>
    </row>
    <row r="3" spans="1:8" s="48" customFormat="1" x14ac:dyDescent="0.35">
      <c r="A3" s="157" t="s">
        <v>31</v>
      </c>
      <c r="B3" s="147" t="s">
        <v>55</v>
      </c>
      <c r="C3" s="147" t="s">
        <v>75</v>
      </c>
      <c r="D3" s="148" t="s">
        <v>74</v>
      </c>
      <c r="E3" s="149">
        <v>50491.89</v>
      </c>
      <c r="F3" s="150">
        <f>'Gardening BOQ - Service Pricing'!J3</f>
        <v>0</v>
      </c>
    </row>
    <row r="4" spans="1:8" s="48" customFormat="1" x14ac:dyDescent="0.35">
      <c r="A4" s="179" t="s">
        <v>31</v>
      </c>
      <c r="B4" s="137" t="s">
        <v>43</v>
      </c>
      <c r="C4" s="180" t="s">
        <v>47</v>
      </c>
      <c r="D4" s="139" t="s">
        <v>48</v>
      </c>
      <c r="E4" s="135">
        <v>18056</v>
      </c>
      <c r="F4" s="138">
        <f>'Gardening BOQ - Service Pricing'!J4</f>
        <v>0</v>
      </c>
    </row>
    <row r="5" spans="1:8" s="48" customFormat="1" x14ac:dyDescent="0.35">
      <c r="A5" s="64" t="s">
        <v>31</v>
      </c>
      <c r="B5" s="60" t="s">
        <v>49</v>
      </c>
      <c r="C5" s="147" t="s">
        <v>47</v>
      </c>
      <c r="D5" s="60" t="s">
        <v>50</v>
      </c>
      <c r="E5" s="49">
        <v>245872</v>
      </c>
      <c r="F5" s="77">
        <f>'Gardening BOQ - Service Pricing'!J5</f>
        <v>0</v>
      </c>
    </row>
    <row r="6" spans="1:8" s="48" customFormat="1" x14ac:dyDescent="0.35">
      <c r="A6" s="179" t="s">
        <v>31</v>
      </c>
      <c r="B6" s="137" t="s">
        <v>51</v>
      </c>
      <c r="C6" s="180" t="s">
        <v>47</v>
      </c>
      <c r="D6" s="139" t="s">
        <v>79</v>
      </c>
      <c r="E6" s="135">
        <v>30984</v>
      </c>
      <c r="F6" s="138">
        <f>'Gardening BOQ - Service Pricing'!J6</f>
        <v>0</v>
      </c>
    </row>
    <row r="7" spans="1:8" s="48" customFormat="1" x14ac:dyDescent="0.35">
      <c r="A7" s="155" t="s">
        <v>35</v>
      </c>
      <c r="B7" s="144" t="s">
        <v>51</v>
      </c>
      <c r="C7" s="144" t="s">
        <v>47</v>
      </c>
      <c r="D7" s="144" t="s">
        <v>73</v>
      </c>
      <c r="E7" s="145">
        <v>13076</v>
      </c>
      <c r="F7" s="146">
        <f>'Gardening BOQ - Service Pricing'!J7</f>
        <v>0</v>
      </c>
    </row>
    <row r="8" spans="1:8" s="48" customFormat="1" x14ac:dyDescent="0.35">
      <c r="A8" s="158" t="s">
        <v>35</v>
      </c>
      <c r="B8" s="159" t="s">
        <v>49</v>
      </c>
      <c r="C8" s="159" t="s">
        <v>47</v>
      </c>
      <c r="D8" s="159" t="s">
        <v>53</v>
      </c>
      <c r="E8" s="177">
        <v>8528</v>
      </c>
      <c r="F8" s="178">
        <f>'Gardening BOQ - Service Pricing'!J8</f>
        <v>0</v>
      </c>
    </row>
    <row r="9" spans="1:8" s="48" customFormat="1" x14ac:dyDescent="0.35">
      <c r="A9" s="156" t="s">
        <v>33</v>
      </c>
      <c r="B9" s="62" t="s">
        <v>51</v>
      </c>
      <c r="C9" s="62" t="s">
        <v>47</v>
      </c>
      <c r="D9" s="60" t="s">
        <v>73</v>
      </c>
      <c r="E9" s="49">
        <v>10259</v>
      </c>
      <c r="F9" s="77">
        <f>'Gardening BOQ - Service Pricing'!J9</f>
        <v>0</v>
      </c>
    </row>
    <row r="10" spans="1:8" s="48" customFormat="1" x14ac:dyDescent="0.35">
      <c r="A10" s="179" t="s">
        <v>34</v>
      </c>
      <c r="B10" s="137" t="s">
        <v>49</v>
      </c>
      <c r="C10" s="137" t="s">
        <v>47</v>
      </c>
      <c r="D10" s="139" t="s">
        <v>44</v>
      </c>
      <c r="E10" s="135">
        <v>600</v>
      </c>
      <c r="F10" s="138">
        <f>'Gardening BOQ - Service Pricing'!J10</f>
        <v>0</v>
      </c>
    </row>
    <row r="11" spans="1:8" s="48" customFormat="1" x14ac:dyDescent="0.35">
      <c r="A11" s="65" t="s">
        <v>34</v>
      </c>
      <c r="B11" s="63" t="s">
        <v>51</v>
      </c>
      <c r="C11" s="63" t="s">
        <v>47</v>
      </c>
      <c r="D11" s="61" t="s">
        <v>73</v>
      </c>
      <c r="E11" s="50">
        <v>2500</v>
      </c>
      <c r="F11" s="78">
        <f>'Gardening BOQ - Service Pricing'!J11</f>
        <v>0</v>
      </c>
    </row>
    <row r="12" spans="1:8" s="48" customFormat="1" x14ac:dyDescent="0.35">
      <c r="A12" s="139" t="s">
        <v>63</v>
      </c>
      <c r="B12" s="137" t="s">
        <v>49</v>
      </c>
      <c r="C12" s="137" t="s">
        <v>47</v>
      </c>
      <c r="D12" s="139" t="s">
        <v>44</v>
      </c>
      <c r="E12" s="140">
        <v>4000</v>
      </c>
      <c r="F12" s="141">
        <f>'Gardening BOQ - Service Pricing'!J12</f>
        <v>0</v>
      </c>
      <c r="G12" s="48" t="s">
        <v>150</v>
      </c>
    </row>
    <row r="13" spans="1:8" s="48" customFormat="1" x14ac:dyDescent="0.35">
      <c r="A13" s="144" t="s">
        <v>68</v>
      </c>
      <c r="B13" s="52" t="s">
        <v>49</v>
      </c>
      <c r="C13" s="52" t="s">
        <v>47</v>
      </c>
      <c r="D13" s="52" t="s">
        <v>44</v>
      </c>
      <c r="E13" s="51">
        <v>6000</v>
      </c>
      <c r="F13" s="143">
        <f>'Gardening BOQ - Service Pricing'!J13</f>
        <v>0</v>
      </c>
      <c r="G13" s="48" t="s">
        <v>150</v>
      </c>
    </row>
    <row r="14" spans="1:8" s="48" customFormat="1" x14ac:dyDescent="0.35">
      <c r="A14" s="159" t="s">
        <v>69</v>
      </c>
      <c r="B14" s="134" t="s">
        <v>49</v>
      </c>
      <c r="C14" s="133" t="s">
        <v>47</v>
      </c>
      <c r="D14" s="134" t="s">
        <v>44</v>
      </c>
      <c r="E14" s="133">
        <v>4000</v>
      </c>
      <c r="F14" s="142">
        <f>'Gardening BOQ - Service Pricing'!J14</f>
        <v>0</v>
      </c>
      <c r="G14" s="48" t="s">
        <v>150</v>
      </c>
    </row>
    <row r="15" spans="1:8" s="71" customFormat="1" x14ac:dyDescent="0.35">
      <c r="A15" s="154"/>
      <c r="B15" s="151"/>
      <c r="C15" s="151"/>
      <c r="D15" s="151"/>
      <c r="E15" s="152">
        <f t="shared" ref="E15" si="0">SUM(E3:E14)</f>
        <v>394366.89</v>
      </c>
      <c r="F15" s="153">
        <f>SUM(F3:F14)</f>
        <v>0</v>
      </c>
      <c r="G15" s="69"/>
      <c r="H15" s="70"/>
    </row>
  </sheetData>
  <sheetProtection algorithmName="SHA-512" hashValue="b+6Ty2E1f3hRp8HsszB5xrnWHauWc8x+oNMU2wS2iV+3BG4LB6SH++3BU6vTkffPiZVZ2l7JISZF70tBi3BtPQ==" saltValue="PZgTfHq5Wuwy2IlWWDDWJg==" spinCount="100000" sheet="1" objects="1" scenarios="1"/>
  <autoFilter ref="A2:F2" xr:uid="{00000000-0009-0000-0000-000002000000}"/>
  <phoneticPr fontId="2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  <pageSetUpPr fitToPage="1"/>
  </sheetPr>
  <dimension ref="A1:K18"/>
  <sheetViews>
    <sheetView zoomScale="70" zoomScaleNormal="70" workbookViewId="0">
      <selection activeCell="K8" sqref="K8"/>
    </sheetView>
  </sheetViews>
  <sheetFormatPr defaultRowHeight="14.5" outlineLevelCol="1" x14ac:dyDescent="0.35"/>
  <cols>
    <col min="1" max="1" width="12.7265625" bestFit="1" customWidth="1"/>
    <col min="2" max="2" width="24.81640625" bestFit="1" customWidth="1"/>
    <col min="3" max="3" width="26.26953125" bestFit="1" customWidth="1"/>
    <col min="4" max="4" width="13.453125" bestFit="1" customWidth="1"/>
    <col min="5" max="5" width="29.1796875" customWidth="1"/>
    <col min="6" max="6" width="17.36328125" customWidth="1" outlineLevel="1"/>
    <col min="7" max="7" width="21.90625" customWidth="1"/>
    <col min="8" max="8" width="27.54296875" customWidth="1"/>
    <col min="9" max="9" width="20.1796875" customWidth="1"/>
    <col min="10" max="10" width="25.08984375" customWidth="1"/>
    <col min="11" max="11" width="17" customWidth="1"/>
  </cols>
  <sheetData>
    <row r="1" spans="1:11" ht="53.5" customHeight="1" thickBot="1" x14ac:dyDescent="0.4">
      <c r="A1" s="202" t="s">
        <v>59</v>
      </c>
      <c r="B1" s="203"/>
      <c r="C1" s="203"/>
      <c r="D1" s="203"/>
      <c r="E1" s="204"/>
      <c r="F1" s="207" t="s">
        <v>61</v>
      </c>
      <c r="G1" s="208"/>
      <c r="H1" s="272" t="s">
        <v>141</v>
      </c>
      <c r="I1" s="273" t="s">
        <v>41</v>
      </c>
      <c r="J1" s="270" t="s">
        <v>42</v>
      </c>
    </row>
    <row r="2" spans="1:11" ht="60.75" customHeight="1" thickBot="1" x14ac:dyDescent="0.4">
      <c r="A2" s="55" t="s">
        <v>56</v>
      </c>
      <c r="B2" s="55" t="s">
        <v>58</v>
      </c>
      <c r="C2" s="55" t="s">
        <v>54</v>
      </c>
      <c r="D2" s="56" t="s">
        <v>45</v>
      </c>
      <c r="E2" s="57" t="s">
        <v>57</v>
      </c>
      <c r="F2" s="58" t="s">
        <v>62</v>
      </c>
      <c r="G2" s="185" t="s">
        <v>60</v>
      </c>
      <c r="H2" s="274"/>
      <c r="I2" s="275"/>
      <c r="J2" s="271"/>
    </row>
    <row r="3" spans="1:11" ht="33.65" customHeight="1" x14ac:dyDescent="0.35">
      <c r="A3" s="160" t="s">
        <v>31</v>
      </c>
      <c r="B3" s="161" t="s">
        <v>55</v>
      </c>
      <c r="C3" s="161" t="str">
        <f>A3&amp;B3</f>
        <v xml:space="preserve">JohannesburgCORPORATE </v>
      </c>
      <c r="D3" s="161" t="s">
        <v>46</v>
      </c>
      <c r="E3" s="162" t="s">
        <v>77</v>
      </c>
      <c r="F3" s="182">
        <v>0.31</v>
      </c>
      <c r="G3" s="205">
        <v>345404</v>
      </c>
      <c r="H3" s="194">
        <v>0</v>
      </c>
      <c r="I3" s="195">
        <v>0</v>
      </c>
      <c r="J3" s="136">
        <f>H3+I3</f>
        <v>0</v>
      </c>
    </row>
    <row r="4" spans="1:11" ht="14.5" customHeight="1" x14ac:dyDescent="0.35">
      <c r="A4" s="165" t="s">
        <v>31</v>
      </c>
      <c r="B4" s="166" t="s">
        <v>43</v>
      </c>
      <c r="C4" s="181" t="str">
        <f>A4&amp;B4</f>
        <v>JohannesburgCORPORATE</v>
      </c>
      <c r="D4" s="181" t="s">
        <v>47</v>
      </c>
      <c r="E4" s="167" t="s">
        <v>78</v>
      </c>
      <c r="F4" s="184">
        <v>0.1</v>
      </c>
      <c r="G4" s="206"/>
      <c r="H4" s="194">
        <v>0</v>
      </c>
      <c r="I4" s="195">
        <v>0</v>
      </c>
      <c r="J4" s="136">
        <f t="shared" ref="J4:J14" si="0">H4+I4</f>
        <v>0</v>
      </c>
    </row>
    <row r="5" spans="1:11" ht="14.5" customHeight="1" x14ac:dyDescent="0.35">
      <c r="A5" s="163" t="s">
        <v>31</v>
      </c>
      <c r="B5" s="164" t="s">
        <v>49</v>
      </c>
      <c r="C5" s="161" t="str">
        <f>A5&amp;B5</f>
        <v>JohannesburgTECHNICAL</v>
      </c>
      <c r="D5" s="161" t="s">
        <v>47</v>
      </c>
      <c r="E5" s="164" t="s">
        <v>50</v>
      </c>
      <c r="F5" s="183">
        <v>0.34</v>
      </c>
      <c r="G5" s="206"/>
      <c r="H5" s="194">
        <v>0</v>
      </c>
      <c r="I5" s="195">
        <v>0</v>
      </c>
      <c r="J5" s="136">
        <f t="shared" si="0"/>
        <v>0</v>
      </c>
    </row>
    <row r="6" spans="1:11" s="46" customFormat="1" ht="14.5" customHeight="1" thickBot="1" x14ac:dyDescent="0.4">
      <c r="A6" s="221" t="s">
        <v>31</v>
      </c>
      <c r="B6" s="222" t="s">
        <v>51</v>
      </c>
      <c r="C6" s="223" t="str">
        <f>A6&amp;B6</f>
        <v>JohannesburgCARGO</v>
      </c>
      <c r="D6" s="223" t="s">
        <v>47</v>
      </c>
      <c r="E6" s="224" t="s">
        <v>76</v>
      </c>
      <c r="F6" s="225">
        <v>0.25</v>
      </c>
      <c r="G6" s="226"/>
      <c r="H6" s="267">
        <v>0</v>
      </c>
      <c r="I6" s="227">
        <v>0</v>
      </c>
      <c r="J6" s="228">
        <f t="shared" si="0"/>
        <v>0</v>
      </c>
    </row>
    <row r="7" spans="1:11" ht="15" customHeight="1" thickTop="1" x14ac:dyDescent="0.35">
      <c r="A7" s="229" t="s">
        <v>35</v>
      </c>
      <c r="B7" s="230" t="s">
        <v>51</v>
      </c>
      <c r="C7" s="230" t="str">
        <f t="shared" ref="C7:C11" si="1">A7&amp;B7</f>
        <v>Cape TownCARGO</v>
      </c>
      <c r="D7" s="230" t="s">
        <v>47</v>
      </c>
      <c r="E7" s="230" t="s">
        <v>154</v>
      </c>
      <c r="F7" s="231">
        <v>0.4</v>
      </c>
      <c r="G7" s="232">
        <v>21604</v>
      </c>
      <c r="H7" s="194">
        <v>0</v>
      </c>
      <c r="I7" s="195">
        <v>0</v>
      </c>
      <c r="J7" s="233">
        <f t="shared" si="0"/>
        <v>0</v>
      </c>
    </row>
    <row r="8" spans="1:11" ht="15" customHeight="1" thickBot="1" x14ac:dyDescent="0.4">
      <c r="A8" s="234" t="s">
        <v>35</v>
      </c>
      <c r="B8" s="235" t="s">
        <v>49</v>
      </c>
      <c r="C8" s="235" t="str">
        <f t="shared" si="1"/>
        <v>Cape TownTECHNICAL</v>
      </c>
      <c r="D8" s="235" t="s">
        <v>47</v>
      </c>
      <c r="E8" s="235" t="s">
        <v>155</v>
      </c>
      <c r="F8" s="236">
        <v>0.6</v>
      </c>
      <c r="G8" s="226"/>
      <c r="H8" s="267">
        <v>0</v>
      </c>
      <c r="I8" s="227">
        <v>0</v>
      </c>
      <c r="J8" s="228">
        <f t="shared" si="0"/>
        <v>0</v>
      </c>
    </row>
    <row r="9" spans="1:11" ht="14.5" customHeight="1" thickTop="1" thickBot="1" x14ac:dyDescent="0.4">
      <c r="A9" s="237" t="s">
        <v>33</v>
      </c>
      <c r="B9" s="238" t="s">
        <v>51</v>
      </c>
      <c r="C9" s="238" t="str">
        <f t="shared" si="1"/>
        <v>Port ElizabethCARGO</v>
      </c>
      <c r="D9" s="238" t="s">
        <v>47</v>
      </c>
      <c r="E9" s="239" t="s">
        <v>154</v>
      </c>
      <c r="F9" s="240">
        <v>0.6</v>
      </c>
      <c r="G9" s="241">
        <v>10259</v>
      </c>
      <c r="H9" s="268">
        <v>0</v>
      </c>
      <c r="I9" s="269">
        <v>0</v>
      </c>
      <c r="J9" s="242">
        <f t="shared" si="0"/>
        <v>0</v>
      </c>
    </row>
    <row r="10" spans="1:11" ht="15" customHeight="1" thickTop="1" x14ac:dyDescent="0.35">
      <c r="A10" s="243" t="s">
        <v>34</v>
      </c>
      <c r="B10" s="244" t="s">
        <v>49</v>
      </c>
      <c r="C10" s="244" t="str">
        <f t="shared" si="1"/>
        <v>East LondonTECHNICAL</v>
      </c>
      <c r="D10" s="244" t="s">
        <v>47</v>
      </c>
      <c r="E10" s="245" t="s">
        <v>44</v>
      </c>
      <c r="F10" s="246">
        <v>0.4</v>
      </c>
      <c r="G10" s="232">
        <v>3100</v>
      </c>
      <c r="H10" s="194">
        <v>0</v>
      </c>
      <c r="I10" s="195">
        <v>0</v>
      </c>
      <c r="J10" s="233">
        <f t="shared" si="0"/>
        <v>0</v>
      </c>
    </row>
    <row r="11" spans="1:11" ht="14.5" customHeight="1" thickBot="1" x14ac:dyDescent="0.4">
      <c r="A11" s="247" t="s">
        <v>34</v>
      </c>
      <c r="B11" s="248" t="s">
        <v>51</v>
      </c>
      <c r="C11" s="248" t="str">
        <f t="shared" si="1"/>
        <v>East LondonCARGO</v>
      </c>
      <c r="D11" s="248" t="s">
        <v>47</v>
      </c>
      <c r="E11" s="249" t="s">
        <v>52</v>
      </c>
      <c r="F11" s="250">
        <v>0.6</v>
      </c>
      <c r="G11" s="226"/>
      <c r="H11" s="267">
        <v>0</v>
      </c>
      <c r="I11" s="227">
        <v>0</v>
      </c>
      <c r="J11" s="228">
        <f t="shared" si="0"/>
        <v>0</v>
      </c>
    </row>
    <row r="12" spans="1:11" ht="16.5" thickTop="1" thickBot="1" x14ac:dyDescent="0.4">
      <c r="A12" s="251" t="s">
        <v>63</v>
      </c>
      <c r="B12" s="251" t="s">
        <v>49</v>
      </c>
      <c r="C12" s="251" t="s">
        <v>70</v>
      </c>
      <c r="D12" s="251" t="s">
        <v>47</v>
      </c>
      <c r="E12" s="251" t="s">
        <v>44</v>
      </c>
      <c r="F12" s="252">
        <v>1</v>
      </c>
      <c r="G12" s="253">
        <v>4000</v>
      </c>
      <c r="H12" s="268">
        <v>0</v>
      </c>
      <c r="I12" s="269">
        <v>0</v>
      </c>
      <c r="J12" s="242">
        <f t="shared" si="0"/>
        <v>0</v>
      </c>
      <c r="K12" s="54" t="s">
        <v>151</v>
      </c>
    </row>
    <row r="13" spans="1:11" ht="14.5" customHeight="1" thickTop="1" thickBot="1" x14ac:dyDescent="0.4">
      <c r="A13" s="254" t="s">
        <v>68</v>
      </c>
      <c r="B13" s="255" t="s">
        <v>49</v>
      </c>
      <c r="C13" s="255" t="s">
        <v>71</v>
      </c>
      <c r="D13" s="255" t="s">
        <v>47</v>
      </c>
      <c r="E13" s="256" t="s">
        <v>44</v>
      </c>
      <c r="F13" s="257">
        <v>1</v>
      </c>
      <c r="G13" s="258">
        <v>6000</v>
      </c>
      <c r="H13" s="268">
        <v>0</v>
      </c>
      <c r="I13" s="269">
        <v>0</v>
      </c>
      <c r="J13" s="242">
        <f t="shared" si="0"/>
        <v>0</v>
      </c>
      <c r="K13" s="54" t="s">
        <v>151</v>
      </c>
    </row>
    <row r="14" spans="1:11" ht="14.5" customHeight="1" thickTop="1" thickBot="1" x14ac:dyDescent="0.4">
      <c r="A14" s="259" t="s">
        <v>69</v>
      </c>
      <c r="B14" s="260" t="s">
        <v>49</v>
      </c>
      <c r="C14" s="261" t="s">
        <v>72</v>
      </c>
      <c r="D14" s="260" t="s">
        <v>47</v>
      </c>
      <c r="E14" s="261" t="s">
        <v>44</v>
      </c>
      <c r="F14" s="252">
        <v>1</v>
      </c>
      <c r="G14" s="253">
        <v>4000</v>
      </c>
      <c r="H14" s="194">
        <v>0</v>
      </c>
      <c r="I14" s="195">
        <v>0</v>
      </c>
      <c r="J14" s="263">
        <f t="shared" si="0"/>
        <v>0</v>
      </c>
      <c r="K14" s="54" t="s">
        <v>151</v>
      </c>
    </row>
    <row r="15" spans="1:11" ht="22.5" customHeight="1" thickTop="1" thickBot="1" x14ac:dyDescent="0.4">
      <c r="A15" s="66"/>
      <c r="B15" s="67"/>
      <c r="C15" s="67"/>
      <c r="D15" s="67"/>
      <c r="E15" s="67"/>
      <c r="F15" s="68"/>
      <c r="G15" s="262">
        <f>SUM(G3:G14)</f>
        <v>394367</v>
      </c>
      <c r="H15" s="264">
        <f>H3+H4+H5+H6+H7+H8+H9+H10+H11+H12+H13+H14</f>
        <v>0</v>
      </c>
      <c r="I15" s="265">
        <f>I3+I4+I5+I6+I7+I8+I9+I10+I11+I12+I13+I14</f>
        <v>0</v>
      </c>
      <c r="J15" s="266">
        <f>SUM(J3:J14)</f>
        <v>0</v>
      </c>
    </row>
    <row r="16" spans="1:11" x14ac:dyDescent="0.35">
      <c r="A16" s="72" t="s">
        <v>67</v>
      </c>
    </row>
    <row r="18" spans="1:1" x14ac:dyDescent="0.35">
      <c r="A18" s="72" t="s">
        <v>172</v>
      </c>
    </row>
  </sheetData>
  <sheetProtection algorithmName="SHA-512" hashValue="qRxQthN4IB3d33PwZJod6bZ76dDN5XR9t21w+RR6L3nWTge+6/cRRkCWqhPXamkPH4BsAS77fw80coJWoPbdBQ==" saltValue="az7TWGMNMVZhbs2/m1EoEQ==" spinCount="100000" sheet="1" objects="1" scenarios="1"/>
  <autoFilter ref="A2:H15" xr:uid="{00000000-0009-0000-0000-000008000000}"/>
  <mergeCells count="8">
    <mergeCell ref="H1:H2"/>
    <mergeCell ref="I1:I2"/>
    <mergeCell ref="J1:J2"/>
    <mergeCell ref="A1:E1"/>
    <mergeCell ref="G10:G11"/>
    <mergeCell ref="G3:G6"/>
    <mergeCell ref="G7:G8"/>
    <mergeCell ref="F1:G1"/>
  </mergeCells>
  <phoneticPr fontId="24" type="noConversion"/>
  <conditionalFormatting sqref="H3:I15">
    <cfRule type="cellIs" dxfId="6" priority="1" operator="greaterThan">
      <formula>1</formula>
    </cfRule>
    <cfRule type="cellIs" dxfId="5" priority="2" operator="lessThan">
      <formula>1</formula>
    </cfRule>
    <cfRule type="cellIs" priority="3" operator="lessThan">
      <formula>1</formula>
    </cfRule>
  </conditionalFormatting>
  <conditionalFormatting sqref="I15">
    <cfRule type="cellIs" dxfId="4" priority="5" operator="equal">
      <formula>""</formula>
    </cfRule>
  </conditionalFormatting>
  <pageMargins left="0.23622047244094491" right="0.23622047244094491" top="0.74803149606299213" bottom="0.74803149606299213" header="0.31496062992125984" footer="0.31496062992125984"/>
  <pageSetup paperSize="8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BB026-DE5E-434E-A92C-BFDB07F0D6A6}">
  <dimension ref="A2:M37"/>
  <sheetViews>
    <sheetView workbookViewId="0">
      <selection activeCell="J13" sqref="J13"/>
    </sheetView>
  </sheetViews>
  <sheetFormatPr defaultRowHeight="14.5" x14ac:dyDescent="0.35"/>
  <cols>
    <col min="1" max="1" width="34.453125" customWidth="1"/>
    <col min="2" max="2" width="5.90625" customWidth="1"/>
    <col min="3" max="7" width="5.7265625" customWidth="1"/>
    <col min="8" max="8" width="5.81640625" customWidth="1"/>
    <col min="9" max="11" width="5.7265625" customWidth="1"/>
    <col min="12" max="12" width="5.6328125" customWidth="1"/>
    <col min="13" max="13" width="5.7265625" customWidth="1"/>
  </cols>
  <sheetData>
    <row r="2" spans="1:13" x14ac:dyDescent="0.35">
      <c r="A2" s="79" t="s">
        <v>83</v>
      </c>
      <c r="B2" t="s">
        <v>84</v>
      </c>
    </row>
    <row r="3" spans="1:13" x14ac:dyDescent="0.35">
      <c r="A3" s="80" t="s">
        <v>85</v>
      </c>
      <c r="B3" t="s">
        <v>86</v>
      </c>
    </row>
    <row r="4" spans="1:13" x14ac:dyDescent="0.35">
      <c r="A4" s="80" t="s">
        <v>87</v>
      </c>
      <c r="B4" t="s">
        <v>158</v>
      </c>
    </row>
    <row r="5" spans="1:13" x14ac:dyDescent="0.35">
      <c r="A5" s="80" t="s">
        <v>89</v>
      </c>
      <c r="B5" t="s">
        <v>88</v>
      </c>
    </row>
    <row r="6" spans="1:13" x14ac:dyDescent="0.35">
      <c r="A6" s="80" t="s">
        <v>90</v>
      </c>
      <c r="B6" t="s">
        <v>156</v>
      </c>
    </row>
    <row r="7" spans="1:13" x14ac:dyDescent="0.35">
      <c r="A7" s="81" t="s">
        <v>91</v>
      </c>
      <c r="B7" t="s">
        <v>157</v>
      </c>
    </row>
    <row r="8" spans="1:13" ht="15" thickBot="1" x14ac:dyDescent="0.4"/>
    <row r="9" spans="1:13" x14ac:dyDescent="0.35">
      <c r="A9" s="209" t="s">
        <v>92</v>
      </c>
      <c r="B9" s="211" t="s">
        <v>93</v>
      </c>
      <c r="C9" s="212"/>
      <c r="D9" s="212"/>
      <c r="E9" s="212"/>
      <c r="F9" s="212"/>
      <c r="G9" s="213"/>
      <c r="H9" s="214" t="s">
        <v>94</v>
      </c>
      <c r="I9" s="215"/>
      <c r="J9" s="215"/>
      <c r="K9" s="215"/>
      <c r="L9" s="215"/>
      <c r="M9" s="216"/>
    </row>
    <row r="10" spans="1:13" ht="15" thickBot="1" x14ac:dyDescent="0.4">
      <c r="A10" s="210"/>
      <c r="B10" s="82" t="s">
        <v>95</v>
      </c>
      <c r="C10" s="83" t="s">
        <v>96</v>
      </c>
      <c r="D10" s="83" t="s">
        <v>97</v>
      </c>
      <c r="E10" s="83" t="s">
        <v>98</v>
      </c>
      <c r="F10" s="83" t="s">
        <v>99</v>
      </c>
      <c r="G10" s="84" t="s">
        <v>100</v>
      </c>
      <c r="H10" s="85" t="s">
        <v>95</v>
      </c>
      <c r="I10" s="86" t="s">
        <v>96</v>
      </c>
      <c r="J10" s="86" t="s">
        <v>97</v>
      </c>
      <c r="K10" s="86" t="s">
        <v>98</v>
      </c>
      <c r="L10" s="86" t="s">
        <v>99</v>
      </c>
      <c r="M10" s="87" t="s">
        <v>100</v>
      </c>
    </row>
    <row r="11" spans="1:13" x14ac:dyDescent="0.35">
      <c r="A11" s="110" t="s">
        <v>101</v>
      </c>
      <c r="B11" s="88"/>
      <c r="C11" s="89"/>
      <c r="D11" s="89"/>
      <c r="E11" s="89"/>
      <c r="F11" s="89"/>
      <c r="G11" s="90"/>
      <c r="H11" s="91"/>
      <c r="I11" s="92"/>
      <c r="J11" s="92"/>
      <c r="K11" s="92"/>
      <c r="L11" s="92"/>
      <c r="M11" s="93"/>
    </row>
    <row r="12" spans="1:13" ht="29" x14ac:dyDescent="0.35">
      <c r="A12" s="94" t="s">
        <v>102</v>
      </c>
      <c r="B12" s="95"/>
      <c r="C12" s="96"/>
      <c r="D12" s="96" t="s">
        <v>82</v>
      </c>
      <c r="E12" s="96"/>
      <c r="F12" s="96"/>
      <c r="G12" s="53"/>
      <c r="H12" s="95" t="s">
        <v>82</v>
      </c>
      <c r="I12" s="96"/>
      <c r="J12" s="96"/>
      <c r="K12" s="96"/>
      <c r="L12" s="96"/>
      <c r="M12" s="53"/>
    </row>
    <row r="13" spans="1:13" ht="29" x14ac:dyDescent="0.35">
      <c r="A13" s="94" t="s">
        <v>103</v>
      </c>
      <c r="B13" s="95"/>
      <c r="C13" s="96"/>
      <c r="D13" s="96" t="s">
        <v>82</v>
      </c>
      <c r="E13" s="96"/>
      <c r="F13" s="96"/>
      <c r="G13" s="53"/>
      <c r="H13" s="95"/>
      <c r="I13" s="96" t="s">
        <v>82</v>
      </c>
      <c r="J13" s="96"/>
      <c r="K13" s="96"/>
      <c r="L13" s="96"/>
      <c r="M13" s="53"/>
    </row>
    <row r="14" spans="1:13" ht="29" x14ac:dyDescent="0.35">
      <c r="A14" s="94" t="s">
        <v>104</v>
      </c>
      <c r="B14" s="95"/>
      <c r="C14" s="96"/>
      <c r="D14" s="96" t="s">
        <v>82</v>
      </c>
      <c r="E14" s="96"/>
      <c r="F14" s="96"/>
      <c r="G14" s="53"/>
      <c r="H14" s="95"/>
      <c r="I14" s="96"/>
      <c r="J14" s="96" t="s">
        <v>82</v>
      </c>
      <c r="K14" s="96"/>
      <c r="L14" s="96"/>
      <c r="M14" s="53"/>
    </row>
    <row r="15" spans="1:13" x14ac:dyDescent="0.35">
      <c r="A15" s="94" t="s">
        <v>105</v>
      </c>
      <c r="B15" s="95"/>
      <c r="C15" s="96"/>
      <c r="D15" s="96"/>
      <c r="E15" s="96"/>
      <c r="F15" s="96"/>
      <c r="G15" s="53"/>
      <c r="H15" s="95"/>
      <c r="I15" s="96"/>
      <c r="J15" s="96"/>
      <c r="K15" s="96"/>
      <c r="L15" s="96"/>
      <c r="M15" s="53" t="s">
        <v>82</v>
      </c>
    </row>
    <row r="16" spans="1:13" x14ac:dyDescent="0.35">
      <c r="A16" s="94" t="s">
        <v>106</v>
      </c>
      <c r="B16" s="95"/>
      <c r="C16" s="96"/>
      <c r="D16" s="96"/>
      <c r="E16" s="96"/>
      <c r="F16" s="96"/>
      <c r="G16" s="53" t="s">
        <v>82</v>
      </c>
      <c r="H16" s="95"/>
      <c r="I16" s="96"/>
      <c r="J16" s="96"/>
      <c r="K16" s="96"/>
      <c r="L16" s="96"/>
      <c r="M16" s="53" t="s">
        <v>82</v>
      </c>
    </row>
    <row r="17" spans="1:13" x14ac:dyDescent="0.35">
      <c r="A17" s="94" t="s">
        <v>107</v>
      </c>
      <c r="B17" s="95"/>
      <c r="C17" s="96"/>
      <c r="D17" s="96"/>
      <c r="E17" s="96"/>
      <c r="F17" s="96"/>
      <c r="G17" s="53" t="s">
        <v>82</v>
      </c>
      <c r="H17" s="95"/>
      <c r="I17" s="96"/>
      <c r="J17" s="96"/>
      <c r="K17" s="96"/>
      <c r="L17" s="96"/>
      <c r="M17" s="53" t="s">
        <v>82</v>
      </c>
    </row>
    <row r="18" spans="1:13" ht="29" x14ac:dyDescent="0.35">
      <c r="A18" s="94" t="s">
        <v>108</v>
      </c>
      <c r="B18" s="95"/>
      <c r="C18" s="96" t="s">
        <v>82</v>
      </c>
      <c r="D18" s="96"/>
      <c r="E18" s="96"/>
      <c r="F18" s="96"/>
      <c r="G18" s="53"/>
      <c r="H18" s="95" t="s">
        <v>82</v>
      </c>
      <c r="I18" s="96"/>
      <c r="J18" s="96"/>
      <c r="K18" s="96"/>
      <c r="L18" s="96"/>
      <c r="M18" s="53"/>
    </row>
    <row r="19" spans="1:13" x14ac:dyDescent="0.35">
      <c r="A19" s="110" t="s">
        <v>109</v>
      </c>
      <c r="B19" s="97"/>
      <c r="C19" s="98"/>
      <c r="D19" s="98"/>
      <c r="E19" s="98"/>
      <c r="F19" s="98"/>
      <c r="G19" s="99"/>
      <c r="H19" s="97"/>
      <c r="I19" s="98"/>
      <c r="J19" s="98"/>
      <c r="K19" s="98"/>
      <c r="L19" s="98"/>
      <c r="M19" s="99"/>
    </row>
    <row r="20" spans="1:13" x14ac:dyDescent="0.35">
      <c r="A20" s="94" t="s">
        <v>110</v>
      </c>
      <c r="B20" s="95"/>
      <c r="C20" s="96"/>
      <c r="D20" s="96"/>
      <c r="E20" s="96"/>
      <c r="F20" s="96"/>
      <c r="G20" s="53" t="s">
        <v>82</v>
      </c>
      <c r="H20" s="95"/>
      <c r="I20" s="96"/>
      <c r="J20" s="96"/>
      <c r="K20" s="96"/>
      <c r="L20" s="96"/>
      <c r="M20" s="53" t="s">
        <v>82</v>
      </c>
    </row>
    <row r="21" spans="1:13" x14ac:dyDescent="0.35">
      <c r="A21" s="110" t="s">
        <v>111</v>
      </c>
      <c r="B21" s="97"/>
      <c r="C21" s="98"/>
      <c r="D21" s="98"/>
      <c r="E21" s="98"/>
      <c r="F21" s="98"/>
      <c r="G21" s="99"/>
      <c r="H21" s="97"/>
      <c r="I21" s="98"/>
      <c r="J21" s="98"/>
      <c r="K21" s="98"/>
      <c r="L21" s="98"/>
      <c r="M21" s="99"/>
    </row>
    <row r="22" spans="1:13" x14ac:dyDescent="0.35">
      <c r="A22" s="94" t="s">
        <v>112</v>
      </c>
      <c r="B22" s="95"/>
      <c r="C22" s="96"/>
      <c r="D22" s="96" t="s">
        <v>82</v>
      </c>
      <c r="E22" s="96"/>
      <c r="F22" s="96"/>
      <c r="G22" s="53"/>
      <c r="H22" s="95"/>
      <c r="I22" s="96" t="s">
        <v>82</v>
      </c>
      <c r="J22" s="96"/>
      <c r="K22" s="96"/>
      <c r="L22" s="96"/>
      <c r="M22" s="53"/>
    </row>
    <row r="23" spans="1:13" x14ac:dyDescent="0.35">
      <c r="A23" s="94" t="s">
        <v>113</v>
      </c>
      <c r="B23" s="95"/>
      <c r="C23" s="96"/>
      <c r="D23" s="96"/>
      <c r="E23" s="96"/>
      <c r="F23" s="96"/>
      <c r="G23" s="53" t="s">
        <v>82</v>
      </c>
      <c r="H23" s="95"/>
      <c r="I23" s="96"/>
      <c r="J23" s="96"/>
      <c r="K23" s="96"/>
      <c r="L23" s="96"/>
      <c r="M23" s="53" t="s">
        <v>82</v>
      </c>
    </row>
    <row r="24" spans="1:13" x14ac:dyDescent="0.35">
      <c r="A24" s="94" t="s">
        <v>105</v>
      </c>
      <c r="B24" s="95"/>
      <c r="C24" s="96"/>
      <c r="D24" s="96"/>
      <c r="E24" s="96"/>
      <c r="F24" s="96"/>
      <c r="G24" s="53" t="s">
        <v>82</v>
      </c>
      <c r="H24" s="95"/>
      <c r="I24" s="96"/>
      <c r="J24" s="96"/>
      <c r="K24" s="96"/>
      <c r="L24" s="96"/>
      <c r="M24" s="53" t="s">
        <v>82</v>
      </c>
    </row>
    <row r="25" spans="1:13" ht="29" x14ac:dyDescent="0.35">
      <c r="A25" s="94" t="s">
        <v>108</v>
      </c>
      <c r="B25" s="95"/>
      <c r="C25" s="96"/>
      <c r="D25" s="96" t="s">
        <v>82</v>
      </c>
      <c r="E25" s="96"/>
      <c r="F25" s="96"/>
      <c r="G25" s="53"/>
      <c r="H25" s="95"/>
      <c r="I25" s="96" t="s">
        <v>82</v>
      </c>
      <c r="J25" s="96"/>
      <c r="K25" s="96"/>
      <c r="L25" s="96"/>
      <c r="M25" s="53"/>
    </row>
    <row r="26" spans="1:13" x14ac:dyDescent="0.35">
      <c r="A26" s="110" t="s">
        <v>114</v>
      </c>
      <c r="B26" s="97"/>
      <c r="C26" s="98"/>
      <c r="D26" s="98"/>
      <c r="E26" s="98"/>
      <c r="F26" s="98"/>
      <c r="G26" s="99"/>
      <c r="H26" s="97"/>
      <c r="I26" s="98"/>
      <c r="J26" s="98"/>
      <c r="K26" s="98"/>
      <c r="L26" s="98"/>
      <c r="M26" s="99"/>
    </row>
    <row r="27" spans="1:13" ht="29" x14ac:dyDescent="0.35">
      <c r="A27" s="94" t="s">
        <v>115</v>
      </c>
      <c r="B27" s="95"/>
      <c r="C27" s="96"/>
      <c r="D27" s="96"/>
      <c r="E27" s="96"/>
      <c r="F27" s="96"/>
      <c r="G27" s="53" t="s">
        <v>82</v>
      </c>
      <c r="H27" s="95"/>
      <c r="I27" s="96"/>
      <c r="J27" s="96"/>
      <c r="K27" s="96"/>
      <c r="L27" s="96"/>
      <c r="M27" s="53" t="s">
        <v>82</v>
      </c>
    </row>
    <row r="28" spans="1:13" x14ac:dyDescent="0.35">
      <c r="A28" s="94" t="s">
        <v>105</v>
      </c>
      <c r="B28" s="95"/>
      <c r="C28" s="96"/>
      <c r="D28" s="96"/>
      <c r="E28" s="96"/>
      <c r="F28" s="96"/>
      <c r="G28" s="53" t="s">
        <v>82</v>
      </c>
      <c r="H28" s="95"/>
      <c r="I28" s="96"/>
      <c r="J28" s="96"/>
      <c r="K28" s="96"/>
      <c r="L28" s="96"/>
      <c r="M28" s="53" t="s">
        <v>82</v>
      </c>
    </row>
    <row r="29" spans="1:13" x14ac:dyDescent="0.35">
      <c r="A29" s="94" t="s">
        <v>106</v>
      </c>
      <c r="B29" s="95"/>
      <c r="C29" s="96"/>
      <c r="D29" s="96"/>
      <c r="E29" s="96"/>
      <c r="F29" s="96"/>
      <c r="G29" s="53" t="s">
        <v>82</v>
      </c>
      <c r="H29" s="95"/>
      <c r="I29" s="96"/>
      <c r="J29" s="96"/>
      <c r="K29" s="96"/>
      <c r="L29" s="96"/>
      <c r="M29" s="53" t="s">
        <v>82</v>
      </c>
    </row>
    <row r="30" spans="1:13" x14ac:dyDescent="0.35">
      <c r="A30" s="94" t="s">
        <v>116</v>
      </c>
      <c r="B30" s="100"/>
      <c r="C30" s="101"/>
      <c r="D30" s="101"/>
      <c r="E30" s="101"/>
      <c r="F30" s="101"/>
      <c r="G30" s="102" t="s">
        <v>82</v>
      </c>
      <c r="H30" s="100"/>
      <c r="I30" s="101"/>
      <c r="J30" s="101"/>
      <c r="K30" s="101"/>
      <c r="L30" s="101"/>
      <c r="M30" s="102" t="s">
        <v>82</v>
      </c>
    </row>
    <row r="31" spans="1:13" x14ac:dyDescent="0.35">
      <c r="A31" s="103" t="s">
        <v>117</v>
      </c>
      <c r="B31" s="100"/>
      <c r="C31" s="101"/>
      <c r="D31" s="101"/>
      <c r="E31" s="101"/>
      <c r="F31" s="101"/>
      <c r="G31" s="102" t="s">
        <v>82</v>
      </c>
      <c r="H31" s="100"/>
      <c r="I31" s="101"/>
      <c r="J31" s="101"/>
      <c r="K31" s="101"/>
      <c r="L31" s="101"/>
      <c r="M31" s="102" t="s">
        <v>82</v>
      </c>
    </row>
    <row r="32" spans="1:13" ht="29" x14ac:dyDescent="0.35">
      <c r="A32" s="103" t="s">
        <v>118</v>
      </c>
      <c r="B32" s="100"/>
      <c r="C32" s="101"/>
      <c r="D32" s="101"/>
      <c r="E32" s="101"/>
      <c r="F32" s="101"/>
      <c r="G32" s="102" t="s">
        <v>82</v>
      </c>
      <c r="H32" s="100"/>
      <c r="I32" s="101" t="s">
        <v>82</v>
      </c>
      <c r="J32" s="101"/>
      <c r="K32" s="101"/>
      <c r="L32" s="101"/>
      <c r="M32" s="102"/>
    </row>
    <row r="33" spans="1:13" x14ac:dyDescent="0.35">
      <c r="A33" s="111" t="s">
        <v>119</v>
      </c>
      <c r="B33" s="98"/>
      <c r="C33" s="98"/>
      <c r="D33" s="98"/>
      <c r="E33" s="98"/>
      <c r="F33" s="98"/>
      <c r="G33" s="99"/>
      <c r="H33" s="97"/>
      <c r="I33" s="98"/>
      <c r="J33" s="98"/>
      <c r="K33" s="98"/>
      <c r="L33" s="98"/>
      <c r="M33" s="99"/>
    </row>
    <row r="34" spans="1:13" ht="29" x14ac:dyDescent="0.35">
      <c r="A34" s="104" t="s">
        <v>120</v>
      </c>
      <c r="B34" s="101"/>
      <c r="C34" s="101"/>
      <c r="D34" s="101"/>
      <c r="E34" s="101"/>
      <c r="F34" s="101"/>
      <c r="G34" s="102" t="s">
        <v>82</v>
      </c>
      <c r="H34" s="100"/>
      <c r="I34" s="101"/>
      <c r="J34" s="101"/>
      <c r="K34" s="101"/>
      <c r="L34" s="101"/>
      <c r="M34" s="102" t="s">
        <v>82</v>
      </c>
    </row>
    <row r="35" spans="1:13" x14ac:dyDescent="0.35">
      <c r="A35" s="112" t="s">
        <v>121</v>
      </c>
      <c r="B35" s="105"/>
      <c r="C35" s="98"/>
      <c r="D35" s="98"/>
      <c r="E35" s="98"/>
      <c r="F35" s="98"/>
      <c r="G35" s="99"/>
      <c r="H35" s="97"/>
      <c r="I35" s="98"/>
      <c r="J35" s="98"/>
      <c r="K35" s="98"/>
      <c r="L35" s="98"/>
      <c r="M35" s="99"/>
    </row>
    <row r="36" spans="1:13" x14ac:dyDescent="0.35">
      <c r="A36" s="94" t="s">
        <v>112</v>
      </c>
      <c r="B36" s="95"/>
      <c r="C36" s="96"/>
      <c r="D36" s="96"/>
      <c r="E36" s="96"/>
      <c r="F36" s="96"/>
      <c r="G36" s="53" t="s">
        <v>82</v>
      </c>
      <c r="H36" s="95"/>
      <c r="I36" s="96" t="s">
        <v>82</v>
      </c>
      <c r="J36" s="96"/>
      <c r="K36" s="96"/>
      <c r="L36" s="96"/>
      <c r="M36" s="53"/>
    </row>
    <row r="37" spans="1:13" ht="15" thickBot="1" x14ac:dyDescent="0.4">
      <c r="A37" s="106" t="s">
        <v>122</v>
      </c>
      <c r="B37" s="107" t="s">
        <v>82</v>
      </c>
      <c r="C37" s="108"/>
      <c r="D37" s="108"/>
      <c r="E37" s="108"/>
      <c r="F37" s="108"/>
      <c r="G37" s="109"/>
      <c r="H37" s="107"/>
      <c r="I37" s="108" t="s">
        <v>82</v>
      </c>
      <c r="J37" s="108"/>
      <c r="K37" s="108"/>
      <c r="L37" s="108"/>
      <c r="M37" s="109"/>
    </row>
  </sheetData>
  <sheetProtection algorithmName="SHA-512" hashValue="NnaagsNooiIMK2xkLJuOb1iZ4j18cpxzfODxzrq2aKj4Cy+ahhtqnJeVjQbjQQEEV5LObZGM6s3XLY+EPd4WBA==" saltValue="KY/KOgkL3bpbiQlCE4hb8w==" spinCount="100000" sheet="1" objects="1" scenarios="1"/>
  <mergeCells count="3">
    <mergeCell ref="A9:A10"/>
    <mergeCell ref="B9:G9"/>
    <mergeCell ref="H9:M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B1E9-C2C8-4073-80DF-7C978FFF0E23}">
  <dimension ref="A1:J15"/>
  <sheetViews>
    <sheetView workbookViewId="0">
      <selection activeCell="F10" sqref="F10"/>
    </sheetView>
  </sheetViews>
  <sheetFormatPr defaultRowHeight="14.5" x14ac:dyDescent="0.35"/>
  <cols>
    <col min="1" max="1" width="14.7265625" customWidth="1"/>
    <col min="2" max="2" width="36" customWidth="1"/>
    <col min="3" max="3" width="18.90625" customWidth="1"/>
    <col min="4" max="4" width="16.90625" customWidth="1"/>
    <col min="5" max="5" width="16.1796875" customWidth="1"/>
    <col min="6" max="6" width="15.08984375" customWidth="1"/>
    <col min="7" max="7" width="18.7265625" customWidth="1"/>
    <col min="8" max="8" width="23.36328125" customWidth="1"/>
    <col min="9" max="9" width="19.6328125" customWidth="1"/>
  </cols>
  <sheetData>
    <row r="1" spans="1:10" ht="16.5" x14ac:dyDescent="0.35">
      <c r="A1" s="113" t="s">
        <v>123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x14ac:dyDescent="0.3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ht="42" x14ac:dyDescent="0.35">
      <c r="A3" s="217" t="s">
        <v>124</v>
      </c>
      <c r="B3" s="218"/>
      <c r="C3" s="117" t="s">
        <v>125</v>
      </c>
      <c r="D3" s="117" t="s">
        <v>126</v>
      </c>
      <c r="E3" s="117" t="s">
        <v>127</v>
      </c>
      <c r="F3" s="117" t="s">
        <v>128</v>
      </c>
      <c r="G3" s="117" t="s">
        <v>129</v>
      </c>
      <c r="H3" s="117" t="s">
        <v>130</v>
      </c>
      <c r="I3" s="118" t="s">
        <v>131</v>
      </c>
      <c r="J3" s="119"/>
    </row>
    <row r="4" spans="1:10" ht="28" x14ac:dyDescent="0.35">
      <c r="A4" s="120" t="s">
        <v>132</v>
      </c>
      <c r="B4" s="120" t="s">
        <v>133</v>
      </c>
      <c r="C4" s="121" t="s">
        <v>134</v>
      </c>
      <c r="D4" s="121" t="s">
        <v>134</v>
      </c>
      <c r="E4" s="121" t="s">
        <v>134</v>
      </c>
      <c r="F4" s="122" t="s">
        <v>135</v>
      </c>
      <c r="G4" s="122" t="s">
        <v>136</v>
      </c>
      <c r="H4" s="122" t="s">
        <v>137</v>
      </c>
      <c r="I4" s="121" t="s">
        <v>134</v>
      </c>
      <c r="J4" s="119"/>
    </row>
    <row r="5" spans="1:10" x14ac:dyDescent="0.35">
      <c r="A5" s="123" t="s">
        <v>39</v>
      </c>
      <c r="B5" s="124" t="s">
        <v>40</v>
      </c>
      <c r="C5" s="125">
        <v>0</v>
      </c>
      <c r="D5" s="125">
        <v>0</v>
      </c>
      <c r="E5" s="125">
        <v>0</v>
      </c>
      <c r="F5" s="126">
        <v>0</v>
      </c>
      <c r="G5" s="125">
        <v>0</v>
      </c>
      <c r="H5" s="125">
        <v>0</v>
      </c>
      <c r="I5" s="125">
        <v>0</v>
      </c>
      <c r="J5" s="119"/>
    </row>
    <row r="6" spans="1:10" x14ac:dyDescent="0.35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35">
      <c r="A7" s="127" t="s">
        <v>152</v>
      </c>
      <c r="B7" s="128"/>
      <c r="C7" s="128"/>
      <c r="D7" s="128"/>
      <c r="E7" s="119"/>
      <c r="F7" s="119"/>
      <c r="G7" s="119"/>
      <c r="H7" s="119"/>
      <c r="I7" s="119"/>
      <c r="J7" s="119"/>
    </row>
    <row r="8" spans="1:10" x14ac:dyDescent="0.35">
      <c r="A8" s="174" t="s">
        <v>138</v>
      </c>
      <c r="B8" s="174" t="s">
        <v>81</v>
      </c>
      <c r="C8" s="174" t="s">
        <v>139</v>
      </c>
      <c r="D8" s="119"/>
      <c r="E8" s="119"/>
      <c r="F8" s="119"/>
      <c r="G8" s="119"/>
      <c r="H8" s="119"/>
      <c r="I8" s="119"/>
      <c r="J8" s="119"/>
    </row>
    <row r="9" spans="1:10" x14ac:dyDescent="0.35">
      <c r="A9" s="175">
        <v>1</v>
      </c>
      <c r="B9" s="174"/>
      <c r="C9" s="174"/>
      <c r="D9" s="119"/>
      <c r="E9" s="119"/>
      <c r="F9" s="119"/>
      <c r="G9" s="119"/>
      <c r="H9" s="119"/>
      <c r="I9" s="119"/>
      <c r="J9" s="119"/>
    </row>
    <row r="10" spans="1:10" x14ac:dyDescent="0.35">
      <c r="A10" s="129">
        <v>2</v>
      </c>
      <c r="B10" s="129" t="s">
        <v>148</v>
      </c>
      <c r="C10" s="130">
        <v>0.1</v>
      </c>
      <c r="D10" s="119"/>
      <c r="E10" s="119"/>
      <c r="F10" s="119"/>
      <c r="G10" s="119"/>
      <c r="H10" s="119"/>
      <c r="I10" s="119"/>
      <c r="J10" s="119"/>
    </row>
    <row r="11" spans="1:10" x14ac:dyDescent="0.35">
      <c r="A11" s="129">
        <v>3</v>
      </c>
      <c r="B11" s="129" t="s">
        <v>149</v>
      </c>
      <c r="C11" s="130">
        <v>0.05</v>
      </c>
      <c r="D11" s="119"/>
      <c r="E11" s="119"/>
      <c r="F11" s="119"/>
      <c r="G11" s="119"/>
      <c r="H11" s="119"/>
      <c r="I11" s="119"/>
      <c r="J11" s="119"/>
    </row>
    <row r="12" spans="1:10" x14ac:dyDescent="0.35">
      <c r="A12" s="119"/>
      <c r="B12" s="119"/>
      <c r="C12" s="119"/>
      <c r="D12" s="119"/>
      <c r="E12" s="119"/>
      <c r="F12" s="119"/>
      <c r="G12" s="119"/>
      <c r="H12" s="119"/>
      <c r="I12" s="119"/>
      <c r="J12" s="119"/>
    </row>
    <row r="13" spans="1:10" x14ac:dyDescent="0.35">
      <c r="A13" s="131"/>
      <c r="B13" s="119"/>
      <c r="C13" s="119"/>
      <c r="D13" s="119"/>
      <c r="E13" s="119"/>
      <c r="F13" s="119"/>
      <c r="G13" s="119"/>
      <c r="H13" s="119"/>
      <c r="I13" s="119"/>
      <c r="J13" s="119"/>
    </row>
    <row r="14" spans="1:10" x14ac:dyDescent="0.35">
      <c r="A14" s="116" t="s">
        <v>140</v>
      </c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0" ht="241.5" customHeight="1" x14ac:dyDescent="0.35">
      <c r="A15" s="219" t="s">
        <v>175</v>
      </c>
      <c r="B15" s="220"/>
      <c r="C15" s="220"/>
      <c r="D15" s="220"/>
      <c r="E15" s="220"/>
      <c r="F15" s="220"/>
      <c r="G15" s="220"/>
      <c r="H15" s="220"/>
      <c r="I15" s="220"/>
      <c r="J15" s="115"/>
    </row>
  </sheetData>
  <sheetProtection algorithmName="SHA-512" hashValue="ZegfEXr2J8Zij9Nyp/DZV8gyeWGpMwl057lQQo+cBmsuzKCl5cuOSR3OFOS5s0cMXAJvc5oZS5JqdbSx09wF5w==" saltValue="AXSDwi9UFY5sZQCt3549TA==" spinCount="100000" sheet="1" objects="1" scenarios="1"/>
  <mergeCells count="2">
    <mergeCell ref="A3:B3"/>
    <mergeCell ref="A15:I15"/>
  </mergeCells>
  <conditionalFormatting sqref="C5:I5">
    <cfRule type="cellIs" dxfId="3" priority="1" operator="greaterThan">
      <formula>0.00001</formula>
    </cfRule>
    <cfRule type="cellIs" dxfId="2" priority="2" operator="greaterThan">
      <formula>1</formula>
    </cfRule>
  </conditionalFormatting>
  <conditionalFormatting sqref="E11">
    <cfRule type="containsText" dxfId="1" priority="5" operator="containsText" text="1 - 9999999999999999999999999999999999999999999999999999999999999999999999">
      <formula>NOT(ISERROR(SEARCH("1 - 9999999999999999999999999999999999999999999999999999999999999999999999",E11)))</formula>
    </cfRule>
  </conditionalFormatting>
  <conditionalFormatting sqref="F11">
    <cfRule type="cellIs" dxfId="0" priority="4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3C68-8B68-4823-98FD-D62553BD4B91}">
  <sheetPr>
    <tabColor theme="9" tint="-0.249977111117893"/>
  </sheetPr>
  <dimension ref="A1:L7"/>
  <sheetViews>
    <sheetView zoomScaleNormal="100" workbookViewId="0">
      <selection activeCell="D10" sqref="D10"/>
    </sheetView>
  </sheetViews>
  <sheetFormatPr defaultColWidth="9.1796875" defaultRowHeight="14.5" x14ac:dyDescent="0.35"/>
  <cols>
    <col min="1" max="1" width="22.26953125" style="46" customWidth="1"/>
    <col min="2" max="2" width="59.453125" style="46" customWidth="1"/>
    <col min="3" max="3" width="1.81640625" style="46" customWidth="1"/>
    <col min="4" max="4" width="32" style="46" customWidth="1"/>
    <col min="5" max="6" width="15.81640625" style="46" customWidth="1"/>
    <col min="7" max="9" width="33" style="186" customWidth="1"/>
    <col min="10" max="11" width="15.81640625" style="46" customWidth="1"/>
    <col min="12" max="12" width="12.7265625" style="46" customWidth="1"/>
    <col min="13" max="13" width="2.7265625" style="46" customWidth="1"/>
    <col min="14" max="29" width="13.54296875" style="46" customWidth="1"/>
    <col min="30" max="35" width="12.7265625" style="46" customWidth="1"/>
    <col min="36" max="16384" width="9.1796875" style="46"/>
  </cols>
  <sheetData>
    <row r="1" spans="1:12" ht="17" x14ac:dyDescent="0.4">
      <c r="A1" s="192" t="s">
        <v>166</v>
      </c>
      <c r="B1" s="191"/>
      <c r="C1" s="190"/>
      <c r="D1" s="189"/>
      <c r="E1" s="189"/>
      <c r="F1" s="189"/>
      <c r="G1" s="189"/>
      <c r="H1" s="189"/>
      <c r="I1" s="189"/>
      <c r="J1" s="189"/>
      <c r="K1" s="189"/>
      <c r="L1" s="188"/>
    </row>
    <row r="2" spans="1:12" ht="8.25" customHeight="1" x14ac:dyDescent="0.35"/>
    <row r="3" spans="1:12" ht="36" customHeight="1" x14ac:dyDescent="0.35">
      <c r="A3" s="187" t="s">
        <v>132</v>
      </c>
      <c r="B3" s="197" t="s">
        <v>165</v>
      </c>
      <c r="D3" s="197" t="s">
        <v>164</v>
      </c>
      <c r="E3" s="197" t="s">
        <v>163</v>
      </c>
      <c r="F3" s="197" t="s">
        <v>162</v>
      </c>
      <c r="G3" s="197" t="s">
        <v>167</v>
      </c>
      <c r="H3" s="197" t="s">
        <v>168</v>
      </c>
      <c r="I3" s="197" t="s">
        <v>169</v>
      </c>
    </row>
    <row r="4" spans="1:12" x14ac:dyDescent="0.35">
      <c r="A4" s="196" t="s">
        <v>39</v>
      </c>
      <c r="B4" s="198" t="s">
        <v>170</v>
      </c>
      <c r="D4" s="199" t="s">
        <v>160</v>
      </c>
      <c r="E4" s="200"/>
      <c r="F4" s="199" t="s">
        <v>161</v>
      </c>
      <c r="G4" s="201" t="s">
        <v>160</v>
      </c>
      <c r="H4" s="201" t="s">
        <v>160</v>
      </c>
      <c r="I4" s="201" t="s">
        <v>160</v>
      </c>
    </row>
    <row r="7" spans="1:12" x14ac:dyDescent="0.35">
      <c r="B7" s="193"/>
    </row>
  </sheetData>
  <sheetProtection algorithmName="SHA-512" hashValue="xcxiUgJdcGyw/BLvtSXJGVn99YkKwdFAyexAe8IUX6n9KC2+VlINqYEOQ+kpD3yIZflntJUJ/0uOAHlFrJBcAw==" saltValue="RMTKoM76KsOpDFeAV3bJF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G30"/>
  <sheetViews>
    <sheetView workbookViewId="0"/>
  </sheetViews>
  <sheetFormatPr defaultRowHeight="14.5" x14ac:dyDescent="0.35"/>
  <cols>
    <col min="1" max="1" width="13.1796875" bestFit="1" customWidth="1"/>
    <col min="2" max="2" width="11" bestFit="1" customWidth="1"/>
    <col min="3" max="3" width="11.26953125" bestFit="1" customWidth="1"/>
    <col min="4" max="4" width="11.453125" customWidth="1"/>
  </cols>
  <sheetData>
    <row r="3" spans="1:7" x14ac:dyDescent="0.35">
      <c r="A3" s="6" t="s">
        <v>26</v>
      </c>
      <c r="B3" t="s">
        <v>38</v>
      </c>
    </row>
    <row r="4" spans="1:7" x14ac:dyDescent="0.35">
      <c r="A4" s="7">
        <v>1</v>
      </c>
      <c r="B4">
        <v>472</v>
      </c>
    </row>
    <row r="5" spans="1:7" x14ac:dyDescent="0.35">
      <c r="A5" s="7">
        <v>2</v>
      </c>
      <c r="B5">
        <v>62</v>
      </c>
    </row>
    <row r="6" spans="1:7" x14ac:dyDescent="0.35">
      <c r="A6" s="7">
        <v>4</v>
      </c>
      <c r="B6">
        <v>499</v>
      </c>
    </row>
    <row r="7" spans="1:7" x14ac:dyDescent="0.35">
      <c r="A7" s="7">
        <v>5</v>
      </c>
      <c r="B7">
        <v>4</v>
      </c>
    </row>
    <row r="8" spans="1:7" x14ac:dyDescent="0.35">
      <c r="A8" s="7">
        <v>8</v>
      </c>
      <c r="B8">
        <v>535</v>
      </c>
    </row>
    <row r="9" spans="1:7" x14ac:dyDescent="0.35">
      <c r="A9" s="7">
        <v>9</v>
      </c>
      <c r="B9">
        <v>5</v>
      </c>
    </row>
    <row r="10" spans="1:7" x14ac:dyDescent="0.35">
      <c r="A10" s="7">
        <v>10</v>
      </c>
      <c r="B10">
        <v>53</v>
      </c>
    </row>
    <row r="11" spans="1:7" x14ac:dyDescent="0.35">
      <c r="A11" s="7">
        <v>11</v>
      </c>
      <c r="B11">
        <v>252</v>
      </c>
    </row>
    <row r="12" spans="1:7" x14ac:dyDescent="0.35">
      <c r="A12" s="7">
        <v>12</v>
      </c>
      <c r="B12">
        <v>246</v>
      </c>
    </row>
    <row r="13" spans="1:7" x14ac:dyDescent="0.35">
      <c r="A13" s="7">
        <v>13</v>
      </c>
      <c r="B13">
        <v>5</v>
      </c>
      <c r="G13" t="s">
        <v>37</v>
      </c>
    </row>
    <row r="14" spans="1:7" x14ac:dyDescent="0.35">
      <c r="A14" s="7">
        <v>14</v>
      </c>
      <c r="B14">
        <v>483</v>
      </c>
    </row>
    <row r="15" spans="1:7" x14ac:dyDescent="0.35">
      <c r="A15" s="7">
        <v>15</v>
      </c>
      <c r="B15">
        <v>5</v>
      </c>
    </row>
    <row r="16" spans="1:7" x14ac:dyDescent="0.35">
      <c r="A16" s="7">
        <v>16</v>
      </c>
      <c r="B16">
        <v>350</v>
      </c>
    </row>
    <row r="17" spans="1:2" x14ac:dyDescent="0.35">
      <c r="A17" s="7">
        <v>17</v>
      </c>
      <c r="B17">
        <v>49</v>
      </c>
    </row>
    <row r="18" spans="1:2" x14ac:dyDescent="0.35">
      <c r="A18" s="7">
        <v>18</v>
      </c>
      <c r="B18">
        <v>10</v>
      </c>
    </row>
    <row r="19" spans="1:2" x14ac:dyDescent="0.35">
      <c r="A19" s="7">
        <v>21</v>
      </c>
      <c r="B19">
        <v>80</v>
      </c>
    </row>
    <row r="20" spans="1:2" x14ac:dyDescent="0.35">
      <c r="A20" s="7">
        <v>23</v>
      </c>
      <c r="B20">
        <v>1063</v>
      </c>
    </row>
    <row r="21" spans="1:2" x14ac:dyDescent="0.35">
      <c r="A21" s="7">
        <v>24</v>
      </c>
      <c r="B21">
        <v>1132</v>
      </c>
    </row>
    <row r="22" spans="1:2" x14ac:dyDescent="0.35">
      <c r="A22" s="7">
        <v>28</v>
      </c>
      <c r="B22">
        <v>47</v>
      </c>
    </row>
    <row r="23" spans="1:2" x14ac:dyDescent="0.35">
      <c r="A23" s="7">
        <v>29</v>
      </c>
      <c r="B23">
        <v>2475</v>
      </c>
    </row>
    <row r="24" spans="1:2" x14ac:dyDescent="0.35">
      <c r="A24" s="7">
        <v>30</v>
      </c>
      <c r="B24">
        <v>9</v>
      </c>
    </row>
    <row r="25" spans="1:2" x14ac:dyDescent="0.35">
      <c r="A25" s="7">
        <v>22</v>
      </c>
      <c r="B25">
        <v>1039</v>
      </c>
    </row>
    <row r="26" spans="1:2" x14ac:dyDescent="0.35">
      <c r="A26" s="7">
        <v>36</v>
      </c>
      <c r="B26">
        <v>20</v>
      </c>
    </row>
    <row r="27" spans="1:2" x14ac:dyDescent="0.35">
      <c r="A27" s="7">
        <v>37</v>
      </c>
      <c r="B27">
        <v>28</v>
      </c>
    </row>
    <row r="28" spans="1:2" x14ac:dyDescent="0.35">
      <c r="A28" s="7">
        <v>35</v>
      </c>
      <c r="B28">
        <v>13</v>
      </c>
    </row>
    <row r="29" spans="1:2" x14ac:dyDescent="0.35">
      <c r="A29" s="7">
        <v>27</v>
      </c>
      <c r="B29">
        <v>44</v>
      </c>
    </row>
    <row r="30" spans="1:2" x14ac:dyDescent="0.35">
      <c r="A30" s="7" t="s">
        <v>27</v>
      </c>
      <c r="B30">
        <v>8980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1"/>
  <sheetViews>
    <sheetView workbookViewId="0"/>
  </sheetViews>
  <sheetFormatPr defaultRowHeight="14.5" x14ac:dyDescent="0.35"/>
  <cols>
    <col min="1" max="1" width="21.453125" bestFit="1" customWidth="1"/>
    <col min="2" max="2" width="17.81640625" customWidth="1"/>
    <col min="3" max="3" width="16.26953125" bestFit="1" customWidth="1"/>
    <col min="6" max="6" width="12.1796875" customWidth="1"/>
    <col min="9" max="9" width="10.1796875" bestFit="1" customWidth="1"/>
  </cols>
  <sheetData>
    <row r="1" spans="1:9" ht="15" thickBot="1" x14ac:dyDescent="0.4"/>
    <row r="2" spans="1:9" s="1" customFormat="1" ht="18.5" thickBot="1" x14ac:dyDescent="0.55000000000000004">
      <c r="A2" s="19" t="s">
        <v>29</v>
      </c>
      <c r="B2" s="17" t="s">
        <v>28</v>
      </c>
      <c r="C2" s="18" t="s">
        <v>30</v>
      </c>
      <c r="D2" s="20" t="s">
        <v>0</v>
      </c>
      <c r="E2" s="18" t="s">
        <v>1</v>
      </c>
      <c r="F2" s="18" t="s">
        <v>2</v>
      </c>
      <c r="G2" s="18" t="s">
        <v>3</v>
      </c>
      <c r="H2" s="18" t="s">
        <v>4</v>
      </c>
      <c r="I2" s="19" t="s">
        <v>5</v>
      </c>
    </row>
    <row r="3" spans="1:9" s="3" customFormat="1" ht="13" x14ac:dyDescent="0.3">
      <c r="A3" s="21" t="s">
        <v>6</v>
      </c>
      <c r="B3" s="14" t="s">
        <v>31</v>
      </c>
      <c r="C3" s="5" t="s">
        <v>7</v>
      </c>
      <c r="D3" s="28">
        <v>112</v>
      </c>
      <c r="E3" s="29">
        <v>104</v>
      </c>
      <c r="F3" s="29">
        <v>93</v>
      </c>
      <c r="G3" s="29">
        <v>22</v>
      </c>
      <c r="H3" s="29">
        <v>221</v>
      </c>
      <c r="I3" s="30">
        <v>10</v>
      </c>
    </row>
    <row r="4" spans="1:9" s="3" customFormat="1" ht="13" x14ac:dyDescent="0.3">
      <c r="A4" s="22" t="s">
        <v>8</v>
      </c>
      <c r="B4" s="10" t="s">
        <v>31</v>
      </c>
      <c r="C4" s="2" t="s">
        <v>8</v>
      </c>
      <c r="D4" s="31">
        <v>153</v>
      </c>
      <c r="E4" s="32">
        <v>129</v>
      </c>
      <c r="F4" s="32">
        <v>291</v>
      </c>
      <c r="G4" s="32">
        <v>10</v>
      </c>
      <c r="H4" s="32">
        <v>551</v>
      </c>
      <c r="I4" s="33">
        <v>218</v>
      </c>
    </row>
    <row r="5" spans="1:9" s="3" customFormat="1" ht="13" x14ac:dyDescent="0.3">
      <c r="A5" s="23" t="s">
        <v>9</v>
      </c>
      <c r="B5" s="10" t="s">
        <v>31</v>
      </c>
      <c r="C5" s="2" t="s">
        <v>7</v>
      </c>
      <c r="D5" s="31">
        <v>18</v>
      </c>
      <c r="E5" s="32">
        <v>26</v>
      </c>
      <c r="F5" s="32">
        <v>20</v>
      </c>
      <c r="G5" s="32">
        <v>2</v>
      </c>
      <c r="H5" s="32">
        <v>67</v>
      </c>
      <c r="I5" s="33">
        <v>25</v>
      </c>
    </row>
    <row r="6" spans="1:9" s="3" customFormat="1" ht="13.5" thickBot="1" x14ac:dyDescent="0.35">
      <c r="A6" s="24" t="s">
        <v>10</v>
      </c>
      <c r="B6" s="11" t="s">
        <v>31</v>
      </c>
      <c r="C6" s="4" t="s">
        <v>10</v>
      </c>
      <c r="D6" s="34">
        <v>22</v>
      </c>
      <c r="E6" s="35">
        <v>19</v>
      </c>
      <c r="F6" s="35">
        <v>24</v>
      </c>
      <c r="G6" s="35">
        <v>3</v>
      </c>
      <c r="H6" s="35">
        <v>54</v>
      </c>
      <c r="I6" s="36">
        <v>17</v>
      </c>
    </row>
    <row r="7" spans="1:9" s="3" customFormat="1" ht="13.5" thickTop="1" x14ac:dyDescent="0.3">
      <c r="A7" s="25" t="s">
        <v>11</v>
      </c>
      <c r="B7" s="12" t="s">
        <v>32</v>
      </c>
      <c r="C7" s="8" t="s">
        <v>7</v>
      </c>
      <c r="D7" s="37">
        <v>1</v>
      </c>
      <c r="E7" s="38"/>
      <c r="F7" s="38"/>
      <c r="G7" s="38">
        <v>1</v>
      </c>
      <c r="H7" s="38">
        <v>1</v>
      </c>
      <c r="I7" s="39"/>
    </row>
    <row r="8" spans="1:9" s="3" customFormat="1" ht="13" x14ac:dyDescent="0.3">
      <c r="A8" s="23" t="s">
        <v>12</v>
      </c>
      <c r="B8" s="10" t="s">
        <v>32</v>
      </c>
      <c r="C8" s="2" t="s">
        <v>7</v>
      </c>
      <c r="D8" s="31">
        <v>4</v>
      </c>
      <c r="E8" s="32">
        <v>2</v>
      </c>
      <c r="F8" s="32">
        <v>2</v>
      </c>
      <c r="G8" s="32"/>
      <c r="H8" s="32">
        <v>4</v>
      </c>
      <c r="I8" s="33"/>
    </row>
    <row r="9" spans="1:9" s="3" customFormat="1" ht="13" x14ac:dyDescent="0.3">
      <c r="A9" s="23" t="s">
        <v>13</v>
      </c>
      <c r="B9" s="10" t="s">
        <v>32</v>
      </c>
      <c r="C9" s="2" t="s">
        <v>7</v>
      </c>
      <c r="D9" s="31">
        <v>7</v>
      </c>
      <c r="E9" s="32">
        <v>1</v>
      </c>
      <c r="F9" s="32">
        <v>1</v>
      </c>
      <c r="G9" s="32">
        <v>5</v>
      </c>
      <c r="H9" s="32">
        <v>7</v>
      </c>
      <c r="I9" s="33">
        <v>4</v>
      </c>
    </row>
    <row r="10" spans="1:9" s="3" customFormat="1" ht="13" x14ac:dyDescent="0.3">
      <c r="A10" s="23" t="s">
        <v>14</v>
      </c>
      <c r="B10" s="10" t="s">
        <v>32</v>
      </c>
      <c r="C10" s="2" t="s">
        <v>7</v>
      </c>
      <c r="D10" s="31">
        <v>16</v>
      </c>
      <c r="E10" s="32">
        <v>6</v>
      </c>
      <c r="F10" s="32">
        <v>6</v>
      </c>
      <c r="G10" s="32">
        <v>12</v>
      </c>
      <c r="H10" s="32">
        <v>25</v>
      </c>
      <c r="I10" s="33">
        <v>11</v>
      </c>
    </row>
    <row r="11" spans="1:9" s="3" customFormat="1" ht="13.5" thickBot="1" x14ac:dyDescent="0.35">
      <c r="A11" s="24" t="s">
        <v>15</v>
      </c>
      <c r="B11" s="11" t="s">
        <v>32</v>
      </c>
      <c r="C11" s="4" t="s">
        <v>7</v>
      </c>
      <c r="D11" s="34">
        <v>11</v>
      </c>
      <c r="E11" s="35">
        <v>8</v>
      </c>
      <c r="F11" s="35">
        <v>1</v>
      </c>
      <c r="G11" s="35">
        <v>8</v>
      </c>
      <c r="H11" s="35">
        <v>16</v>
      </c>
      <c r="I11" s="36">
        <v>4</v>
      </c>
    </row>
    <row r="12" spans="1:9" s="3" customFormat="1" ht="14" thickTop="1" thickBot="1" x14ac:dyDescent="0.35">
      <c r="A12" s="26" t="s">
        <v>16</v>
      </c>
      <c r="B12" s="13" t="s">
        <v>33</v>
      </c>
      <c r="C12" s="9" t="s">
        <v>10</v>
      </c>
      <c r="D12" s="40">
        <v>6</v>
      </c>
      <c r="E12" s="41">
        <v>5</v>
      </c>
      <c r="F12" s="41">
        <v>6</v>
      </c>
      <c r="G12" s="41">
        <v>0</v>
      </c>
      <c r="H12" s="41">
        <v>11</v>
      </c>
      <c r="I12" s="42">
        <v>8</v>
      </c>
    </row>
    <row r="13" spans="1:9" s="3" customFormat="1" ht="13.5" thickTop="1" x14ac:dyDescent="0.3">
      <c r="A13" s="25" t="s">
        <v>17</v>
      </c>
      <c r="B13" s="12" t="s">
        <v>34</v>
      </c>
      <c r="C13" s="8" t="s">
        <v>7</v>
      </c>
      <c r="D13" s="37">
        <v>2</v>
      </c>
      <c r="E13" s="38">
        <v>1</v>
      </c>
      <c r="F13" s="38">
        <v>1</v>
      </c>
      <c r="G13" s="38">
        <v>0</v>
      </c>
      <c r="H13" s="38">
        <v>4</v>
      </c>
      <c r="I13" s="39">
        <v>0</v>
      </c>
    </row>
    <row r="14" spans="1:9" s="3" customFormat="1" ht="13" x14ac:dyDescent="0.3">
      <c r="A14" s="23" t="s">
        <v>18</v>
      </c>
      <c r="B14" s="10" t="s">
        <v>34</v>
      </c>
      <c r="C14" s="2" t="s">
        <v>7</v>
      </c>
      <c r="D14" s="31">
        <v>1</v>
      </c>
      <c r="E14" s="32">
        <v>0</v>
      </c>
      <c r="F14" s="32">
        <v>5</v>
      </c>
      <c r="G14" s="32">
        <v>0</v>
      </c>
      <c r="H14" s="32">
        <v>5</v>
      </c>
      <c r="I14" s="33">
        <v>0</v>
      </c>
    </row>
    <row r="15" spans="1:9" s="3" customFormat="1" ht="13.5" thickBot="1" x14ac:dyDescent="0.35">
      <c r="A15" s="24" t="s">
        <v>19</v>
      </c>
      <c r="B15" s="11" t="s">
        <v>34</v>
      </c>
      <c r="C15" s="4" t="s">
        <v>10</v>
      </c>
      <c r="D15" s="34">
        <v>6</v>
      </c>
      <c r="E15" s="35">
        <v>5</v>
      </c>
      <c r="F15" s="35">
        <v>4</v>
      </c>
      <c r="G15" s="35">
        <v>0</v>
      </c>
      <c r="H15" s="35">
        <v>7</v>
      </c>
      <c r="I15" s="36">
        <v>2</v>
      </c>
    </row>
    <row r="16" spans="1:9" s="3" customFormat="1" ht="13.5" thickTop="1" x14ac:dyDescent="0.3">
      <c r="A16" s="25" t="s">
        <v>20</v>
      </c>
      <c r="B16" s="12" t="s">
        <v>35</v>
      </c>
      <c r="C16" s="8" t="s">
        <v>10</v>
      </c>
      <c r="D16" s="37">
        <v>11</v>
      </c>
      <c r="E16" s="38">
        <v>11</v>
      </c>
      <c r="F16" s="38">
        <v>8</v>
      </c>
      <c r="G16" s="38">
        <v>0</v>
      </c>
      <c r="H16" s="38">
        <v>20</v>
      </c>
      <c r="I16" s="39">
        <v>2</v>
      </c>
    </row>
    <row r="17" spans="1:9" s="3" customFormat="1" ht="13" x14ac:dyDescent="0.3">
      <c r="A17" s="23" t="s">
        <v>21</v>
      </c>
      <c r="B17" s="10" t="s">
        <v>35</v>
      </c>
      <c r="C17" s="2" t="s">
        <v>8</v>
      </c>
      <c r="D17" s="31">
        <v>2</v>
      </c>
      <c r="E17" s="32">
        <v>1</v>
      </c>
      <c r="F17" s="32">
        <v>4</v>
      </c>
      <c r="G17" s="32">
        <v>0</v>
      </c>
      <c r="H17" s="32">
        <v>3</v>
      </c>
      <c r="I17" s="33">
        <v>1</v>
      </c>
    </row>
    <row r="18" spans="1:9" s="3" customFormat="1" ht="13" x14ac:dyDescent="0.3">
      <c r="A18" s="23" t="s">
        <v>22</v>
      </c>
      <c r="B18" s="10" t="s">
        <v>35</v>
      </c>
      <c r="C18" s="2" t="s">
        <v>7</v>
      </c>
      <c r="D18" s="31">
        <v>4</v>
      </c>
      <c r="E18" s="32">
        <v>3</v>
      </c>
      <c r="F18" s="32">
        <v>3</v>
      </c>
      <c r="G18" s="32">
        <v>0</v>
      </c>
      <c r="H18" s="32">
        <v>6</v>
      </c>
      <c r="I18" s="33">
        <v>0</v>
      </c>
    </row>
    <row r="19" spans="1:9" s="3" customFormat="1" ht="13.5" thickBot="1" x14ac:dyDescent="0.35">
      <c r="A19" s="24" t="s">
        <v>23</v>
      </c>
      <c r="B19" s="11" t="s">
        <v>35</v>
      </c>
      <c r="C19" s="4" t="s">
        <v>7</v>
      </c>
      <c r="D19" s="34">
        <v>6</v>
      </c>
      <c r="E19" s="35">
        <v>7</v>
      </c>
      <c r="F19" s="35">
        <v>4</v>
      </c>
      <c r="G19" s="35">
        <v>0</v>
      </c>
      <c r="H19" s="35">
        <v>12</v>
      </c>
      <c r="I19" s="36">
        <v>2</v>
      </c>
    </row>
    <row r="20" spans="1:9" s="3" customFormat="1" ht="13.5" thickTop="1" x14ac:dyDescent="0.3">
      <c r="A20" s="21" t="s">
        <v>24</v>
      </c>
      <c r="B20" s="14" t="s">
        <v>36</v>
      </c>
      <c r="C20" s="5" t="s">
        <v>7</v>
      </c>
      <c r="D20" s="28">
        <v>4</v>
      </c>
      <c r="E20" s="29">
        <v>4</v>
      </c>
      <c r="F20" s="29">
        <v>2</v>
      </c>
      <c r="G20" s="29">
        <v>1</v>
      </c>
      <c r="H20" s="29">
        <v>8</v>
      </c>
      <c r="I20" s="30">
        <v>2</v>
      </c>
    </row>
    <row r="21" spans="1:9" s="3" customFormat="1" ht="13.5" thickBot="1" x14ac:dyDescent="0.35">
      <c r="A21" s="27" t="s">
        <v>25</v>
      </c>
      <c r="B21" s="15" t="s">
        <v>36</v>
      </c>
      <c r="C21" s="16" t="s">
        <v>8</v>
      </c>
      <c r="D21" s="43">
        <v>2</v>
      </c>
      <c r="E21" s="44">
        <v>1</v>
      </c>
      <c r="F21" s="44">
        <v>2</v>
      </c>
      <c r="G21" s="44">
        <v>0</v>
      </c>
      <c r="H21" s="44">
        <v>2</v>
      </c>
      <c r="I21" s="45">
        <v>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o r T T L L Q N O G o A A A A + A A A A B I A H A B D b 2 5 m a W c v U G F j a 2 F n Z S 5 4 b W w g o h g A K K A U A A A A A A A A A A A A A A A A A A A A A A A A A A A A h Y / N C o J A G E V f R W b v / K g L k 8 + R a J s Q B B H t h m n S I R 3 D G R v f r U W P 1 C s k l N W u 5 b 2 c C + c + b n c o x r Y J r q q 3 u j M 5 Y p i i Q B n Z H b W p c j S 4 U 5 i i g s N G y L O o V D D B x m a j 1 T m q n b t k h H j v s Y 9 x 1 1 c k o p S R f b n e y l q 1 I t T G O m G k Q p / V 8 f 8 K c d i 9 Z H i E k w V O 0 p j h O G V A 5 h p K b b 5 I N B l j C u S n h N X Q u K F X X J n w s A Q y R y D v F / w J U E s D B B Q A A g A I A I 6 K 0 0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i t N M K I p H u A 4 A A A A R A A A A E w A c A E Z v c m 1 1 b G F z L 1 N l Y 3 R p b 2 4 x L m 0 g o h g A K K A U A A A A A A A A A A A A A A A A A A A A A A A A A A A A K 0 5 N L s n M z 1 M I h t C G 1 g B Q S w E C L Q A U A A I A C A C O i t N M s t A 0 4 a g A A A D 4 A A A A E g A A A A A A A A A A A A A A A A A A A A A A Q 2 9 u Z m l n L 1 B h Y 2 t h Z 2 U u e G 1 s U E s B A i 0 A F A A C A A g A j o r T T A / K 6 a u k A A A A 6 Q A A A B M A A A A A A A A A A A A A A A A A 9 A A A A F t D b 2 5 0 Z W 5 0 X 1 R 5 c G V z X S 5 4 b W x Q S w E C L Q A U A A I A C A C O i t N M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8 b 3 / k C Y z 0 2 R U y w 3 e L 5 o V A A A A A A C A A A A A A A D Z g A A w A A A A B A A A A A + F K 8 8 q a X E G c R k w r K K c E p Q A A A A A A S A A A C g A A A A E A A A A J q d C J l S U l f y 3 d Y a i M i 8 Z H R Q A A A A 6 + / z Y i W v r s 5 q 1 K 1 z n F Z h A M 6 v z + Z M Y D W z G v s Y D H O K M z 6 G W t S w e D k B B 4 y / / x 8 Z U R v Q 3 x W j 1 c P l T 4 G Q o S J O m G s 1 A w y g 4 w Q A K U t v c i o H d B o D c M 8 U A A A A E K C h b D 9 W u R 1 o E n K 5 n 3 l Z i d S T u n U = < / D a t a M a s h u p > 
</file>

<file path=customXml/itemProps1.xml><?xml version="1.0" encoding="utf-8"?>
<ds:datastoreItem xmlns:ds="http://schemas.openxmlformats.org/officeDocument/2006/customXml" ds:itemID="{7320C391-1578-481D-AA76-889D2992D8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 Sheet</vt:lpstr>
      <vt:lpstr>Bidder Detail</vt:lpstr>
      <vt:lpstr>Pricing Summary </vt:lpstr>
      <vt:lpstr>Gardening BOQ - Service Pricing</vt:lpstr>
      <vt:lpstr>Gardening Service Matrix</vt:lpstr>
      <vt:lpstr>Variable Pricing</vt:lpstr>
      <vt:lpstr>Contract Price Adjustments</vt:lpstr>
      <vt:lpstr>Summary (2)</vt:lpstr>
      <vt:lpstr>Hygiene Service 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Model for FM Soft Services</dc:title>
  <dc:creator>Neill Bam</dc:creator>
  <cp:lastModifiedBy>Zanele Serobatse</cp:lastModifiedBy>
  <cp:lastPrinted>2018-07-25T08:55:27Z</cp:lastPrinted>
  <dcterms:created xsi:type="dcterms:W3CDTF">2015-08-17T09:23:04Z</dcterms:created>
  <dcterms:modified xsi:type="dcterms:W3CDTF">2024-10-01T15:15:34Z</dcterms:modified>
</cp:coreProperties>
</file>