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aickeap\Documents\backup\IDM2\DDMP 2022\DEmand Response\RSAP 2026 Tender\RSAP Tender Requirement and Supporting documents\01 - Commercial\NEC and RSAP Activity Schedules\"/>
    </mc:Choice>
  </mc:AlternateContent>
  <xr:revisionPtr revIDLastSave="0" documentId="13_ncr:1_{AFDFEEA4-0532-4ED4-A9FC-A9F39D16FF05}" xr6:coauthVersionLast="47" xr6:coauthVersionMax="47" xr10:uidLastSave="{00000000-0000-0000-0000-000000000000}"/>
  <bookViews>
    <workbookView xWindow="-110" yWindow="-110" windowWidth="19420" windowHeight="10300" tabRatio="454" xr2:uid="{00000000-000D-0000-FFFF-FFFF00000000}"/>
  </bookViews>
  <sheets>
    <sheet name="Summary" sheetId="10" r:id="rId1"/>
    <sheet name="RSAP DEV" sheetId="2" r:id="rId2"/>
    <sheet name="RSAS DEV" sheetId="6" r:id="rId3"/>
    <sheet name=" RSDC DEV" sheetId="7" r:id="rId4"/>
    <sheet name="RSI DEV" sheetId="8" r:id="rId5"/>
    <sheet name="Notes" sheetId="9" r:id="rId6"/>
  </sheets>
  <definedNames>
    <definedName name="\a">#N/A</definedName>
    <definedName name="\b" localSheetId="0">#REF!</definedName>
    <definedName name="\b">#REF!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_17_">#REF!</definedName>
    <definedName name="_19_0">#REF!</definedName>
    <definedName name="_28L">#REF!</definedName>
    <definedName name="_30P_0Print_Area">#REF!</definedName>
    <definedName name="_38P__Print_Area">#REF!</definedName>
    <definedName name="_9_">#REF!</definedName>
    <definedName name="_C8">#REF!</definedName>
    <definedName name="_J">#REF!</definedName>
    <definedName name="_Order1" hidden="1">255</definedName>
    <definedName name="_PRC1">#REF!</definedName>
    <definedName name="_TMC1">#REF!</definedName>
    <definedName name="_TMC2">#REF!</definedName>
    <definedName name="_Z">#REF!</definedName>
    <definedName name="activité2">#REF!</definedName>
    <definedName name="ACTIVITY">#REF!</definedName>
    <definedName name="Activity_list">#REF!</definedName>
    <definedName name="ACwvu.all." hidden="1">#REF!</definedName>
    <definedName name="ACwvu.prices." hidden="1">#REF!</definedName>
    <definedName name="ACwvu.summary." hidden="1">#REF!</definedName>
    <definedName name="Admin">#REF!</definedName>
    <definedName name="AEMS_selected">#REF!</definedName>
    <definedName name="ALNET">#REF!</definedName>
    <definedName name="Area_Print">#REF!</definedName>
    <definedName name="Availability_Test_Duration">#REF!</definedName>
    <definedName name="Availability_Test_Duration_working_days">#REF!</definedName>
    <definedName name="C_PRC1">#REF!</definedName>
    <definedName name="C_TMC1">#REF!</definedName>
    <definedName name="C_TMC2">#REF!</definedName>
    <definedName name="canal">#REF!</definedName>
    <definedName name="Cash_C1">#REF!</definedName>
    <definedName name="Cash_C2">#REF!</definedName>
    <definedName name="Cash_C3">#REF!</definedName>
    <definedName name="Cash_C4">#REF!</definedName>
    <definedName name="Cash_C5">#REF!</definedName>
    <definedName name="Cash_flow">#REF!</definedName>
    <definedName name="CashFlowCurrency">#REF!</definedName>
    <definedName name="CashFlowEndMonth">FinalMonthARO + CEILING(Cust_Payment_Terms / 30.4375,1)</definedName>
    <definedName name="caution">#REF!</definedName>
    <definedName name="caution2">#REF!</definedName>
    <definedName name="channel">#REF!</definedName>
    <definedName name="Chart_Series1">OFFSET(#REF!,#REF!,22,#REF!,1)</definedName>
    <definedName name="Chart_series2">OFFSET(#REF!,#REF!,23,#REF!,1)</definedName>
    <definedName name="Chart_Series3">OFFSET(#REF!,#REF!,24,#REF!,1)</definedName>
    <definedName name="Chart_Series4">OFFSET(#REF!,#REF!,25,#REF!,1)</definedName>
    <definedName name="Chart_Series5">OFFSET(#REF!,#REF!,26,#REF!,1)</definedName>
    <definedName name="Chart_Series6">OFFSET(#REF!,#REF!,27,#REF!,1)</definedName>
    <definedName name="Chart_Series7">OFFSET(#REF!,#REF!,28,#REF!,1)</definedName>
    <definedName name="Chart_XRange">OFFSET(#REF!,#REF!,0,#REF!,1)</definedName>
    <definedName name="choix">#REF!</definedName>
    <definedName name="choix2">#REF!</definedName>
    <definedName name="classif">#REF!</definedName>
    <definedName name="CloseLoop_AFR">#REF!</definedName>
    <definedName name="CloseLoop_FLISR">#REF!</definedName>
    <definedName name="CloseLoop_VVO">#REF!</definedName>
    <definedName name="COEFF_VERSION">#REF!</definedName>
    <definedName name="Config_Area_desc">COLUMN(#REF!)-COLUMN(#REF!:(XEY))+1</definedName>
    <definedName name="Config_Area_Global">COLUMN(#REF!)-COLUMN(#REF!:(XFA))+1</definedName>
    <definedName name="Config_Area_Item">COLUMN(#REF!:(XEO))-COLUMN(#REF!:(XED))+1</definedName>
    <definedName name="Config_Area_Qty">COLUMN(#REF!:(XEP))-COLUMN(#REF!:(XED))+1</definedName>
    <definedName name="Config_Area_Typ">COLUMN(#REF!:(XEN))-COLUMN(#REF!:(XED))+1</definedName>
    <definedName name="Config_Area_UnitA">COLUMN(#REF!)-COLUMN(#REF!:(XFA))+1</definedName>
    <definedName name="Config_Area_UnitB">COLUMN(#REF!)-COLUMN(#REF!:(XFA))+1</definedName>
    <definedName name="Config_Area_UnitC">COLUMN(#REF!)-COLUMN(#REF!:(XFA))+1</definedName>
    <definedName name="Config_Area_UnitD">COLUMN(#REF!)-COLUMN(#REF!:(XFA))+1</definedName>
    <definedName name="Config_Area_UnitE">COLUMN(#REF!)-COLUMN(#REF!:(XFA))+1</definedName>
    <definedName name="Config_Area_UnitRef">COLUMN(#REF!)-COLUMN(#REF!:(XFA))+1</definedName>
    <definedName name="ConfigCompID">#REF!</definedName>
    <definedName name="ConfigGlobID">#REF!</definedName>
    <definedName name="ConfigGlobQty">#REF!</definedName>
    <definedName name="ConfigItemNum">#REF!</definedName>
    <definedName name="ConfigSumInd">#REF!</definedName>
    <definedName name="ConfigUnitA">#REF!</definedName>
    <definedName name="ConfigUnitB">#REF!</definedName>
    <definedName name="ConfigUnitC">#REF!</definedName>
    <definedName name="ConfigUnitD">#REF!</definedName>
    <definedName name="ConfigUnitE">#REF!</definedName>
    <definedName name="ConfigUnitRef">#REF!</definedName>
    <definedName name="contractual">#REF!</definedName>
    <definedName name="Cost_solidity_Cat">#REF!</definedName>
    <definedName name="CountryRegion">#REF!</definedName>
    <definedName name="Cumulative_DCF">OFFSET(#REF!,0,0,FinalMonthARO,1)</definedName>
    <definedName name="CumulativeCashFlow">OFFSET(#REF!,0,0,FinalMonthARO+IF(Cust_Payment_Terms=30,1,2),1)</definedName>
    <definedName name="CumulativeCost">OFFSET(#REF!,0,0,FinalMonthARO,1)</definedName>
    <definedName name="CumulativeMilestone">OFFSET(#REF!,0,0,FinalMonthARO,1)</definedName>
    <definedName name="CumulativePayment">OFFSET(#REF!,0,0,FinalMonthARO+IF(Cust_Payment_Terms=30,1,2),1)</definedName>
    <definedName name="CumulativeRevenue">OFFSET(#REF!,0,0,FinalMonthARO,1)</definedName>
    <definedName name="CumulativeRevVInv">OFFSET(#REF!,0,0,FinalMonthARO+IF(Cust_Payment_Terms=30,1,2),1)</definedName>
    <definedName name="CumulativeRevVPayment">OFFSET(#REF!,0,0,FinalMonthARO+IF(Cust_Payment_Terms=30,1,2),1)</definedName>
    <definedName name="currencies">#REF!</definedName>
    <definedName name="Currency_Acron">#REF!</definedName>
    <definedName name="Currency_CWB">#REF!</definedName>
    <definedName name="Currency_List">#REF!</definedName>
    <definedName name="CurrencyList">OFFSET(#REF!,0,0,COUNTA(#REF!)-1,1)</definedName>
    <definedName name="CurrencyList_Table">OFFSET(#REF!,0,0,COUNTA(#REF!)-1,2)</definedName>
    <definedName name="Cust_Payment_Terms">#REF!</definedName>
    <definedName name="Cwvu.summary." hidden="1">#REF!</definedName>
    <definedName name="D_Cost_C1">#REF!</definedName>
    <definedName name="D_Cost_C2">#REF!</definedName>
    <definedName name="D_Cost_C3">#REF!</definedName>
    <definedName name="Data">#REF!</definedName>
    <definedName name="Data_Daywork">#REF!</definedName>
    <definedName name="Data_Opt_Bill5">#REF!</definedName>
    <definedName name="Database_Method">#REF!</definedName>
    <definedName name="Database_Responsibility">#REF!</definedName>
    <definedName name="DataX">#REF!</definedName>
    <definedName name="DataY1_out">#REF!</definedName>
    <definedName name="DataY2_in">#REF!</definedName>
    <definedName name="DataY3_inout">#REF!</definedName>
    <definedName name="DCC1_A">#REF!</definedName>
    <definedName name="DCC1_C">#REF!</definedName>
    <definedName name="DCC1_D">#REF!</definedName>
    <definedName name="DCC1_E">#REF!</definedName>
    <definedName name="DCC1_K">#REF!</definedName>
    <definedName name="DCC2_A">#REF!</definedName>
    <definedName name="DCC2_C">#REF!</definedName>
    <definedName name="DCC2_D">#REF!</definedName>
    <definedName name="DCC2_E">#REF!</definedName>
    <definedName name="DCC2_K">#REF!</definedName>
    <definedName name="DCC3_A">#REF!</definedName>
    <definedName name="DCC3_C">#REF!</definedName>
    <definedName name="DCC3_D">#REF!</definedName>
    <definedName name="DCC3_E">#REF!</definedName>
    <definedName name="DCC3_K">#REF!</definedName>
    <definedName name="DCC4_A">#REF!</definedName>
    <definedName name="DCC4_E">#REF!</definedName>
    <definedName name="DCC4_F">#REF!</definedName>
    <definedName name="DCC4_K">#REF!</definedName>
    <definedName name="DCC5_A">#REF!</definedName>
    <definedName name="DCC5_E">#REF!</definedName>
    <definedName name="DCC5_F">#REF!</definedName>
    <definedName name="DCC5_K">#REF!</definedName>
    <definedName name="DELIVERY">#REF!</definedName>
    <definedName name="DEPARTEMENT">#REF!</definedName>
    <definedName name="Devise">#REF!</definedName>
    <definedName name="DEVISES">#REF!</definedName>
    <definedName name="df">#REF!</definedName>
    <definedName name="Disc_Lic">#REF!</definedName>
    <definedName name="Disc_MS">#REF!</definedName>
    <definedName name="Displays_Responsability">#REF!</definedName>
    <definedName name="DM_Required">#REF!</definedName>
    <definedName name="DP">#REF!</definedName>
    <definedName name="Early_PDS">#REF!</definedName>
    <definedName name="EF_ADMS_S6_CIM_INC_Migration">#REF!</definedName>
    <definedName name="EF_ADMS_S6_Custom_Migration">#REF!</definedName>
    <definedName name="EF_ADMS_S6_Custom_Migration_Other">#REF!</definedName>
    <definedName name="EF_ADMS_S6_Page_Tidy">#REF!</definedName>
    <definedName name="EF_ADMS_S6_Page_Tidy_Other">#REF!</definedName>
    <definedName name="EF_ADMS_S6_Schem_Tidy">#REF!</definedName>
    <definedName name="EF_deploy_effort">#REF!</definedName>
    <definedName name="EF_Develop_Test_cases">#REF!</definedName>
    <definedName name="EF_DM_Util">#REF!</definedName>
    <definedName name="EF_DryRun_Effort">#REF!</definedName>
    <definedName name="EF_FAT_Duration">#REF!</definedName>
    <definedName name="EF_FAT_Effort">#REF!</definedName>
    <definedName name="EF_Go_live_planning_effort">#REF!</definedName>
    <definedName name="EF_PM_Util">#REF!</definedName>
    <definedName name="EF_PreFAT_Duration">#REF!</definedName>
    <definedName name="EF_PreFAT_Effort">#REF!</definedName>
    <definedName name="EF_PreSAT_Effort">#REF!</definedName>
    <definedName name="EF_Project_Complexity">#REF!</definedName>
    <definedName name="EF_SAT_Duration">#REF!</definedName>
    <definedName name="EF_SAT_Effort">#REF!</definedName>
    <definedName name="EF_SAT_Remediation">#REF!</definedName>
    <definedName name="EF_UAT_Duration">#REF!</definedName>
    <definedName name="EF_UAT_Effort">#REF!</definedName>
    <definedName name="EF_Upgrade_Process_Effort">#REF!</definedName>
    <definedName name="EMS_Backup_Option">#REF!</definedName>
    <definedName name="EMS_Backup_Qty">#REF!</definedName>
    <definedName name="EMS_Data_Quality">#REF!</definedName>
    <definedName name="EMS_DTS_Qty">#REF!</definedName>
    <definedName name="EMS_PDS_Qty">#REF!</definedName>
    <definedName name="EMS_Production_Qty">#REF!</definedName>
    <definedName name="EMS_QAS_Qty">#REF!</definedName>
    <definedName name="EMS_Support">#REF!</definedName>
    <definedName name="EMS_Version">#REF!</definedName>
    <definedName name="End_Date">#REF!</definedName>
    <definedName name="Entity_List">#REF!</definedName>
    <definedName name="ESET_GEStandard">#REF!</definedName>
    <definedName name="Field_Installation">#REF!</definedName>
    <definedName name="FinalMonthARO">MAX(COUNT(#REF!),1)</definedName>
    <definedName name="FinalPayARO">LOOKUP(2,1/(#REF!&gt;0),ROW(#REF!))-10</definedName>
    <definedName name="financement">#REF!</definedName>
    <definedName name="Geographical_Regions">#REF!</definedName>
    <definedName name="GIS_Can_do_CIM_Incs">#REF!</definedName>
    <definedName name="GIS_Quality">#REF!</definedName>
    <definedName name="GIS_Schematic">#REF!</definedName>
    <definedName name="GlobalDelivery_Contribution">#REF!</definedName>
    <definedName name="GnRp">#REF!</definedName>
    <definedName name="Hardware_Shipping">#REF!</definedName>
    <definedName name="HIS_complexity">#REF!</definedName>
    <definedName name="Holidays">#REF!</definedName>
    <definedName name="Incoterms">#REF!</definedName>
    <definedName name="Incoterms_2020">#REF!</definedName>
    <definedName name="Inflation_considered">#REF!</definedName>
    <definedName name="Inflation_Main">#REF!</definedName>
    <definedName name="Inflation_Rate2">#REF!</definedName>
    <definedName name="Inflation_SOC">#REF!</definedName>
    <definedName name="Interface_OsiPI_eDNA">#REF!</definedName>
    <definedName name="Item">#REF!</definedName>
    <definedName name="Items_Area">#REF!</definedName>
    <definedName name="Items_Area_Item">COLUMN(#REF!)-COLUMN(#REF!:(XFD))+1</definedName>
    <definedName name="Items_Area2">#REF!</definedName>
    <definedName name="Items_Area2_Text">COLUMN(#REF!)-COLUMN(#REF!)+1</definedName>
    <definedName name="kc_C1">#REF!</definedName>
    <definedName name="kc_C2">#REF!</definedName>
    <definedName name="kc_C3">#REF!</definedName>
    <definedName name="kc_c4">#REF!</definedName>
    <definedName name="kc_c5">#REF!</definedName>
    <definedName name="KCB">#REF!</definedName>
    <definedName name="kg_C1">#REF!</definedName>
    <definedName name="kg_C2">#REF!</definedName>
    <definedName name="kg_C3">#REF!</definedName>
    <definedName name="kg_c4">#REF!</definedName>
    <definedName name="kg_c5">#REF!</definedName>
    <definedName name="km_C1">#REF!</definedName>
    <definedName name="km_C2">#REF!</definedName>
    <definedName name="km_C3">#REF!</definedName>
    <definedName name="km_c4">#REF!</definedName>
    <definedName name="km_c5">#REF!</definedName>
    <definedName name="ko_C1">#REF!</definedName>
    <definedName name="ko_C2">#REF!</definedName>
    <definedName name="ko_C3">#REF!</definedName>
    <definedName name="ko_c4">#REF!</definedName>
    <definedName name="ko_c5">#REF!</definedName>
    <definedName name="KS">#REF!</definedName>
    <definedName name="ks_C1">#REF!</definedName>
    <definedName name="ks_C2">#REF!</definedName>
    <definedName name="ks_C3">#REF!</definedName>
    <definedName name="ks_c4">#REF!</definedName>
    <definedName name="ks_c5">#REF!</definedName>
    <definedName name="KT">#REF!</definedName>
    <definedName name="kt_C1">#REF!</definedName>
    <definedName name="kt_C2">#REF!</definedName>
    <definedName name="kt_C3">#REF!</definedName>
    <definedName name="kt_c4">#REF!</definedName>
    <definedName name="kt_c5">#REF!</definedName>
    <definedName name="LabCost">#REF!</definedName>
    <definedName name="LabDesc">#REF!</definedName>
    <definedName name="LabGlobal">#REF!</definedName>
    <definedName name="LabItem">#REF!</definedName>
    <definedName name="LabItemNum">#REF!</definedName>
    <definedName name="LabQty">#REF!</definedName>
    <definedName name="LabTypA">#REF!</definedName>
    <definedName name="LabTypB">#REF!</definedName>
    <definedName name="LabTypC">#REF!</definedName>
    <definedName name="LabTypD">#REF!</definedName>
    <definedName name="LabUnitCost">#REF!</definedName>
    <definedName name="Language">#REF!</definedName>
    <definedName name="Language_1">#REF!</definedName>
    <definedName name="Language_2">#REF!</definedName>
    <definedName name="Level_of_PCA_Support">#REF!</definedName>
    <definedName name="Leveling_Profile_Name">#REF!</definedName>
    <definedName name="ligne">#REF!</definedName>
    <definedName name="List_of_costs">#REF!</definedName>
    <definedName name="LOCAL">#REF!</definedName>
    <definedName name="Localisation_List">#REF!</definedName>
    <definedName name="Magnitude">#REF!</definedName>
    <definedName name="Maintenance">#REF!</definedName>
    <definedName name="MilestoneList">OFFSET(#REF!,0,0,COUNTA(#REF!)-2,1)</definedName>
    <definedName name="MilestoneList_A">OFFSET(#REF!,0,0,COUNTA(#REF!)-1,1)</definedName>
    <definedName name="MilestoneList_A.1">OFFSET(#REF!,0,0,COUNTA(#REF!)-1,1)</definedName>
    <definedName name="MilestoneList_A.1_Table">OFFSET(#REF!,0,0,COUNTA(#REF!)-1,2)</definedName>
    <definedName name="MilestoneList_A_Table">OFFSET(#REF!,0,0,COUNTA(#REF!)-1,2)</definedName>
    <definedName name="MilestoneList_B">OFFSET(#REF!,0,0,COUNTA(#REF!)-1,1)</definedName>
    <definedName name="MilestoneList_B_Table">OFFSET(#REF!,0,0,COUNTA(#REF!)-1,2)</definedName>
    <definedName name="MilestoneList_C">OFFSET(#REF!,0,0,COUNTA(#REF!)-1,1)</definedName>
    <definedName name="MilestoneList_C_Table">OFFSET(#REF!,0,0,COUNTA(#REF!)-1,2)</definedName>
    <definedName name="MilestoneList_D">OFFSET(#REF!,0,0,COUNTA(#REF!)-1,1)</definedName>
    <definedName name="MilestoneList_D_Table">OFFSET(#REF!,0,0,COUNTA(#REF!)-1,2)</definedName>
    <definedName name="MilestoneList_E">OFFSET(#REF!,0,0,COUNTA(#REF!)-1,1)</definedName>
    <definedName name="MilestoneList_E_Table">OFFSET(#REF!,0,0,COUNTA(#REF!)-1,2)</definedName>
    <definedName name="MilestoneList_F">OFFSET(#REF!,0,0,COUNTA(#REF!)-1,1)</definedName>
    <definedName name="MilestoneList_F_Table">OFFSET(#REF!,0,0,COUNTA(#REF!)-1,2)</definedName>
    <definedName name="mn">#REF!</definedName>
    <definedName name="Modules_Selected">#REF!</definedName>
    <definedName name="Monthly_Adjust">#REF!</definedName>
    <definedName name="Months">#REF!</definedName>
    <definedName name="Nature_comptable">#REF!</definedName>
    <definedName name="NbUnit">#REF!</definedName>
    <definedName name="Net_profit">#REF!</definedName>
    <definedName name="New_PDI_Manifest_Reqd">#REF!</definedName>
    <definedName name="New_Symbology">#REF!</definedName>
    <definedName name="num_AGC_Units">#REF!</definedName>
    <definedName name="num_Applications_Selected">#REF!</definedName>
    <definedName name="num_Buses">#REF!</definedName>
    <definedName name="num_Distribution_Poles">#REF!</definedName>
    <definedName name="num_Distribution_Substations">#REF!</definedName>
    <definedName name="num_domains">#REF!</definedName>
    <definedName name="num_FAT">#REF!</definedName>
    <definedName name="num_Feeders">#REF!</definedName>
    <definedName name="num_firewalls">#REF!</definedName>
    <definedName name="num_Foundationclusters">#REF!</definedName>
    <definedName name="num_freqdisplays">#REF!</definedName>
    <definedName name="num_frontend_racks">#REF!</definedName>
    <definedName name="num_frontends">#REF!</definedName>
    <definedName name="num_GAS_Primaries">#REF!</definedName>
    <definedName name="num_GPS">#REF!</definedName>
    <definedName name="num_iccp_provider">#REF!</definedName>
    <definedName name="num_iccppart">#REF!</definedName>
    <definedName name="num_infrastructure">#REF!</definedName>
    <definedName name="num_interfaceservers">#REF!</definedName>
    <definedName name="num_L1_Modules_Selected">#REF!</definedName>
    <definedName name="num_Legacy_Sources_for_Elec_Network_Model">#REF!</definedName>
    <definedName name="num_Legacy_Sources_for_Other_Network_Model">#REF!</definedName>
    <definedName name="num_loadbalancers">#REF!</definedName>
    <definedName name="num_modems">#REF!</definedName>
    <definedName name="num_monthly_effort">#REF!</definedName>
    <definedName name="num_Oracleclusters">#REF!</definedName>
    <definedName name="num_PhasorPDC">#REF!</definedName>
    <definedName name="num_PostgreSQLclusters">#REF!</definedName>
    <definedName name="num_PreFAT">#REF!</definedName>
    <definedName name="num_printers">#REF!</definedName>
    <definedName name="num_prod_capable_env">#REF!</definedName>
    <definedName name="num_Project_Engineer">#REF!</definedName>
    <definedName name="num_protocols">#REF!</definedName>
    <definedName name="num_RDS">#REF!</definedName>
    <definedName name="num_requirements_in_TOC">#REF!</definedName>
    <definedName name="num_RHIS">#REF!</definedName>
    <definedName name="num_roles_calculation">#REF!</definedName>
    <definedName name="num_routers">#REF!</definedName>
    <definedName name="num_RTUs">#REF!</definedName>
    <definedName name="num_SANs">#REF!</definedName>
    <definedName name="num_SAT">#REF!</definedName>
    <definedName name="num_SCADA_Points">#REF!</definedName>
    <definedName name="num_Schedule_rows">#REF!</definedName>
    <definedName name="num_serial_circuits">#REF!</definedName>
    <definedName name="num_server_racks">#REF!</definedName>
    <definedName name="num_servers">#REF!</definedName>
    <definedName name="Num_SOAP_Interfaces">#REF!</definedName>
    <definedName name="num_solution_groups">#REF!</definedName>
    <definedName name="num_SQLclusters">#REF!</definedName>
    <definedName name="num_switches">#REF!</definedName>
    <definedName name="num_test_capable_env">#REF!</definedName>
    <definedName name="num_Transmission_Substations">#REF!</definedName>
    <definedName name="num_UAT">#REF!</definedName>
    <definedName name="num_upgrade_application_selected">#REF!</definedName>
    <definedName name="num_video_walls">#REF!</definedName>
    <definedName name="num_VMs">#REF!</definedName>
    <definedName name="num_VSAT">#REF!</definedName>
    <definedName name="num_workstations">#REF!</definedName>
    <definedName name="offer">#REF!</definedName>
    <definedName name="Options_Included_in_Schedule">#REF!</definedName>
    <definedName name="OTP">#REF!</definedName>
    <definedName name="OTP_PEM">#REF!</definedName>
    <definedName name="OTP_PEM_LOCAUX">#REF!</definedName>
    <definedName name="PAGE1">#N/A</definedName>
    <definedName name="Parallel_dataAdquisition">#REF!</definedName>
    <definedName name="Parallel_Work_Efficiency">#REF!</definedName>
    <definedName name="PAYS">#REF!</definedName>
    <definedName name="PAYS1">#REF!</definedName>
    <definedName name="PL">#REF!</definedName>
    <definedName name="PL_List">#REF!</definedName>
    <definedName name="PointtoPoint_Coverage">#REF!</definedName>
    <definedName name="PointtoPoint_Responsability">#REF!</definedName>
    <definedName name="Position_List">#REF!</definedName>
    <definedName name="PRC1_C1">#REF!</definedName>
    <definedName name="PRC1_C2">#REF!</definedName>
    <definedName name="PRC1_C3">#REF!</definedName>
    <definedName name="Price_Total">#REF!</definedName>
    <definedName name="Primary_Role_Name">#REF!</definedName>
    <definedName name="Primary_Senior_Role_Name">#REF!</definedName>
    <definedName name="_xlnm.Print_Area" localSheetId="3">' RSDC DEV'!$A$1:$M$32</definedName>
    <definedName name="_xlnm.Print_Area" localSheetId="1">'RSAP DEV'!$A$1:$Q$17</definedName>
    <definedName name="_xlnm.Print_Area" localSheetId="2">'RSAS DEV'!$A$1:$M$32</definedName>
    <definedName name="_xlnm.Print_Area" localSheetId="4">'RSI DEV'!$A$1:$M$59</definedName>
    <definedName name="_xlnm.Print_Area" localSheetId="0">Summary!$A$1:$E$29</definedName>
    <definedName name="Print_Area_MI" localSheetId="0">#REF!</definedName>
    <definedName name="Print_Area_MI">#REF!</definedName>
    <definedName name="_xlnm.Print_Titles" localSheetId="0">Summary!$1:$6</definedName>
    <definedName name="Prob_Risk_occurence">#REF!</definedName>
    <definedName name="Product_dev_duration">#REF!</definedName>
    <definedName name="product_line">#REF!</definedName>
    <definedName name="Productline_List">#REF!</definedName>
    <definedName name="produit">#REF!</definedName>
    <definedName name="ProfileListC1">#REF!</definedName>
    <definedName name="ProfileListC3">#REF!</definedName>
    <definedName name="ProfileListC5">#REF!</definedName>
    <definedName name="PRofiles">#REF!</definedName>
    <definedName name="Profit_C1">#REF!</definedName>
    <definedName name="Profit_C2">#REF!</definedName>
    <definedName name="Profit_C3">#REF!</definedName>
    <definedName name="ProjCountry">#REF!</definedName>
    <definedName name="ProjCustomer">#REF!</definedName>
    <definedName name="ProjDate">#REF!</definedName>
    <definedName name="Project_Complexity">#REF!</definedName>
    <definedName name="Project_Duration_Days">#REF!</definedName>
    <definedName name="PROJECT_PRICE">#REF!</definedName>
    <definedName name="Project_Type">#REF!</definedName>
    <definedName name="ProjEngineer">#REF!</definedName>
    <definedName name="projet">#REF!</definedName>
    <definedName name="ProjManager">#REF!</definedName>
    <definedName name="ProjName">#REF!</definedName>
    <definedName name="ProjRef">#REF!</definedName>
    <definedName name="Provisions">#REF!</definedName>
    <definedName name="Provs_C1">#REF!</definedName>
    <definedName name="Provs_C2">#REF!</definedName>
    <definedName name="Provs_C3">#REF!</definedName>
    <definedName name="Purc_C1E">#REF!</definedName>
    <definedName name="Purch_C1A">#REF!</definedName>
    <definedName name="Purch_C1B">#REF!</definedName>
    <definedName name="Purch_C1C">#REF!</definedName>
    <definedName name="Purch_C1D">#REF!</definedName>
    <definedName name="Purch_C1E">#REF!</definedName>
    <definedName name="PV">#REF!</definedName>
    <definedName name="PV_C1">#REF!</definedName>
    <definedName name="PV_C2">#REF!</definedName>
    <definedName name="PV_C3">#REF!</definedName>
    <definedName name="PVx">#REF!</definedName>
    <definedName name="Rates_Year">#REF!</definedName>
    <definedName name="Region">#REF!</definedName>
    <definedName name="Region_to_select">#REF!</definedName>
    <definedName name="regionorigin">#REF!</definedName>
    <definedName name="RptCurrent">#REF!</definedName>
    <definedName name="RptDesc_Area">#REF!</definedName>
    <definedName name="RptDesc_Area_Desc">COLUMN(#REF!)-COLUMN(#REF!:(XEY))+1</definedName>
    <definedName name="RptDesc_Area_Item">COLUMN(#REF!)-COLUMN(#REF!:(XFC))+1</definedName>
    <definedName name="RptDesc_Area_Qty">COLUMN(#REF!)-COLUMN(#REF!:(XFB))+1</definedName>
    <definedName name="RptDesc_Area_Typ">COLUMN(#REF!)-COLUMN(#REF!:(XFC))+1</definedName>
    <definedName name="RptPrice_Area">#REF!</definedName>
    <definedName name="RptPrice_Area_Desc">COLUMN(#REF!)-COLUMN(#REF!)+1</definedName>
    <definedName name="RptPrice_Area_Global">COLUMN(#REF!)-COLUMN(#REF!)+1</definedName>
    <definedName name="RptPrice_Area_Qty">COLUMN(#REF!)-COLUMN(#REF!)+1</definedName>
    <definedName name="RptPrice_Area_UnitA">COLUMN(#REF!)-COLUMN(#REF!)+1</definedName>
    <definedName name="RptPrice_Area_UnitB">COLUMN(#REF!)-COLUMN(#REF!)+1</definedName>
    <definedName name="RptPrice_Area_UnitC">COLUMN(#REF!)-COLUMN(#REF!)+1</definedName>
    <definedName name="RptPrice_Area_UnitD">COLUMN(#REF!)-COLUMN(#REF!)+1</definedName>
    <definedName name="RptPrice_Area_UnitE">COLUMN(#REF!)-COLUMN(#REF!)+1</definedName>
    <definedName name="RptPrice_Area_UnitRef">COLUMN(#REF!)-COLUMN(#REF!)+1</definedName>
    <definedName name="RTN">CHAR(10)</definedName>
    <definedName name="Rwvu.all." localSheetId="0" hidden="1">#REF!,#REF!</definedName>
    <definedName name="Rwvu.all." hidden="1">#REF!,#REF!</definedName>
    <definedName name="Rwvu.prices." localSheetId="0" hidden="1">#REF!,#REF!</definedName>
    <definedName name="Rwvu.prices." hidden="1">#REF!,#REF!</definedName>
    <definedName name="Rwvu.summary." hidden="1">#REF!</definedName>
    <definedName name="Salesforce">#REF!</definedName>
    <definedName name="schema">#REF!</definedName>
    <definedName name="Secondary_Site">#REF!</definedName>
    <definedName name="Segment_List">#REF!</definedName>
    <definedName name="Select._Entity">#REF!</definedName>
    <definedName name="Selected_Region">#REF!</definedName>
    <definedName name="SelectRegion">#REF!</definedName>
    <definedName name="server_type">#REF!</definedName>
    <definedName name="sheet_List">#REF!</definedName>
    <definedName name="Shipping">#REF!</definedName>
    <definedName name="Site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_Data">#REF!</definedName>
    <definedName name="SOW_Duration">#REF!</definedName>
    <definedName name="Standard_Configuration">#REF!</definedName>
    <definedName name="Start_Date">#REF!</definedName>
    <definedName name="Static_percent_Auto_test_Avail">#REF!</definedName>
    <definedName name="Swvu.all." localSheetId="0" hidden="1">#REF!</definedName>
    <definedName name="Swvu.all." hidden="1">#REF!</definedName>
    <definedName name="Swvu.prices." localSheetId="0" hidden="1">#REF!</definedName>
    <definedName name="Swvu.prices." hidden="1">#REF!</definedName>
    <definedName name="Swvu.summary." localSheetId="0" hidden="1">#REF!</definedName>
    <definedName name="Swvu.summary." hidden="1">#REF!</definedName>
    <definedName name="Techno">#REF!</definedName>
    <definedName name="Tendering">#REF!</definedName>
    <definedName name="THAT">#REF!</definedName>
    <definedName name="THIS">#REF!</definedName>
    <definedName name="Threshold">OFFSET(#REF!,0,0,FinalMonthARO+1,1)</definedName>
    <definedName name="TMC1_C1">#REF!</definedName>
    <definedName name="TMC1_C2">#REF!</definedName>
    <definedName name="TMC1_C3">#REF!</definedName>
    <definedName name="TMC2_C1">#REF!</definedName>
    <definedName name="TMC2_C2">#REF!</definedName>
    <definedName name="TMC2_C3">#REF!</definedName>
    <definedName name="Trading_fee">#REF!</definedName>
    <definedName name="Travel_time">#REF!</definedName>
    <definedName name="TypA">#REF!</definedName>
    <definedName name="TypA_Area">#REF!</definedName>
    <definedName name="TypA_Area_2">#REF!</definedName>
    <definedName name="TypA_Area_2_FullDesc">COLUMN(#REF!)-COLUMN(#REF!:(XEU))+1</definedName>
    <definedName name="TypA_Area_2_UnitA">COLUMN(#REF!:(XEZ))-COLUMN(#REF!:(XEU))+1</definedName>
    <definedName name="TypA_Area_2_UnitB">COLUMN(#REF!:(XFA))-COLUMN(#REF!:(XEU))+1</definedName>
    <definedName name="TypA_Area_2_UnitC">COLUMN(#REF!:(XFB))-COLUMN(#REF!:(XEU))+1</definedName>
    <definedName name="TypA_Area_2_UnitD">COLUMN(#REF!:(XFC))-COLUMN(#REF!:(XEU))+1</definedName>
    <definedName name="TypA_Area_2_UnitE">COLUMN(#REF!:(XFD))-COLUMN(#REF!:(XEU))+1</definedName>
    <definedName name="TypA_Area_2_UnitRef">COLUMN(#REF!:(XEY))-COLUMN(#REF!:(XEU))+1</definedName>
    <definedName name="TypA_Area_Comp">COLUMN(#REF!:(XEU))-COLUMN(#REF!:(XER))+1</definedName>
    <definedName name="TypB">#REF!</definedName>
    <definedName name="TypB_Area">#REF!</definedName>
    <definedName name="TypB_Area_2">#REF!</definedName>
    <definedName name="TypB_Area_2_FullDesc">COLUMN(#REF!)-COLUMN(#REF!:(XEU))+1</definedName>
    <definedName name="TypB_Area_2_UnitA">COLUMN(#REF!:(XEZ))-COLUMN(#REF!:(XEU))+1</definedName>
    <definedName name="TypB_Area_2_UnitB">COLUMN(#REF!:(XFA))-COLUMN(#REF!:(XEU))+1</definedName>
    <definedName name="TypB_Area_2_UnitC">COLUMN(#REF!:(XFB))-COLUMN(#REF!:(XEU))+1</definedName>
    <definedName name="TypB_Area_2_UnitD">COLUMN(#REF!:(XFC))-COLUMN(#REF!:(XEU))+1</definedName>
    <definedName name="TypB_Area_2_UnitE">COLUMN(#REF!:(XFD))-COLUMN(#REF!:(XEU))+1</definedName>
    <definedName name="TypB_Area_2_UnitRef">COLUMN(#REF!:(XEY))-COLUMN(#REF!:(XEU))+1</definedName>
    <definedName name="TypB_Area_Comp">COLUMN(#REF!:(XEU))-COLUMN(#REF!:(XER))+1</definedName>
    <definedName name="TypC">#REF!</definedName>
    <definedName name="TypC_Area">#REF!</definedName>
    <definedName name="TypC_Area_2">#REF!</definedName>
    <definedName name="TypC_Area_2_FullDesc">COLUMN(#REF!)-COLUMN(#REF!:(XEU))+1</definedName>
    <definedName name="TypC_Area_2_UnitA">COLUMN(#REF!:(XEZ))-COLUMN(#REF!:(XEU))+1</definedName>
    <definedName name="TypC_Area_2_UnitB">COLUMN(#REF!:(XFA))-COLUMN(#REF!:(XEU))+1</definedName>
    <definedName name="TypC_Area_2_UnitC">COLUMN(#REF!:(XFB))-COLUMN(#REF!:(XEU))+1</definedName>
    <definedName name="TypC_Area_2_UnitD">COLUMN(#REF!:(XFC))-COLUMN(#REF!:(XEU))+1</definedName>
    <definedName name="TypC_Area_2_UnitE">COLUMN(#REF!:(XFD))-COLUMN(#REF!:(XEU))+1</definedName>
    <definedName name="TypC_Area_2_UnitRef">COLUMN(#REF!:(XEY))-COLUMN(#REF!:(XEU))+1</definedName>
    <definedName name="TypC_Area_Comp">COLUMN(#REF!:(XEU))-COLUMN(#REF!:(XER))+1</definedName>
    <definedName name="TypD">#REF!</definedName>
    <definedName name="TypD_Area">#REF!</definedName>
    <definedName name="TypD_Area_2">#REF!</definedName>
    <definedName name="TypD_Area_2_FullDesc">COLUMN(#REF!)-COLUMN(#REF!:(XEU))+1</definedName>
    <definedName name="TypD_Area_2_UnitA">COLUMN(#REF!:(XEZ))-COLUMN(#REF!:(XEU))+1</definedName>
    <definedName name="TypD_Area_2_UnitB">COLUMN(#REF!:(XFA))-COLUMN(#REF!:(XEU))+1</definedName>
    <definedName name="TypD_Area_2_UnitC">COLUMN(#REF!:(XFB))-COLUMN(#REF!:(XEU))+1</definedName>
    <definedName name="TypD_Area_2_UnitD">COLUMN(#REF!:(XFC))-COLUMN(#REF!:(XEU))+1</definedName>
    <definedName name="TypD_Area_2_UnitE">COLUMN(#REF!:(XFD))-COLUMN(#REF!:(XEU))+1</definedName>
    <definedName name="TypD_Area_2_UnitRef">COLUMN(#REF!:(XEY))-COLUMN(#REF!:(XEU))+1</definedName>
    <definedName name="TypD_Area_Comp">COLUMN(#REF!:(XEU))-COLUMN(#REF!:(XER))+1</definedName>
    <definedName name="Type">#REF!</definedName>
    <definedName name="Type_List">#REF!</definedName>
    <definedName name="Unit_List">#REF!</definedName>
    <definedName name="UnitA">#REF!</definedName>
    <definedName name="UnitB">#REF!</definedName>
    <definedName name="UnitC">#REF!</definedName>
    <definedName name="UnitD">#REF!</definedName>
    <definedName name="UnitE">#REF!</definedName>
    <definedName name="unité">#REF!</definedName>
    <definedName name="UnitRef">#REF!</definedName>
    <definedName name="Upgrade_includes_3rd_sw_refresh">#REF!</definedName>
    <definedName name="Upgrade_Selected">#REF!</definedName>
    <definedName name="User_Selected_Project_Complexity">#REF!</definedName>
    <definedName name="ValUnitA">#REF!</definedName>
    <definedName name="ValUnitB">#REF!</definedName>
    <definedName name="ValUnitC">#REF!</definedName>
    <definedName name="ValUnitD">#REF!</definedName>
    <definedName name="ValUnitE">#REF!</definedName>
    <definedName name="VERSION_COURANTE">#REF!</definedName>
    <definedName name="VERSIONS_BUDGETS">#REF!</definedName>
    <definedName name="WAMS_Delivery_Approach">#REF!</definedName>
    <definedName name="WAMS_PMU_Observable_Buses">#REF!</definedName>
    <definedName name="WAMS_PMU_Points">#REF!</definedName>
    <definedName name="wrn.Authorization." hidden="1">{#N/A,#N/A,TRUE,"Travel";#N/A,#N/A,TRUE,"ODC";#N/A,#N/A,TRUE,"mtrl";#N/A,#N/A,TRUE,"License";#N/A,#N/A,TRUE,"LaborCost";#N/A,#N/A,TRUE,"TASKS";#N/A,#N/A,TRUE,"Parameters";#N/A,#N/A,TRUE,"Custinfo";#N/A,#N/A,TRUE,"QUOTE";#N/A,#N/A,TRUE,"auth"}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ref_Area">#REF!</definedName>
    <definedName name="Xref_Area_Price">COLUMN(#REF!)-COLUMN(#REF!)+1</definedName>
    <definedName name="Years_Since_Last_Upgrade">#REF!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7" l="1"/>
  <c r="L31" i="7"/>
  <c r="H31" i="7"/>
  <c r="H31" i="6"/>
  <c r="H10" i="7"/>
  <c r="L10" i="7"/>
  <c r="M10" i="7"/>
  <c r="H42" i="8" l="1"/>
  <c r="L42" i="8"/>
  <c r="M42" i="8" s="1"/>
  <c r="M31" i="6"/>
  <c r="J31" i="6"/>
  <c r="H56" i="8"/>
  <c r="L56" i="8"/>
  <c r="M56" i="8"/>
  <c r="H55" i="8"/>
  <c r="L55" i="8"/>
  <c r="M55" i="8"/>
  <c r="H54" i="8"/>
  <c r="L54" i="8"/>
  <c r="H57" i="8"/>
  <c r="L57" i="8"/>
  <c r="L53" i="8"/>
  <c r="H53" i="8"/>
  <c r="H52" i="8"/>
  <c r="L52" i="8"/>
  <c r="H51" i="8"/>
  <c r="L51" i="8"/>
  <c r="M54" i="8" l="1"/>
  <c r="M52" i="8"/>
  <c r="M53" i="8"/>
  <c r="M57" i="8"/>
  <c r="M51" i="8"/>
  <c r="E11" i="10" l="1"/>
  <c r="D18" i="10"/>
  <c r="D19" i="10" s="1"/>
  <c r="J11" i="2" l="1"/>
  <c r="H48" i="8" l="1"/>
  <c r="H49" i="8"/>
  <c r="L49" i="8"/>
  <c r="L48" i="8"/>
  <c r="H47" i="8"/>
  <c r="L47" i="8"/>
  <c r="M47" i="8" s="1"/>
  <c r="H4" i="7"/>
  <c r="L4" i="7"/>
  <c r="M4" i="7"/>
  <c r="H5" i="7"/>
  <c r="L5" i="7"/>
  <c r="M5" i="7"/>
  <c r="H6" i="7"/>
  <c r="M6" i="7" s="1"/>
  <c r="L6" i="7"/>
  <c r="H7" i="7"/>
  <c r="M7" i="7" s="1"/>
  <c r="L7" i="7"/>
  <c r="H8" i="7"/>
  <c r="L8" i="7"/>
  <c r="M8" i="7"/>
  <c r="H9" i="7"/>
  <c r="L9" i="7"/>
  <c r="M9" i="7"/>
  <c r="H11" i="7"/>
  <c r="M11" i="7" s="1"/>
  <c r="L11" i="7"/>
  <c r="H12" i="7"/>
  <c r="L12" i="7"/>
  <c r="M12" i="7"/>
  <c r="H13" i="7"/>
  <c r="L13" i="7"/>
  <c r="M13" i="7"/>
  <c r="H14" i="7"/>
  <c r="L14" i="7"/>
  <c r="M14" i="7"/>
  <c r="H15" i="7"/>
  <c r="M15" i="7" s="1"/>
  <c r="L15" i="7"/>
  <c r="H16" i="7"/>
  <c r="L16" i="7"/>
  <c r="M16" i="7"/>
  <c r="H17" i="7"/>
  <c r="L17" i="7"/>
  <c r="M17" i="7"/>
  <c r="H18" i="7"/>
  <c r="L18" i="7"/>
  <c r="M18" i="7"/>
  <c r="H19" i="7"/>
  <c r="M19" i="7" s="1"/>
  <c r="L19" i="7"/>
  <c r="H20" i="7"/>
  <c r="L20" i="7"/>
  <c r="M20" i="7"/>
  <c r="H21" i="7"/>
  <c r="L21" i="7"/>
  <c r="M21" i="7"/>
  <c r="H22" i="7"/>
  <c r="L22" i="7"/>
  <c r="M22" i="7"/>
  <c r="H23" i="7"/>
  <c r="M23" i="7" s="1"/>
  <c r="L23" i="7"/>
  <c r="H24" i="7"/>
  <c r="L24" i="7"/>
  <c r="M24" i="7"/>
  <c r="H25" i="7"/>
  <c r="L25" i="7"/>
  <c r="M25" i="7"/>
  <c r="H26" i="7"/>
  <c r="L26" i="7"/>
  <c r="M26" i="7"/>
  <c r="H27" i="7"/>
  <c r="M27" i="7" s="1"/>
  <c r="L27" i="7"/>
  <c r="H28" i="7"/>
  <c r="L28" i="7"/>
  <c r="M28" i="7"/>
  <c r="H29" i="7"/>
  <c r="L29" i="7"/>
  <c r="M29" i="7"/>
  <c r="H30" i="7"/>
  <c r="L30" i="7"/>
  <c r="M30" i="7"/>
  <c r="J6" i="2"/>
  <c r="Q6" i="2" s="1"/>
  <c r="P6" i="2"/>
  <c r="J7" i="2"/>
  <c r="P7" i="2"/>
  <c r="J8" i="2"/>
  <c r="Q8" i="2" s="1"/>
  <c r="P8" i="2"/>
  <c r="J9" i="2"/>
  <c r="P9" i="2"/>
  <c r="Q9" i="2" s="1"/>
  <c r="J10" i="2"/>
  <c r="P10" i="2"/>
  <c r="P12" i="2"/>
  <c r="J13" i="2"/>
  <c r="Q13" i="2" s="1"/>
  <c r="P13" i="2"/>
  <c r="J14" i="2"/>
  <c r="P14" i="2"/>
  <c r="Q14" i="2" s="1"/>
  <c r="J15" i="2"/>
  <c r="P15" i="2"/>
  <c r="Q15" i="2"/>
  <c r="H6" i="6"/>
  <c r="L6" i="6"/>
  <c r="M6" i="6"/>
  <c r="H7" i="6"/>
  <c r="L7" i="6"/>
  <c r="M7" i="6"/>
  <c r="H8" i="6"/>
  <c r="L8" i="6"/>
  <c r="M8" i="6"/>
  <c r="H9" i="6"/>
  <c r="L9" i="6"/>
  <c r="H10" i="6"/>
  <c r="L10" i="6"/>
  <c r="M10" i="6" s="1"/>
  <c r="H11" i="6"/>
  <c r="L11" i="6"/>
  <c r="M11" i="6"/>
  <c r="H12" i="6"/>
  <c r="L12" i="6"/>
  <c r="M12" i="6"/>
  <c r="H13" i="6"/>
  <c r="L13" i="6"/>
  <c r="M13" i="6" s="1"/>
  <c r="H14" i="6"/>
  <c r="M14" i="6" s="1"/>
  <c r="L14" i="6"/>
  <c r="H15" i="6"/>
  <c r="L15" i="6"/>
  <c r="M15" i="6"/>
  <c r="H16" i="6"/>
  <c r="L16" i="6"/>
  <c r="M16" i="6"/>
  <c r="H17" i="6"/>
  <c r="L17" i="6"/>
  <c r="M17" i="6" s="1"/>
  <c r="H18" i="6"/>
  <c r="L18" i="6"/>
  <c r="M18" i="6" s="1"/>
  <c r="H19" i="6"/>
  <c r="L19" i="6"/>
  <c r="M19" i="6" s="1"/>
  <c r="H20" i="6"/>
  <c r="L20" i="6"/>
  <c r="H21" i="6"/>
  <c r="L21" i="6"/>
  <c r="M21" i="6" s="1"/>
  <c r="H22" i="6"/>
  <c r="L22" i="6"/>
  <c r="M22" i="6"/>
  <c r="H23" i="6"/>
  <c r="L23" i="6"/>
  <c r="H24" i="6"/>
  <c r="L24" i="6"/>
  <c r="M24" i="6" s="1"/>
  <c r="H25" i="6"/>
  <c r="L25" i="6"/>
  <c r="M25" i="6" s="1"/>
  <c r="H26" i="6"/>
  <c r="L26" i="6"/>
  <c r="M26" i="6"/>
  <c r="H27" i="6"/>
  <c r="L27" i="6"/>
  <c r="M27" i="6" s="1"/>
  <c r="H28" i="6"/>
  <c r="L28" i="6"/>
  <c r="M28" i="6"/>
  <c r="H29" i="6"/>
  <c r="L29" i="6"/>
  <c r="M29" i="6" s="1"/>
  <c r="H30" i="6"/>
  <c r="L30" i="6"/>
  <c r="M30" i="6" s="1"/>
  <c r="J5" i="2"/>
  <c r="H17" i="8"/>
  <c r="H4" i="8"/>
  <c r="L4" i="8"/>
  <c r="H5" i="8"/>
  <c r="L5" i="8"/>
  <c r="H6" i="8"/>
  <c r="L6" i="8"/>
  <c r="H7" i="8"/>
  <c r="L7" i="8"/>
  <c r="M7" i="8" s="1"/>
  <c r="H8" i="8"/>
  <c r="L8" i="8"/>
  <c r="M8" i="8" s="1"/>
  <c r="H9" i="8"/>
  <c r="L9" i="8"/>
  <c r="H10" i="8"/>
  <c r="L10" i="8"/>
  <c r="H11" i="8"/>
  <c r="L11" i="8"/>
  <c r="H12" i="8"/>
  <c r="L12" i="8"/>
  <c r="M12" i="8" s="1"/>
  <c r="H13" i="8"/>
  <c r="L13" i="8"/>
  <c r="H14" i="8"/>
  <c r="L14" i="8"/>
  <c r="H15" i="8"/>
  <c r="L15" i="8"/>
  <c r="H16" i="8"/>
  <c r="L16" i="8"/>
  <c r="L17" i="8"/>
  <c r="H18" i="8"/>
  <c r="L18" i="8"/>
  <c r="H19" i="8"/>
  <c r="L19" i="8"/>
  <c r="H20" i="8"/>
  <c r="L20" i="8"/>
  <c r="H21" i="8"/>
  <c r="L21" i="8"/>
  <c r="H22" i="8"/>
  <c r="L22" i="8"/>
  <c r="H23" i="8"/>
  <c r="L23" i="8"/>
  <c r="H24" i="8"/>
  <c r="L24" i="8"/>
  <c r="M24" i="8" s="1"/>
  <c r="H25" i="8"/>
  <c r="L25" i="8"/>
  <c r="H26" i="8"/>
  <c r="L26" i="8"/>
  <c r="H27" i="8"/>
  <c r="L27" i="8"/>
  <c r="H28" i="8"/>
  <c r="L28" i="8"/>
  <c r="H29" i="8"/>
  <c r="L29" i="8"/>
  <c r="H30" i="8"/>
  <c r="L30" i="8"/>
  <c r="H31" i="8"/>
  <c r="L31" i="8"/>
  <c r="H32" i="8"/>
  <c r="L32" i="8"/>
  <c r="H33" i="8"/>
  <c r="L33" i="8"/>
  <c r="H34" i="8"/>
  <c r="L34" i="8"/>
  <c r="H35" i="8"/>
  <c r="L35" i="8"/>
  <c r="H36" i="8"/>
  <c r="L36" i="8"/>
  <c r="M36" i="8" s="1"/>
  <c r="H37" i="8"/>
  <c r="L37" i="8"/>
  <c r="M37" i="8" s="1"/>
  <c r="H38" i="8"/>
  <c r="L38" i="8"/>
  <c r="H39" i="8"/>
  <c r="L39" i="8"/>
  <c r="H40" i="8"/>
  <c r="L40" i="8"/>
  <c r="H41" i="8"/>
  <c r="L41" i="8"/>
  <c r="H43" i="8"/>
  <c r="L43" i="8"/>
  <c r="H44" i="8"/>
  <c r="L44" i="8"/>
  <c r="H45" i="8"/>
  <c r="L45" i="8"/>
  <c r="H46" i="8"/>
  <c r="L46" i="8"/>
  <c r="H50" i="8"/>
  <c r="L50" i="8"/>
  <c r="L3" i="8"/>
  <c r="H3" i="8"/>
  <c r="L58" i="8" l="1"/>
  <c r="H58" i="8"/>
  <c r="P16" i="2"/>
  <c r="J16" i="2"/>
  <c r="Q10" i="2"/>
  <c r="M16" i="8"/>
  <c r="M18" i="8"/>
  <c r="M29" i="8"/>
  <c r="M49" i="8"/>
  <c r="M19" i="8"/>
  <c r="M13" i="8"/>
  <c r="M41" i="8"/>
  <c r="M28" i="8"/>
  <c r="M23" i="8"/>
  <c r="M15" i="8"/>
  <c r="M9" i="8"/>
  <c r="M48" i="8"/>
  <c r="M45" i="8"/>
  <c r="M27" i="8"/>
  <c r="M22" i="8"/>
  <c r="M5" i="8"/>
  <c r="M21" i="8"/>
  <c r="M11" i="8"/>
  <c r="Q7" i="2"/>
  <c r="Q12" i="2"/>
  <c r="M39" i="8"/>
  <c r="M26" i="8"/>
  <c r="M44" i="8"/>
  <c r="M33" i="8"/>
  <c r="M32" i="8"/>
  <c r="M46" i="8"/>
  <c r="M31" i="8"/>
  <c r="M23" i="6"/>
  <c r="M9" i="6"/>
  <c r="M20" i="6"/>
  <c r="M40" i="8"/>
  <c r="M30" i="8"/>
  <c r="M10" i="8"/>
  <c r="M6" i="8"/>
  <c r="M25" i="8"/>
  <c r="M4" i="8"/>
  <c r="M14" i="8"/>
  <c r="M34" i="8"/>
  <c r="M38" i="8"/>
  <c r="M17" i="8"/>
  <c r="M35" i="8"/>
  <c r="M43" i="8"/>
  <c r="M50" i="8"/>
  <c r="M20" i="8"/>
  <c r="M58" i="8" l="1"/>
  <c r="Q16" i="2"/>
  <c r="E9" i="10" s="1"/>
  <c r="P5" i="2"/>
  <c r="Q5" i="2" s="1"/>
  <c r="H3" i="7" l="1"/>
  <c r="L3" i="7"/>
  <c r="M3" i="7" l="1"/>
  <c r="E13" i="10" s="1"/>
  <c r="M3" i="8"/>
  <c r="E15" i="10" l="1"/>
  <c r="E17" i="10" s="1"/>
  <c r="E20" i="10" s="1"/>
  <c r="E21" i="10" s="1"/>
</calcChain>
</file>

<file path=xl/sharedStrings.xml><?xml version="1.0" encoding="utf-8"?>
<sst xmlns="http://schemas.openxmlformats.org/spreadsheetml/2006/main" count="361" uniqueCount="223">
  <si>
    <t>TOTAL</t>
  </si>
  <si>
    <t>LOCAL ZAR</t>
  </si>
  <si>
    <t>FOREIGN CURRENCY</t>
  </si>
  <si>
    <t>No.</t>
  </si>
  <si>
    <t>Activity</t>
  </si>
  <si>
    <t>Sub-activity</t>
  </si>
  <si>
    <r>
      <t>Estimated quantities</t>
    </r>
    <r>
      <rPr>
        <sz val="11"/>
        <color theme="1"/>
        <rFont val="Calibri"/>
        <family val="2"/>
        <scheme val="minor"/>
      </rPr>
      <t xml:space="preserve"> (contract forecast to be considered when pricing for</t>
    </r>
    <r>
      <rPr>
        <b/>
        <sz val="11"/>
        <color theme="1"/>
        <rFont val="Calibri"/>
        <family val="2"/>
        <scheme val="minor"/>
      </rPr>
      <t xml:space="preserve"> one</t>
    </r>
    <r>
      <rPr>
        <sz val="11"/>
        <color theme="1"/>
        <rFont val="Calibri"/>
        <family val="2"/>
        <scheme val="minor"/>
      </rPr>
      <t xml:space="preserve"> line item) </t>
    </r>
  </si>
  <si>
    <t>Unit of measure</t>
  </si>
  <si>
    <t>Skill required</t>
  </si>
  <si>
    <t>Number of heads</t>
  </si>
  <si>
    <t>Number of hours required</t>
  </si>
  <si>
    <t>Rate per hour</t>
  </si>
  <si>
    <t>Total cost</t>
  </si>
  <si>
    <t>Currency</t>
  </si>
  <si>
    <t>ROE</t>
  </si>
  <si>
    <t>Total(foreign + local)</t>
  </si>
  <si>
    <t>Create Access id (as and when required)</t>
  </si>
  <si>
    <t>per Person</t>
  </si>
  <si>
    <t>Certification tests (as and when required)</t>
  </si>
  <si>
    <t>per Participant site</t>
  </si>
  <si>
    <t>Confirm Client site connectivity (as and when required)</t>
  </si>
  <si>
    <t>User Acceptance Test signoff (as and when required)</t>
  </si>
  <si>
    <t>per Participant</t>
  </si>
  <si>
    <t>Enrolling Participant (as and when required)</t>
  </si>
  <si>
    <t>month</t>
  </si>
  <si>
    <t xml:space="preserve">Project Management
Project management plan
Meetings Weekly
Admin/Record Keeping 
T&amp;S, tools and data </t>
  </si>
  <si>
    <t xml:space="preserve">Project Management
Project management plan
Meetings Weekly 
Admin/Record Keeping 
T&amp;S, tools and data </t>
  </si>
  <si>
    <t>unit</t>
  </si>
  <si>
    <t xml:space="preserve">Total </t>
  </si>
  <si>
    <r>
      <t xml:space="preserve">Estimated quantities </t>
    </r>
    <r>
      <rPr>
        <sz val="11"/>
        <color theme="1"/>
        <rFont val="Calibri"/>
        <family val="2"/>
        <scheme val="minor"/>
      </rPr>
      <t>(contract forecast to be considered when pricing for</t>
    </r>
    <r>
      <rPr>
        <b/>
        <sz val="11"/>
        <color theme="1"/>
        <rFont val="Calibri"/>
        <family val="2"/>
        <scheme val="minor"/>
      </rPr>
      <t xml:space="preserve"> one</t>
    </r>
    <r>
      <rPr>
        <sz val="11"/>
        <color theme="1"/>
        <rFont val="Calibri"/>
        <family val="2"/>
        <scheme val="minor"/>
      </rPr>
      <t xml:space="preserve"> line item)</t>
    </r>
  </si>
  <si>
    <t>Rate per unit</t>
  </si>
  <si>
    <t>RATE PER UNIT</t>
  </si>
  <si>
    <t>TOTAL(foreign)</t>
  </si>
  <si>
    <t xml:space="preserve">Develop and provide Change Management documentation </t>
  </si>
  <si>
    <t>Unit</t>
  </si>
  <si>
    <t xml:space="preserve">RSAS Detailed Architecture Design - draft (Physical Architecture Design) </t>
  </si>
  <si>
    <t xml:space="preserve">RSAS Physical Architecture Design Eskom Transmission &amp; Group IT Governance approvals </t>
  </si>
  <si>
    <t xml:space="preserve">RSAS Detailed Architecture Design - sign off (physical Architecture Design) </t>
  </si>
  <si>
    <t>RSAS Configuration and customisation to meet Eskom’s requirements (including security)</t>
  </si>
  <si>
    <t>RSAS Test Plan &amp; test cases/procedures (related to Eskom’s requirements) review and sign off</t>
  </si>
  <si>
    <t>RSAS Functional testing (related to Eskom’s requirements) &amp; results sign off</t>
  </si>
  <si>
    <t>RSAS Performance test scripts development</t>
  </si>
  <si>
    <t>RSAS Performance Testing &amp; results signoff</t>
  </si>
  <si>
    <t>RSAS Failover and Disaster Recovery Procedure &amp;  signoff</t>
  </si>
  <si>
    <t>RSAS Failover and Disaster recovery testing &amp; results signoff</t>
  </si>
  <si>
    <t>RSAS Physical Design updated to reflect any changes (as to be implemented)</t>
  </si>
  <si>
    <t>RSAS Historical Data Migration</t>
  </si>
  <si>
    <t>RSAS Pre-transfer - Eskom &amp; Group IT governance approvals &amp; sign off</t>
  </si>
  <si>
    <t>RSAS Change Release Approval (Group IT)</t>
  </si>
  <si>
    <t>RSAP Rollout plan</t>
  </si>
  <si>
    <t>RSAP Go-live</t>
  </si>
  <si>
    <t>per training session</t>
  </si>
  <si>
    <t>3 month contract closeout period:
Client monitoring 
Application Monitoring
Lessons Learned document
1st line support handover
Financial settlements and performance review
All historical data in a readable format per Participant per product</t>
  </si>
  <si>
    <t>Cost of single Travel hour</t>
  </si>
  <si>
    <t>hour</t>
  </si>
  <si>
    <t>Cost of single Engineering hour</t>
  </si>
  <si>
    <t>Cost of single Development hour</t>
  </si>
  <si>
    <t xml:space="preserve">Sub-Total </t>
  </si>
  <si>
    <r>
      <t>Estimated quantities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(contract forecast to be considered when pricing for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line item)</t>
    </r>
  </si>
  <si>
    <t>Rate</t>
  </si>
  <si>
    <t>Total(ZAR)</t>
  </si>
  <si>
    <t>Rate of exchange</t>
  </si>
  <si>
    <t>Unit price</t>
  </si>
  <si>
    <t>Total(Foreign)</t>
  </si>
  <si>
    <t>Grand total</t>
  </si>
  <si>
    <t>Engineering: Part 1 - Functional Design Specification</t>
  </si>
  <si>
    <t>Functional Design Specification</t>
  </si>
  <si>
    <t>Engineering: Part 2 - Detailed Design Specification</t>
  </si>
  <si>
    <t>Detailed Design Specification</t>
  </si>
  <si>
    <t>Engineering: Part 5 - Site Acceptance Test</t>
  </si>
  <si>
    <t>Site Acceptance Test</t>
  </si>
  <si>
    <t>Engineering: Documentation - Application Guide, Configuration Guide, Commissioning Guide, Maintenance Guide</t>
  </si>
  <si>
    <t xml:space="preserve">unit  </t>
  </si>
  <si>
    <t xml:space="preserve">Engineering: Prototype - Data Collector </t>
  </si>
  <si>
    <t>Data Collector prototype</t>
  </si>
  <si>
    <t>Data Collector (Including all software licences but excludes the base Operating System)</t>
  </si>
  <si>
    <t>modem</t>
  </si>
  <si>
    <t>Supply of OS: Linux Debian 6 or newer / Ubuntu 12 or newer</t>
  </si>
  <si>
    <t>license</t>
  </si>
  <si>
    <t>Supply of OS: Linux openSUSE 12 or newer</t>
  </si>
  <si>
    <t>Supply of OS: Windows 10</t>
  </si>
  <si>
    <t>Supply of OS: Windows 11</t>
  </si>
  <si>
    <t>Supply of OS: Windows Server 2016 R2</t>
  </si>
  <si>
    <t>Supply of OS: Windows Server 2019 R2</t>
  </si>
  <si>
    <t xml:space="preserve">Supply of OS: Windows Server 2021 </t>
  </si>
  <si>
    <t>Training:  Database interactions, Data access and sharing - Advanced detailed system/device training for 10 delegates including Training Manuals</t>
  </si>
  <si>
    <t>training session</t>
  </si>
  <si>
    <t>Training:  Database interactions, Data access and sharing  - System configuration and system maintenance training for 10 delegates including Training Manuals</t>
  </si>
  <si>
    <t>Training: Data Collector -  Database interactions, Data access and sharing  - System overview and operations training for 10 delegates including Training Manuals</t>
  </si>
  <si>
    <t>Decommissioning of the existing Data Collector</t>
  </si>
  <si>
    <t>Configuration of Data Collector (distance table for travelling to be provided separately)</t>
  </si>
  <si>
    <t>configuration</t>
  </si>
  <si>
    <t>Travelling cost per kilometer for Installation, Commissioning or Maintenance priced by road throughout South Africa to any Eskom/Load Provider site or store (All amounts expressed in Rand (ZAR) excl. VAT)</t>
  </si>
  <si>
    <t>kilometer</t>
  </si>
  <si>
    <t xml:space="preserve">Accommodation and living out allowance per night. </t>
  </si>
  <si>
    <t>Day</t>
  </si>
  <si>
    <t>Cost of single Maintenance hour</t>
  </si>
  <si>
    <t>Cost of single travel hour</t>
  </si>
  <si>
    <r>
      <t xml:space="preserve">Estimated quantities </t>
    </r>
    <r>
      <rPr>
        <sz val="11"/>
        <color theme="1"/>
        <rFont val="Arial"/>
        <family val="2"/>
      </rPr>
      <t xml:space="preserve">(contract forecast to be considered when pricing for </t>
    </r>
    <r>
      <rPr>
        <b/>
        <sz val="11"/>
        <color theme="1"/>
        <rFont val="Arial"/>
        <family val="2"/>
      </rPr>
      <t>one</t>
    </r>
    <r>
      <rPr>
        <sz val="11"/>
        <color theme="1"/>
        <rFont val="Arial"/>
        <family val="2"/>
      </rPr>
      <t xml:space="preserve"> line item)</t>
    </r>
  </si>
  <si>
    <t>Total(Zar)</t>
  </si>
  <si>
    <t>Total (foreign)</t>
  </si>
  <si>
    <t>Grand Total</t>
  </si>
  <si>
    <t>Engineering: Part 4 - Delivery, Installation, Testing and Commissioning</t>
  </si>
  <si>
    <t>RS Installation Prototype</t>
  </si>
  <si>
    <t>0 - 50km</t>
  </si>
  <si>
    <t>trip</t>
  </si>
  <si>
    <t>51 - 100km</t>
  </si>
  <si>
    <t>101 - 200km</t>
  </si>
  <si>
    <t>201 - 300km</t>
  </si>
  <si>
    <t>301 - 400km</t>
  </si>
  <si>
    <t>401 - 500km*</t>
  </si>
  <si>
    <t>501 - 600km*</t>
  </si>
  <si>
    <t>601 - 700km*</t>
  </si>
  <si>
    <t>701 - 800km*</t>
  </si>
  <si>
    <t>801 - 900km*</t>
  </si>
  <si>
    <t>901 - 1000km*</t>
  </si>
  <si>
    <t>1001 - 1100km*</t>
  </si>
  <si>
    <t>1101 - 1200km*</t>
  </si>
  <si>
    <t>1201 - 1300km*</t>
  </si>
  <si>
    <t>1301 - 1400km*</t>
  </si>
  <si>
    <t>1401 - 1500km*</t>
  </si>
  <si>
    <t>Training: RS Installation - incl. Frequency IED, GPRS  - Advanced detailed system/device training for 10 delegates including Training Manuals</t>
  </si>
  <si>
    <t>Training: RS Installation - incl. Frequency IED, GPRS  - System configuration and system maintenance training for 10 delegates including Training Manuals</t>
  </si>
  <si>
    <t>Training: RS Installation - incl. Frequency IED, GPRS  - System overview and operations training for 10 delegates including Training Manuals</t>
  </si>
  <si>
    <t>Positioning of offloaded scheme</t>
  </si>
  <si>
    <t>Configuration of RS Installation for SDR (distance table for travelling to be provided separately)</t>
  </si>
  <si>
    <t>Configuration of RS Installation for IDR(distance table for travelling to be provided separately)</t>
  </si>
  <si>
    <t>Configuration of RS Installation for FFR(distance table for travelling to be provided separately)</t>
  </si>
  <si>
    <t>Configuration of RS Installation for TFR(distance table for travelling to be provided separately)</t>
  </si>
  <si>
    <t>Configuration of RS Installation for SR(distance table for travelling to be provided separately)</t>
  </si>
  <si>
    <t>Travelling cost per kilometer for Installation, Commissioning or Maintenance priced by road throughout South Africa to any Eskom/Participant site or store (All amounts expressed in Rand (ZAR) excl. VAT)</t>
  </si>
  <si>
    <t>spare / redundant - 48VDC to 110VDC power supply [preferably universal 48VDC to 220VDC and 220VAC at 50Hz]</t>
  </si>
  <si>
    <t>PSU</t>
  </si>
  <si>
    <t>spare / redundant - 220VAC power supply [preferably universal 48VDC to 220VDC and 220VAC at 50Hz]</t>
  </si>
  <si>
    <t>Spare</t>
  </si>
  <si>
    <t>Positioning of offloaded scheme for Eskom substation solution, Participant substation or Participant Control Room - per crated scheme (distance table to be provided separately for delivery)</t>
  </si>
  <si>
    <t>RSAP end to end testing procedure, testing  &amp; results signoff</t>
  </si>
  <si>
    <t>Project management and plan
Set up cost (including integration of the test RSAS, test RSDC and test RSI)
Technical meeting
Development of a test procedure
Tests and results
Supporting documentation</t>
  </si>
  <si>
    <t>RSAS training and skills transfer. Training for 10 delegates including a training manual.</t>
  </si>
  <si>
    <r>
      <t xml:space="preserve">RSAS Integration documentation, development, testing &amp; review and approvals -  </t>
    </r>
    <r>
      <rPr>
        <i/>
        <sz val="11"/>
        <color rgb="FF000000"/>
        <rFont val="Calibri"/>
        <family val="2"/>
        <scheme val="minor"/>
      </rPr>
      <t>Note:</t>
    </r>
    <r>
      <rPr>
        <sz val="11"/>
        <color rgb="FF000000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>per interface (Integration specification review, Integration/CIM message review, code review, Integration test cases sign off, integration testing &amp; result sign off)</t>
    </r>
  </si>
  <si>
    <t>Reliability Services Aggregator Programme - Development</t>
  </si>
  <si>
    <t>Reliability Services Aggregator System  - Development</t>
  </si>
  <si>
    <t>Reliability Services Data Collector - Development</t>
  </si>
  <si>
    <t>Reliability Services Installation  - Development</t>
  </si>
  <si>
    <t xml:space="preserve">Reliability Services Aggregator Programme (RSAP) DEV </t>
  </si>
  <si>
    <t>Reliability Services Aggregator System (RSAS) DEV</t>
  </si>
  <si>
    <t>Reliability Services Data Collector (RSDC) DEV</t>
  </si>
  <si>
    <t>Reliability Services Installation (RSI) DEV</t>
  </si>
  <si>
    <t>BCX4DCV</t>
  </si>
  <si>
    <t>BCX2ECV</t>
  </si>
  <si>
    <t>TPH25AX</t>
  </si>
  <si>
    <t>100 meter</t>
  </si>
  <si>
    <t>Activity Schedule - RSAP DEV</t>
  </si>
  <si>
    <t>Activity schedule - RSAS DEV</t>
  </si>
  <si>
    <t xml:space="preserve">User Setup (Implementation Phase Part B) </t>
  </si>
  <si>
    <t xml:space="preserve">Project Management - Close Out Phase  (Implementation Phase Part B) </t>
  </si>
  <si>
    <r>
      <t>Reliability Services Aggregator Programme end to end testing (</t>
    </r>
    <r>
      <rPr>
        <b/>
        <u/>
        <sz val="11"/>
        <color theme="1"/>
        <rFont val="Calibri"/>
        <family val="2"/>
        <scheme val="minor"/>
      </rPr>
      <t>Test environment</t>
    </r>
    <r>
      <rPr>
        <b/>
        <sz val="11"/>
        <color theme="1"/>
        <rFont val="Calibri"/>
        <family val="2"/>
        <scheme val="minor"/>
      </rPr>
      <t xml:space="preserve">) 
 (Implementation Phase Part B) </t>
    </r>
  </si>
  <si>
    <t xml:space="preserve">Project management (cost per month)
 (Implementation Phase Part B) </t>
  </si>
  <si>
    <t>Product &amp; Infrastructure Setup (Development Phase)</t>
  </si>
  <si>
    <t xml:space="preserve">RSAS Training
(Implementation Phase Part B) </t>
  </si>
  <si>
    <t xml:space="preserve">Closeout period
 (Implementation Phase Part B) </t>
  </si>
  <si>
    <t xml:space="preserve">Maintenance and Engineering Hours
 (Implementation Phase Part B) </t>
  </si>
  <si>
    <t>Engineering
(Development Phase)</t>
  </si>
  <si>
    <t xml:space="preserve">Data Collector
 (Implementation Phase Part B)   </t>
  </si>
  <si>
    <t xml:space="preserve">Training
 (Implementation Phase Part B) </t>
  </si>
  <si>
    <t xml:space="preserve">Site Work
 (Implementation Phase Part B) </t>
  </si>
  <si>
    <t xml:space="preserve">RS Installation
 (Implementation Phase Part B)   </t>
  </si>
  <si>
    <t xml:space="preserve">Training
 (Implementation Phase Part B)   </t>
  </si>
  <si>
    <t xml:space="preserve">Maintenance and Engineering Hours
 (Implementation Phase Part B)   </t>
  </si>
  <si>
    <t xml:space="preserve">Site work
 (Implementation Phase Part B)   </t>
  </si>
  <si>
    <t xml:space="preserve">Power Supply
 (Implementation Phase Part B)   </t>
  </si>
  <si>
    <t xml:space="preserve">General Packet Radio Service [GPRS] Modem
 (Implementation Phase Part B)   </t>
  </si>
  <si>
    <t xml:space="preserve">Cable - Supply
 (Implementation Phase Part B)   </t>
  </si>
  <si>
    <t xml:space="preserve">Power Measuring Meters 
 (Implementation Phase Part B)   </t>
  </si>
  <si>
    <t>Implementation Phase Part A  (cost per month)</t>
  </si>
  <si>
    <t>Project management Development Phase (cost per month)</t>
  </si>
  <si>
    <t>Engineering: Prototype - RS Installation: Frequency measuring IED/s, UPS, PSU (to test all voltages: 48VDC to 220VDC and 220VAC), associated hardware, 19 inch rack mount panel, cellular modem (dual sim, capable of GPRS, EDGE, 3G, HSDPA, HSPA+,  4G and 5G) and signal/comms cabling from Site to RSI.</t>
  </si>
  <si>
    <t xml:space="preserve">spare / redundant cellular modem (dual sim, capable of GPRS, EDGE, 3G, HSDPA, HSPA+,  4G and 5G) </t>
  </si>
  <si>
    <t xml:space="preserve">
Commissioning and End to End testing of all existing RSI's into RSAP</t>
  </si>
  <si>
    <t>Enquiry No.</t>
  </si>
  <si>
    <t>Package Name:</t>
  </si>
  <si>
    <t xml:space="preserve">ACTIVITY </t>
  </si>
  <si>
    <t>DESCRIPTION</t>
  </si>
  <si>
    <t xml:space="preserve"> AMOUNT</t>
  </si>
  <si>
    <t>ADD</t>
  </si>
  <si>
    <t>Contingency @ 10% (Solely for the use of the Client, and only on instruction to Contractor)</t>
  </si>
  <si>
    <t>Subtotal 2</t>
  </si>
  <si>
    <t>VAT @ 15%</t>
  </si>
  <si>
    <t>TOTAL CARRIED TO FORM OF OFFER</t>
  </si>
  <si>
    <t>……………………………….............</t>
  </si>
  <si>
    <t>……………………………………..</t>
  </si>
  <si>
    <t>SIGNATURE OF TENDERER</t>
  </si>
  <si>
    <t>DATE</t>
  </si>
  <si>
    <t>…..................................................</t>
  </si>
  <si>
    <t>….................................................</t>
  </si>
  <si>
    <t>NAME OF TENDERER</t>
  </si>
  <si>
    <t>DESIGNATION</t>
  </si>
  <si>
    <t xml:space="preserve">Tenderer's Name: </t>
  </si>
  <si>
    <t>RELIABILITY SERVICES AGGREGATOR PROGRAMME - DEVELOPMENT</t>
  </si>
  <si>
    <t>FINAL SUMMARY (NEC PSC)</t>
  </si>
  <si>
    <r>
      <t xml:space="preserve">Operating System </t>
    </r>
    <r>
      <rPr>
        <b/>
        <sz val="11"/>
        <color rgb="FF00B050"/>
        <rFont val="Calibri"/>
        <family val="2"/>
        <scheme val="minor"/>
      </rPr>
      <t xml:space="preserve">(Eskom will provide the Operating System running in the Virtual Machine) </t>
    </r>
    <r>
      <rPr>
        <b/>
        <sz val="11"/>
        <color theme="1"/>
        <rFont val="Calibri"/>
        <family val="2"/>
        <scheme val="minor"/>
      </rPr>
      <t xml:space="preserve">
(Development Phase)</t>
    </r>
  </si>
  <si>
    <r>
      <t xml:space="preserve">Engineering: Part 4 - Installation, Testing and Commissioning, </t>
    </r>
    <r>
      <rPr>
        <sz val="11"/>
        <color rgb="FFFF0000"/>
        <rFont val="Calibri"/>
        <family val="2"/>
        <scheme val="minor"/>
      </rPr>
      <t>RSDC Disaster recovery with hot standby testing &amp; results signoff</t>
    </r>
  </si>
  <si>
    <r>
      <t xml:space="preserve">Engineering: Part 3 - System Integration and FAT, Documentation - Drawings, Instruction Manuals, </t>
    </r>
    <r>
      <rPr>
        <sz val="11"/>
        <color rgb="FFFF0000"/>
        <rFont val="Calibri"/>
        <family val="2"/>
        <scheme val="minor"/>
      </rPr>
      <t xml:space="preserve"> RSDC Disaster recovery with hot standby (RSDC DR Environment Setup, Procedure &amp;  signoff)</t>
    </r>
  </si>
  <si>
    <r>
      <t xml:space="preserve">Engineering: Part 3 - System integration and FAT, Documentation - Drawings, Instruction Manuals </t>
    </r>
    <r>
      <rPr>
        <sz val="11"/>
        <color rgb="FFFF0000"/>
        <rFont val="Calibri"/>
        <family val="2"/>
      </rPr>
      <t>(Including Participant RSI Installation guide)</t>
    </r>
  </si>
  <si>
    <t>Basic OHS requirements</t>
  </si>
  <si>
    <t>Intermediate OHS requirements</t>
  </si>
  <si>
    <t>Complex OHS requirements</t>
  </si>
  <si>
    <t>Spares - Battery 13V-140Wh LiFePO4 with 10 year warrantee</t>
  </si>
  <si>
    <t>Spares for existing RSI's</t>
  </si>
  <si>
    <t>12 VDC and 24 VDC PSU for supply voltages specified in 240-138187946, 15.3.1.</t>
  </si>
  <si>
    <t>24 VDC battery charger</t>
  </si>
  <si>
    <t xml:space="preserve">cellular modem (dual sim, capable of GPRS, EDGE, 3G, HSDPA, HSPA+,  4G and 5G) </t>
  </si>
  <si>
    <t>Sites</t>
  </si>
  <si>
    <t xml:space="preserve">Complete RS Installation: Frequency measuring IED/s, UPS, associated hardware, 19 inch rack mount panel, cellular modem (dual sim, capable of GPRS, EDGE, 3G, HSDPA, HSPA+,  4G and 5G)  , PSU (48VDC to 220VDC or 220VAC) </t>
  </si>
  <si>
    <r>
      <t xml:space="preserve">Delivery Cost Schedule (including </t>
    </r>
    <r>
      <rPr>
        <b/>
        <sz val="11"/>
        <color rgb="FFFF0000"/>
        <rFont val="Calibri"/>
        <family val="2"/>
      </rPr>
      <t>loading/</t>
    </r>
    <r>
      <rPr>
        <b/>
        <sz val="11"/>
        <color theme="1"/>
        <rFont val="Calibri"/>
        <family val="2"/>
      </rPr>
      <t xml:space="preserve">off-loading) for goods delivered by road throughout South Africa to any Eskom/Participant  site or store </t>
    </r>
    <r>
      <rPr>
        <b/>
        <sz val="11"/>
        <color rgb="FFFF0000"/>
        <rFont val="Calibri"/>
        <family val="2"/>
      </rPr>
      <t>or pickup from Participant site in the case of decomissioning, including insurance and packaging</t>
    </r>
    <r>
      <rPr>
        <b/>
        <sz val="11"/>
        <color theme="1"/>
        <rFont val="Calibri"/>
        <family val="2"/>
      </rPr>
      <t xml:space="preserve"> (All amounts expressed in Rand (ZAR) excl. VAT). 
 (Implementation Phase Part B)   </t>
    </r>
  </si>
  <si>
    <r>
      <t xml:space="preserve">Full Installation, Commissioning of RS Installation and end to end test  including RSAS, RSDC and RSI - per site </t>
    </r>
    <r>
      <rPr>
        <sz val="11"/>
        <color rgb="FFFF0000"/>
        <rFont val="Calibri"/>
        <family val="2"/>
      </rPr>
      <t>with relevant sign off documentation</t>
    </r>
    <r>
      <rPr>
        <sz val="11"/>
        <rFont val="Calibri"/>
        <family val="2"/>
      </rPr>
      <t xml:space="preserve"> (distance table for travelling to be provided separately), </t>
    </r>
    <r>
      <rPr>
        <sz val="11"/>
        <color rgb="FFFF0000"/>
        <rFont val="Calibri"/>
        <family val="2"/>
      </rPr>
      <t>including any OHS requirements for the site.</t>
    </r>
  </si>
  <si>
    <t xml:space="preserve">Decommission RSI's from participants sites (distance table for travelling to be provided separately) includes OHS requirements and  decomissioning site work as and when required. </t>
  </si>
  <si>
    <t>Reliability Services Installations - OHS for Adhoc projects (adding new product, adding configurations, moving the RSI location etc.)</t>
  </si>
  <si>
    <r>
      <t xml:space="preserve">Licences for </t>
    </r>
    <r>
      <rPr>
        <b/>
        <sz val="11"/>
        <color rgb="FFFF0000"/>
        <rFont val="Calibri"/>
        <family val="2"/>
        <scheme val="minor"/>
      </rPr>
      <t>existing RSDC</t>
    </r>
    <r>
      <rPr>
        <sz val="11"/>
        <color rgb="FFFF0000"/>
        <rFont val="Calibri"/>
        <family val="2"/>
        <scheme val="minor"/>
      </rPr>
      <t xml:space="preserve"> - Schneider EcoStruxture® Power Monitoring Expert (If required).</t>
    </r>
  </si>
  <si>
    <r>
      <t xml:space="preserve">Full Installation, Commissioning of Data Collector and end to end test  including RSAS, RSDC and RSI </t>
    </r>
    <r>
      <rPr>
        <sz val="11"/>
        <color rgb="FFFF0000"/>
        <rFont val="Calibri"/>
        <family val="2"/>
        <scheme val="minor"/>
      </rPr>
      <t>(existing and new RSI's)</t>
    </r>
  </si>
  <si>
    <r>
      <t>Engineering: Part 5 - Site Acceptance Test</t>
    </r>
    <r>
      <rPr>
        <sz val="11"/>
        <color rgb="FFFF0000"/>
        <rFont val="Calibri"/>
        <family val="2"/>
        <scheme val="minor"/>
      </rPr>
      <t xml:space="preserve"> including disaster recovery</t>
    </r>
  </si>
  <si>
    <r>
      <t>RSAS Initial Product &amp; Infrastructure Setup (including application setup, database population, Te</t>
    </r>
    <r>
      <rPr>
        <sz val="11"/>
        <rFont val="Calibri"/>
        <family val="2"/>
        <scheme val="minor"/>
      </rPr>
      <t>st/QA environment, Preprod, Production environment, RSAS disaster recovery with hot standby environment</t>
    </r>
    <r>
      <rPr>
        <sz val="11"/>
        <color theme="1"/>
        <rFont val="Calibri"/>
        <family val="2"/>
        <scheme val="minor"/>
      </rPr>
      <t>)</t>
    </r>
  </si>
  <si>
    <t>DISTRIBUTION SYSTEM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</si>
</sst>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&quot;* #,##0.00_-;\-&quot;R&quot;* #,##0.00_-;_-&quot;R&quot;* &quot;-&quot;??_-;_-@_-"/>
    <numFmt numFmtId="164" formatCode="_(* #,##0.00_);_(* \(#,##0.00\);_(* &quot;-&quot;??_);_(@_)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#,##0."/>
    <numFmt numFmtId="168" formatCode="&quot;$&quot;#."/>
    <numFmt numFmtId="169" formatCode="#.00"/>
    <numFmt numFmtId="170" formatCode="&quot;See Note &quot;\ #"/>
    <numFmt numFmtId="171" formatCode="\$\ #,##0"/>
    <numFmt numFmtId="172" formatCode="_-[$R-435]* #,##0_-;\-[$R-435]* #,##0_-;_-[$R-435]* &quot;-&quot;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b/>
      <sz val="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9.75"/>
      <name val="Arial"/>
      <family val="2"/>
    </font>
    <font>
      <sz val="12"/>
      <name val="Arial"/>
      <family val="2"/>
    </font>
    <font>
      <b/>
      <sz val="9.75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Helv"/>
    </font>
    <font>
      <i/>
      <sz val="10"/>
      <name val="Times New Roman"/>
      <family val="1"/>
    </font>
    <font>
      <b/>
      <sz val="11"/>
      <color indexed="63"/>
      <name val="Calibri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6" borderId="0" applyNumberFormat="0" applyBorder="0" applyAlignment="0" applyProtection="0"/>
    <xf numFmtId="0" fontId="12" fillId="23" borderId="12" applyNumberFormat="0" applyAlignment="0" applyProtection="0"/>
    <xf numFmtId="0" fontId="13" fillId="24" borderId="13" applyNumberFormat="0" applyAlignment="0" applyProtection="0"/>
    <xf numFmtId="166" fontId="7" fillId="0" borderId="0" applyFont="0" applyFill="0" applyBorder="0" applyAlignment="0" applyProtection="0"/>
    <xf numFmtId="167" fontId="14" fillId="0" borderId="0">
      <protection locked="0"/>
    </xf>
    <xf numFmtId="165" fontId="7" fillId="0" borderId="0" applyFont="0" applyFill="0" applyBorder="0" applyAlignment="0" applyProtection="0"/>
    <xf numFmtId="168" fontId="14" fillId="0" borderId="0">
      <protection locked="0"/>
    </xf>
    <xf numFmtId="0" fontId="14" fillId="0" borderId="0">
      <protection locked="0"/>
    </xf>
    <xf numFmtId="0" fontId="15" fillId="0" borderId="0" applyNumberFormat="0" applyFill="0" applyBorder="0" applyAlignment="0" applyProtection="0"/>
    <xf numFmtId="169" fontId="14" fillId="0" borderId="0">
      <protection locked="0"/>
    </xf>
    <xf numFmtId="0" fontId="16" fillId="0" borderId="0"/>
    <xf numFmtId="0" fontId="17" fillId="7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3" fontId="22" fillId="0" borderId="0">
      <alignment vertical="top"/>
    </xf>
    <xf numFmtId="2" fontId="23" fillId="1" borderId="5">
      <alignment horizontal="left"/>
      <protection locked="0"/>
    </xf>
    <xf numFmtId="0" fontId="24" fillId="0" borderId="0"/>
    <xf numFmtId="2" fontId="25" fillId="0" borderId="4">
      <alignment horizontal="center" vertical="center"/>
    </xf>
    <xf numFmtId="0" fontId="26" fillId="10" borderId="12" applyNumberFormat="0" applyAlignment="0" applyProtection="0"/>
    <xf numFmtId="0" fontId="27" fillId="0" borderId="17" applyNumberFormat="0" applyFill="0" applyAlignment="0" applyProtection="0"/>
    <xf numFmtId="0" fontId="28" fillId="25" borderId="0" applyNumberFormat="0" applyBorder="0" applyAlignment="0" applyProtection="0"/>
    <xf numFmtId="0" fontId="8" fillId="0" borderId="0"/>
    <xf numFmtId="0" fontId="7" fillId="0" borderId="0"/>
    <xf numFmtId="0" fontId="9" fillId="26" borderId="18" applyNumberFormat="0" applyFont="0" applyAlignment="0" applyProtection="0"/>
    <xf numFmtId="170" fontId="29" fillId="0" borderId="0">
      <alignment horizontal="left"/>
    </xf>
    <xf numFmtId="3" fontId="30" fillId="0" borderId="0">
      <alignment vertical="top"/>
    </xf>
    <xf numFmtId="0" fontId="31" fillId="23" borderId="19" applyNumberFormat="0" applyAlignment="0" applyProtection="0"/>
    <xf numFmtId="9" fontId="7" fillId="0" borderId="0" applyFont="0" applyFill="0" applyBorder="0" applyAlignment="0" applyProtection="0"/>
    <xf numFmtId="171" fontId="32" fillId="0" borderId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70" fontId="29" fillId="0" borderId="0">
      <alignment horizontal="left"/>
    </xf>
    <xf numFmtId="0" fontId="22" fillId="0" borderId="21"/>
    <xf numFmtId="0" fontId="35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7" fillId="0" borderId="0"/>
    <xf numFmtId="0" fontId="12" fillId="23" borderId="25" applyNumberFormat="0" applyAlignment="0" applyProtection="0"/>
    <xf numFmtId="2" fontId="23" fillId="1" borderId="24">
      <alignment horizontal="left"/>
      <protection locked="0"/>
    </xf>
    <xf numFmtId="2" fontId="25" fillId="0" borderId="22">
      <alignment horizontal="center" vertical="center"/>
    </xf>
    <xf numFmtId="0" fontId="26" fillId="10" borderId="25" applyNumberFormat="0" applyAlignment="0" applyProtection="0"/>
    <xf numFmtId="0" fontId="7" fillId="0" borderId="0"/>
    <xf numFmtId="0" fontId="31" fillId="23" borderId="29" applyNumberFormat="0" applyAlignment="0" applyProtection="0"/>
    <xf numFmtId="0" fontId="34" fillId="0" borderId="30" applyNumberFormat="0" applyFill="0" applyAlignment="0" applyProtection="0"/>
    <xf numFmtId="2" fontId="23" fillId="1" borderId="28">
      <alignment horizontal="left"/>
      <protection locked="0"/>
    </xf>
    <xf numFmtId="2" fontId="25" fillId="0" borderId="26">
      <alignment horizontal="center" vertical="center"/>
    </xf>
    <xf numFmtId="9" fontId="3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01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7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26" xfId="65" applyFont="1" applyBorder="1"/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166" fontId="0" fillId="0" borderId="0" xfId="65" applyFont="1" applyFill="1" applyBorder="1"/>
    <xf numFmtId="166" fontId="0" fillId="0" borderId="0" xfId="65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36" fillId="2" borderId="26" xfId="0" applyFont="1" applyFill="1" applyBorder="1" applyAlignment="1">
      <alignment vertical="center"/>
    </xf>
    <xf numFmtId="0" fontId="0" fillId="4" borderId="26" xfId="0" applyFill="1" applyBorder="1"/>
    <xf numFmtId="166" fontId="0" fillId="4" borderId="26" xfId="65" applyFont="1" applyFill="1" applyBorder="1"/>
    <xf numFmtId="166" fontId="0" fillId="4" borderId="26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6" xfId="0" applyBorder="1"/>
    <xf numFmtId="166" fontId="0" fillId="0" borderId="26" xfId="65" applyFont="1" applyFill="1" applyBorder="1"/>
    <xf numFmtId="0" fontId="8" fillId="0" borderId="0" xfId="52" applyAlignment="1">
      <alignment horizontal="center" wrapText="1"/>
    </xf>
    <xf numFmtId="0" fontId="8" fillId="0" borderId="0" xfId="52" applyAlignment="1">
      <alignment wrapText="1"/>
    </xf>
    <xf numFmtId="0" fontId="7" fillId="0" borderId="0" xfId="52" applyFont="1" applyAlignment="1">
      <alignment wrapText="1"/>
    </xf>
    <xf numFmtId="0" fontId="7" fillId="0" borderId="0" xfId="52" applyFont="1" applyAlignment="1">
      <alignment horizontal="center" wrapText="1"/>
    </xf>
    <xf numFmtId="0" fontId="36" fillId="2" borderId="26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66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7" fillId="0" borderId="0" xfId="52" applyFont="1" applyAlignment="1">
      <alignment horizontal="center" vertical="center" wrapText="1"/>
    </xf>
    <xf numFmtId="0" fontId="8" fillId="0" borderId="0" xfId="52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 applyAlignment="1">
      <alignment horizontal="center" vertical="center"/>
    </xf>
    <xf numFmtId="0" fontId="8" fillId="0" borderId="0" xfId="2" applyAlignment="1">
      <alignment wrapText="1"/>
    </xf>
    <xf numFmtId="0" fontId="8" fillId="0" borderId="0" xfId="2" applyAlignment="1">
      <alignment horizontal="center" vertical="center" wrapText="1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66" applyAlignment="1">
      <alignment wrapText="1"/>
    </xf>
    <xf numFmtId="0" fontId="0" fillId="0" borderId="26" xfId="0" applyBorder="1" applyAlignment="1">
      <alignment horizontal="center" vertical="center"/>
    </xf>
    <xf numFmtId="166" fontId="0" fillId="27" borderId="26" xfId="65" applyFont="1" applyFill="1" applyBorder="1"/>
    <xf numFmtId="0" fontId="0" fillId="4" borderId="26" xfId="0" applyFill="1" applyBorder="1" applyAlignment="1">
      <alignment wrapText="1"/>
    </xf>
    <xf numFmtId="0" fontId="2" fillId="0" borderId="26" xfId="52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2" fillId="0" borderId="26" xfId="52" applyFont="1" applyBorder="1" applyAlignment="1">
      <alignment horizontal="center" vertical="center" wrapText="1"/>
    </xf>
    <xf numFmtId="0" fontId="2" fillId="0" borderId="26" xfId="71" applyFont="1" applyBorder="1" applyAlignment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0" fillId="27" borderId="26" xfId="0" applyFill="1" applyBorder="1"/>
    <xf numFmtId="0" fontId="5" fillId="0" borderId="24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1" xfId="0" applyFont="1" applyFill="1" applyBorder="1"/>
    <xf numFmtId="0" fontId="0" fillId="3" borderId="31" xfId="0" applyFill="1" applyBorder="1"/>
    <xf numFmtId="166" fontId="0" fillId="3" borderId="31" xfId="65" applyFont="1" applyFill="1" applyBorder="1"/>
    <xf numFmtId="0" fontId="2" fillId="0" borderId="26" xfId="0" applyFont="1" applyBorder="1" applyAlignment="1">
      <alignment horizontal="center" vertical="center"/>
    </xf>
    <xf numFmtId="0" fontId="40" fillId="2" borderId="26" xfId="0" applyFont="1" applyFill="1" applyBorder="1" applyAlignment="1">
      <alignment horizontal="center" vertical="center" wrapText="1"/>
    </xf>
    <xf numFmtId="0" fontId="40" fillId="2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29" borderId="26" xfId="0" applyFill="1" applyBorder="1" applyAlignment="1">
      <alignment horizontal="left" vertical="top" wrapText="1"/>
    </xf>
    <xf numFmtId="166" fontId="0" fillId="0" borderId="26" xfId="0" applyNumberFormat="1" applyBorder="1"/>
    <xf numFmtId="0" fontId="0" fillId="0" borderId="26" xfId="0" applyBorder="1" applyAlignment="1">
      <alignment vertical="top" wrapText="1"/>
    </xf>
    <xf numFmtId="0" fontId="0" fillId="0" borderId="26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2" fillId="0" borderId="26" xfId="52" applyFont="1" applyBorder="1" applyAlignment="1">
      <alignment horizontal="center" wrapText="1"/>
    </xf>
    <xf numFmtId="0" fontId="2" fillId="0" borderId="24" xfId="52" applyFont="1" applyBorder="1" applyAlignment="1">
      <alignment wrapText="1"/>
    </xf>
    <xf numFmtId="0" fontId="2" fillId="0" borderId="32" xfId="52" applyFont="1" applyBorder="1" applyAlignment="1">
      <alignment horizontal="center" wrapText="1"/>
    </xf>
    <xf numFmtId="0" fontId="44" fillId="4" borderId="26" xfId="0" applyFont="1" applyFill="1" applyBorder="1" applyAlignment="1">
      <alignment horizontal="center" vertical="center"/>
    </xf>
    <xf numFmtId="0" fontId="44" fillId="4" borderId="26" xfId="0" applyFont="1" applyFill="1" applyBorder="1" applyAlignment="1">
      <alignment horizontal="right" vertical="center"/>
    </xf>
    <xf numFmtId="166" fontId="44" fillId="4" borderId="26" xfId="0" applyNumberFormat="1" applyFont="1" applyFill="1" applyBorder="1" applyAlignment="1">
      <alignment horizontal="right" vertical="center"/>
    </xf>
    <xf numFmtId="0" fontId="38" fillId="0" borderId="31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166" fontId="0" fillId="3" borderId="0" xfId="65" applyFont="1" applyFill="1" applyBorder="1"/>
    <xf numFmtId="0" fontId="2" fillId="0" borderId="10" xfId="52" applyFont="1" applyBorder="1" applyAlignment="1">
      <alignment horizontal="center" vertical="center" wrapText="1"/>
    </xf>
    <xf numFmtId="0" fontId="5" fillId="29" borderId="26" xfId="0" applyFont="1" applyFill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38" fillId="29" borderId="0" xfId="1" applyFont="1" applyFill="1" applyAlignment="1">
      <alignment vertical="center"/>
    </xf>
    <xf numFmtId="0" fontId="38" fillId="29" borderId="0" xfId="53" applyFont="1" applyFill="1" applyAlignment="1">
      <alignment horizontal="center" vertical="top" wrapText="1"/>
    </xf>
    <xf numFmtId="0" fontId="38" fillId="29" borderId="0" xfId="53" applyFont="1" applyFill="1" applyAlignment="1">
      <alignment horizontal="left" vertical="top" wrapText="1"/>
    </xf>
    <xf numFmtId="166" fontId="38" fillId="29" borderId="0" xfId="77" applyFont="1" applyFill="1" applyBorder="1" applyAlignment="1">
      <alignment horizontal="right" vertical="top"/>
    </xf>
    <xf numFmtId="0" fontId="2" fillId="29" borderId="36" xfId="53" applyFont="1" applyFill="1" applyBorder="1" applyAlignment="1">
      <alignment vertical="top"/>
    </xf>
    <xf numFmtId="0" fontId="2" fillId="0" borderId="0" xfId="53" applyFont="1" applyAlignment="1">
      <alignment vertical="top"/>
    </xf>
    <xf numFmtId="0" fontId="2" fillId="29" borderId="37" xfId="53" applyFont="1" applyFill="1" applyBorder="1" applyAlignment="1">
      <alignment vertical="top"/>
    </xf>
    <xf numFmtId="49" fontId="38" fillId="29" borderId="0" xfId="53" applyNumberFormat="1" applyFont="1" applyFill="1" applyAlignment="1">
      <alignment horizontal="center" vertical="top"/>
    </xf>
    <xf numFmtId="0" fontId="2" fillId="29" borderId="38" xfId="53" applyFont="1" applyFill="1" applyBorder="1" applyAlignment="1">
      <alignment horizontal="center" vertical="top" wrapText="1"/>
    </xf>
    <xf numFmtId="0" fontId="2" fillId="29" borderId="39" xfId="53" applyFont="1" applyFill="1" applyBorder="1" applyAlignment="1">
      <alignment horizontal="left" vertical="top" wrapText="1"/>
    </xf>
    <xf numFmtId="0" fontId="2" fillId="29" borderId="39" xfId="53" applyFont="1" applyFill="1" applyBorder="1" applyAlignment="1">
      <alignment horizontal="center" vertical="top"/>
    </xf>
    <xf numFmtId="4" fontId="2" fillId="29" borderId="39" xfId="53" applyNumberFormat="1" applyFont="1" applyFill="1" applyBorder="1" applyAlignment="1">
      <alignment vertical="top"/>
    </xf>
    <xf numFmtId="0" fontId="2" fillId="29" borderId="40" xfId="53" applyFont="1" applyFill="1" applyBorder="1" applyAlignment="1">
      <alignment vertical="top"/>
    </xf>
    <xf numFmtId="0" fontId="38" fillId="29" borderId="41" xfId="53" applyFont="1" applyFill="1" applyBorder="1" applyAlignment="1">
      <alignment horizontal="center" vertical="top" wrapText="1"/>
    </xf>
    <xf numFmtId="0" fontId="38" fillId="29" borderId="44" xfId="53" applyFont="1" applyFill="1" applyBorder="1" applyAlignment="1">
      <alignment horizontal="center" vertical="top"/>
    </xf>
    <xf numFmtId="0" fontId="38" fillId="29" borderId="45" xfId="53" applyFont="1" applyFill="1" applyBorder="1" applyAlignment="1">
      <alignment horizontal="center" vertical="center" wrapText="1"/>
    </xf>
    <xf numFmtId="44" fontId="2" fillId="29" borderId="49" xfId="53" applyNumberFormat="1" applyFont="1" applyFill="1" applyBorder="1" applyAlignment="1">
      <alignment vertical="center"/>
    </xf>
    <xf numFmtId="9" fontId="2" fillId="0" borderId="0" xfId="53" applyNumberFormat="1" applyFont="1" applyAlignment="1">
      <alignment vertical="center"/>
    </xf>
    <xf numFmtId="0" fontId="2" fillId="0" borderId="0" xfId="53" applyFont="1" applyAlignment="1">
      <alignment vertical="center"/>
    </xf>
    <xf numFmtId="0" fontId="2" fillId="29" borderId="50" xfId="53" applyFont="1" applyFill="1" applyBorder="1" applyAlignment="1">
      <alignment horizontal="center" vertical="center" wrapText="1"/>
    </xf>
    <xf numFmtId="44" fontId="2" fillId="29" borderId="54" xfId="53" applyNumberFormat="1" applyFont="1" applyFill="1" applyBorder="1" applyAlignment="1">
      <alignment vertical="center"/>
    </xf>
    <xf numFmtId="164" fontId="2" fillId="0" borderId="0" xfId="53" applyNumberFormat="1" applyFont="1" applyAlignment="1">
      <alignment vertical="center"/>
    </xf>
    <xf numFmtId="0" fontId="2" fillId="29" borderId="51" xfId="53" applyFont="1" applyFill="1" applyBorder="1" applyAlignment="1">
      <alignment horizontal="left" vertical="center" wrapText="1"/>
    </xf>
    <xf numFmtId="0" fontId="2" fillId="29" borderId="52" xfId="53" applyFont="1" applyFill="1" applyBorder="1" applyAlignment="1">
      <alignment horizontal="left" vertical="center" wrapText="1"/>
    </xf>
    <xf numFmtId="0" fontId="2" fillId="29" borderId="55" xfId="53" applyFont="1" applyFill="1" applyBorder="1" applyAlignment="1">
      <alignment horizontal="left" vertical="center" wrapText="1"/>
    </xf>
    <xf numFmtId="165" fontId="2" fillId="29" borderId="55" xfId="53" applyNumberFormat="1" applyFont="1" applyFill="1" applyBorder="1" applyAlignment="1">
      <alignment horizontal="center" vertical="center"/>
    </xf>
    <xf numFmtId="0" fontId="2" fillId="29" borderId="0" xfId="53" applyFont="1" applyFill="1" applyAlignment="1">
      <alignment horizontal="left" vertical="center" wrapText="1"/>
    </xf>
    <xf numFmtId="0" fontId="2" fillId="29" borderId="57" xfId="53" applyFont="1" applyFill="1" applyBorder="1" applyAlignment="1">
      <alignment horizontal="left" vertical="center" wrapText="1"/>
    </xf>
    <xf numFmtId="0" fontId="2" fillId="29" borderId="41" xfId="53" applyFont="1" applyFill="1" applyBorder="1" applyAlignment="1">
      <alignment horizontal="center" vertical="center" wrapText="1"/>
    </xf>
    <xf numFmtId="0" fontId="38" fillId="29" borderId="58" xfId="53" applyFont="1" applyFill="1" applyBorder="1" applyAlignment="1">
      <alignment horizontal="left" vertical="center" wrapText="1"/>
    </xf>
    <xf numFmtId="0" fontId="2" fillId="29" borderId="7" xfId="53" applyFont="1" applyFill="1" applyBorder="1" applyAlignment="1">
      <alignment horizontal="center" vertical="center"/>
    </xf>
    <xf numFmtId="165" fontId="2" fillId="29" borderId="59" xfId="53" applyNumberFormat="1" applyFont="1" applyFill="1" applyBorder="1" applyAlignment="1">
      <alignment horizontal="center" vertical="center"/>
    </xf>
    <xf numFmtId="165" fontId="38" fillId="29" borderId="49" xfId="53" applyNumberFormat="1" applyFont="1" applyFill="1" applyBorder="1" applyAlignment="1">
      <alignment horizontal="center" vertical="center"/>
    </xf>
    <xf numFmtId="0" fontId="2" fillId="29" borderId="8" xfId="53" applyFont="1" applyFill="1" applyBorder="1" applyAlignment="1">
      <alignment horizontal="center" vertical="center" wrapText="1"/>
    </xf>
    <xf numFmtId="0" fontId="2" fillId="29" borderId="60" xfId="53" applyFont="1" applyFill="1" applyBorder="1" applyAlignment="1">
      <alignment horizontal="left" vertical="center" wrapText="1"/>
    </xf>
    <xf numFmtId="0" fontId="2" fillId="29" borderId="60" xfId="53" applyFont="1" applyFill="1" applyBorder="1" applyAlignment="1">
      <alignment horizontal="center" vertical="center"/>
    </xf>
    <xf numFmtId="165" fontId="2" fillId="29" borderId="61" xfId="53" applyNumberFormat="1" applyFont="1" applyFill="1" applyBorder="1" applyAlignment="1">
      <alignment horizontal="center" vertical="top"/>
    </xf>
    <xf numFmtId="9" fontId="2" fillId="29" borderId="56" xfId="53" applyNumberFormat="1" applyFont="1" applyFill="1" applyBorder="1" applyAlignment="1">
      <alignment vertical="center"/>
    </xf>
    <xf numFmtId="0" fontId="2" fillId="29" borderId="62" xfId="53" applyFont="1" applyFill="1" applyBorder="1" applyAlignment="1">
      <alignment horizontal="center" vertical="center" wrapText="1"/>
    </xf>
    <xf numFmtId="0" fontId="38" fillId="29" borderId="63" xfId="53" applyFont="1" applyFill="1" applyBorder="1" applyAlignment="1">
      <alignment vertical="center" wrapText="1"/>
    </xf>
    <xf numFmtId="0" fontId="2" fillId="29" borderId="63" xfId="53" applyFont="1" applyFill="1" applyBorder="1" applyAlignment="1">
      <alignment horizontal="center" vertical="center"/>
    </xf>
    <xf numFmtId="165" fontId="2" fillId="29" borderId="64" xfId="53" applyNumberFormat="1" applyFont="1" applyFill="1" applyBorder="1" applyAlignment="1">
      <alignment horizontal="center" vertical="center"/>
    </xf>
    <xf numFmtId="0" fontId="2" fillId="29" borderId="56" xfId="53" applyFont="1" applyFill="1" applyBorder="1" applyAlignment="1">
      <alignment vertical="center"/>
    </xf>
    <xf numFmtId="0" fontId="2" fillId="29" borderId="65" xfId="53" applyFont="1" applyFill="1" applyBorder="1" applyAlignment="1">
      <alignment horizontal="center" vertical="center" wrapText="1"/>
    </xf>
    <xf numFmtId="0" fontId="2" fillId="29" borderId="39" xfId="53" applyFont="1" applyFill="1" applyBorder="1" applyAlignment="1">
      <alignment horizontal="left" vertical="center" wrapText="1"/>
    </xf>
    <xf numFmtId="0" fontId="2" fillId="29" borderId="39" xfId="53" applyFont="1" applyFill="1" applyBorder="1" applyAlignment="1">
      <alignment horizontal="center" vertical="center"/>
    </xf>
    <xf numFmtId="165" fontId="2" fillId="29" borderId="66" xfId="53" applyNumberFormat="1" applyFont="1" applyFill="1" applyBorder="1" applyAlignment="1">
      <alignment horizontal="center" vertical="center"/>
    </xf>
    <xf numFmtId="165" fontId="2" fillId="29" borderId="67" xfId="53" applyNumberFormat="1" applyFont="1" applyFill="1" applyBorder="1" applyAlignment="1">
      <alignment horizontal="center" vertical="center"/>
    </xf>
    <xf numFmtId="0" fontId="38" fillId="29" borderId="42" xfId="53" applyFont="1" applyFill="1" applyBorder="1" applyAlignment="1">
      <alignment horizontal="center" vertical="center" wrapText="1"/>
    </xf>
    <xf numFmtId="0" fontId="50" fillId="29" borderId="42" xfId="53" applyFont="1" applyFill="1" applyBorder="1" applyAlignment="1">
      <alignment vertical="center"/>
    </xf>
    <xf numFmtId="0" fontId="38" fillId="29" borderId="2" xfId="53" applyFont="1" applyFill="1" applyBorder="1" applyAlignment="1">
      <alignment horizontal="center" vertical="center"/>
    </xf>
    <xf numFmtId="44" fontId="38" fillId="29" borderId="66" xfId="53" applyNumberFormat="1" applyFont="1" applyFill="1" applyBorder="1" applyAlignment="1">
      <alignment horizontal="center" vertical="center"/>
    </xf>
    <xf numFmtId="44" fontId="38" fillId="29" borderId="67" xfId="53" applyNumberFormat="1" applyFont="1" applyFill="1" applyBorder="1" applyAlignment="1">
      <alignment horizontal="center" vertical="center"/>
    </xf>
    <xf numFmtId="0" fontId="38" fillId="0" borderId="0" xfId="53" applyFont="1" applyAlignment="1">
      <alignment vertical="center"/>
    </xf>
    <xf numFmtId="0" fontId="39" fillId="29" borderId="68" xfId="53" applyFont="1" applyFill="1" applyBorder="1" applyAlignment="1">
      <alignment horizontal="center" vertical="center" wrapText="1"/>
    </xf>
    <xf numFmtId="165" fontId="38" fillId="29" borderId="0" xfId="53" applyNumberFormat="1" applyFont="1" applyFill="1" applyAlignment="1">
      <alignment horizontal="center" vertical="center"/>
    </xf>
    <xf numFmtId="172" fontId="39" fillId="29" borderId="59" xfId="53" applyNumberFormat="1" applyFont="1" applyFill="1" applyBorder="1" applyAlignment="1">
      <alignment vertical="center"/>
    </xf>
    <xf numFmtId="0" fontId="51" fillId="29" borderId="0" xfId="53" applyFont="1" applyFill="1" applyAlignment="1">
      <alignment vertical="center"/>
    </xf>
    <xf numFmtId="0" fontId="38" fillId="29" borderId="0" xfId="53" applyFont="1" applyFill="1" applyAlignment="1">
      <alignment horizontal="center" vertical="center"/>
    </xf>
    <xf numFmtId="172" fontId="39" fillId="29" borderId="57" xfId="53" applyNumberFormat="1" applyFont="1" applyFill="1" applyBorder="1" applyAlignment="1">
      <alignment vertical="center"/>
    </xf>
    <xf numFmtId="0" fontId="2" fillId="29" borderId="68" xfId="53" applyFont="1" applyFill="1" applyBorder="1" applyAlignment="1">
      <alignment horizontal="center" vertical="center" wrapText="1"/>
    </xf>
    <xf numFmtId="0" fontId="2" fillId="29" borderId="0" xfId="53" applyFont="1" applyFill="1" applyAlignment="1">
      <alignment horizontal="center" vertical="center"/>
    </xf>
    <xf numFmtId="4" fontId="2" fillId="29" borderId="0" xfId="53" applyNumberFormat="1" applyFont="1" applyFill="1" applyAlignment="1">
      <alignment vertical="center"/>
    </xf>
    <xf numFmtId="0" fontId="2" fillId="29" borderId="68" xfId="53" applyFont="1" applyFill="1" applyBorder="1" applyAlignment="1">
      <alignment horizontal="left"/>
    </xf>
    <xf numFmtId="0" fontId="2" fillId="29" borderId="0" xfId="53" applyFont="1" applyFill="1" applyAlignment="1">
      <alignment horizontal="left" wrapText="1"/>
    </xf>
    <xf numFmtId="0" fontId="2" fillId="29" borderId="0" xfId="53" applyFont="1" applyFill="1"/>
    <xf numFmtId="4" fontId="2" fillId="29" borderId="0" xfId="53" applyNumberFormat="1" applyFont="1" applyFill="1"/>
    <xf numFmtId="0" fontId="2" fillId="29" borderId="57" xfId="53" applyFont="1" applyFill="1" applyBorder="1"/>
    <xf numFmtId="0" fontId="2" fillId="0" borderId="0" xfId="53" applyFont="1"/>
    <xf numFmtId="0" fontId="38" fillId="29" borderId="68" xfId="53" applyFont="1" applyFill="1" applyBorder="1" applyAlignment="1">
      <alignment vertical="center"/>
    </xf>
    <xf numFmtId="0" fontId="2" fillId="29" borderId="0" xfId="53" applyFont="1" applyFill="1" applyAlignment="1">
      <alignment vertical="center"/>
    </xf>
    <xf numFmtId="0" fontId="38" fillId="29" borderId="0" xfId="53" applyFont="1" applyFill="1" applyAlignment="1">
      <alignment vertical="center" wrapText="1"/>
    </xf>
    <xf numFmtId="0" fontId="2" fillId="29" borderId="57" xfId="53" applyFont="1" applyFill="1" applyBorder="1" applyAlignment="1">
      <alignment vertical="center"/>
    </xf>
    <xf numFmtId="0" fontId="38" fillId="29" borderId="9" xfId="53" applyFont="1" applyFill="1" applyBorder="1" applyAlignment="1">
      <alignment vertical="center"/>
    </xf>
    <xf numFmtId="0" fontId="2" fillId="29" borderId="60" xfId="53" applyFont="1" applyFill="1" applyBorder="1" applyAlignment="1">
      <alignment vertical="center"/>
    </xf>
    <xf numFmtId="0" fontId="38" fillId="29" borderId="60" xfId="53" applyFont="1" applyFill="1" applyBorder="1" applyAlignment="1">
      <alignment vertical="center" wrapText="1"/>
    </xf>
    <xf numFmtId="4" fontId="2" fillId="29" borderId="60" xfId="53" applyNumberFormat="1" applyFont="1" applyFill="1" applyBorder="1" applyAlignment="1">
      <alignment vertical="center"/>
    </xf>
    <xf numFmtId="0" fontId="2" fillId="29" borderId="61" xfId="53" applyFont="1" applyFill="1" applyBorder="1" applyAlignment="1">
      <alignment vertical="center"/>
    </xf>
    <xf numFmtId="0" fontId="2" fillId="0" borderId="0" xfId="53" applyFont="1" applyAlignment="1">
      <alignment horizontal="center" vertical="top" wrapText="1"/>
    </xf>
    <xf numFmtId="0" fontId="2" fillId="0" borderId="0" xfId="53" applyFont="1" applyAlignment="1">
      <alignment horizontal="left" vertical="top" wrapText="1"/>
    </xf>
    <xf numFmtId="0" fontId="2" fillId="0" borderId="0" xfId="53" applyFont="1" applyAlignment="1">
      <alignment horizontal="center" vertical="top"/>
    </xf>
    <xf numFmtId="4" fontId="2" fillId="0" borderId="0" xfId="53" applyNumberFormat="1" applyFont="1" applyAlignment="1">
      <alignment vertical="top"/>
    </xf>
    <xf numFmtId="44" fontId="2" fillId="29" borderId="69" xfId="53" applyNumberFormat="1" applyFont="1" applyFill="1" applyBorder="1" applyAlignment="1">
      <alignment vertical="center"/>
    </xf>
    <xf numFmtId="0" fontId="38" fillId="29" borderId="0" xfId="1" applyFont="1" applyFill="1" applyAlignment="1">
      <alignment vertical="top"/>
    </xf>
    <xf numFmtId="9" fontId="38" fillId="29" borderId="0" xfId="76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2" fillId="0" borderId="26" xfId="0" applyFont="1" applyBorder="1" applyAlignment="1">
      <alignment vertical="top" wrapText="1"/>
    </xf>
    <xf numFmtId="0" fontId="0" fillId="0" borderId="26" xfId="0" applyBorder="1" applyAlignment="1">
      <alignment horizontal="center" vertical="top" wrapText="1"/>
    </xf>
    <xf numFmtId="0" fontId="2" fillId="0" borderId="26" xfId="2" applyFont="1" applyBorder="1" applyAlignment="1">
      <alignment horizontal="center" vertical="top" wrapText="1"/>
    </xf>
    <xf numFmtId="166" fontId="0" fillId="0" borderId="26" xfId="65" applyFont="1" applyFill="1" applyBorder="1" applyAlignment="1">
      <alignment vertical="top"/>
    </xf>
    <xf numFmtId="166" fontId="0" fillId="0" borderId="24" xfId="0" applyNumberFormat="1" applyBorder="1" applyAlignment="1">
      <alignment vertical="top"/>
    </xf>
    <xf numFmtId="166" fontId="0" fillId="0" borderId="26" xfId="0" applyNumberFormat="1" applyBorder="1" applyAlignment="1">
      <alignment vertical="top"/>
    </xf>
    <xf numFmtId="0" fontId="0" fillId="0" borderId="0" xfId="0" applyAlignment="1">
      <alignment vertical="top"/>
    </xf>
    <xf numFmtId="0" fontId="2" fillId="0" borderId="2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vertical="top" wrapText="1"/>
    </xf>
    <xf numFmtId="166" fontId="4" fillId="0" borderId="26" xfId="65" applyFont="1" applyFill="1" applyBorder="1" applyAlignment="1">
      <alignment vertical="top"/>
    </xf>
    <xf numFmtId="166" fontId="4" fillId="0" borderId="28" xfId="0" applyNumberFormat="1" applyFont="1" applyBorder="1" applyAlignment="1">
      <alignment vertical="top"/>
    </xf>
    <xf numFmtId="166" fontId="4" fillId="0" borderId="26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26" xfId="52" applyFont="1" applyBorder="1" applyAlignment="1">
      <alignment vertical="top" wrapText="1"/>
    </xf>
    <xf numFmtId="0" fontId="2" fillId="0" borderId="26" xfId="52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46" fillId="0" borderId="26" xfId="0" applyFont="1" applyBorder="1" applyAlignment="1">
      <alignment horizontal="center" vertical="top" wrapText="1"/>
    </xf>
    <xf numFmtId="0" fontId="45" fillId="0" borderId="26" xfId="2" applyFont="1" applyBorder="1" applyAlignment="1">
      <alignment vertical="top" wrapText="1"/>
    </xf>
    <xf numFmtId="0" fontId="45" fillId="0" borderId="26" xfId="2" applyFont="1" applyBorder="1" applyAlignment="1">
      <alignment horizontal="center" vertical="top" wrapText="1"/>
    </xf>
    <xf numFmtId="166" fontId="44" fillId="0" borderId="26" xfId="65" applyFont="1" applyFill="1" applyBorder="1" applyAlignment="1">
      <alignment vertical="top"/>
    </xf>
    <xf numFmtId="0" fontId="44" fillId="0" borderId="26" xfId="0" applyFont="1" applyBorder="1" applyAlignment="1">
      <alignment vertical="top"/>
    </xf>
    <xf numFmtId="166" fontId="44" fillId="0" borderId="26" xfId="0" applyNumberFormat="1" applyFont="1" applyBorder="1" applyAlignment="1">
      <alignment vertical="top"/>
    </xf>
    <xf numFmtId="0" fontId="49" fillId="0" borderId="26" xfId="2" applyFont="1" applyBorder="1" applyAlignment="1">
      <alignment horizontal="center" vertical="top" wrapText="1"/>
    </xf>
    <xf numFmtId="0" fontId="45" fillId="0" borderId="26" xfId="66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53" fillId="0" borderId="26" xfId="0" applyFont="1" applyBorder="1" applyAlignment="1">
      <alignment horizontal="center" vertical="top"/>
    </xf>
    <xf numFmtId="0" fontId="53" fillId="0" borderId="8" xfId="0" applyFont="1" applyBorder="1" applyAlignment="1">
      <alignment horizontal="center" vertical="top"/>
    </xf>
    <xf numFmtId="0" fontId="45" fillId="0" borderId="26" xfId="52" applyFont="1" applyBorder="1" applyAlignment="1">
      <alignment vertical="top" wrapText="1"/>
    </xf>
    <xf numFmtId="0" fontId="45" fillId="0" borderId="26" xfId="52" applyFont="1" applyBorder="1" applyAlignment="1">
      <alignment horizontal="center" vertical="top" wrapText="1"/>
    </xf>
    <xf numFmtId="0" fontId="53" fillId="0" borderId="26" xfId="52" applyFont="1" applyBorder="1" applyAlignment="1">
      <alignment horizontal="center" vertical="top" wrapText="1"/>
    </xf>
    <xf numFmtId="0" fontId="53" fillId="0" borderId="26" xfId="52" applyFont="1" applyBorder="1" applyAlignment="1">
      <alignment vertical="top" wrapText="1"/>
    </xf>
    <xf numFmtId="0" fontId="53" fillId="0" borderId="26" xfId="2" applyFont="1" applyBorder="1" applyAlignment="1">
      <alignment vertical="top" wrapText="1"/>
    </xf>
    <xf numFmtId="166" fontId="53" fillId="0" borderId="26" xfId="65" applyFont="1" applyFill="1" applyBorder="1" applyAlignment="1">
      <alignment vertical="top"/>
    </xf>
    <xf numFmtId="0" fontId="53" fillId="0" borderId="26" xfId="0" applyFont="1" applyBorder="1" applyAlignment="1">
      <alignment vertical="top"/>
    </xf>
    <xf numFmtId="166" fontId="53" fillId="0" borderId="26" xfId="0" applyNumberFormat="1" applyFont="1" applyBorder="1" applyAlignment="1">
      <alignment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left" vertical="top" wrapText="1"/>
    </xf>
    <xf numFmtId="0" fontId="53" fillId="0" borderId="26" xfId="0" applyFont="1" applyBorder="1" applyAlignment="1">
      <alignment horizontal="left" vertical="top" wrapText="1"/>
    </xf>
    <xf numFmtId="0" fontId="53" fillId="0" borderId="26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2" fillId="29" borderId="51" xfId="53" applyFont="1" applyFill="1" applyBorder="1" applyAlignment="1">
      <alignment horizontal="left" vertical="center" wrapText="1"/>
    </xf>
    <xf numFmtId="0" fontId="2" fillId="29" borderId="52" xfId="53" applyFont="1" applyFill="1" applyBorder="1" applyAlignment="1">
      <alignment horizontal="left" vertical="center" wrapText="1"/>
    </xf>
    <xf numFmtId="0" fontId="2" fillId="29" borderId="53" xfId="53" applyFont="1" applyFill="1" applyBorder="1" applyAlignment="1">
      <alignment horizontal="left" vertical="center" wrapText="1"/>
    </xf>
    <xf numFmtId="0" fontId="51" fillId="29" borderId="7" xfId="53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52" fillId="29" borderId="0" xfId="53" applyFont="1" applyFill="1" applyAlignment="1">
      <alignment horizontal="left" vertical="top" wrapText="1"/>
    </xf>
    <xf numFmtId="49" fontId="38" fillId="29" borderId="3" xfId="53" applyNumberFormat="1" applyFont="1" applyFill="1" applyBorder="1" applyAlignment="1">
      <alignment horizontal="center" vertical="top"/>
    </xf>
    <xf numFmtId="49" fontId="38" fillId="29" borderId="0" xfId="53" applyNumberFormat="1" applyFont="1" applyFill="1" applyAlignment="1">
      <alignment horizontal="center" vertical="top"/>
    </xf>
    <xf numFmtId="0" fontId="38" fillId="29" borderId="42" xfId="53" applyFont="1" applyFill="1" applyBorder="1" applyAlignment="1">
      <alignment horizontal="left" vertical="top" wrapText="1"/>
    </xf>
    <xf numFmtId="0" fontId="38" fillId="29" borderId="2" xfId="53" applyFont="1" applyFill="1" applyBorder="1" applyAlignment="1">
      <alignment horizontal="left" vertical="top" wrapText="1"/>
    </xf>
    <xf numFmtId="0" fontId="38" fillId="29" borderId="43" xfId="53" applyFont="1" applyFill="1" applyBorder="1" applyAlignment="1">
      <alignment horizontal="left" vertical="top" wrapText="1"/>
    </xf>
    <xf numFmtId="0" fontId="38" fillId="29" borderId="46" xfId="53" applyFont="1" applyFill="1" applyBorder="1" applyAlignment="1">
      <alignment horizontal="left" vertical="center" wrapText="1"/>
    </xf>
    <xf numFmtId="0" fontId="38" fillId="29" borderId="47" xfId="53" applyFont="1" applyFill="1" applyBorder="1" applyAlignment="1">
      <alignment horizontal="left" vertical="center" wrapText="1"/>
    </xf>
    <xf numFmtId="0" fontId="38" fillId="29" borderId="48" xfId="53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8" fillId="0" borderId="3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36" fillId="2" borderId="26" xfId="0" applyFont="1" applyFill="1" applyBorder="1" applyAlignment="1">
      <alignment horizontal="center" vertical="center"/>
    </xf>
    <xf numFmtId="0" fontId="6" fillId="28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6" fillId="28" borderId="27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36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/>
    </xf>
    <xf numFmtId="0" fontId="36" fillId="0" borderId="24" xfId="0" applyFont="1" applyBorder="1" applyAlignment="1">
      <alignment horizontal="left" vertical="center"/>
    </xf>
    <xf numFmtId="0" fontId="36" fillId="0" borderId="33" xfId="0" applyFont="1" applyBorder="1" applyAlignment="1">
      <alignment horizontal="left" vertical="center"/>
    </xf>
    <xf numFmtId="0" fontId="36" fillId="0" borderId="32" xfId="0" applyFont="1" applyBorder="1" applyAlignment="1">
      <alignment horizontal="left" vertical="center"/>
    </xf>
    <xf numFmtId="0" fontId="0" fillId="0" borderId="6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38" fillId="0" borderId="62" xfId="0" applyFont="1" applyBorder="1" applyAlignment="1">
      <alignment horizontal="center" vertical="top" wrapText="1"/>
    </xf>
    <xf numFmtId="0" fontId="38" fillId="0" borderId="8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46" fillId="0" borderId="26" xfId="0" applyFont="1" applyBorder="1" applyAlignment="1">
      <alignment horizontal="center" vertical="top" wrapText="1"/>
    </xf>
    <xf numFmtId="0" fontId="53" fillId="0" borderId="62" xfId="0" applyFont="1" applyBorder="1" applyAlignment="1">
      <alignment horizontal="center" vertical="top"/>
    </xf>
    <xf numFmtId="0" fontId="53" fillId="0" borderId="10" xfId="0" applyFont="1" applyBorder="1" applyAlignment="1">
      <alignment horizontal="center" vertical="top"/>
    </xf>
    <xf numFmtId="0" fontId="53" fillId="0" borderId="8" xfId="0" applyFont="1" applyBorder="1" applyAlignment="1">
      <alignment horizontal="center" vertical="top"/>
    </xf>
    <xf numFmtId="0" fontId="54" fillId="0" borderId="62" xfId="0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54" fillId="0" borderId="8" xfId="0" applyFont="1" applyBorder="1" applyAlignment="1">
      <alignment horizontal="center" vertical="top" wrapText="1"/>
    </xf>
    <xf numFmtId="0" fontId="44" fillId="0" borderId="34" xfId="0" applyFont="1" applyBorder="1" applyAlignment="1">
      <alignment horizontal="center" vertical="top"/>
    </xf>
    <xf numFmtId="0" fontId="44" fillId="0" borderId="10" xfId="0" applyFont="1" applyBorder="1" applyAlignment="1">
      <alignment horizontal="center" vertical="top"/>
    </xf>
    <xf numFmtId="0" fontId="44" fillId="0" borderId="8" xfId="0" applyFont="1" applyBorder="1" applyAlignment="1">
      <alignment horizontal="center" vertical="top"/>
    </xf>
    <xf numFmtId="0" fontId="46" fillId="0" borderId="34" xfId="0" applyFont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40" fillId="0" borderId="24" xfId="0" applyFont="1" applyBorder="1" applyAlignment="1">
      <alignment horizontal="left" vertical="center"/>
    </xf>
    <xf numFmtId="0" fontId="40" fillId="0" borderId="33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</cellXfs>
  <cellStyles count="78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alculation 2 2" xfId="67" xr:uid="{00000000-0005-0000-0000-00001A000000}"/>
    <cellStyle name="Check Cell 2" xfId="30" xr:uid="{00000000-0005-0000-0000-00001B000000}"/>
    <cellStyle name="Comma" xfId="65" builtinId="3"/>
    <cellStyle name="Comma 2" xfId="3" xr:uid="{00000000-0005-0000-0000-00001D000000}"/>
    <cellStyle name="Comma 2 2" xfId="31" xr:uid="{00000000-0005-0000-0000-00001E000000}"/>
    <cellStyle name="Comma 3" xfId="77" xr:uid="{9F179AAA-5692-4AFB-B828-58BA93863B7E}"/>
    <cellStyle name="Comma0" xfId="32" xr:uid="{00000000-0005-0000-0000-00001F000000}"/>
    <cellStyle name="Currency 2" xfId="33" xr:uid="{00000000-0005-0000-0000-000020000000}"/>
    <cellStyle name="Currency0" xfId="34" xr:uid="{00000000-0005-0000-0000-000021000000}"/>
    <cellStyle name="Date" xfId="35" xr:uid="{00000000-0005-0000-0000-000022000000}"/>
    <cellStyle name="Explanatory Text 2" xfId="36" xr:uid="{00000000-0005-0000-0000-000023000000}"/>
    <cellStyle name="Fixed" xfId="37" xr:uid="{00000000-0005-0000-0000-000024000000}"/>
    <cellStyle name="Flag" xfId="38" xr:uid="{00000000-0005-0000-0000-000025000000}"/>
    <cellStyle name="Good 2" xfId="39" xr:uid="{00000000-0005-0000-0000-000026000000}"/>
    <cellStyle name="Heading 1 2" xfId="40" xr:uid="{00000000-0005-0000-0000-000027000000}"/>
    <cellStyle name="Heading 2 2" xfId="41" xr:uid="{00000000-0005-0000-0000-000028000000}"/>
    <cellStyle name="Heading 3 2" xfId="42" xr:uid="{00000000-0005-0000-0000-000029000000}"/>
    <cellStyle name="Heading 4 2" xfId="43" xr:uid="{00000000-0005-0000-0000-00002A000000}"/>
    <cellStyle name="Heading1" xfId="44" xr:uid="{00000000-0005-0000-0000-00002B000000}"/>
    <cellStyle name="Heading2" xfId="45" xr:uid="{00000000-0005-0000-0000-00002C000000}"/>
    <cellStyle name="Heading3" xfId="46" xr:uid="{00000000-0005-0000-0000-00002D000000}"/>
    <cellStyle name="Heading3 2" xfId="68" xr:uid="{00000000-0005-0000-0000-00002E000000}"/>
    <cellStyle name="Heading3 2 2" xfId="74" xr:uid="{00000000-0005-0000-0000-00002F000000}"/>
    <cellStyle name="Heading4" xfId="47" xr:uid="{00000000-0005-0000-0000-000030000000}"/>
    <cellStyle name="Horizontal" xfId="48" xr:uid="{00000000-0005-0000-0000-000031000000}"/>
    <cellStyle name="Horizontal 2" xfId="69" xr:uid="{00000000-0005-0000-0000-000032000000}"/>
    <cellStyle name="Horizontal 2 2" xfId="75" xr:uid="{00000000-0005-0000-0000-000033000000}"/>
    <cellStyle name="Input 2" xfId="49" xr:uid="{00000000-0005-0000-0000-000034000000}"/>
    <cellStyle name="Input 2 2" xfId="70" xr:uid="{00000000-0005-0000-0000-000035000000}"/>
    <cellStyle name="Linked Cell 2" xfId="50" xr:uid="{00000000-0005-0000-0000-000036000000}"/>
    <cellStyle name="Neutral 2" xfId="51" xr:uid="{00000000-0005-0000-0000-000037000000}"/>
    <cellStyle name="Normal" xfId="0" builtinId="0"/>
    <cellStyle name="Normal 2" xfId="1" xr:uid="{00000000-0005-0000-0000-000039000000}"/>
    <cellStyle name="Normal 2 2" xfId="53" xr:uid="{00000000-0005-0000-0000-00003A000000}"/>
    <cellStyle name="Normal 2 3" xfId="52" xr:uid="{00000000-0005-0000-0000-00003B000000}"/>
    <cellStyle name="Normal 2 3 2" xfId="71" xr:uid="{00000000-0005-0000-0000-00003C000000}"/>
    <cellStyle name="Normal 3" xfId="2" xr:uid="{00000000-0005-0000-0000-00003D000000}"/>
    <cellStyle name="Normal 3 2" xfId="66" xr:uid="{00000000-0005-0000-0000-00003E000000}"/>
    <cellStyle name="Note 2" xfId="54" xr:uid="{00000000-0005-0000-0000-00003F000000}"/>
    <cellStyle name="Option" xfId="55" xr:uid="{00000000-0005-0000-0000-000040000000}"/>
    <cellStyle name="OptionHeading" xfId="56" xr:uid="{00000000-0005-0000-0000-000041000000}"/>
    <cellStyle name="Output 2" xfId="57" xr:uid="{00000000-0005-0000-0000-000042000000}"/>
    <cellStyle name="Output 2 2" xfId="72" xr:uid="{00000000-0005-0000-0000-000043000000}"/>
    <cellStyle name="Percent" xfId="76" builtinId="5"/>
    <cellStyle name="Percent 2" xfId="58" xr:uid="{00000000-0005-0000-0000-000044000000}"/>
    <cellStyle name="Price" xfId="59" xr:uid="{00000000-0005-0000-0000-000045000000}"/>
    <cellStyle name="Title 2" xfId="60" xr:uid="{00000000-0005-0000-0000-000046000000}"/>
    <cellStyle name="Total 2" xfId="61" xr:uid="{00000000-0005-0000-0000-000047000000}"/>
    <cellStyle name="Total 2 2" xfId="73" xr:uid="{00000000-0005-0000-0000-000048000000}"/>
    <cellStyle name="Unit" xfId="62" xr:uid="{00000000-0005-0000-0000-000049000000}"/>
    <cellStyle name="Vertical" xfId="63" xr:uid="{00000000-0005-0000-0000-00004A000000}"/>
    <cellStyle name="Warning Text 2" xfId="64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127000</xdr:rowOff>
    </xdr:from>
    <xdr:to>
      <xdr:col>4</xdr:col>
      <xdr:colOff>1495425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46B84-82AF-4B96-B08C-D8F3802D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127000"/>
          <a:ext cx="149225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9CDD-C6EF-46DC-9FC2-662082DA681C}">
  <sheetPr>
    <tabColor theme="0" tint="-4.9989318521683403E-2"/>
    <pageSetUpPr fitToPage="1"/>
  </sheetPr>
  <dimension ref="A1:G29"/>
  <sheetViews>
    <sheetView tabSelected="1" showWhiteSpace="0" zoomScale="110" zoomScaleNormal="110" zoomScaleSheetLayoutView="80" zoomScalePageLayoutView="85" workbookViewId="0">
      <selection activeCell="C3" sqref="C3"/>
    </sheetView>
  </sheetViews>
  <sheetFormatPr defaultColWidth="6.453125" defaultRowHeight="14.5" x14ac:dyDescent="0.35"/>
  <cols>
    <col min="1" max="1" width="17.54296875" style="179" customWidth="1"/>
    <col min="2" max="2" width="35.54296875" style="180" customWidth="1"/>
    <col min="3" max="3" width="40.54296875" style="181" customWidth="1"/>
    <col min="4" max="4" width="21.453125" style="182" customWidth="1"/>
    <col min="5" max="5" width="23.54296875" style="106" bestFit="1" customWidth="1"/>
    <col min="6" max="6" width="6.453125" style="106" bestFit="1" customWidth="1"/>
    <col min="7" max="7" width="12.81640625" style="106" bestFit="1" customWidth="1"/>
    <col min="8" max="254" width="6.453125" style="106"/>
    <col min="255" max="255" width="12.453125" style="106" customWidth="1"/>
    <col min="256" max="256" width="35.54296875" style="106" customWidth="1"/>
    <col min="257" max="257" width="40.54296875" style="106" customWidth="1"/>
    <col min="258" max="259" width="21.453125" style="106" customWidth="1"/>
    <col min="260" max="260" width="6.453125" style="106"/>
    <col min="261" max="261" width="11.453125" style="106" bestFit="1" customWidth="1"/>
    <col min="262" max="510" width="6.453125" style="106"/>
    <col min="511" max="511" width="12.453125" style="106" customWidth="1"/>
    <col min="512" max="512" width="35.54296875" style="106" customWidth="1"/>
    <col min="513" max="513" width="40.54296875" style="106" customWidth="1"/>
    <col min="514" max="515" width="21.453125" style="106" customWidth="1"/>
    <col min="516" max="516" width="6.453125" style="106"/>
    <col min="517" max="517" width="11.453125" style="106" bestFit="1" customWidth="1"/>
    <col min="518" max="766" width="6.453125" style="106"/>
    <col min="767" max="767" width="12.453125" style="106" customWidth="1"/>
    <col min="768" max="768" width="35.54296875" style="106" customWidth="1"/>
    <col min="769" max="769" width="40.54296875" style="106" customWidth="1"/>
    <col min="770" max="771" width="21.453125" style="106" customWidth="1"/>
    <col min="772" max="772" width="6.453125" style="106"/>
    <col min="773" max="773" width="11.453125" style="106" bestFit="1" customWidth="1"/>
    <col min="774" max="1022" width="6.453125" style="106"/>
    <col min="1023" max="1023" width="12.453125" style="106" customWidth="1"/>
    <col min="1024" max="1024" width="35.54296875" style="106" customWidth="1"/>
    <col min="1025" max="1025" width="40.54296875" style="106" customWidth="1"/>
    <col min="1026" max="1027" width="21.453125" style="106" customWidth="1"/>
    <col min="1028" max="1028" width="6.453125" style="106"/>
    <col min="1029" max="1029" width="11.453125" style="106" bestFit="1" customWidth="1"/>
    <col min="1030" max="1278" width="6.453125" style="106"/>
    <col min="1279" max="1279" width="12.453125" style="106" customWidth="1"/>
    <col min="1280" max="1280" width="35.54296875" style="106" customWidth="1"/>
    <col min="1281" max="1281" width="40.54296875" style="106" customWidth="1"/>
    <col min="1282" max="1283" width="21.453125" style="106" customWidth="1"/>
    <col min="1284" max="1284" width="6.453125" style="106"/>
    <col min="1285" max="1285" width="11.453125" style="106" bestFit="1" customWidth="1"/>
    <col min="1286" max="1534" width="6.453125" style="106"/>
    <col min="1535" max="1535" width="12.453125" style="106" customWidth="1"/>
    <col min="1536" max="1536" width="35.54296875" style="106" customWidth="1"/>
    <col min="1537" max="1537" width="40.54296875" style="106" customWidth="1"/>
    <col min="1538" max="1539" width="21.453125" style="106" customWidth="1"/>
    <col min="1540" max="1540" width="6.453125" style="106"/>
    <col min="1541" max="1541" width="11.453125" style="106" bestFit="1" customWidth="1"/>
    <col min="1542" max="1790" width="6.453125" style="106"/>
    <col min="1791" max="1791" width="12.453125" style="106" customWidth="1"/>
    <col min="1792" max="1792" width="35.54296875" style="106" customWidth="1"/>
    <col min="1793" max="1793" width="40.54296875" style="106" customWidth="1"/>
    <col min="1794" max="1795" width="21.453125" style="106" customWidth="1"/>
    <col min="1796" max="1796" width="6.453125" style="106"/>
    <col min="1797" max="1797" width="11.453125" style="106" bestFit="1" customWidth="1"/>
    <col min="1798" max="2046" width="6.453125" style="106"/>
    <col min="2047" max="2047" width="12.453125" style="106" customWidth="1"/>
    <col min="2048" max="2048" width="35.54296875" style="106" customWidth="1"/>
    <col min="2049" max="2049" width="40.54296875" style="106" customWidth="1"/>
    <col min="2050" max="2051" width="21.453125" style="106" customWidth="1"/>
    <col min="2052" max="2052" width="6.453125" style="106"/>
    <col min="2053" max="2053" width="11.453125" style="106" bestFit="1" customWidth="1"/>
    <col min="2054" max="2302" width="6.453125" style="106"/>
    <col min="2303" max="2303" width="12.453125" style="106" customWidth="1"/>
    <col min="2304" max="2304" width="35.54296875" style="106" customWidth="1"/>
    <col min="2305" max="2305" width="40.54296875" style="106" customWidth="1"/>
    <col min="2306" max="2307" width="21.453125" style="106" customWidth="1"/>
    <col min="2308" max="2308" width="6.453125" style="106"/>
    <col min="2309" max="2309" width="11.453125" style="106" bestFit="1" customWidth="1"/>
    <col min="2310" max="2558" width="6.453125" style="106"/>
    <col min="2559" max="2559" width="12.453125" style="106" customWidth="1"/>
    <col min="2560" max="2560" width="35.54296875" style="106" customWidth="1"/>
    <col min="2561" max="2561" width="40.54296875" style="106" customWidth="1"/>
    <col min="2562" max="2563" width="21.453125" style="106" customWidth="1"/>
    <col min="2564" max="2564" width="6.453125" style="106"/>
    <col min="2565" max="2565" width="11.453125" style="106" bestFit="1" customWidth="1"/>
    <col min="2566" max="2814" width="6.453125" style="106"/>
    <col min="2815" max="2815" width="12.453125" style="106" customWidth="1"/>
    <col min="2816" max="2816" width="35.54296875" style="106" customWidth="1"/>
    <col min="2817" max="2817" width="40.54296875" style="106" customWidth="1"/>
    <col min="2818" max="2819" width="21.453125" style="106" customWidth="1"/>
    <col min="2820" max="2820" width="6.453125" style="106"/>
    <col min="2821" max="2821" width="11.453125" style="106" bestFit="1" customWidth="1"/>
    <col min="2822" max="3070" width="6.453125" style="106"/>
    <col min="3071" max="3071" width="12.453125" style="106" customWidth="1"/>
    <col min="3072" max="3072" width="35.54296875" style="106" customWidth="1"/>
    <col min="3073" max="3073" width="40.54296875" style="106" customWidth="1"/>
    <col min="3074" max="3075" width="21.453125" style="106" customWidth="1"/>
    <col min="3076" max="3076" width="6.453125" style="106"/>
    <col min="3077" max="3077" width="11.453125" style="106" bestFit="1" customWidth="1"/>
    <col min="3078" max="3326" width="6.453125" style="106"/>
    <col min="3327" max="3327" width="12.453125" style="106" customWidth="1"/>
    <col min="3328" max="3328" width="35.54296875" style="106" customWidth="1"/>
    <col min="3329" max="3329" width="40.54296875" style="106" customWidth="1"/>
    <col min="3330" max="3331" width="21.453125" style="106" customWidth="1"/>
    <col min="3332" max="3332" width="6.453125" style="106"/>
    <col min="3333" max="3333" width="11.453125" style="106" bestFit="1" customWidth="1"/>
    <col min="3334" max="3582" width="6.453125" style="106"/>
    <col min="3583" max="3583" width="12.453125" style="106" customWidth="1"/>
    <col min="3584" max="3584" width="35.54296875" style="106" customWidth="1"/>
    <col min="3585" max="3585" width="40.54296875" style="106" customWidth="1"/>
    <col min="3586" max="3587" width="21.453125" style="106" customWidth="1"/>
    <col min="3588" max="3588" width="6.453125" style="106"/>
    <col min="3589" max="3589" width="11.453125" style="106" bestFit="1" customWidth="1"/>
    <col min="3590" max="3838" width="6.453125" style="106"/>
    <col min="3839" max="3839" width="12.453125" style="106" customWidth="1"/>
    <col min="3840" max="3840" width="35.54296875" style="106" customWidth="1"/>
    <col min="3841" max="3841" width="40.54296875" style="106" customWidth="1"/>
    <col min="3842" max="3843" width="21.453125" style="106" customWidth="1"/>
    <col min="3844" max="3844" width="6.453125" style="106"/>
    <col min="3845" max="3845" width="11.453125" style="106" bestFit="1" customWidth="1"/>
    <col min="3846" max="4094" width="6.453125" style="106"/>
    <col min="4095" max="4095" width="12.453125" style="106" customWidth="1"/>
    <col min="4096" max="4096" width="35.54296875" style="106" customWidth="1"/>
    <col min="4097" max="4097" width="40.54296875" style="106" customWidth="1"/>
    <col min="4098" max="4099" width="21.453125" style="106" customWidth="1"/>
    <col min="4100" max="4100" width="6.453125" style="106"/>
    <col min="4101" max="4101" width="11.453125" style="106" bestFit="1" customWidth="1"/>
    <col min="4102" max="4350" width="6.453125" style="106"/>
    <col min="4351" max="4351" width="12.453125" style="106" customWidth="1"/>
    <col min="4352" max="4352" width="35.54296875" style="106" customWidth="1"/>
    <col min="4353" max="4353" width="40.54296875" style="106" customWidth="1"/>
    <col min="4354" max="4355" width="21.453125" style="106" customWidth="1"/>
    <col min="4356" max="4356" width="6.453125" style="106"/>
    <col min="4357" max="4357" width="11.453125" style="106" bestFit="1" customWidth="1"/>
    <col min="4358" max="4606" width="6.453125" style="106"/>
    <col min="4607" max="4607" width="12.453125" style="106" customWidth="1"/>
    <col min="4608" max="4608" width="35.54296875" style="106" customWidth="1"/>
    <col min="4609" max="4609" width="40.54296875" style="106" customWidth="1"/>
    <col min="4610" max="4611" width="21.453125" style="106" customWidth="1"/>
    <col min="4612" max="4612" width="6.453125" style="106"/>
    <col min="4613" max="4613" width="11.453125" style="106" bestFit="1" customWidth="1"/>
    <col min="4614" max="4862" width="6.453125" style="106"/>
    <col min="4863" max="4863" width="12.453125" style="106" customWidth="1"/>
    <col min="4864" max="4864" width="35.54296875" style="106" customWidth="1"/>
    <col min="4865" max="4865" width="40.54296875" style="106" customWidth="1"/>
    <col min="4866" max="4867" width="21.453125" style="106" customWidth="1"/>
    <col min="4868" max="4868" width="6.453125" style="106"/>
    <col min="4869" max="4869" width="11.453125" style="106" bestFit="1" customWidth="1"/>
    <col min="4870" max="5118" width="6.453125" style="106"/>
    <col min="5119" max="5119" width="12.453125" style="106" customWidth="1"/>
    <col min="5120" max="5120" width="35.54296875" style="106" customWidth="1"/>
    <col min="5121" max="5121" width="40.54296875" style="106" customWidth="1"/>
    <col min="5122" max="5123" width="21.453125" style="106" customWidth="1"/>
    <col min="5124" max="5124" width="6.453125" style="106"/>
    <col min="5125" max="5125" width="11.453125" style="106" bestFit="1" customWidth="1"/>
    <col min="5126" max="5374" width="6.453125" style="106"/>
    <col min="5375" max="5375" width="12.453125" style="106" customWidth="1"/>
    <col min="5376" max="5376" width="35.54296875" style="106" customWidth="1"/>
    <col min="5377" max="5377" width="40.54296875" style="106" customWidth="1"/>
    <col min="5378" max="5379" width="21.453125" style="106" customWidth="1"/>
    <col min="5380" max="5380" width="6.453125" style="106"/>
    <col min="5381" max="5381" width="11.453125" style="106" bestFit="1" customWidth="1"/>
    <col min="5382" max="5630" width="6.453125" style="106"/>
    <col min="5631" max="5631" width="12.453125" style="106" customWidth="1"/>
    <col min="5632" max="5632" width="35.54296875" style="106" customWidth="1"/>
    <col min="5633" max="5633" width="40.54296875" style="106" customWidth="1"/>
    <col min="5634" max="5635" width="21.453125" style="106" customWidth="1"/>
    <col min="5636" max="5636" width="6.453125" style="106"/>
    <col min="5637" max="5637" width="11.453125" style="106" bestFit="1" customWidth="1"/>
    <col min="5638" max="5886" width="6.453125" style="106"/>
    <col min="5887" max="5887" width="12.453125" style="106" customWidth="1"/>
    <col min="5888" max="5888" width="35.54296875" style="106" customWidth="1"/>
    <col min="5889" max="5889" width="40.54296875" style="106" customWidth="1"/>
    <col min="5890" max="5891" width="21.453125" style="106" customWidth="1"/>
    <col min="5892" max="5892" width="6.453125" style="106"/>
    <col min="5893" max="5893" width="11.453125" style="106" bestFit="1" customWidth="1"/>
    <col min="5894" max="6142" width="6.453125" style="106"/>
    <col min="6143" max="6143" width="12.453125" style="106" customWidth="1"/>
    <col min="6144" max="6144" width="35.54296875" style="106" customWidth="1"/>
    <col min="6145" max="6145" width="40.54296875" style="106" customWidth="1"/>
    <col min="6146" max="6147" width="21.453125" style="106" customWidth="1"/>
    <col min="6148" max="6148" width="6.453125" style="106"/>
    <col min="6149" max="6149" width="11.453125" style="106" bestFit="1" customWidth="1"/>
    <col min="6150" max="6398" width="6.453125" style="106"/>
    <col min="6399" max="6399" width="12.453125" style="106" customWidth="1"/>
    <col min="6400" max="6400" width="35.54296875" style="106" customWidth="1"/>
    <col min="6401" max="6401" width="40.54296875" style="106" customWidth="1"/>
    <col min="6402" max="6403" width="21.453125" style="106" customWidth="1"/>
    <col min="6404" max="6404" width="6.453125" style="106"/>
    <col min="6405" max="6405" width="11.453125" style="106" bestFit="1" customWidth="1"/>
    <col min="6406" max="6654" width="6.453125" style="106"/>
    <col min="6655" max="6655" width="12.453125" style="106" customWidth="1"/>
    <col min="6656" max="6656" width="35.54296875" style="106" customWidth="1"/>
    <col min="6657" max="6657" width="40.54296875" style="106" customWidth="1"/>
    <col min="6658" max="6659" width="21.453125" style="106" customWidth="1"/>
    <col min="6660" max="6660" width="6.453125" style="106"/>
    <col min="6661" max="6661" width="11.453125" style="106" bestFit="1" customWidth="1"/>
    <col min="6662" max="6910" width="6.453125" style="106"/>
    <col min="6911" max="6911" width="12.453125" style="106" customWidth="1"/>
    <col min="6912" max="6912" width="35.54296875" style="106" customWidth="1"/>
    <col min="6913" max="6913" width="40.54296875" style="106" customWidth="1"/>
    <col min="6914" max="6915" width="21.453125" style="106" customWidth="1"/>
    <col min="6916" max="6916" width="6.453125" style="106"/>
    <col min="6917" max="6917" width="11.453125" style="106" bestFit="1" customWidth="1"/>
    <col min="6918" max="7166" width="6.453125" style="106"/>
    <col min="7167" max="7167" width="12.453125" style="106" customWidth="1"/>
    <col min="7168" max="7168" width="35.54296875" style="106" customWidth="1"/>
    <col min="7169" max="7169" width="40.54296875" style="106" customWidth="1"/>
    <col min="7170" max="7171" width="21.453125" style="106" customWidth="1"/>
    <col min="7172" max="7172" width="6.453125" style="106"/>
    <col min="7173" max="7173" width="11.453125" style="106" bestFit="1" customWidth="1"/>
    <col min="7174" max="7422" width="6.453125" style="106"/>
    <col min="7423" max="7423" width="12.453125" style="106" customWidth="1"/>
    <col min="7424" max="7424" width="35.54296875" style="106" customWidth="1"/>
    <col min="7425" max="7425" width="40.54296875" style="106" customWidth="1"/>
    <col min="7426" max="7427" width="21.453125" style="106" customWidth="1"/>
    <col min="7428" max="7428" width="6.453125" style="106"/>
    <col min="7429" max="7429" width="11.453125" style="106" bestFit="1" customWidth="1"/>
    <col min="7430" max="7678" width="6.453125" style="106"/>
    <col min="7679" max="7679" width="12.453125" style="106" customWidth="1"/>
    <col min="7680" max="7680" width="35.54296875" style="106" customWidth="1"/>
    <col min="7681" max="7681" width="40.54296875" style="106" customWidth="1"/>
    <col min="7682" max="7683" width="21.453125" style="106" customWidth="1"/>
    <col min="7684" max="7684" width="6.453125" style="106"/>
    <col min="7685" max="7685" width="11.453125" style="106" bestFit="1" customWidth="1"/>
    <col min="7686" max="7934" width="6.453125" style="106"/>
    <col min="7935" max="7935" width="12.453125" style="106" customWidth="1"/>
    <col min="7936" max="7936" width="35.54296875" style="106" customWidth="1"/>
    <col min="7937" max="7937" width="40.54296875" style="106" customWidth="1"/>
    <col min="7938" max="7939" width="21.453125" style="106" customWidth="1"/>
    <col min="7940" max="7940" width="6.453125" style="106"/>
    <col min="7941" max="7941" width="11.453125" style="106" bestFit="1" customWidth="1"/>
    <col min="7942" max="8190" width="6.453125" style="106"/>
    <col min="8191" max="8191" width="12.453125" style="106" customWidth="1"/>
    <col min="8192" max="8192" width="35.54296875" style="106" customWidth="1"/>
    <col min="8193" max="8193" width="40.54296875" style="106" customWidth="1"/>
    <col min="8194" max="8195" width="21.453125" style="106" customWidth="1"/>
    <col min="8196" max="8196" width="6.453125" style="106"/>
    <col min="8197" max="8197" width="11.453125" style="106" bestFit="1" customWidth="1"/>
    <col min="8198" max="8446" width="6.453125" style="106"/>
    <col min="8447" max="8447" width="12.453125" style="106" customWidth="1"/>
    <col min="8448" max="8448" width="35.54296875" style="106" customWidth="1"/>
    <col min="8449" max="8449" width="40.54296875" style="106" customWidth="1"/>
    <col min="8450" max="8451" width="21.453125" style="106" customWidth="1"/>
    <col min="8452" max="8452" width="6.453125" style="106"/>
    <col min="8453" max="8453" width="11.453125" style="106" bestFit="1" customWidth="1"/>
    <col min="8454" max="8702" width="6.453125" style="106"/>
    <col min="8703" max="8703" width="12.453125" style="106" customWidth="1"/>
    <col min="8704" max="8704" width="35.54296875" style="106" customWidth="1"/>
    <col min="8705" max="8705" width="40.54296875" style="106" customWidth="1"/>
    <col min="8706" max="8707" width="21.453125" style="106" customWidth="1"/>
    <col min="8708" max="8708" width="6.453125" style="106"/>
    <col min="8709" max="8709" width="11.453125" style="106" bestFit="1" customWidth="1"/>
    <col min="8710" max="8958" width="6.453125" style="106"/>
    <col min="8959" max="8959" width="12.453125" style="106" customWidth="1"/>
    <col min="8960" max="8960" width="35.54296875" style="106" customWidth="1"/>
    <col min="8961" max="8961" width="40.54296875" style="106" customWidth="1"/>
    <col min="8962" max="8963" width="21.453125" style="106" customWidth="1"/>
    <col min="8964" max="8964" width="6.453125" style="106"/>
    <col min="8965" max="8965" width="11.453125" style="106" bestFit="1" customWidth="1"/>
    <col min="8966" max="9214" width="6.453125" style="106"/>
    <col min="9215" max="9215" width="12.453125" style="106" customWidth="1"/>
    <col min="9216" max="9216" width="35.54296875" style="106" customWidth="1"/>
    <col min="9217" max="9217" width="40.54296875" style="106" customWidth="1"/>
    <col min="9218" max="9219" width="21.453125" style="106" customWidth="1"/>
    <col min="9220" max="9220" width="6.453125" style="106"/>
    <col min="9221" max="9221" width="11.453125" style="106" bestFit="1" customWidth="1"/>
    <col min="9222" max="9470" width="6.453125" style="106"/>
    <col min="9471" max="9471" width="12.453125" style="106" customWidth="1"/>
    <col min="9472" max="9472" width="35.54296875" style="106" customWidth="1"/>
    <col min="9473" max="9473" width="40.54296875" style="106" customWidth="1"/>
    <col min="9474" max="9475" width="21.453125" style="106" customWidth="1"/>
    <col min="9476" max="9476" width="6.453125" style="106"/>
    <col min="9477" max="9477" width="11.453125" style="106" bestFit="1" customWidth="1"/>
    <col min="9478" max="9726" width="6.453125" style="106"/>
    <col min="9727" max="9727" width="12.453125" style="106" customWidth="1"/>
    <col min="9728" max="9728" width="35.54296875" style="106" customWidth="1"/>
    <col min="9729" max="9729" width="40.54296875" style="106" customWidth="1"/>
    <col min="9730" max="9731" width="21.453125" style="106" customWidth="1"/>
    <col min="9732" max="9732" width="6.453125" style="106"/>
    <col min="9733" max="9733" width="11.453125" style="106" bestFit="1" customWidth="1"/>
    <col min="9734" max="9982" width="6.453125" style="106"/>
    <col min="9983" max="9983" width="12.453125" style="106" customWidth="1"/>
    <col min="9984" max="9984" width="35.54296875" style="106" customWidth="1"/>
    <col min="9985" max="9985" width="40.54296875" style="106" customWidth="1"/>
    <col min="9986" max="9987" width="21.453125" style="106" customWidth="1"/>
    <col min="9988" max="9988" width="6.453125" style="106"/>
    <col min="9989" max="9989" width="11.453125" style="106" bestFit="1" customWidth="1"/>
    <col min="9990" max="10238" width="6.453125" style="106"/>
    <col min="10239" max="10239" width="12.453125" style="106" customWidth="1"/>
    <col min="10240" max="10240" width="35.54296875" style="106" customWidth="1"/>
    <col min="10241" max="10241" width="40.54296875" style="106" customWidth="1"/>
    <col min="10242" max="10243" width="21.453125" style="106" customWidth="1"/>
    <col min="10244" max="10244" width="6.453125" style="106"/>
    <col min="10245" max="10245" width="11.453125" style="106" bestFit="1" customWidth="1"/>
    <col min="10246" max="10494" width="6.453125" style="106"/>
    <col min="10495" max="10495" width="12.453125" style="106" customWidth="1"/>
    <col min="10496" max="10496" width="35.54296875" style="106" customWidth="1"/>
    <col min="10497" max="10497" width="40.54296875" style="106" customWidth="1"/>
    <col min="10498" max="10499" width="21.453125" style="106" customWidth="1"/>
    <col min="10500" max="10500" width="6.453125" style="106"/>
    <col min="10501" max="10501" width="11.453125" style="106" bestFit="1" customWidth="1"/>
    <col min="10502" max="10750" width="6.453125" style="106"/>
    <col min="10751" max="10751" width="12.453125" style="106" customWidth="1"/>
    <col min="10752" max="10752" width="35.54296875" style="106" customWidth="1"/>
    <col min="10753" max="10753" width="40.54296875" style="106" customWidth="1"/>
    <col min="10754" max="10755" width="21.453125" style="106" customWidth="1"/>
    <col min="10756" max="10756" width="6.453125" style="106"/>
    <col min="10757" max="10757" width="11.453125" style="106" bestFit="1" customWidth="1"/>
    <col min="10758" max="11006" width="6.453125" style="106"/>
    <col min="11007" max="11007" width="12.453125" style="106" customWidth="1"/>
    <col min="11008" max="11008" width="35.54296875" style="106" customWidth="1"/>
    <col min="11009" max="11009" width="40.54296875" style="106" customWidth="1"/>
    <col min="11010" max="11011" width="21.453125" style="106" customWidth="1"/>
    <col min="11012" max="11012" width="6.453125" style="106"/>
    <col min="11013" max="11013" width="11.453125" style="106" bestFit="1" customWidth="1"/>
    <col min="11014" max="11262" width="6.453125" style="106"/>
    <col min="11263" max="11263" width="12.453125" style="106" customWidth="1"/>
    <col min="11264" max="11264" width="35.54296875" style="106" customWidth="1"/>
    <col min="11265" max="11265" width="40.54296875" style="106" customWidth="1"/>
    <col min="11266" max="11267" width="21.453125" style="106" customWidth="1"/>
    <col min="11268" max="11268" width="6.453125" style="106"/>
    <col min="11269" max="11269" width="11.453125" style="106" bestFit="1" customWidth="1"/>
    <col min="11270" max="11518" width="6.453125" style="106"/>
    <col min="11519" max="11519" width="12.453125" style="106" customWidth="1"/>
    <col min="11520" max="11520" width="35.54296875" style="106" customWidth="1"/>
    <col min="11521" max="11521" width="40.54296875" style="106" customWidth="1"/>
    <col min="11522" max="11523" width="21.453125" style="106" customWidth="1"/>
    <col min="11524" max="11524" width="6.453125" style="106"/>
    <col min="11525" max="11525" width="11.453125" style="106" bestFit="1" customWidth="1"/>
    <col min="11526" max="11774" width="6.453125" style="106"/>
    <col min="11775" max="11775" width="12.453125" style="106" customWidth="1"/>
    <col min="11776" max="11776" width="35.54296875" style="106" customWidth="1"/>
    <col min="11777" max="11777" width="40.54296875" style="106" customWidth="1"/>
    <col min="11778" max="11779" width="21.453125" style="106" customWidth="1"/>
    <col min="11780" max="11780" width="6.453125" style="106"/>
    <col min="11781" max="11781" width="11.453125" style="106" bestFit="1" customWidth="1"/>
    <col min="11782" max="12030" width="6.453125" style="106"/>
    <col min="12031" max="12031" width="12.453125" style="106" customWidth="1"/>
    <col min="12032" max="12032" width="35.54296875" style="106" customWidth="1"/>
    <col min="12033" max="12033" width="40.54296875" style="106" customWidth="1"/>
    <col min="12034" max="12035" width="21.453125" style="106" customWidth="1"/>
    <col min="12036" max="12036" width="6.453125" style="106"/>
    <col min="12037" max="12037" width="11.453125" style="106" bestFit="1" customWidth="1"/>
    <col min="12038" max="12286" width="6.453125" style="106"/>
    <col min="12287" max="12287" width="12.453125" style="106" customWidth="1"/>
    <col min="12288" max="12288" width="35.54296875" style="106" customWidth="1"/>
    <col min="12289" max="12289" width="40.54296875" style="106" customWidth="1"/>
    <col min="12290" max="12291" width="21.453125" style="106" customWidth="1"/>
    <col min="12292" max="12292" width="6.453125" style="106"/>
    <col min="12293" max="12293" width="11.453125" style="106" bestFit="1" customWidth="1"/>
    <col min="12294" max="12542" width="6.453125" style="106"/>
    <col min="12543" max="12543" width="12.453125" style="106" customWidth="1"/>
    <col min="12544" max="12544" width="35.54296875" style="106" customWidth="1"/>
    <col min="12545" max="12545" width="40.54296875" style="106" customWidth="1"/>
    <col min="12546" max="12547" width="21.453125" style="106" customWidth="1"/>
    <col min="12548" max="12548" width="6.453125" style="106"/>
    <col min="12549" max="12549" width="11.453125" style="106" bestFit="1" customWidth="1"/>
    <col min="12550" max="12798" width="6.453125" style="106"/>
    <col min="12799" max="12799" width="12.453125" style="106" customWidth="1"/>
    <col min="12800" max="12800" width="35.54296875" style="106" customWidth="1"/>
    <col min="12801" max="12801" width="40.54296875" style="106" customWidth="1"/>
    <col min="12802" max="12803" width="21.453125" style="106" customWidth="1"/>
    <col min="12804" max="12804" width="6.453125" style="106"/>
    <col min="12805" max="12805" width="11.453125" style="106" bestFit="1" customWidth="1"/>
    <col min="12806" max="13054" width="6.453125" style="106"/>
    <col min="13055" max="13055" width="12.453125" style="106" customWidth="1"/>
    <col min="13056" max="13056" width="35.54296875" style="106" customWidth="1"/>
    <col min="13057" max="13057" width="40.54296875" style="106" customWidth="1"/>
    <col min="13058" max="13059" width="21.453125" style="106" customWidth="1"/>
    <col min="13060" max="13060" width="6.453125" style="106"/>
    <col min="13061" max="13061" width="11.453125" style="106" bestFit="1" customWidth="1"/>
    <col min="13062" max="13310" width="6.453125" style="106"/>
    <col min="13311" max="13311" width="12.453125" style="106" customWidth="1"/>
    <col min="13312" max="13312" width="35.54296875" style="106" customWidth="1"/>
    <col min="13313" max="13313" width="40.54296875" style="106" customWidth="1"/>
    <col min="13314" max="13315" width="21.453125" style="106" customWidth="1"/>
    <col min="13316" max="13316" width="6.453125" style="106"/>
    <col min="13317" max="13317" width="11.453125" style="106" bestFit="1" customWidth="1"/>
    <col min="13318" max="13566" width="6.453125" style="106"/>
    <col min="13567" max="13567" width="12.453125" style="106" customWidth="1"/>
    <col min="13568" max="13568" width="35.54296875" style="106" customWidth="1"/>
    <col min="13569" max="13569" width="40.54296875" style="106" customWidth="1"/>
    <col min="13570" max="13571" width="21.453125" style="106" customWidth="1"/>
    <col min="13572" max="13572" width="6.453125" style="106"/>
    <col min="13573" max="13573" width="11.453125" style="106" bestFit="1" customWidth="1"/>
    <col min="13574" max="13822" width="6.453125" style="106"/>
    <col min="13823" max="13823" width="12.453125" style="106" customWidth="1"/>
    <col min="13824" max="13824" width="35.54296875" style="106" customWidth="1"/>
    <col min="13825" max="13825" width="40.54296875" style="106" customWidth="1"/>
    <col min="13826" max="13827" width="21.453125" style="106" customWidth="1"/>
    <col min="13828" max="13828" width="6.453125" style="106"/>
    <col min="13829" max="13829" width="11.453125" style="106" bestFit="1" customWidth="1"/>
    <col min="13830" max="14078" width="6.453125" style="106"/>
    <col min="14079" max="14079" width="12.453125" style="106" customWidth="1"/>
    <col min="14080" max="14080" width="35.54296875" style="106" customWidth="1"/>
    <col min="14081" max="14081" width="40.54296875" style="106" customWidth="1"/>
    <col min="14082" max="14083" width="21.453125" style="106" customWidth="1"/>
    <col min="14084" max="14084" width="6.453125" style="106"/>
    <col min="14085" max="14085" width="11.453125" style="106" bestFit="1" customWidth="1"/>
    <col min="14086" max="14334" width="6.453125" style="106"/>
    <col min="14335" max="14335" width="12.453125" style="106" customWidth="1"/>
    <col min="14336" max="14336" width="35.54296875" style="106" customWidth="1"/>
    <col min="14337" max="14337" width="40.54296875" style="106" customWidth="1"/>
    <col min="14338" max="14339" width="21.453125" style="106" customWidth="1"/>
    <col min="14340" max="14340" width="6.453125" style="106"/>
    <col min="14341" max="14341" width="11.453125" style="106" bestFit="1" customWidth="1"/>
    <col min="14342" max="14590" width="6.453125" style="106"/>
    <col min="14591" max="14591" width="12.453125" style="106" customWidth="1"/>
    <col min="14592" max="14592" width="35.54296875" style="106" customWidth="1"/>
    <col min="14593" max="14593" width="40.54296875" style="106" customWidth="1"/>
    <col min="14594" max="14595" width="21.453125" style="106" customWidth="1"/>
    <col min="14596" max="14596" width="6.453125" style="106"/>
    <col min="14597" max="14597" width="11.453125" style="106" bestFit="1" customWidth="1"/>
    <col min="14598" max="14846" width="6.453125" style="106"/>
    <col min="14847" max="14847" width="12.453125" style="106" customWidth="1"/>
    <col min="14848" max="14848" width="35.54296875" style="106" customWidth="1"/>
    <col min="14849" max="14849" width="40.54296875" style="106" customWidth="1"/>
    <col min="14850" max="14851" width="21.453125" style="106" customWidth="1"/>
    <col min="14852" max="14852" width="6.453125" style="106"/>
    <col min="14853" max="14853" width="11.453125" style="106" bestFit="1" customWidth="1"/>
    <col min="14854" max="15102" width="6.453125" style="106"/>
    <col min="15103" max="15103" width="12.453125" style="106" customWidth="1"/>
    <col min="15104" max="15104" width="35.54296875" style="106" customWidth="1"/>
    <col min="15105" max="15105" width="40.54296875" style="106" customWidth="1"/>
    <col min="15106" max="15107" width="21.453125" style="106" customWidth="1"/>
    <col min="15108" max="15108" width="6.453125" style="106"/>
    <col min="15109" max="15109" width="11.453125" style="106" bestFit="1" customWidth="1"/>
    <col min="15110" max="15358" width="6.453125" style="106"/>
    <col min="15359" max="15359" width="12.453125" style="106" customWidth="1"/>
    <col min="15360" max="15360" width="35.54296875" style="106" customWidth="1"/>
    <col min="15361" max="15361" width="40.54296875" style="106" customWidth="1"/>
    <col min="15362" max="15363" width="21.453125" style="106" customWidth="1"/>
    <col min="15364" max="15364" width="6.453125" style="106"/>
    <col min="15365" max="15365" width="11.453125" style="106" bestFit="1" customWidth="1"/>
    <col min="15366" max="15614" width="6.453125" style="106"/>
    <col min="15615" max="15615" width="12.453125" style="106" customWidth="1"/>
    <col min="15616" max="15616" width="35.54296875" style="106" customWidth="1"/>
    <col min="15617" max="15617" width="40.54296875" style="106" customWidth="1"/>
    <col min="15618" max="15619" width="21.453125" style="106" customWidth="1"/>
    <col min="15620" max="15620" width="6.453125" style="106"/>
    <col min="15621" max="15621" width="11.453125" style="106" bestFit="1" customWidth="1"/>
    <col min="15622" max="15870" width="6.453125" style="106"/>
    <col min="15871" max="15871" width="12.453125" style="106" customWidth="1"/>
    <col min="15872" max="15872" width="35.54296875" style="106" customWidth="1"/>
    <col min="15873" max="15873" width="40.54296875" style="106" customWidth="1"/>
    <col min="15874" max="15875" width="21.453125" style="106" customWidth="1"/>
    <col min="15876" max="15876" width="6.453125" style="106"/>
    <col min="15877" max="15877" width="11.453125" style="106" bestFit="1" customWidth="1"/>
    <col min="15878" max="16126" width="6.453125" style="106"/>
    <col min="16127" max="16127" width="12.453125" style="106" customWidth="1"/>
    <col min="16128" max="16128" width="35.54296875" style="106" customWidth="1"/>
    <col min="16129" max="16129" width="40.54296875" style="106" customWidth="1"/>
    <col min="16130" max="16131" width="21.453125" style="106" customWidth="1"/>
    <col min="16132" max="16132" width="6.453125" style="106"/>
    <col min="16133" max="16133" width="11.453125" style="106" bestFit="1" customWidth="1"/>
    <col min="16134" max="16384" width="6.453125" style="106"/>
  </cols>
  <sheetData>
    <row r="1" spans="1:7" ht="17.899999999999999" customHeight="1" x14ac:dyDescent="0.35">
      <c r="A1" s="101" t="s">
        <v>179</v>
      </c>
      <c r="B1" s="102"/>
      <c r="C1" s="103"/>
      <c r="D1" s="104"/>
      <c r="E1" s="105"/>
    </row>
    <row r="2" spans="1:7" ht="17.899999999999999" customHeight="1" x14ac:dyDescent="0.35">
      <c r="A2" s="101" t="s">
        <v>180</v>
      </c>
      <c r="B2" s="103" t="s">
        <v>222</v>
      </c>
      <c r="C2" s="237" t="s">
        <v>198</v>
      </c>
      <c r="D2" s="237"/>
      <c r="E2" s="107"/>
    </row>
    <row r="3" spans="1:7" ht="33.75" customHeight="1" x14ac:dyDescent="0.35">
      <c r="A3" s="184" t="s">
        <v>197</v>
      </c>
      <c r="B3" s="185"/>
      <c r="C3" s="101"/>
      <c r="D3" s="101"/>
      <c r="E3" s="107"/>
    </row>
    <row r="4" spans="1:7" ht="17.899999999999999" customHeight="1" x14ac:dyDescent="0.35">
      <c r="A4" s="101"/>
      <c r="B4" s="108"/>
      <c r="C4" s="108"/>
      <c r="D4" s="108"/>
      <c r="E4" s="107"/>
    </row>
    <row r="5" spans="1:7" ht="17.899999999999999" customHeight="1" x14ac:dyDescent="0.35">
      <c r="A5" s="238" t="s">
        <v>199</v>
      </c>
      <c r="B5" s="239"/>
      <c r="C5" s="239"/>
      <c r="D5" s="239"/>
      <c r="E5" s="107"/>
    </row>
    <row r="6" spans="1:7" ht="17.899999999999999" customHeight="1" thickBot="1" x14ac:dyDescent="0.4">
      <c r="A6" s="109"/>
      <c r="B6" s="110"/>
      <c r="C6" s="111"/>
      <c r="D6" s="112"/>
      <c r="E6" s="113"/>
    </row>
    <row r="7" spans="1:7" ht="27.65" customHeight="1" thickBot="1" x14ac:dyDescent="0.4">
      <c r="A7" s="114" t="s">
        <v>181</v>
      </c>
      <c r="B7" s="240" t="s">
        <v>182</v>
      </c>
      <c r="C7" s="241"/>
      <c r="D7" s="242"/>
      <c r="E7" s="115" t="s">
        <v>183</v>
      </c>
    </row>
    <row r="8" spans="1:7" s="119" customFormat="1" x14ac:dyDescent="0.35">
      <c r="A8" s="116"/>
      <c r="B8" s="243"/>
      <c r="C8" s="244"/>
      <c r="D8" s="245"/>
      <c r="E8" s="117"/>
      <c r="F8" s="118"/>
    </row>
    <row r="9" spans="1:7" s="119" customFormat="1" ht="18" customHeight="1" x14ac:dyDescent="0.35">
      <c r="A9" s="120">
        <v>1</v>
      </c>
      <c r="B9" s="232" t="s">
        <v>144</v>
      </c>
      <c r="C9" s="233"/>
      <c r="D9" s="234"/>
      <c r="E9" s="121">
        <f>'RSAP DEV'!Q16</f>
        <v>0</v>
      </c>
      <c r="F9" s="118"/>
    </row>
    <row r="10" spans="1:7" s="119" customFormat="1" x14ac:dyDescent="0.35">
      <c r="A10" s="120"/>
      <c r="B10" s="232"/>
      <c r="C10" s="233"/>
      <c r="D10" s="234"/>
      <c r="E10" s="121"/>
      <c r="F10" s="118"/>
    </row>
    <row r="11" spans="1:7" s="119" customFormat="1" ht="18" customHeight="1" x14ac:dyDescent="0.35">
      <c r="A11" s="120">
        <v>2</v>
      </c>
      <c r="B11" s="232" t="s">
        <v>145</v>
      </c>
      <c r="C11" s="233"/>
      <c r="D11" s="234"/>
      <c r="E11" s="121">
        <f>'RSAS DEV'!M31</f>
        <v>0</v>
      </c>
      <c r="F11" s="118"/>
    </row>
    <row r="12" spans="1:7" s="119" customFormat="1" x14ac:dyDescent="0.35">
      <c r="A12" s="120"/>
      <c r="B12" s="232"/>
      <c r="C12" s="233"/>
      <c r="D12" s="234"/>
      <c r="E12" s="121"/>
      <c r="F12" s="118"/>
    </row>
    <row r="13" spans="1:7" s="119" customFormat="1" x14ac:dyDescent="0.35">
      <c r="A13" s="120">
        <v>3</v>
      </c>
      <c r="B13" s="232" t="s">
        <v>146</v>
      </c>
      <c r="C13" s="233"/>
      <c r="D13" s="234"/>
      <c r="E13" s="121">
        <f>' RSDC DEV'!M31</f>
        <v>0</v>
      </c>
      <c r="F13" s="118"/>
      <c r="G13" s="122"/>
    </row>
    <row r="14" spans="1:7" s="119" customFormat="1" x14ac:dyDescent="0.35">
      <c r="A14" s="120"/>
      <c r="B14" s="123"/>
      <c r="C14" s="124"/>
      <c r="D14" s="125"/>
      <c r="E14" s="121"/>
      <c r="F14" s="118"/>
    </row>
    <row r="15" spans="1:7" s="119" customFormat="1" x14ac:dyDescent="0.35">
      <c r="A15" s="120">
        <v>4</v>
      </c>
      <c r="B15" s="232" t="s">
        <v>147</v>
      </c>
      <c r="C15" s="233"/>
      <c r="D15" s="126"/>
      <c r="E15" s="121">
        <f>'RSI DEV'!M58</f>
        <v>0</v>
      </c>
      <c r="F15" s="118"/>
      <c r="G15" s="122"/>
    </row>
    <row r="16" spans="1:7" s="119" customFormat="1" ht="15" thickBot="1" x14ac:dyDescent="0.4">
      <c r="A16" s="120"/>
      <c r="B16" s="123"/>
      <c r="C16" s="127"/>
      <c r="D16" s="128"/>
      <c r="E16" s="183"/>
      <c r="F16" s="118"/>
    </row>
    <row r="17" spans="1:5" s="119" customFormat="1" ht="30.75" customHeight="1" x14ac:dyDescent="0.35">
      <c r="A17" s="129"/>
      <c r="B17" s="130" t="s">
        <v>57</v>
      </c>
      <c r="C17" s="131"/>
      <c r="D17" s="132"/>
      <c r="E17" s="133">
        <f>SUM(E8:E16)</f>
        <v>0</v>
      </c>
    </row>
    <row r="18" spans="1:5" s="119" customFormat="1" ht="47.25" hidden="1" customHeight="1" x14ac:dyDescent="0.35">
      <c r="A18" s="134" t="s">
        <v>184</v>
      </c>
      <c r="B18" s="135" t="s">
        <v>185</v>
      </c>
      <c r="C18" s="136"/>
      <c r="D18" s="137">
        <f>D17*E18</f>
        <v>0</v>
      </c>
      <c r="E18" s="138"/>
    </row>
    <row r="19" spans="1:5" s="119" customFormat="1" ht="30" hidden="1" customHeight="1" thickBot="1" x14ac:dyDescent="0.4">
      <c r="A19" s="139"/>
      <c r="B19" s="140" t="s">
        <v>186</v>
      </c>
      <c r="C19" s="141"/>
      <c r="D19" s="142">
        <f>SUM(D17:D18)</f>
        <v>0</v>
      </c>
      <c r="E19" s="143"/>
    </row>
    <row r="20" spans="1:5" s="119" customFormat="1" ht="27.75" customHeight="1" thickBot="1" x14ac:dyDescent="0.4">
      <c r="A20" s="144" t="s">
        <v>184</v>
      </c>
      <c r="B20" s="145" t="s">
        <v>187</v>
      </c>
      <c r="C20" s="146"/>
      <c r="D20" s="147"/>
      <c r="E20" s="148">
        <f>E17*15%</f>
        <v>0</v>
      </c>
    </row>
    <row r="21" spans="1:5" s="154" customFormat="1" ht="25.5" customHeight="1" thickBot="1" x14ac:dyDescent="0.4">
      <c r="A21" s="149"/>
      <c r="B21" s="150" t="s">
        <v>188</v>
      </c>
      <c r="C21" s="151"/>
      <c r="D21" s="152"/>
      <c r="E21" s="153">
        <f>SUM(E17:E20)</f>
        <v>0</v>
      </c>
    </row>
    <row r="22" spans="1:5" s="154" customFormat="1" ht="25.5" customHeight="1" x14ac:dyDescent="0.35">
      <c r="A22" s="155"/>
      <c r="B22" s="235"/>
      <c r="C22" s="236"/>
      <c r="D22" s="156"/>
      <c r="E22" s="157"/>
    </row>
    <row r="23" spans="1:5" s="154" customFormat="1" ht="25.5" customHeight="1" x14ac:dyDescent="0.35">
      <c r="A23" s="155"/>
      <c r="B23" s="158"/>
      <c r="C23" s="159"/>
      <c r="D23" s="156"/>
      <c r="E23" s="160"/>
    </row>
    <row r="24" spans="1:5" s="119" customFormat="1" ht="19.5" customHeight="1" x14ac:dyDescent="0.35">
      <c r="A24" s="161"/>
      <c r="B24" s="158"/>
      <c r="C24" s="162"/>
      <c r="D24" s="163"/>
      <c r="E24" s="160"/>
    </row>
    <row r="25" spans="1:5" s="169" customFormat="1" ht="9.75" customHeight="1" x14ac:dyDescent="0.35">
      <c r="A25" s="164" t="s">
        <v>189</v>
      </c>
      <c r="B25" s="165"/>
      <c r="C25" s="166" t="s">
        <v>190</v>
      </c>
      <c r="D25" s="167"/>
      <c r="E25" s="168"/>
    </row>
    <row r="26" spans="1:5" s="119" customFormat="1" ht="25.4" customHeight="1" x14ac:dyDescent="0.35">
      <c r="A26" s="170" t="s">
        <v>191</v>
      </c>
      <c r="B26" s="171"/>
      <c r="C26" s="172" t="s">
        <v>192</v>
      </c>
      <c r="D26" s="163"/>
      <c r="E26" s="173"/>
    </row>
    <row r="27" spans="1:5" s="119" customFormat="1" ht="21" customHeight="1" x14ac:dyDescent="0.35">
      <c r="A27" s="170"/>
      <c r="B27" s="171"/>
      <c r="C27" s="172"/>
      <c r="D27" s="163"/>
      <c r="E27" s="173"/>
    </row>
    <row r="28" spans="1:5" s="169" customFormat="1" ht="25.4" customHeight="1" x14ac:dyDescent="0.35">
      <c r="A28" s="164" t="s">
        <v>193</v>
      </c>
      <c r="B28" s="165"/>
      <c r="C28" s="166" t="s">
        <v>194</v>
      </c>
      <c r="D28" s="167"/>
      <c r="E28" s="168"/>
    </row>
    <row r="29" spans="1:5" s="119" customFormat="1" ht="25.4" customHeight="1" x14ac:dyDescent="0.35">
      <c r="A29" s="174" t="s">
        <v>195</v>
      </c>
      <c r="B29" s="175"/>
      <c r="C29" s="176" t="s">
        <v>196</v>
      </c>
      <c r="D29" s="177"/>
      <c r="E29" s="178"/>
    </row>
  </sheetData>
  <mergeCells count="11">
    <mergeCell ref="C2:D2"/>
    <mergeCell ref="A5:D5"/>
    <mergeCell ref="B7:D7"/>
    <mergeCell ref="B8:D8"/>
    <mergeCell ref="B9:D9"/>
    <mergeCell ref="B10:D10"/>
    <mergeCell ref="B22:C22"/>
    <mergeCell ref="B11:D11"/>
    <mergeCell ref="B12:D12"/>
    <mergeCell ref="B13:D13"/>
    <mergeCell ref="B15:C15"/>
  </mergeCells>
  <printOptions horizontalCentered="1"/>
  <pageMargins left="0.19685039370078741" right="0.19685039370078741" top="0.31496062992125984" bottom="0.31496062992125984" header="0.11811023622047245" footer="0.11811023622047245"/>
  <pageSetup paperSize="9" scale="72" orientation="portrait" useFirstPageNumber="1" r:id="rId1"/>
  <headerFooter alignWithMargins="0">
    <oddHeader>&amp;L&amp;"Arial,Bold"&amp;8
ESKOM HOLDINGS SOC LIMITED
PROJECT TITLE: CONSTRUCTION CONTRACTOR PANEL - NATIONAL CONTRACT
&amp;R&amp;"Arial,Bold"&amp;8CONTRACT NO.  : XXX</oddHeader>
    <oddFooter>&amp;CPage &amp;P&amp;L&amp;1#&amp;"Calibri"&amp;10 Sensitivity: Secret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145"/>
  <sheetViews>
    <sheetView topLeftCell="A3" zoomScale="80" zoomScaleNormal="80" workbookViewId="0">
      <selection activeCell="D14" sqref="D14"/>
    </sheetView>
  </sheetViews>
  <sheetFormatPr defaultRowHeight="14.5" x14ac:dyDescent="0.35"/>
  <cols>
    <col min="1" max="1" width="9.26953125" style="7"/>
    <col min="2" max="2" width="38.7265625" customWidth="1"/>
    <col min="3" max="3" width="65.26953125" customWidth="1"/>
    <col min="4" max="5" width="17.7265625" style="9" customWidth="1"/>
    <col min="6" max="6" width="31.26953125" customWidth="1"/>
    <col min="7" max="7" width="22.26953125" customWidth="1"/>
    <col min="8" max="8" width="21" customWidth="1"/>
    <col min="9" max="9" width="23" customWidth="1"/>
    <col min="10" max="10" width="20.26953125" customWidth="1"/>
    <col min="13" max="14" width="9.26953125"/>
    <col min="16" max="16" width="12" bestFit="1" customWidth="1"/>
    <col min="17" max="17" width="12.7265625" bestFit="1" customWidth="1"/>
  </cols>
  <sheetData>
    <row r="1" spans="1:17" ht="21.5" thickBot="1" x14ac:dyDescent="0.4">
      <c r="A1" s="255" t="s">
        <v>152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21.5" thickBot="1" x14ac:dyDescent="0.4">
      <c r="A2" s="5"/>
      <c r="B2" s="1"/>
      <c r="C2" s="1"/>
      <c r="D2" s="1"/>
      <c r="E2" s="1"/>
      <c r="F2" s="257" t="s">
        <v>1</v>
      </c>
      <c r="G2" s="257"/>
      <c r="H2" s="257"/>
      <c r="I2" s="257"/>
      <c r="J2" s="257"/>
      <c r="K2" s="258" t="s">
        <v>2</v>
      </c>
      <c r="L2" s="258"/>
      <c r="M2" s="258"/>
      <c r="N2" s="258"/>
      <c r="O2" s="258"/>
      <c r="P2" s="258"/>
      <c r="Q2" s="6"/>
    </row>
    <row r="3" spans="1:17" ht="87" x14ac:dyDescent="0.35">
      <c r="A3" s="2" t="s">
        <v>3</v>
      </c>
      <c r="B3" s="2" t="s">
        <v>4</v>
      </c>
      <c r="C3" s="2" t="s">
        <v>5</v>
      </c>
      <c r="D3" s="3" t="s">
        <v>6</v>
      </c>
      <c r="E3" s="3" t="s">
        <v>7</v>
      </c>
      <c r="F3" s="2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9</v>
      </c>
      <c r="L3" s="3" t="s">
        <v>10</v>
      </c>
      <c r="M3" s="3" t="s">
        <v>13</v>
      </c>
      <c r="N3" s="3" t="s">
        <v>14</v>
      </c>
      <c r="O3" s="3" t="s">
        <v>11</v>
      </c>
      <c r="P3" s="3" t="s">
        <v>12</v>
      </c>
      <c r="Q3" s="4" t="s">
        <v>15</v>
      </c>
    </row>
    <row r="4" spans="1:17" ht="18.5" x14ac:dyDescent="0.35">
      <c r="A4" s="256" t="s">
        <v>140</v>
      </c>
      <c r="B4" s="256"/>
      <c r="C4" s="256"/>
      <c r="D4" s="256"/>
      <c r="E4" s="256"/>
      <c r="F4" s="256"/>
      <c r="G4" s="256"/>
      <c r="H4" s="256"/>
      <c r="I4" s="256"/>
      <c r="J4" s="256"/>
      <c r="K4" s="259"/>
      <c r="L4" s="259"/>
      <c r="M4" s="259"/>
      <c r="N4" s="259"/>
      <c r="O4" s="259"/>
      <c r="P4" s="259"/>
      <c r="Q4" s="64"/>
    </row>
    <row r="5" spans="1:17" x14ac:dyDescent="0.35">
      <c r="A5" s="260">
        <v>1</v>
      </c>
      <c r="B5" s="254" t="s">
        <v>154</v>
      </c>
      <c r="C5" s="27" t="s">
        <v>16</v>
      </c>
      <c r="D5" s="56">
        <v>600</v>
      </c>
      <c r="E5" s="56" t="s">
        <v>17</v>
      </c>
      <c r="F5" s="27"/>
      <c r="G5" s="27"/>
      <c r="H5" s="27"/>
      <c r="I5" s="27"/>
      <c r="J5" s="10">
        <f>D5*G5*H5*I5</f>
        <v>0</v>
      </c>
      <c r="K5" s="27"/>
      <c r="L5" s="27"/>
      <c r="M5" s="27"/>
      <c r="N5" s="27"/>
      <c r="O5" s="27"/>
      <c r="P5" s="10">
        <f t="shared" ref="P5" si="0">D4*K5*L5*N5*O5</f>
        <v>0</v>
      </c>
      <c r="Q5" s="57">
        <f>P5+J5</f>
        <v>0</v>
      </c>
    </row>
    <row r="6" spans="1:17" x14ac:dyDescent="0.35">
      <c r="A6" s="260"/>
      <c r="B6" s="254"/>
      <c r="C6" s="27" t="s">
        <v>18</v>
      </c>
      <c r="D6" s="56">
        <v>500</v>
      </c>
      <c r="E6" s="75" t="s">
        <v>19</v>
      </c>
      <c r="F6" s="27"/>
      <c r="G6" s="27"/>
      <c r="H6" s="27"/>
      <c r="I6" s="27"/>
      <c r="J6" s="10">
        <f t="shared" ref="J6:J15" si="1">D6*G6*H6*I6</f>
        <v>0</v>
      </c>
      <c r="K6" s="27"/>
      <c r="L6" s="27"/>
      <c r="M6" s="27"/>
      <c r="N6" s="27"/>
      <c r="O6" s="27"/>
      <c r="P6" s="10">
        <f t="shared" ref="P6:P15" si="2">D5*K6*L6*N6*O6</f>
        <v>0</v>
      </c>
      <c r="Q6" s="57">
        <f t="shared" ref="Q6:Q15" si="3">P6+J6</f>
        <v>0</v>
      </c>
    </row>
    <row r="7" spans="1:17" x14ac:dyDescent="0.35">
      <c r="A7" s="260"/>
      <c r="B7" s="254"/>
      <c r="C7" s="27" t="s">
        <v>20</v>
      </c>
      <c r="D7" s="56">
        <v>500</v>
      </c>
      <c r="E7" s="75" t="s">
        <v>19</v>
      </c>
      <c r="F7" s="27"/>
      <c r="G7" s="27"/>
      <c r="H7" s="27"/>
      <c r="I7" s="27"/>
      <c r="J7" s="10">
        <f t="shared" si="1"/>
        <v>0</v>
      </c>
      <c r="K7" s="27"/>
      <c r="L7" s="27"/>
      <c r="M7" s="27"/>
      <c r="N7" s="27"/>
      <c r="O7" s="27"/>
      <c r="P7" s="10">
        <f t="shared" si="2"/>
        <v>0</v>
      </c>
      <c r="Q7" s="57">
        <f t="shared" si="3"/>
        <v>0</v>
      </c>
    </row>
    <row r="8" spans="1:17" x14ac:dyDescent="0.35">
      <c r="A8" s="260"/>
      <c r="B8" s="254"/>
      <c r="C8" s="27" t="s">
        <v>21</v>
      </c>
      <c r="D8" s="56">
        <v>500</v>
      </c>
      <c r="E8" s="56" t="s">
        <v>22</v>
      </c>
      <c r="F8" s="27"/>
      <c r="G8" s="27"/>
      <c r="H8" s="27"/>
      <c r="I8" s="27"/>
      <c r="J8" s="10">
        <f t="shared" si="1"/>
        <v>0</v>
      </c>
      <c r="K8" s="27"/>
      <c r="L8" s="27"/>
      <c r="M8" s="27"/>
      <c r="N8" s="27"/>
      <c r="O8" s="27"/>
      <c r="P8" s="10">
        <f t="shared" si="2"/>
        <v>0</v>
      </c>
      <c r="Q8" s="57">
        <f t="shared" si="3"/>
        <v>0</v>
      </c>
    </row>
    <row r="9" spans="1:17" x14ac:dyDescent="0.35">
      <c r="A9" s="260"/>
      <c r="B9" s="254"/>
      <c r="C9" s="27" t="s">
        <v>23</v>
      </c>
      <c r="D9" s="56">
        <v>500</v>
      </c>
      <c r="E9" s="56" t="s">
        <v>22</v>
      </c>
      <c r="F9" s="27"/>
      <c r="G9" s="27"/>
      <c r="H9" s="27"/>
      <c r="I9" s="27"/>
      <c r="J9" s="10">
        <f t="shared" si="1"/>
        <v>0</v>
      </c>
      <c r="K9" s="27"/>
      <c r="L9" s="27"/>
      <c r="M9" s="27"/>
      <c r="N9" s="27"/>
      <c r="O9" s="27"/>
      <c r="P9" s="10">
        <f t="shared" si="2"/>
        <v>0</v>
      </c>
      <c r="Q9" s="57">
        <f t="shared" si="3"/>
        <v>0</v>
      </c>
    </row>
    <row r="10" spans="1:17" ht="79.150000000000006" customHeight="1" x14ac:dyDescent="0.35">
      <c r="A10" s="56">
        <v>2</v>
      </c>
      <c r="B10" s="88" t="s">
        <v>175</v>
      </c>
      <c r="C10" s="77" t="s">
        <v>25</v>
      </c>
      <c r="D10" s="72">
        <v>9</v>
      </c>
      <c r="E10" s="56" t="s">
        <v>24</v>
      </c>
      <c r="F10" s="27"/>
      <c r="G10" s="27"/>
      <c r="H10" s="27"/>
      <c r="I10" s="27"/>
      <c r="J10" s="10">
        <f t="shared" si="1"/>
        <v>0</v>
      </c>
      <c r="K10" s="27"/>
      <c r="L10" s="27"/>
      <c r="M10" s="27"/>
      <c r="N10" s="27"/>
      <c r="O10" s="27"/>
      <c r="P10" s="10">
        <f t="shared" si="2"/>
        <v>0</v>
      </c>
      <c r="Q10" s="57">
        <f t="shared" si="3"/>
        <v>0</v>
      </c>
    </row>
    <row r="11" spans="1:17" ht="62.5" customHeight="1" x14ac:dyDescent="0.35">
      <c r="A11" s="250">
        <v>3</v>
      </c>
      <c r="B11" s="252" t="s">
        <v>174</v>
      </c>
      <c r="C11" s="100" t="s">
        <v>178</v>
      </c>
      <c r="D11" s="72">
        <v>3</v>
      </c>
      <c r="E11" s="56" t="s">
        <v>24</v>
      </c>
      <c r="F11" s="27"/>
      <c r="G11" s="27"/>
      <c r="H11" s="27"/>
      <c r="I11" s="27"/>
      <c r="J11" s="10">
        <f t="shared" si="1"/>
        <v>0</v>
      </c>
      <c r="K11" s="27"/>
      <c r="L11" s="27"/>
      <c r="M11" s="27"/>
      <c r="N11" s="27"/>
      <c r="O11" s="27"/>
      <c r="P11" s="10"/>
      <c r="Q11" s="57"/>
    </row>
    <row r="12" spans="1:17" ht="81" customHeight="1" x14ac:dyDescent="0.35">
      <c r="A12" s="251"/>
      <c r="B12" s="253"/>
      <c r="C12" s="77" t="s">
        <v>25</v>
      </c>
      <c r="D12" s="72">
        <v>3</v>
      </c>
      <c r="E12" s="56" t="s">
        <v>24</v>
      </c>
      <c r="F12" s="27"/>
      <c r="G12" s="27"/>
      <c r="H12" s="27"/>
      <c r="I12" s="27"/>
      <c r="J12" s="10"/>
      <c r="K12" s="27"/>
      <c r="L12" s="27"/>
      <c r="M12" s="27"/>
      <c r="N12" s="27"/>
      <c r="O12" s="27"/>
      <c r="P12" s="10">
        <f>D10*K12*L12*N12*O12</f>
        <v>0</v>
      </c>
      <c r="Q12" s="57">
        <f t="shared" si="3"/>
        <v>0</v>
      </c>
    </row>
    <row r="13" spans="1:17" ht="81" customHeight="1" x14ac:dyDescent="0.35">
      <c r="A13" s="56">
        <v>4</v>
      </c>
      <c r="B13" s="88" t="s">
        <v>157</v>
      </c>
      <c r="C13" s="77" t="s">
        <v>25</v>
      </c>
      <c r="D13" s="72">
        <v>48</v>
      </c>
      <c r="E13" s="56" t="s">
        <v>24</v>
      </c>
      <c r="F13" s="27"/>
      <c r="G13" s="27"/>
      <c r="H13" s="27"/>
      <c r="I13" s="27"/>
      <c r="J13" s="10">
        <f t="shared" si="1"/>
        <v>0</v>
      </c>
      <c r="K13" s="27"/>
      <c r="L13" s="27"/>
      <c r="M13" s="27"/>
      <c r="N13" s="27"/>
      <c r="O13" s="27"/>
      <c r="P13" s="10">
        <f t="shared" si="2"/>
        <v>0</v>
      </c>
      <c r="Q13" s="57">
        <f t="shared" si="3"/>
        <v>0</v>
      </c>
    </row>
    <row r="14" spans="1:17" ht="75.650000000000006" customHeight="1" x14ac:dyDescent="0.35">
      <c r="A14" s="56">
        <v>5</v>
      </c>
      <c r="B14" s="99" t="s">
        <v>155</v>
      </c>
      <c r="C14" s="77" t="s">
        <v>26</v>
      </c>
      <c r="D14" s="72">
        <v>3</v>
      </c>
      <c r="E14" s="56" t="s">
        <v>24</v>
      </c>
      <c r="F14" s="27"/>
      <c r="G14" s="27"/>
      <c r="H14" s="27"/>
      <c r="I14" s="27"/>
      <c r="J14" s="10">
        <f t="shared" si="1"/>
        <v>0</v>
      </c>
      <c r="K14" s="27"/>
      <c r="L14" s="27"/>
      <c r="M14" s="27"/>
      <c r="N14" s="27"/>
      <c r="O14" s="27"/>
      <c r="P14" s="10">
        <f t="shared" si="2"/>
        <v>0</v>
      </c>
      <c r="Q14" s="57">
        <f>P14+J14</f>
        <v>0</v>
      </c>
    </row>
    <row r="15" spans="1:17" ht="103.9" customHeight="1" x14ac:dyDescent="0.35">
      <c r="A15" s="56">
        <v>6</v>
      </c>
      <c r="B15" s="91" t="s">
        <v>156</v>
      </c>
      <c r="C15" s="77" t="s">
        <v>137</v>
      </c>
      <c r="D15" s="56">
        <v>1</v>
      </c>
      <c r="E15" s="56" t="s">
        <v>27</v>
      </c>
      <c r="F15" s="27"/>
      <c r="G15" s="27"/>
      <c r="H15" s="27"/>
      <c r="I15" s="27"/>
      <c r="J15" s="10">
        <f t="shared" si="1"/>
        <v>0</v>
      </c>
      <c r="K15" s="27"/>
      <c r="L15" s="27"/>
      <c r="M15" s="27"/>
      <c r="N15" s="27"/>
      <c r="O15" s="27"/>
      <c r="P15" s="10">
        <f t="shared" si="2"/>
        <v>0</v>
      </c>
      <c r="Q15" s="57">
        <f t="shared" si="3"/>
        <v>0</v>
      </c>
    </row>
    <row r="16" spans="1:17" x14ac:dyDescent="0.35">
      <c r="A16" s="8"/>
      <c r="B16" s="8" t="s">
        <v>28</v>
      </c>
      <c r="C16" s="58"/>
      <c r="D16" s="8"/>
      <c r="E16" s="8"/>
      <c r="F16" s="23"/>
      <c r="G16" s="23"/>
      <c r="H16" s="23"/>
      <c r="I16" s="23"/>
      <c r="J16" s="24">
        <f>SUM(J5:J15)</f>
        <v>0</v>
      </c>
      <c r="K16" s="23"/>
      <c r="L16" s="23"/>
      <c r="M16" s="23"/>
      <c r="N16" s="23"/>
      <c r="O16" s="23"/>
      <c r="P16" s="24">
        <f>SUM(P5:P15)</f>
        <v>0</v>
      </c>
      <c r="Q16" s="24">
        <f>SUM(Q5:Q15)</f>
        <v>0</v>
      </c>
    </row>
    <row r="17" spans="1:18" x14ac:dyDescent="0.35">
      <c r="A17" s="67"/>
      <c r="B17" s="68"/>
      <c r="C17" s="69"/>
      <c r="D17" s="68"/>
      <c r="E17" s="68"/>
      <c r="F17" s="69"/>
      <c r="G17" s="69"/>
      <c r="H17" s="70"/>
      <c r="I17" s="70"/>
      <c r="J17" s="71"/>
      <c r="K17" s="70"/>
      <c r="L17" s="70"/>
      <c r="M17" s="70"/>
      <c r="N17" s="70"/>
      <c r="O17" s="70"/>
      <c r="P17" s="71"/>
      <c r="Q17" s="71"/>
    </row>
    <row r="18" spans="1:18" x14ac:dyDescent="0.35">
      <c r="A18" s="9"/>
      <c r="B18" s="37"/>
      <c r="C18" s="35"/>
      <c r="D18" s="36"/>
      <c r="E18" s="36"/>
      <c r="F18" s="35"/>
      <c r="G18" s="35"/>
    </row>
    <row r="20" spans="1:18" ht="21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48"/>
      <c r="L20" s="248"/>
      <c r="M20" s="248"/>
      <c r="N20" s="248"/>
      <c r="O20" s="248"/>
      <c r="P20" s="248"/>
      <c r="Q20" s="248"/>
    </row>
    <row r="21" spans="1:18" ht="21" x14ac:dyDescent="0.35">
      <c r="A21" s="26"/>
      <c r="B21" s="26"/>
      <c r="C21" s="26"/>
      <c r="D21" s="26"/>
      <c r="E21" s="26"/>
      <c r="F21" s="26"/>
      <c r="G21" s="249"/>
      <c r="H21" s="249"/>
      <c r="I21" s="11"/>
      <c r="J21" s="11"/>
      <c r="L21" s="12"/>
      <c r="M21" s="12"/>
      <c r="N21" s="12"/>
      <c r="O21" s="12"/>
      <c r="P21" s="12"/>
      <c r="R21" s="15"/>
    </row>
    <row r="22" spans="1:18" x14ac:dyDescent="0.35">
      <c r="A22" s="38"/>
      <c r="B22" s="38"/>
      <c r="C22" s="38"/>
      <c r="D22" s="13"/>
      <c r="E22" s="13"/>
      <c r="F22" s="38"/>
      <c r="G22" s="13"/>
      <c r="H22" s="13"/>
      <c r="I22" s="13"/>
      <c r="J22" s="13"/>
      <c r="K22" s="13"/>
      <c r="L22" s="13"/>
      <c r="M22" s="13"/>
      <c r="N22" s="13"/>
      <c r="O22" s="13"/>
      <c r="P22" s="13"/>
      <c r="R22" s="15"/>
    </row>
    <row r="23" spans="1:18" ht="18.5" x14ac:dyDescent="0.35">
      <c r="A23" s="14"/>
      <c r="B23" s="14"/>
      <c r="C23" s="14"/>
      <c r="D23" s="14"/>
      <c r="E23" s="14"/>
      <c r="F23" s="14"/>
      <c r="G23" s="14"/>
      <c r="H23" s="14"/>
      <c r="J23" s="14"/>
      <c r="K23" s="246"/>
      <c r="L23" s="246"/>
      <c r="M23" s="246"/>
      <c r="N23" s="246"/>
      <c r="O23" s="246"/>
      <c r="P23" s="246"/>
      <c r="R23" s="15"/>
    </row>
    <row r="24" spans="1:18" x14ac:dyDescent="0.35">
      <c r="A24" s="246"/>
      <c r="B24" s="247"/>
      <c r="D24" s="29"/>
      <c r="E24" s="29"/>
      <c r="F24" s="15"/>
      <c r="G24" s="30"/>
      <c r="H24" s="30"/>
      <c r="I24" s="15"/>
      <c r="P24" s="15"/>
      <c r="R24" s="15"/>
    </row>
    <row r="25" spans="1:18" x14ac:dyDescent="0.35">
      <c r="A25" s="246"/>
      <c r="B25" s="247"/>
      <c r="C25" s="39"/>
      <c r="D25" s="29"/>
      <c r="E25" s="29"/>
      <c r="F25" s="15"/>
      <c r="G25" s="30"/>
      <c r="H25" s="30"/>
      <c r="I25" s="15"/>
      <c r="P25" s="15"/>
      <c r="R25" s="15"/>
    </row>
    <row r="26" spans="1:18" x14ac:dyDescent="0.35">
      <c r="A26" s="9"/>
      <c r="B26" s="40"/>
      <c r="C26" s="39"/>
      <c r="D26" s="29"/>
      <c r="E26" s="29"/>
      <c r="F26" s="15"/>
      <c r="G26" s="30"/>
      <c r="H26" s="30"/>
      <c r="I26" s="15"/>
      <c r="P26" s="15"/>
      <c r="R26" s="15"/>
    </row>
    <row r="27" spans="1:18" x14ac:dyDescent="0.35">
      <c r="A27" s="246"/>
      <c r="B27" s="247"/>
      <c r="D27" s="29"/>
      <c r="E27" s="29"/>
      <c r="F27" s="15"/>
      <c r="G27" s="30"/>
      <c r="H27" s="30"/>
      <c r="I27" s="15"/>
      <c r="P27" s="15"/>
      <c r="R27" s="15"/>
    </row>
    <row r="28" spans="1:18" x14ac:dyDescent="0.35">
      <c r="A28" s="246"/>
      <c r="B28" s="247"/>
      <c r="D28" s="29"/>
      <c r="E28" s="29"/>
      <c r="F28" s="15"/>
      <c r="G28" s="30"/>
      <c r="H28" s="30"/>
      <c r="I28" s="15"/>
      <c r="P28" s="15"/>
      <c r="R28" s="15"/>
    </row>
    <row r="29" spans="1:18" x14ac:dyDescent="0.35">
      <c r="A29" s="246"/>
      <c r="B29" s="247"/>
      <c r="C29" s="39"/>
      <c r="D29" s="29"/>
      <c r="E29" s="29"/>
      <c r="F29" s="15"/>
      <c r="G29" s="30"/>
      <c r="H29" s="30"/>
      <c r="I29" s="15"/>
      <c r="P29" s="15"/>
      <c r="R29" s="15"/>
    </row>
    <row r="30" spans="1:18" x14ac:dyDescent="0.35">
      <c r="A30" s="246"/>
      <c r="B30" s="247"/>
      <c r="D30" s="29"/>
      <c r="E30" s="29"/>
      <c r="F30" s="15"/>
      <c r="G30" s="30"/>
      <c r="H30" s="30"/>
      <c r="I30" s="15"/>
      <c r="P30" s="15"/>
      <c r="R30" s="15"/>
    </row>
    <row r="31" spans="1:18" x14ac:dyDescent="0.35">
      <c r="A31" s="246"/>
      <c r="B31" s="247"/>
      <c r="D31" s="29"/>
      <c r="E31" s="29"/>
      <c r="F31" s="15"/>
      <c r="G31" s="30"/>
      <c r="H31" s="30"/>
      <c r="I31" s="15"/>
      <c r="P31" s="15"/>
      <c r="R31" s="15"/>
    </row>
    <row r="32" spans="1:18" x14ac:dyDescent="0.35">
      <c r="A32" s="246"/>
      <c r="B32" s="247"/>
      <c r="C32" s="41"/>
      <c r="D32" s="29"/>
      <c r="E32" s="29"/>
      <c r="F32" s="15"/>
      <c r="G32" s="30"/>
      <c r="H32" s="30"/>
      <c r="I32" s="15"/>
      <c r="P32" s="15"/>
      <c r="R32" s="15"/>
    </row>
    <row r="33" spans="1:18" x14ac:dyDescent="0.35">
      <c r="A33" s="246"/>
      <c r="B33" s="247"/>
      <c r="C33" s="39"/>
      <c r="D33" s="29"/>
      <c r="E33" s="29"/>
      <c r="F33" s="15"/>
      <c r="G33" s="30"/>
      <c r="H33" s="30"/>
      <c r="I33" s="15"/>
      <c r="P33" s="15"/>
      <c r="R33" s="15"/>
    </row>
    <row r="34" spans="1:18" x14ac:dyDescent="0.35">
      <c r="A34" s="246"/>
      <c r="B34" s="247"/>
      <c r="C34" s="39"/>
      <c r="D34" s="29"/>
      <c r="E34" s="29"/>
      <c r="F34" s="15"/>
      <c r="G34" s="30"/>
      <c r="H34" s="30"/>
      <c r="I34" s="15"/>
      <c r="P34" s="15"/>
      <c r="R34" s="15"/>
    </row>
    <row r="35" spans="1:18" x14ac:dyDescent="0.35">
      <c r="A35" s="246"/>
      <c r="B35" s="247"/>
      <c r="C35" s="31"/>
      <c r="D35" s="32"/>
      <c r="E35" s="32"/>
      <c r="F35" s="15"/>
      <c r="G35" s="30"/>
      <c r="H35" s="30"/>
      <c r="I35" s="15"/>
      <c r="P35" s="15"/>
    </row>
    <row r="36" spans="1:18" x14ac:dyDescent="0.35">
      <c r="A36" s="246"/>
      <c r="B36" s="247"/>
      <c r="C36" s="30"/>
      <c r="D36" s="29"/>
      <c r="E36" s="29"/>
      <c r="F36" s="15"/>
      <c r="G36" s="30"/>
      <c r="H36" s="30"/>
      <c r="I36" s="15"/>
      <c r="P36" s="15"/>
    </row>
    <row r="37" spans="1:18" x14ac:dyDescent="0.35">
      <c r="A37" s="246"/>
      <c r="B37" s="247"/>
      <c r="C37" s="30"/>
      <c r="D37" s="32"/>
      <c r="E37" s="32"/>
      <c r="F37" s="15"/>
      <c r="G37" s="30"/>
      <c r="H37" s="30"/>
      <c r="I37" s="15"/>
      <c r="P37" s="15"/>
    </row>
    <row r="38" spans="1:18" x14ac:dyDescent="0.35">
      <c r="A38" s="9"/>
      <c r="B38" s="9"/>
      <c r="F38" s="15"/>
      <c r="G38" s="15"/>
      <c r="H38" s="15"/>
      <c r="I38" s="15"/>
    </row>
    <row r="39" spans="1:18" ht="18.5" x14ac:dyDescent="0.35">
      <c r="A39" s="14"/>
      <c r="B39" s="14"/>
      <c r="C39" s="14"/>
      <c r="D39" s="14"/>
      <c r="E39" s="14"/>
      <c r="F39" s="14"/>
      <c r="G39" s="14"/>
      <c r="H39" s="14"/>
      <c r="I39" s="42"/>
      <c r="J39" s="14"/>
      <c r="K39" s="246"/>
      <c r="L39" s="246"/>
      <c r="M39" s="246"/>
      <c r="N39" s="246"/>
      <c r="O39" s="246"/>
      <c r="P39" s="246"/>
    </row>
    <row r="40" spans="1:18" x14ac:dyDescent="0.35">
      <c r="A40" s="246"/>
      <c r="B40" s="246"/>
      <c r="C40" s="39"/>
      <c r="D40" s="40"/>
      <c r="E40" s="40"/>
      <c r="F40" s="39"/>
      <c r="G40" s="39"/>
      <c r="H40" s="39"/>
      <c r="I40" s="15"/>
      <c r="J40" s="15"/>
      <c r="P40" s="15"/>
    </row>
    <row r="41" spans="1:18" x14ac:dyDescent="0.35">
      <c r="A41" s="246"/>
      <c r="B41" s="246"/>
      <c r="C41" s="39"/>
      <c r="D41" s="40"/>
      <c r="E41" s="40"/>
      <c r="F41" s="39"/>
      <c r="G41" s="39"/>
      <c r="H41" s="39"/>
      <c r="I41" s="15"/>
      <c r="J41" s="15"/>
      <c r="P41" s="15"/>
    </row>
    <row r="42" spans="1:18" x14ac:dyDescent="0.35">
      <c r="A42" s="246"/>
      <c r="B42" s="246"/>
      <c r="C42" s="43"/>
      <c r="D42" s="44"/>
      <c r="E42" s="44"/>
      <c r="F42" s="43"/>
      <c r="G42" s="43"/>
      <c r="H42" s="43"/>
      <c r="I42" s="15"/>
      <c r="J42" s="15"/>
      <c r="P42" s="15"/>
    </row>
    <row r="43" spans="1:18" x14ac:dyDescent="0.35">
      <c r="A43" s="246"/>
      <c r="B43" s="246"/>
      <c r="C43" s="39"/>
      <c r="D43" s="40"/>
      <c r="E43" s="40"/>
      <c r="F43" s="39"/>
      <c r="G43" s="39"/>
      <c r="H43" s="39"/>
      <c r="I43" s="15"/>
      <c r="J43" s="15"/>
      <c r="P43" s="15"/>
    </row>
    <row r="44" spans="1:18" x14ac:dyDescent="0.35">
      <c r="A44" s="246"/>
      <c r="B44" s="246"/>
      <c r="C44" s="39"/>
      <c r="D44" s="40"/>
      <c r="E44" s="40"/>
      <c r="F44" s="39"/>
      <c r="G44" s="39"/>
      <c r="H44" s="39"/>
      <c r="I44" s="15"/>
      <c r="J44" s="15"/>
      <c r="P44" s="15"/>
    </row>
    <row r="45" spans="1:18" x14ac:dyDescent="0.35">
      <c r="A45" s="246"/>
      <c r="B45" s="246"/>
      <c r="C45" s="39"/>
      <c r="D45" s="40"/>
      <c r="E45" s="40"/>
      <c r="F45" s="39"/>
      <c r="G45" s="39"/>
      <c r="H45" s="39"/>
      <c r="I45" s="15"/>
      <c r="J45" s="15"/>
      <c r="P45" s="15"/>
    </row>
    <row r="46" spans="1:18" x14ac:dyDescent="0.35">
      <c r="A46" s="246"/>
      <c r="B46" s="246"/>
      <c r="C46" s="43"/>
      <c r="D46" s="44"/>
      <c r="E46" s="44"/>
      <c r="F46" s="43"/>
      <c r="G46" s="43"/>
      <c r="H46" s="43"/>
      <c r="I46" s="15"/>
      <c r="J46" s="15"/>
      <c r="P46" s="15"/>
    </row>
    <row r="47" spans="1:18" x14ac:dyDescent="0.35">
      <c r="A47" s="9"/>
      <c r="B47" s="9"/>
      <c r="C47" s="45"/>
      <c r="D47" s="44"/>
      <c r="E47" s="44"/>
      <c r="F47" s="45"/>
      <c r="G47" s="45"/>
      <c r="H47" s="45"/>
      <c r="I47" s="15"/>
      <c r="J47" s="15"/>
      <c r="P47" s="15"/>
    </row>
    <row r="48" spans="1:18" x14ac:dyDescent="0.35">
      <c r="A48" s="246"/>
      <c r="B48" s="247"/>
      <c r="C48" s="41"/>
      <c r="D48" s="40"/>
      <c r="E48" s="40"/>
      <c r="F48" s="41"/>
      <c r="G48" s="41"/>
      <c r="H48" s="41"/>
      <c r="I48" s="15"/>
      <c r="J48" s="15"/>
      <c r="P48" s="15"/>
    </row>
    <row r="49" spans="1:16" x14ac:dyDescent="0.35">
      <c r="A49" s="246"/>
      <c r="B49" s="247"/>
      <c r="C49" s="41"/>
      <c r="D49" s="40"/>
      <c r="E49" s="40"/>
      <c r="F49" s="41"/>
      <c r="G49" s="41"/>
      <c r="H49" s="41"/>
      <c r="I49" s="15"/>
      <c r="J49" s="15"/>
      <c r="P49" s="15"/>
    </row>
    <row r="50" spans="1:16" x14ac:dyDescent="0.35">
      <c r="A50" s="246"/>
      <c r="B50" s="247"/>
      <c r="C50" s="41"/>
      <c r="D50" s="40"/>
      <c r="E50" s="40"/>
      <c r="F50" s="41"/>
      <c r="G50" s="41"/>
      <c r="H50" s="41"/>
      <c r="I50" s="15"/>
      <c r="J50" s="15"/>
      <c r="P50" s="15"/>
    </row>
    <row r="51" spans="1:16" x14ac:dyDescent="0.35">
      <c r="A51" s="246"/>
      <c r="B51" s="246"/>
      <c r="C51" s="41"/>
      <c r="D51" s="40"/>
      <c r="E51" s="40"/>
      <c r="F51" s="41"/>
      <c r="G51" s="41"/>
      <c r="H51" s="41"/>
      <c r="I51" s="15"/>
      <c r="J51" s="15"/>
      <c r="P51" s="15"/>
    </row>
    <row r="52" spans="1:16" x14ac:dyDescent="0.35">
      <c r="A52" s="246"/>
      <c r="B52" s="246"/>
      <c r="C52" s="41"/>
      <c r="D52" s="40"/>
      <c r="E52" s="40"/>
      <c r="F52" s="41"/>
      <c r="G52" s="41"/>
      <c r="H52" s="41"/>
      <c r="I52" s="15"/>
      <c r="J52" s="15"/>
      <c r="P52" s="15"/>
    </row>
    <row r="53" spans="1:16" x14ac:dyDescent="0.35">
      <c r="A53" s="246"/>
      <c r="B53" s="246"/>
      <c r="C53" s="41"/>
      <c r="D53" s="40"/>
      <c r="E53" s="40"/>
      <c r="F53" s="41"/>
      <c r="G53" s="41"/>
      <c r="H53" s="41"/>
      <c r="I53" s="15"/>
      <c r="J53" s="15"/>
      <c r="P53" s="15"/>
    </row>
    <row r="54" spans="1:16" x14ac:dyDescent="0.35">
      <c r="A54" s="246"/>
      <c r="B54" s="246"/>
      <c r="C54" s="41"/>
      <c r="D54" s="40"/>
      <c r="E54" s="40"/>
      <c r="F54" s="41"/>
      <c r="G54" s="41"/>
      <c r="H54" s="41"/>
      <c r="I54" s="15"/>
      <c r="J54" s="15"/>
      <c r="P54" s="15"/>
    </row>
    <row r="55" spans="1:16" x14ac:dyDescent="0.35">
      <c r="A55" s="246"/>
      <c r="B55" s="246"/>
      <c r="C55" s="41"/>
      <c r="D55" s="40"/>
      <c r="E55" s="40"/>
      <c r="F55" s="41"/>
      <c r="G55" s="41"/>
      <c r="H55" s="41"/>
      <c r="I55" s="15"/>
      <c r="J55" s="15"/>
      <c r="P55" s="15"/>
    </row>
    <row r="56" spans="1:16" x14ac:dyDescent="0.35">
      <c r="A56" s="9"/>
      <c r="B56" s="9"/>
      <c r="C56" s="41"/>
      <c r="D56" s="40"/>
      <c r="E56" s="40"/>
      <c r="F56" s="41"/>
      <c r="G56" s="41"/>
      <c r="H56" s="41"/>
      <c r="I56" s="15"/>
      <c r="J56" s="15"/>
      <c r="P56" s="15"/>
    </row>
    <row r="57" spans="1:16" x14ac:dyDescent="0.35">
      <c r="A57" s="9"/>
      <c r="B57" s="9"/>
      <c r="C57" s="39"/>
      <c r="D57" s="40"/>
      <c r="E57" s="40"/>
      <c r="F57" s="39"/>
      <c r="G57" s="39"/>
      <c r="H57" s="39"/>
      <c r="I57" s="15"/>
      <c r="J57" s="15"/>
      <c r="P57" s="15"/>
    </row>
    <row r="58" spans="1:16" x14ac:dyDescent="0.35">
      <c r="A58" s="9"/>
      <c r="B58" s="9"/>
      <c r="C58" s="41"/>
      <c r="D58" s="40"/>
      <c r="E58" s="40"/>
      <c r="F58" s="41"/>
      <c r="G58" s="41"/>
      <c r="H58" s="41"/>
      <c r="I58" s="15"/>
      <c r="J58" s="15"/>
      <c r="P58" s="15"/>
    </row>
    <row r="59" spans="1:16" x14ac:dyDescent="0.35">
      <c r="A59" s="9"/>
      <c r="B59" s="9"/>
      <c r="C59" s="41"/>
      <c r="D59" s="40"/>
      <c r="E59" s="40"/>
      <c r="F59" s="41"/>
      <c r="G59" s="41"/>
      <c r="H59" s="41"/>
      <c r="I59" s="15"/>
      <c r="J59" s="15"/>
      <c r="P59" s="15"/>
    </row>
    <row r="60" spans="1:16" x14ac:dyDescent="0.35">
      <c r="A60" s="9"/>
      <c r="B60" s="40"/>
      <c r="C60" s="46"/>
      <c r="D60" s="40"/>
      <c r="E60" s="40"/>
      <c r="F60" s="41"/>
      <c r="G60" s="41"/>
      <c r="H60" s="41"/>
      <c r="I60" s="15"/>
      <c r="J60" s="15"/>
      <c r="P60" s="15"/>
    </row>
    <row r="61" spans="1:16" x14ac:dyDescent="0.35">
      <c r="A61" s="246"/>
      <c r="B61" s="246"/>
      <c r="C61" s="41"/>
      <c r="D61" s="40"/>
      <c r="E61" s="40"/>
      <c r="F61" s="41"/>
      <c r="G61" s="41"/>
      <c r="H61" s="41"/>
      <c r="I61" s="15"/>
      <c r="J61" s="15"/>
      <c r="P61" s="15"/>
    </row>
    <row r="62" spans="1:16" x14ac:dyDescent="0.35">
      <c r="A62" s="246"/>
      <c r="B62" s="246"/>
      <c r="C62" s="41"/>
      <c r="D62" s="40"/>
      <c r="E62" s="40"/>
      <c r="F62" s="41"/>
      <c r="G62" s="41"/>
      <c r="H62" s="41"/>
      <c r="I62" s="15"/>
      <c r="J62" s="15"/>
      <c r="P62" s="15"/>
    </row>
    <row r="63" spans="1:16" x14ac:dyDescent="0.35">
      <c r="A63" s="246"/>
      <c r="B63" s="246"/>
      <c r="C63" s="41"/>
      <c r="D63" s="40"/>
      <c r="E63" s="40"/>
      <c r="F63" s="41"/>
      <c r="G63" s="41"/>
      <c r="H63" s="41"/>
      <c r="I63" s="15"/>
      <c r="J63" s="15"/>
      <c r="P63" s="15"/>
    </row>
    <row r="64" spans="1:16" x14ac:dyDescent="0.35">
      <c r="A64" s="246"/>
      <c r="B64" s="246"/>
      <c r="C64" s="41"/>
      <c r="D64" s="40"/>
      <c r="E64" s="40"/>
      <c r="F64" s="41"/>
      <c r="G64" s="41"/>
      <c r="H64" s="41"/>
      <c r="I64" s="15"/>
      <c r="J64" s="15"/>
      <c r="P64" s="15"/>
    </row>
    <row r="65" spans="1:16" x14ac:dyDescent="0.35">
      <c r="A65" s="246"/>
      <c r="B65" s="246"/>
      <c r="C65" s="41"/>
      <c r="D65" s="40"/>
      <c r="E65" s="40"/>
      <c r="F65" s="41"/>
      <c r="G65" s="41"/>
      <c r="H65" s="41"/>
      <c r="I65" s="15"/>
      <c r="J65" s="15"/>
      <c r="P65" s="15"/>
    </row>
    <row r="66" spans="1:16" x14ac:dyDescent="0.35">
      <c r="A66" s="246"/>
      <c r="B66" s="246"/>
      <c r="C66" s="31"/>
      <c r="D66" s="47"/>
      <c r="E66" s="47"/>
      <c r="F66" s="31"/>
      <c r="G66" s="31"/>
      <c r="H66" s="31"/>
      <c r="I66" s="15"/>
      <c r="J66" s="15"/>
      <c r="P66" s="15"/>
    </row>
    <row r="67" spans="1:16" x14ac:dyDescent="0.35">
      <c r="A67" s="246"/>
      <c r="B67" s="246"/>
      <c r="C67" s="31"/>
      <c r="D67" s="47"/>
      <c r="E67" s="47"/>
      <c r="F67" s="31"/>
      <c r="G67" s="31"/>
      <c r="H67" s="31"/>
      <c r="I67" s="15"/>
      <c r="J67" s="15"/>
      <c r="P67" s="15"/>
    </row>
    <row r="68" spans="1:16" x14ac:dyDescent="0.35">
      <c r="A68" s="246"/>
      <c r="B68" s="246"/>
      <c r="C68" s="31"/>
      <c r="D68" s="47"/>
      <c r="E68" s="47"/>
      <c r="F68" s="31"/>
      <c r="G68" s="31"/>
      <c r="H68" s="31"/>
      <c r="I68" s="15"/>
      <c r="J68" s="15"/>
      <c r="P68" s="15"/>
    </row>
    <row r="69" spans="1:16" x14ac:dyDescent="0.35">
      <c r="A69" s="9"/>
      <c r="B69" s="9"/>
      <c r="C69" s="31"/>
      <c r="D69" s="47"/>
      <c r="E69" s="47"/>
      <c r="F69" s="31"/>
      <c r="G69" s="31"/>
      <c r="H69" s="31"/>
      <c r="I69" s="15"/>
      <c r="J69" s="15"/>
      <c r="P69" s="15"/>
    </row>
    <row r="70" spans="1:16" x14ac:dyDescent="0.35">
      <c r="A70" s="246"/>
      <c r="B70" s="246"/>
      <c r="C70" s="31"/>
      <c r="D70" s="47"/>
      <c r="E70" s="47"/>
      <c r="F70" s="31"/>
      <c r="G70" s="31"/>
      <c r="H70" s="31"/>
      <c r="I70" s="15"/>
      <c r="J70" s="15"/>
      <c r="P70" s="15"/>
    </row>
    <row r="71" spans="1:16" x14ac:dyDescent="0.35">
      <c r="A71" s="246"/>
      <c r="B71" s="246"/>
      <c r="C71" s="31"/>
      <c r="D71" s="47"/>
      <c r="E71" s="47"/>
      <c r="F71" s="31"/>
      <c r="G71" s="31"/>
      <c r="H71" s="31"/>
      <c r="I71" s="15"/>
      <c r="J71" s="15"/>
      <c r="P71" s="15"/>
    </row>
    <row r="72" spans="1:16" x14ac:dyDescent="0.35">
      <c r="A72" s="246"/>
      <c r="B72" s="246"/>
      <c r="C72" s="30"/>
      <c r="D72" s="48"/>
      <c r="E72" s="48"/>
      <c r="F72" s="30"/>
      <c r="G72" s="30"/>
      <c r="H72" s="30"/>
      <c r="I72" s="15"/>
      <c r="J72" s="15"/>
      <c r="P72" s="15"/>
    </row>
    <row r="73" spans="1:16" x14ac:dyDescent="0.35">
      <c r="A73" s="246"/>
      <c r="B73" s="246"/>
      <c r="C73" s="31"/>
      <c r="D73" s="48"/>
      <c r="E73" s="48"/>
      <c r="F73" s="30"/>
      <c r="G73" s="30"/>
      <c r="H73" s="30"/>
      <c r="I73" s="15"/>
      <c r="J73" s="15"/>
      <c r="P73" s="15"/>
    </row>
    <row r="74" spans="1:16" x14ac:dyDescent="0.35">
      <c r="A74" s="246"/>
      <c r="B74" s="246"/>
      <c r="C74" s="30"/>
      <c r="D74" s="47"/>
      <c r="E74" s="47"/>
      <c r="F74" s="30"/>
      <c r="G74" s="30"/>
      <c r="H74" s="30"/>
      <c r="I74" s="15"/>
      <c r="J74" s="15"/>
      <c r="P74" s="15"/>
    </row>
    <row r="75" spans="1:16" x14ac:dyDescent="0.35">
      <c r="A75" s="246"/>
      <c r="B75" s="247"/>
      <c r="C75" s="49"/>
      <c r="F75" s="49"/>
      <c r="G75" s="49"/>
      <c r="H75" s="49"/>
      <c r="I75" s="15"/>
      <c r="J75" s="15"/>
      <c r="P75" s="15"/>
    </row>
    <row r="76" spans="1:16" x14ac:dyDescent="0.35">
      <c r="A76" s="246"/>
      <c r="B76" s="247"/>
      <c r="C76" s="49"/>
      <c r="F76" s="49"/>
      <c r="G76" s="49"/>
      <c r="H76" s="49"/>
      <c r="I76" s="15"/>
      <c r="J76" s="15"/>
      <c r="P76" s="15"/>
    </row>
    <row r="77" spans="1:16" x14ac:dyDescent="0.35">
      <c r="A77" s="246"/>
      <c r="B77" s="247"/>
      <c r="C77" s="49"/>
      <c r="F77" s="49"/>
      <c r="G77" s="49"/>
      <c r="H77" s="49"/>
      <c r="I77" s="15"/>
      <c r="J77" s="15"/>
      <c r="P77" s="15"/>
    </row>
    <row r="78" spans="1:16" x14ac:dyDescent="0.35">
      <c r="A78" s="246"/>
      <c r="B78" s="247"/>
      <c r="C78" s="49"/>
      <c r="F78" s="49"/>
      <c r="G78" s="49"/>
      <c r="H78" s="49"/>
      <c r="I78" s="15"/>
      <c r="J78" s="15"/>
      <c r="P78" s="15"/>
    </row>
    <row r="79" spans="1:16" x14ac:dyDescent="0.35">
      <c r="A79" s="246"/>
      <c r="B79" s="247"/>
      <c r="C79" s="49"/>
      <c r="F79" s="49"/>
      <c r="G79" s="49"/>
      <c r="H79" s="49"/>
      <c r="I79" s="15"/>
      <c r="J79" s="15"/>
      <c r="P79" s="15"/>
    </row>
    <row r="80" spans="1:16" x14ac:dyDescent="0.35">
      <c r="A80" s="246"/>
      <c r="B80" s="247"/>
      <c r="C80" s="49"/>
      <c r="F80" s="49"/>
      <c r="G80" s="49"/>
      <c r="H80" s="49"/>
      <c r="I80" s="15"/>
      <c r="J80" s="15"/>
      <c r="P80" s="15"/>
    </row>
    <row r="81" spans="1:16" x14ac:dyDescent="0.35">
      <c r="A81" s="246"/>
      <c r="B81" s="247"/>
      <c r="C81" s="49"/>
      <c r="F81" s="49"/>
      <c r="G81" s="49"/>
      <c r="H81" s="49"/>
      <c r="I81" s="15"/>
      <c r="J81" s="15"/>
      <c r="P81" s="15"/>
    </row>
    <row r="82" spans="1:16" x14ac:dyDescent="0.35">
      <c r="A82" s="246"/>
      <c r="B82" s="247"/>
      <c r="C82" s="49"/>
      <c r="F82" s="49"/>
      <c r="G82" s="49"/>
      <c r="H82" s="49"/>
      <c r="I82" s="15"/>
      <c r="J82" s="15"/>
      <c r="P82" s="15"/>
    </row>
    <row r="83" spans="1:16" x14ac:dyDescent="0.35">
      <c r="A83" s="246"/>
      <c r="B83" s="247"/>
      <c r="C83" s="49"/>
      <c r="F83" s="49"/>
      <c r="G83" s="49"/>
      <c r="H83" s="49"/>
      <c r="I83" s="15"/>
      <c r="J83" s="15"/>
      <c r="P83" s="15"/>
    </row>
    <row r="84" spans="1:16" x14ac:dyDescent="0.35">
      <c r="A84" s="246"/>
      <c r="B84" s="247"/>
      <c r="C84" s="49"/>
      <c r="F84" s="49"/>
      <c r="G84" s="49"/>
      <c r="H84" s="49"/>
      <c r="I84" s="15"/>
      <c r="J84" s="15"/>
      <c r="P84" s="15"/>
    </row>
    <row r="85" spans="1:16" x14ac:dyDescent="0.35">
      <c r="A85" s="246"/>
      <c r="B85" s="247"/>
      <c r="C85" s="49"/>
      <c r="F85" s="49"/>
      <c r="G85" s="49"/>
      <c r="H85" s="49"/>
      <c r="I85" s="15"/>
      <c r="J85" s="15"/>
      <c r="P85" s="15"/>
    </row>
    <row r="86" spans="1:16" x14ac:dyDescent="0.35">
      <c r="A86" s="246"/>
      <c r="B86" s="247"/>
      <c r="C86" s="49"/>
      <c r="F86" s="49"/>
      <c r="G86" s="49"/>
      <c r="H86" s="49"/>
      <c r="I86" s="15"/>
      <c r="J86" s="15"/>
      <c r="P86" s="15"/>
    </row>
    <row r="87" spans="1:16" x14ac:dyDescent="0.35">
      <c r="A87" s="246"/>
      <c r="B87" s="247"/>
      <c r="C87" s="49"/>
      <c r="F87" s="49"/>
      <c r="G87" s="49"/>
      <c r="H87" s="49"/>
      <c r="I87" s="15"/>
      <c r="J87" s="15"/>
      <c r="P87" s="15"/>
    </row>
    <row r="88" spans="1:16" x14ac:dyDescent="0.35">
      <c r="A88" s="246"/>
      <c r="B88" s="247"/>
      <c r="C88" s="49"/>
      <c r="F88" s="49"/>
      <c r="G88" s="49"/>
      <c r="H88" s="49"/>
      <c r="I88" s="15"/>
      <c r="J88" s="15"/>
      <c r="P88" s="15"/>
    </row>
    <row r="89" spans="1:16" x14ac:dyDescent="0.35">
      <c r="A89" s="246"/>
      <c r="B89" s="247"/>
      <c r="C89" s="49"/>
      <c r="F89" s="49"/>
      <c r="G89" s="49"/>
      <c r="H89" s="49"/>
      <c r="I89" s="15"/>
      <c r="J89" s="15"/>
      <c r="P89" s="15"/>
    </row>
    <row r="90" spans="1:16" x14ac:dyDescent="0.35">
      <c r="A90" s="246"/>
      <c r="B90" s="247"/>
      <c r="C90" s="49"/>
      <c r="F90" s="49"/>
      <c r="G90" s="49"/>
      <c r="H90" s="49"/>
      <c r="I90" s="15"/>
      <c r="J90" s="15"/>
      <c r="P90" s="15"/>
    </row>
    <row r="91" spans="1:16" x14ac:dyDescent="0.35">
      <c r="A91" s="246"/>
      <c r="B91" s="247"/>
      <c r="C91" s="30"/>
      <c r="D91" s="47"/>
      <c r="E91" s="47"/>
      <c r="F91" s="30"/>
      <c r="G91" s="30"/>
      <c r="H91" s="30"/>
      <c r="I91" s="15"/>
      <c r="J91" s="15"/>
      <c r="P91" s="15"/>
    </row>
    <row r="92" spans="1:16" x14ac:dyDescent="0.35">
      <c r="A92" s="246"/>
      <c r="B92" s="247"/>
      <c r="C92" s="30"/>
      <c r="D92" s="47"/>
      <c r="E92" s="47"/>
      <c r="F92" s="30"/>
      <c r="G92" s="30"/>
      <c r="H92" s="30"/>
      <c r="I92" s="15"/>
      <c r="J92" s="15"/>
      <c r="P92" s="15"/>
    </row>
    <row r="93" spans="1:16" x14ac:dyDescent="0.35">
      <c r="A93" s="246"/>
      <c r="B93" s="247"/>
      <c r="C93" s="30"/>
      <c r="D93" s="47"/>
      <c r="E93" s="47"/>
      <c r="F93" s="30"/>
      <c r="G93" s="30"/>
      <c r="H93" s="30"/>
      <c r="I93" s="15"/>
      <c r="J93" s="15"/>
      <c r="P93" s="15"/>
    </row>
    <row r="94" spans="1:16" x14ac:dyDescent="0.35">
      <c r="A94" s="246"/>
      <c r="B94" s="247"/>
      <c r="C94" s="31"/>
      <c r="D94" s="47"/>
      <c r="E94" s="47"/>
      <c r="F94" s="30"/>
      <c r="G94" s="30"/>
      <c r="H94" s="30"/>
      <c r="I94" s="15"/>
      <c r="J94" s="15"/>
      <c r="P94" s="15"/>
    </row>
    <row r="95" spans="1:16" x14ac:dyDescent="0.35">
      <c r="A95" s="9"/>
      <c r="B95" s="9"/>
      <c r="C95" s="9"/>
      <c r="F95" s="50"/>
      <c r="G95" s="50"/>
      <c r="H95" s="50"/>
      <c r="I95" s="15"/>
      <c r="J95" s="16"/>
      <c r="K95" s="17"/>
      <c r="L95" s="17"/>
      <c r="M95" s="17"/>
      <c r="N95" s="17"/>
      <c r="O95" s="17"/>
      <c r="P95" s="16"/>
    </row>
    <row r="96" spans="1:16" ht="18.5" x14ac:dyDescent="0.35">
      <c r="A96" s="14"/>
      <c r="B96" s="14"/>
      <c r="C96" s="14"/>
      <c r="D96" s="14"/>
      <c r="E96" s="14"/>
      <c r="F96" s="14"/>
      <c r="G96" s="14"/>
      <c r="H96" s="14"/>
      <c r="J96" s="14"/>
      <c r="K96" s="246"/>
      <c r="L96" s="246"/>
      <c r="M96" s="246"/>
      <c r="N96" s="246"/>
      <c r="O96" s="246"/>
      <c r="P96" s="246"/>
    </row>
    <row r="97" spans="1:16" x14ac:dyDescent="0.35">
      <c r="A97" s="246"/>
      <c r="B97" s="246"/>
      <c r="C97" s="51"/>
      <c r="D97" s="52"/>
      <c r="E97" s="52"/>
      <c r="F97" s="51"/>
      <c r="G97" s="51"/>
      <c r="H97" s="51"/>
      <c r="I97" s="15"/>
      <c r="J97" s="15"/>
      <c r="P97" s="15"/>
    </row>
    <row r="98" spans="1:16" x14ac:dyDescent="0.35">
      <c r="A98" s="246"/>
      <c r="B98" s="246"/>
      <c r="C98" s="51"/>
      <c r="D98" s="52"/>
      <c r="E98" s="52"/>
      <c r="F98" s="51"/>
      <c r="G98" s="51"/>
      <c r="H98" s="51"/>
      <c r="I98" s="15"/>
      <c r="J98" s="15"/>
      <c r="P98" s="15"/>
    </row>
    <row r="99" spans="1:16" x14ac:dyDescent="0.35">
      <c r="A99" s="246"/>
      <c r="B99" s="246"/>
      <c r="C99" s="53"/>
      <c r="D99" s="54"/>
      <c r="E99" s="54"/>
      <c r="F99" s="53"/>
      <c r="G99" s="53"/>
      <c r="H99" s="53"/>
      <c r="I99" s="15"/>
      <c r="J99" s="15"/>
      <c r="P99" s="15"/>
    </row>
    <row r="100" spans="1:16" x14ac:dyDescent="0.35">
      <c r="A100" s="246"/>
      <c r="B100" s="246"/>
      <c r="C100" s="51"/>
      <c r="D100" s="52"/>
      <c r="E100" s="52"/>
      <c r="F100" s="51"/>
      <c r="G100" s="51"/>
      <c r="H100" s="51"/>
      <c r="I100" s="15"/>
      <c r="J100" s="15"/>
      <c r="P100" s="15"/>
    </row>
    <row r="101" spans="1:16" x14ac:dyDescent="0.35">
      <c r="A101" s="246"/>
      <c r="B101" s="246"/>
      <c r="C101" s="51"/>
      <c r="D101" s="52"/>
      <c r="E101" s="52"/>
      <c r="F101" s="51"/>
      <c r="G101" s="51"/>
      <c r="H101" s="51"/>
      <c r="I101" s="15"/>
      <c r="J101" s="15"/>
      <c r="P101" s="15"/>
    </row>
    <row r="102" spans="1:16" x14ac:dyDescent="0.35">
      <c r="A102" s="246"/>
      <c r="B102" s="246"/>
      <c r="C102" s="51"/>
      <c r="D102" s="52"/>
      <c r="E102" s="52"/>
      <c r="F102" s="51"/>
      <c r="G102" s="51"/>
      <c r="H102" s="51"/>
      <c r="I102" s="15"/>
      <c r="J102" s="15"/>
      <c r="P102" s="15"/>
    </row>
    <row r="103" spans="1:16" x14ac:dyDescent="0.35">
      <c r="A103" s="246"/>
      <c r="B103" s="246"/>
      <c r="C103" s="51"/>
      <c r="D103" s="52"/>
      <c r="E103" s="52"/>
      <c r="F103" s="51"/>
      <c r="G103" s="51"/>
      <c r="H103" s="51"/>
      <c r="I103" s="15"/>
      <c r="J103" s="15"/>
      <c r="P103" s="15"/>
    </row>
    <row r="104" spans="1:16" x14ac:dyDescent="0.35">
      <c r="A104" s="246"/>
      <c r="B104" s="246"/>
      <c r="C104" s="55"/>
      <c r="D104" s="52"/>
      <c r="E104" s="52"/>
      <c r="F104" s="51"/>
      <c r="G104" s="51"/>
      <c r="H104" s="51"/>
      <c r="I104" s="15"/>
      <c r="J104" s="15"/>
      <c r="P104" s="15"/>
    </row>
    <row r="105" spans="1:16" x14ac:dyDescent="0.35">
      <c r="A105" s="246"/>
      <c r="B105" s="246"/>
      <c r="C105" s="55"/>
      <c r="D105" s="52"/>
      <c r="E105" s="52"/>
      <c r="F105" s="51"/>
      <c r="G105" s="51"/>
      <c r="H105" s="51"/>
      <c r="I105" s="15"/>
      <c r="J105" s="15"/>
      <c r="P105" s="15"/>
    </row>
    <row r="106" spans="1:16" x14ac:dyDescent="0.35">
      <c r="A106" s="246"/>
      <c r="B106" s="246"/>
      <c r="C106" s="55"/>
      <c r="D106" s="52"/>
      <c r="E106" s="52"/>
      <c r="F106" s="51"/>
      <c r="G106" s="51"/>
      <c r="H106" s="51"/>
      <c r="I106" s="15"/>
      <c r="J106" s="15"/>
      <c r="P106" s="15"/>
    </row>
    <row r="107" spans="1:16" x14ac:dyDescent="0.35">
      <c r="A107" s="246"/>
      <c r="B107" s="246"/>
      <c r="C107" s="55"/>
      <c r="D107" s="52"/>
      <c r="E107" s="52"/>
      <c r="F107" s="51"/>
      <c r="G107" s="51"/>
      <c r="H107" s="51"/>
      <c r="I107" s="15"/>
      <c r="J107" s="15"/>
      <c r="P107" s="15"/>
    </row>
    <row r="108" spans="1:16" x14ac:dyDescent="0.35">
      <c r="A108" s="246"/>
      <c r="B108" s="247"/>
      <c r="C108" s="49"/>
      <c r="F108" s="49"/>
      <c r="G108" s="49"/>
      <c r="H108" s="49"/>
      <c r="I108" s="15"/>
      <c r="J108" s="15"/>
      <c r="P108" s="15"/>
    </row>
    <row r="109" spans="1:16" x14ac:dyDescent="0.35">
      <c r="A109" s="246"/>
      <c r="B109" s="247"/>
      <c r="C109" s="49"/>
      <c r="F109" s="49"/>
      <c r="G109" s="49"/>
      <c r="H109" s="49"/>
      <c r="I109" s="15"/>
      <c r="J109" s="15"/>
      <c r="P109" s="15"/>
    </row>
    <row r="110" spans="1:16" x14ac:dyDescent="0.35">
      <c r="A110" s="246"/>
      <c r="B110" s="247"/>
      <c r="C110" s="49"/>
      <c r="F110" s="49"/>
      <c r="G110" s="49"/>
      <c r="H110" s="49"/>
      <c r="I110" s="15"/>
      <c r="J110" s="15"/>
      <c r="P110" s="15"/>
    </row>
    <row r="111" spans="1:16" x14ac:dyDescent="0.35">
      <c r="A111" s="246"/>
      <c r="B111" s="247"/>
      <c r="C111" s="49"/>
      <c r="F111" s="49"/>
      <c r="G111" s="49"/>
      <c r="H111" s="49"/>
      <c r="I111" s="15"/>
      <c r="J111" s="15"/>
      <c r="P111" s="15"/>
    </row>
    <row r="112" spans="1:16" x14ac:dyDescent="0.35">
      <c r="A112" s="246"/>
      <c r="B112" s="247"/>
      <c r="C112" s="49"/>
      <c r="F112" s="49"/>
      <c r="G112" s="49"/>
      <c r="H112" s="49"/>
      <c r="I112" s="15"/>
      <c r="J112" s="15"/>
      <c r="P112" s="15"/>
    </row>
    <row r="113" spans="1:16" x14ac:dyDescent="0.35">
      <c r="A113" s="246"/>
      <c r="B113" s="247"/>
      <c r="C113" s="49"/>
      <c r="F113" s="49"/>
      <c r="G113" s="49"/>
      <c r="H113" s="49"/>
      <c r="I113" s="15"/>
      <c r="J113" s="15"/>
      <c r="P113" s="15"/>
    </row>
    <row r="114" spans="1:16" x14ac:dyDescent="0.35">
      <c r="A114" s="246"/>
      <c r="B114" s="247"/>
      <c r="C114" s="49"/>
      <c r="F114" s="49"/>
      <c r="G114" s="49"/>
      <c r="H114" s="49"/>
      <c r="I114" s="15"/>
      <c r="J114" s="15"/>
      <c r="P114" s="15"/>
    </row>
    <row r="115" spans="1:16" x14ac:dyDescent="0.35">
      <c r="A115" s="246"/>
      <c r="B115" s="247"/>
      <c r="C115" s="49"/>
      <c r="F115" s="49"/>
      <c r="G115" s="49"/>
      <c r="H115" s="49"/>
      <c r="I115" s="15"/>
      <c r="J115" s="15"/>
      <c r="P115" s="15"/>
    </row>
    <row r="116" spans="1:16" x14ac:dyDescent="0.35">
      <c r="A116" s="246"/>
      <c r="B116" s="247"/>
      <c r="C116" s="49"/>
      <c r="F116" s="49"/>
      <c r="G116" s="49"/>
      <c r="H116" s="49"/>
      <c r="I116" s="15"/>
      <c r="J116" s="15"/>
      <c r="P116" s="15"/>
    </row>
    <row r="117" spans="1:16" x14ac:dyDescent="0.35">
      <c r="A117" s="246"/>
      <c r="B117" s="247"/>
      <c r="C117" s="49"/>
      <c r="F117" s="49"/>
      <c r="G117" s="49"/>
      <c r="H117" s="49"/>
      <c r="I117" s="15"/>
      <c r="J117" s="15"/>
      <c r="P117" s="15"/>
    </row>
    <row r="118" spans="1:16" x14ac:dyDescent="0.35">
      <c r="A118" s="246"/>
      <c r="B118" s="247"/>
      <c r="C118" s="49"/>
      <c r="F118" s="49"/>
      <c r="G118" s="49"/>
      <c r="H118" s="49"/>
      <c r="I118" s="15"/>
      <c r="J118" s="15"/>
      <c r="P118" s="15"/>
    </row>
    <row r="119" spans="1:16" x14ac:dyDescent="0.35">
      <c r="A119" s="246"/>
      <c r="B119" s="247"/>
      <c r="C119" s="49"/>
      <c r="F119" s="49"/>
      <c r="G119" s="49"/>
      <c r="H119" s="49"/>
      <c r="I119" s="15"/>
      <c r="J119" s="15"/>
      <c r="P119" s="15"/>
    </row>
    <row r="120" spans="1:16" x14ac:dyDescent="0.35">
      <c r="A120" s="246"/>
      <c r="B120" s="247"/>
      <c r="C120" s="49"/>
      <c r="F120" s="49"/>
      <c r="G120" s="49"/>
      <c r="H120" s="49"/>
      <c r="I120" s="15"/>
      <c r="J120" s="15"/>
      <c r="P120" s="15"/>
    </row>
    <row r="121" spans="1:16" x14ac:dyDescent="0.35">
      <c r="A121" s="246"/>
      <c r="B121" s="247"/>
      <c r="C121" s="49"/>
      <c r="F121" s="49"/>
      <c r="G121" s="49"/>
      <c r="H121" s="49"/>
      <c r="I121" s="15"/>
      <c r="J121" s="15"/>
      <c r="P121" s="15"/>
    </row>
    <row r="122" spans="1:16" x14ac:dyDescent="0.35">
      <c r="A122" s="246"/>
      <c r="B122" s="247"/>
      <c r="C122" s="49"/>
      <c r="F122" s="49"/>
      <c r="G122" s="49"/>
      <c r="H122" s="49"/>
      <c r="I122" s="15"/>
      <c r="J122" s="15"/>
      <c r="P122" s="15"/>
    </row>
    <row r="123" spans="1:16" x14ac:dyDescent="0.35">
      <c r="A123" s="246"/>
      <c r="B123" s="247"/>
      <c r="C123" s="49"/>
      <c r="F123" s="49"/>
      <c r="G123" s="49"/>
      <c r="H123" s="49"/>
      <c r="I123" s="15"/>
      <c r="J123" s="15"/>
      <c r="P123" s="15"/>
    </row>
    <row r="124" spans="1:16" x14ac:dyDescent="0.35">
      <c r="A124" s="246"/>
      <c r="B124" s="246"/>
      <c r="C124" s="31"/>
      <c r="D124" s="47"/>
      <c r="E124" s="47"/>
      <c r="F124" s="31"/>
      <c r="G124" s="31"/>
      <c r="H124" s="31"/>
      <c r="I124" s="15"/>
      <c r="J124" s="15"/>
      <c r="P124" s="15"/>
    </row>
    <row r="125" spans="1:16" x14ac:dyDescent="0.35">
      <c r="A125" s="246"/>
      <c r="B125" s="246"/>
      <c r="C125" s="31"/>
      <c r="D125" s="47"/>
      <c r="E125" s="47"/>
      <c r="F125" s="31"/>
      <c r="G125" s="31"/>
      <c r="H125" s="31"/>
      <c r="I125" s="15"/>
      <c r="J125" s="15"/>
      <c r="P125" s="15"/>
    </row>
    <row r="126" spans="1:16" x14ac:dyDescent="0.35">
      <c r="A126" s="246"/>
      <c r="B126" s="246"/>
      <c r="C126" s="31"/>
      <c r="D126" s="47"/>
      <c r="E126" s="47"/>
      <c r="F126" s="31"/>
      <c r="G126" s="31"/>
      <c r="H126" s="31"/>
      <c r="I126" s="15"/>
      <c r="J126" s="15"/>
      <c r="P126" s="15"/>
    </row>
    <row r="127" spans="1:16" x14ac:dyDescent="0.35">
      <c r="A127" s="9"/>
      <c r="B127" s="9"/>
      <c r="C127" s="31"/>
      <c r="D127" s="47"/>
      <c r="E127" s="47"/>
      <c r="F127" s="31"/>
      <c r="G127" s="31"/>
      <c r="H127" s="31"/>
      <c r="I127" s="15"/>
      <c r="J127" s="15"/>
      <c r="P127" s="15"/>
    </row>
    <row r="128" spans="1:16" x14ac:dyDescent="0.35">
      <c r="A128" s="246"/>
      <c r="B128" s="247"/>
      <c r="C128" s="30"/>
      <c r="D128" s="47"/>
      <c r="E128" s="47"/>
      <c r="F128" s="30"/>
      <c r="G128" s="30"/>
      <c r="H128" s="30"/>
      <c r="I128" s="15"/>
      <c r="J128" s="15"/>
      <c r="P128" s="15"/>
    </row>
    <row r="129" spans="1:16" x14ac:dyDescent="0.35">
      <c r="A129" s="246"/>
      <c r="B129" s="247"/>
      <c r="C129" s="30"/>
      <c r="D129" s="47"/>
      <c r="E129" s="47"/>
      <c r="F129" s="30"/>
      <c r="G129" s="30"/>
      <c r="H129" s="30"/>
      <c r="I129" s="15"/>
      <c r="J129" s="15"/>
      <c r="P129" s="15"/>
    </row>
    <row r="130" spans="1:16" x14ac:dyDescent="0.35">
      <c r="A130" s="246"/>
      <c r="B130" s="247"/>
      <c r="C130" s="30"/>
      <c r="D130" s="47"/>
      <c r="E130" s="47"/>
      <c r="F130" s="30"/>
      <c r="G130" s="30"/>
      <c r="H130" s="30"/>
      <c r="I130" s="15"/>
      <c r="J130" s="15"/>
      <c r="P130" s="15"/>
    </row>
    <row r="131" spans="1:16" x14ac:dyDescent="0.35">
      <c r="A131" s="246"/>
      <c r="B131" s="247"/>
      <c r="C131" s="31"/>
      <c r="D131" s="47"/>
      <c r="E131" s="47"/>
      <c r="F131" s="30"/>
      <c r="G131" s="30"/>
      <c r="H131" s="30"/>
      <c r="I131" s="15"/>
      <c r="J131" s="15"/>
      <c r="P131" s="15"/>
    </row>
    <row r="132" spans="1:16" x14ac:dyDescent="0.35">
      <c r="A132" s="246"/>
      <c r="B132" s="246"/>
      <c r="C132" s="31"/>
      <c r="D132" s="47"/>
      <c r="E132" s="47"/>
      <c r="F132" s="31"/>
      <c r="G132" s="31"/>
      <c r="H132" s="31"/>
      <c r="I132" s="15"/>
      <c r="J132" s="15"/>
      <c r="P132" s="15"/>
    </row>
    <row r="133" spans="1:16" x14ac:dyDescent="0.35">
      <c r="A133" s="246"/>
      <c r="B133" s="246"/>
      <c r="C133" s="31"/>
      <c r="D133" s="47"/>
      <c r="E133" s="47"/>
      <c r="F133" s="31"/>
      <c r="G133" s="31"/>
      <c r="H133" s="31"/>
      <c r="I133" s="15"/>
      <c r="J133" s="15"/>
      <c r="P133" s="15"/>
    </row>
    <row r="134" spans="1:16" x14ac:dyDescent="0.35">
      <c r="A134" s="246"/>
      <c r="B134" s="246"/>
      <c r="C134" s="31"/>
      <c r="D134" s="47"/>
      <c r="E134" s="47"/>
      <c r="F134" s="31"/>
      <c r="G134" s="31"/>
      <c r="H134" s="31"/>
      <c r="I134" s="15"/>
      <c r="J134" s="15"/>
      <c r="P134" s="15"/>
    </row>
    <row r="135" spans="1:16" x14ac:dyDescent="0.35">
      <c r="A135" s="246"/>
      <c r="B135" s="246"/>
      <c r="C135" s="30"/>
      <c r="D135" s="48"/>
      <c r="E135" s="48"/>
      <c r="F135" s="30"/>
      <c r="G135" s="30"/>
      <c r="H135" s="30"/>
      <c r="I135" s="15"/>
      <c r="J135" s="15"/>
      <c r="P135" s="15"/>
    </row>
    <row r="136" spans="1:16" x14ac:dyDescent="0.35">
      <c r="A136" s="246"/>
      <c r="B136" s="246"/>
      <c r="C136" s="31"/>
      <c r="D136" s="47"/>
      <c r="E136" s="47"/>
      <c r="F136" s="31"/>
      <c r="G136" s="31"/>
      <c r="H136" s="31"/>
      <c r="I136" s="15"/>
      <c r="J136" s="15"/>
      <c r="P136" s="15"/>
    </row>
    <row r="137" spans="1:16" x14ac:dyDescent="0.35">
      <c r="A137" s="246"/>
      <c r="B137" s="246"/>
      <c r="C137" s="30"/>
      <c r="D137" s="48"/>
      <c r="E137" s="48"/>
      <c r="F137" s="30"/>
      <c r="G137" s="30"/>
      <c r="H137" s="30"/>
      <c r="I137" s="15"/>
      <c r="J137" s="15"/>
      <c r="P137" s="15"/>
    </row>
    <row r="138" spans="1:16" x14ac:dyDescent="0.35">
      <c r="A138" s="246"/>
      <c r="B138" s="246"/>
      <c r="C138" s="31"/>
      <c r="D138" s="48"/>
      <c r="E138" s="48"/>
      <c r="F138" s="30"/>
      <c r="G138" s="30"/>
      <c r="H138" s="30"/>
      <c r="I138" s="15"/>
      <c r="J138" s="15"/>
      <c r="P138" s="15"/>
    </row>
    <row r="139" spans="1:16" x14ac:dyDescent="0.35">
      <c r="A139" s="246"/>
      <c r="B139" s="246"/>
      <c r="C139" s="30"/>
      <c r="D139" s="47"/>
      <c r="E139" s="47"/>
      <c r="F139" s="30"/>
      <c r="G139" s="30"/>
      <c r="H139" s="30"/>
      <c r="I139" s="15"/>
      <c r="J139" s="15"/>
      <c r="P139" s="15"/>
    </row>
    <row r="140" spans="1:16" x14ac:dyDescent="0.35">
      <c r="A140" s="246"/>
      <c r="B140" s="246"/>
      <c r="C140" s="39"/>
      <c r="D140" s="40"/>
      <c r="E140" s="40"/>
      <c r="F140" s="39"/>
      <c r="G140" s="39"/>
      <c r="H140" s="39"/>
      <c r="I140" s="15"/>
      <c r="J140" s="15"/>
      <c r="P140" s="15"/>
    </row>
    <row r="141" spans="1:16" x14ac:dyDescent="0.35">
      <c r="A141" s="246"/>
      <c r="B141" s="246"/>
      <c r="C141" s="39"/>
      <c r="D141" s="40"/>
      <c r="E141" s="40"/>
      <c r="F141" s="39"/>
      <c r="G141" s="39"/>
      <c r="H141" s="39"/>
      <c r="I141" s="15"/>
      <c r="J141" s="15"/>
      <c r="P141" s="15"/>
    </row>
    <row r="142" spans="1:16" x14ac:dyDescent="0.35">
      <c r="A142" s="9"/>
      <c r="B142" s="40"/>
      <c r="C142" s="46"/>
      <c r="D142" s="40"/>
      <c r="E142" s="40"/>
      <c r="F142" s="41"/>
      <c r="G142" s="41"/>
      <c r="H142" s="41"/>
      <c r="I142" s="15"/>
      <c r="J142" s="15"/>
      <c r="P142" s="15"/>
    </row>
    <row r="143" spans="1:16" x14ac:dyDescent="0.35">
      <c r="A143" s="9"/>
      <c r="B143" s="34"/>
      <c r="C143" s="35"/>
      <c r="D143" s="36"/>
      <c r="E143" s="36"/>
      <c r="F143" s="50"/>
      <c r="G143" s="50"/>
      <c r="H143" s="50"/>
      <c r="I143" s="15"/>
      <c r="J143" s="15"/>
      <c r="P143" s="15"/>
    </row>
    <row r="144" spans="1:16" x14ac:dyDescent="0.35">
      <c r="A144" s="9"/>
      <c r="B144" s="34"/>
      <c r="C144" s="35"/>
      <c r="D144" s="36"/>
      <c r="E144" s="36"/>
      <c r="F144" s="35"/>
      <c r="G144" s="35"/>
      <c r="H144" s="35"/>
      <c r="I144" s="15"/>
      <c r="J144" s="15"/>
      <c r="P144" s="15"/>
    </row>
    <row r="145" spans="2:2" x14ac:dyDescent="0.35">
      <c r="B145" s="37"/>
    </row>
  </sheetData>
  <mergeCells count="55">
    <mergeCell ref="A11:A12"/>
    <mergeCell ref="B11:B12"/>
    <mergeCell ref="B5:B9"/>
    <mergeCell ref="K1:Q1"/>
    <mergeCell ref="A1:J1"/>
    <mergeCell ref="A4:J4"/>
    <mergeCell ref="F2:J2"/>
    <mergeCell ref="K2:P2"/>
    <mergeCell ref="K4:P4"/>
    <mergeCell ref="A5:A9"/>
    <mergeCell ref="K20:Q20"/>
    <mergeCell ref="G21:H21"/>
    <mergeCell ref="A35:A37"/>
    <mergeCell ref="B24:B25"/>
    <mergeCell ref="B27:B32"/>
    <mergeCell ref="B33:B34"/>
    <mergeCell ref="A24:A25"/>
    <mergeCell ref="A27:A32"/>
    <mergeCell ref="A33:A34"/>
    <mergeCell ref="B53:B55"/>
    <mergeCell ref="K23:P23"/>
    <mergeCell ref="K39:P39"/>
    <mergeCell ref="A40:A46"/>
    <mergeCell ref="B40:B46"/>
    <mergeCell ref="A97:A103"/>
    <mergeCell ref="B97:B103"/>
    <mergeCell ref="A104:A107"/>
    <mergeCell ref="B104:B107"/>
    <mergeCell ref="B91:B94"/>
    <mergeCell ref="A75:A90"/>
    <mergeCell ref="B75:B90"/>
    <mergeCell ref="A91:A94"/>
    <mergeCell ref="B35:B37"/>
    <mergeCell ref="K96:P96"/>
    <mergeCell ref="A61:A65"/>
    <mergeCell ref="B61:B65"/>
    <mergeCell ref="A66:A68"/>
    <mergeCell ref="B66:B68"/>
    <mergeCell ref="A70:A74"/>
    <mergeCell ref="B70:B74"/>
    <mergeCell ref="A48:A50"/>
    <mergeCell ref="B48:B50"/>
    <mergeCell ref="A51:A52"/>
    <mergeCell ref="B51:B52"/>
    <mergeCell ref="A53:A55"/>
    <mergeCell ref="A132:A139"/>
    <mergeCell ref="B132:B139"/>
    <mergeCell ref="A140:A141"/>
    <mergeCell ref="B140:B141"/>
    <mergeCell ref="A108:A123"/>
    <mergeCell ref="B108:B123"/>
    <mergeCell ref="A124:A126"/>
    <mergeCell ref="B124:B126"/>
    <mergeCell ref="A128:A131"/>
    <mergeCell ref="B128:B131"/>
  </mergeCells>
  <pageMargins left="0.7" right="0.7" top="0.75" bottom="0.75" header="0.3" footer="0.3"/>
  <pageSetup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2:M32"/>
  <sheetViews>
    <sheetView topLeftCell="A12" zoomScale="80" zoomScaleNormal="80" workbookViewId="0">
      <selection activeCell="D11" sqref="D11"/>
    </sheetView>
  </sheetViews>
  <sheetFormatPr defaultRowHeight="14.5" x14ac:dyDescent="0.35"/>
  <cols>
    <col min="1" max="1" width="1.7265625" customWidth="1"/>
    <col min="3" max="3" width="17.81640625" customWidth="1"/>
    <col min="4" max="4" width="90" customWidth="1"/>
    <col min="5" max="5" width="18.453125" customWidth="1"/>
    <col min="6" max="6" width="13.54296875" customWidth="1"/>
    <col min="7" max="7" width="10.54296875" customWidth="1"/>
    <col min="8" max="8" width="13.7265625" customWidth="1"/>
    <col min="11" max="11" width="11.54296875" customWidth="1"/>
    <col min="12" max="12" width="15.26953125" customWidth="1"/>
    <col min="13" max="13" width="12.26953125" customWidth="1"/>
  </cols>
  <sheetData>
    <row r="2" spans="2:13" ht="21.5" thickBot="1" x14ac:dyDescent="0.4">
      <c r="B2" s="267" t="s">
        <v>153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2:13" ht="21" x14ac:dyDescent="0.35">
      <c r="B3" s="18"/>
      <c r="C3" s="19"/>
      <c r="D3" s="19"/>
      <c r="E3" s="19"/>
      <c r="F3" s="19"/>
      <c r="G3" s="269" t="s">
        <v>1</v>
      </c>
      <c r="H3" s="269"/>
      <c r="I3" s="268" t="s">
        <v>2</v>
      </c>
      <c r="J3" s="268"/>
      <c r="K3" s="268"/>
      <c r="L3" s="268"/>
      <c r="M3" s="27"/>
    </row>
    <row r="4" spans="2:13" ht="72.5" x14ac:dyDescent="0.35">
      <c r="B4" s="20" t="s">
        <v>3</v>
      </c>
      <c r="C4" s="20" t="s">
        <v>4</v>
      </c>
      <c r="D4" s="21" t="s">
        <v>5</v>
      </c>
      <c r="E4" s="21" t="s">
        <v>29</v>
      </c>
      <c r="F4" s="21" t="s">
        <v>7</v>
      </c>
      <c r="G4" s="21" t="s">
        <v>30</v>
      </c>
      <c r="H4" s="20" t="s">
        <v>12</v>
      </c>
      <c r="I4" s="21" t="s">
        <v>13</v>
      </c>
      <c r="J4" s="65" t="s">
        <v>14</v>
      </c>
      <c r="K4" s="21" t="s">
        <v>31</v>
      </c>
      <c r="L4" s="21" t="s">
        <v>32</v>
      </c>
      <c r="M4" s="21" t="s">
        <v>0</v>
      </c>
    </row>
    <row r="5" spans="2:13" ht="38.25" customHeight="1" x14ac:dyDescent="0.35">
      <c r="B5" s="270" t="s">
        <v>141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2:13" x14ac:dyDescent="0.35">
      <c r="B6" s="260">
        <v>7</v>
      </c>
      <c r="C6" s="264" t="s">
        <v>158</v>
      </c>
      <c r="D6" s="76" t="s">
        <v>33</v>
      </c>
      <c r="E6" s="61">
        <v>1</v>
      </c>
      <c r="F6" s="62" t="s">
        <v>34</v>
      </c>
      <c r="G6" s="82"/>
      <c r="H6" s="10">
        <f t="shared" ref="H6:H30" si="0">E6*G6</f>
        <v>0</v>
      </c>
      <c r="I6" s="59"/>
      <c r="J6" s="83"/>
      <c r="K6" s="28"/>
      <c r="L6" s="78">
        <f t="shared" ref="L6:L30" si="1">E6*J6*K6</f>
        <v>0</v>
      </c>
      <c r="M6" s="78">
        <f t="shared" ref="M6:M30" si="2">L6+H6</f>
        <v>0</v>
      </c>
    </row>
    <row r="7" spans="2:13" x14ac:dyDescent="0.35">
      <c r="B7" s="263"/>
      <c r="C7" s="265"/>
      <c r="D7" s="76" t="s">
        <v>35</v>
      </c>
      <c r="E7" s="61">
        <v>1</v>
      </c>
      <c r="F7" s="62" t="s">
        <v>34</v>
      </c>
      <c r="G7" s="82"/>
      <c r="H7" s="10">
        <f t="shared" si="0"/>
        <v>0</v>
      </c>
      <c r="I7" s="59"/>
      <c r="J7" s="83"/>
      <c r="K7" s="28"/>
      <c r="L7" s="78">
        <f t="shared" si="1"/>
        <v>0</v>
      </c>
      <c r="M7" s="78">
        <f t="shared" si="2"/>
        <v>0</v>
      </c>
    </row>
    <row r="8" spans="2:13" x14ac:dyDescent="0.35">
      <c r="B8" s="263"/>
      <c r="C8" s="265"/>
      <c r="D8" s="76" t="s">
        <v>36</v>
      </c>
      <c r="E8" s="61">
        <v>1</v>
      </c>
      <c r="F8" s="62" t="s">
        <v>34</v>
      </c>
      <c r="G8" s="82"/>
      <c r="H8" s="10">
        <f t="shared" si="0"/>
        <v>0</v>
      </c>
      <c r="I8" s="59"/>
      <c r="J8" s="83"/>
      <c r="K8" s="28"/>
      <c r="L8" s="78">
        <f t="shared" si="1"/>
        <v>0</v>
      </c>
      <c r="M8" s="78">
        <f t="shared" si="2"/>
        <v>0</v>
      </c>
    </row>
    <row r="9" spans="2:13" x14ac:dyDescent="0.35">
      <c r="B9" s="263"/>
      <c r="C9" s="265"/>
      <c r="D9" s="76" t="s">
        <v>37</v>
      </c>
      <c r="E9" s="61">
        <v>1</v>
      </c>
      <c r="F9" s="62" t="s">
        <v>34</v>
      </c>
      <c r="G9" s="82"/>
      <c r="H9" s="10">
        <f t="shared" si="0"/>
        <v>0</v>
      </c>
      <c r="I9" s="59"/>
      <c r="J9" s="83"/>
      <c r="K9" s="28"/>
      <c r="L9" s="78">
        <f t="shared" si="1"/>
        <v>0</v>
      </c>
      <c r="M9" s="78">
        <f t="shared" si="2"/>
        <v>0</v>
      </c>
    </row>
    <row r="10" spans="2:13" ht="47.5" customHeight="1" x14ac:dyDescent="0.35">
      <c r="B10" s="263"/>
      <c r="C10" s="265"/>
      <c r="D10" s="79" t="s">
        <v>221</v>
      </c>
      <c r="E10" s="61">
        <v>1</v>
      </c>
      <c r="F10" s="62" t="s">
        <v>34</v>
      </c>
      <c r="G10" s="82"/>
      <c r="H10" s="10">
        <f t="shared" si="0"/>
        <v>0</v>
      </c>
      <c r="I10" s="59"/>
      <c r="J10" s="83"/>
      <c r="K10" s="28"/>
      <c r="L10" s="78">
        <f t="shared" si="1"/>
        <v>0</v>
      </c>
      <c r="M10" s="78">
        <f t="shared" si="2"/>
        <v>0</v>
      </c>
    </row>
    <row r="11" spans="2:13" ht="42" customHeight="1" x14ac:dyDescent="0.35">
      <c r="B11" s="263"/>
      <c r="C11" s="265"/>
      <c r="D11" s="76" t="s">
        <v>38</v>
      </c>
      <c r="E11" s="61">
        <v>1</v>
      </c>
      <c r="F11" s="62" t="s">
        <v>34</v>
      </c>
      <c r="G11" s="82"/>
      <c r="H11" s="10">
        <f t="shared" si="0"/>
        <v>0</v>
      </c>
      <c r="I11" s="59"/>
      <c r="J11" s="83"/>
      <c r="K11" s="28"/>
      <c r="L11" s="78">
        <f t="shared" si="1"/>
        <v>0</v>
      </c>
      <c r="M11" s="78">
        <f t="shared" si="2"/>
        <v>0</v>
      </c>
    </row>
    <row r="12" spans="2:13" ht="30" customHeight="1" x14ac:dyDescent="0.35">
      <c r="B12" s="263"/>
      <c r="C12" s="265"/>
      <c r="D12" s="76" t="s">
        <v>39</v>
      </c>
      <c r="E12" s="61">
        <v>1</v>
      </c>
      <c r="F12" s="62" t="s">
        <v>34</v>
      </c>
      <c r="G12" s="82"/>
      <c r="H12" s="10">
        <f t="shared" si="0"/>
        <v>0</v>
      </c>
      <c r="I12" s="59"/>
      <c r="J12" s="83"/>
      <c r="K12" s="28"/>
      <c r="L12" s="78">
        <f t="shared" si="1"/>
        <v>0</v>
      </c>
      <c r="M12" s="78">
        <f t="shared" si="2"/>
        <v>0</v>
      </c>
    </row>
    <row r="13" spans="2:13" x14ac:dyDescent="0.35">
      <c r="B13" s="263"/>
      <c r="C13" s="265"/>
      <c r="D13" s="76" t="s">
        <v>40</v>
      </c>
      <c r="E13" s="61">
        <v>1</v>
      </c>
      <c r="F13" s="62" t="s">
        <v>34</v>
      </c>
      <c r="G13" s="82"/>
      <c r="H13" s="10">
        <f t="shared" si="0"/>
        <v>0</v>
      </c>
      <c r="I13" s="59"/>
      <c r="J13" s="83"/>
      <c r="K13" s="28"/>
      <c r="L13" s="78">
        <f t="shared" si="1"/>
        <v>0</v>
      </c>
      <c r="M13" s="78">
        <f t="shared" si="2"/>
        <v>0</v>
      </c>
    </row>
    <row r="14" spans="2:13" ht="42" customHeight="1" x14ac:dyDescent="0.35">
      <c r="B14" s="263"/>
      <c r="C14" s="265"/>
      <c r="D14" s="76" t="s">
        <v>139</v>
      </c>
      <c r="E14" s="61">
        <v>1</v>
      </c>
      <c r="F14" s="62" t="s">
        <v>34</v>
      </c>
      <c r="G14" s="82"/>
      <c r="H14" s="10">
        <f t="shared" si="0"/>
        <v>0</v>
      </c>
      <c r="I14" s="59"/>
      <c r="J14" s="83"/>
      <c r="K14" s="28"/>
      <c r="L14" s="78">
        <f t="shared" si="1"/>
        <v>0</v>
      </c>
      <c r="M14" s="78">
        <f t="shared" si="2"/>
        <v>0</v>
      </c>
    </row>
    <row r="15" spans="2:13" x14ac:dyDescent="0.35">
      <c r="B15" s="263"/>
      <c r="C15" s="265"/>
      <c r="D15" s="76" t="s">
        <v>41</v>
      </c>
      <c r="E15" s="61">
        <v>1</v>
      </c>
      <c r="F15" s="62" t="s">
        <v>34</v>
      </c>
      <c r="G15" s="82"/>
      <c r="H15" s="10">
        <f t="shared" si="0"/>
        <v>0</v>
      </c>
      <c r="I15" s="59"/>
      <c r="J15" s="83"/>
      <c r="K15" s="28"/>
      <c r="L15" s="78">
        <f t="shared" si="1"/>
        <v>0</v>
      </c>
      <c r="M15" s="78">
        <f t="shared" si="2"/>
        <v>0</v>
      </c>
    </row>
    <row r="16" spans="2:13" x14ac:dyDescent="0.35">
      <c r="B16" s="263"/>
      <c r="C16" s="265"/>
      <c r="D16" s="76" t="s">
        <v>42</v>
      </c>
      <c r="E16" s="61">
        <v>1</v>
      </c>
      <c r="F16" s="62" t="s">
        <v>34</v>
      </c>
      <c r="G16" s="82"/>
      <c r="H16" s="10">
        <f t="shared" si="0"/>
        <v>0</v>
      </c>
      <c r="I16" s="59"/>
      <c r="J16" s="83"/>
      <c r="K16" s="28"/>
      <c r="L16" s="78">
        <f t="shared" si="1"/>
        <v>0</v>
      </c>
      <c r="M16" s="78">
        <f t="shared" si="2"/>
        <v>0</v>
      </c>
    </row>
    <row r="17" spans="2:13" x14ac:dyDescent="0.35">
      <c r="B17" s="263"/>
      <c r="C17" s="265"/>
      <c r="D17" s="76" t="s">
        <v>43</v>
      </c>
      <c r="E17" s="61">
        <v>1</v>
      </c>
      <c r="F17" s="62" t="s">
        <v>34</v>
      </c>
      <c r="G17" s="82"/>
      <c r="H17" s="10">
        <f t="shared" si="0"/>
        <v>0</v>
      </c>
      <c r="I17" s="59"/>
      <c r="J17" s="83"/>
      <c r="K17" s="28"/>
      <c r="L17" s="78">
        <f t="shared" si="1"/>
        <v>0</v>
      </c>
      <c r="M17" s="78">
        <f t="shared" si="2"/>
        <v>0</v>
      </c>
    </row>
    <row r="18" spans="2:13" x14ac:dyDescent="0.35">
      <c r="B18" s="263"/>
      <c r="C18" s="265"/>
      <c r="D18" s="76" t="s">
        <v>44</v>
      </c>
      <c r="E18" s="61">
        <v>1</v>
      </c>
      <c r="F18" s="62" t="s">
        <v>34</v>
      </c>
      <c r="G18" s="82"/>
      <c r="H18" s="10">
        <f t="shared" si="0"/>
        <v>0</v>
      </c>
      <c r="I18" s="59"/>
      <c r="J18" s="83"/>
      <c r="K18" s="28"/>
      <c r="L18" s="78">
        <f t="shared" si="1"/>
        <v>0</v>
      </c>
      <c r="M18" s="78">
        <f t="shared" si="2"/>
        <v>0</v>
      </c>
    </row>
    <row r="19" spans="2:13" x14ac:dyDescent="0.35">
      <c r="B19" s="263"/>
      <c r="C19" s="265"/>
      <c r="D19" s="76" t="s">
        <v>45</v>
      </c>
      <c r="E19" s="61">
        <v>1</v>
      </c>
      <c r="F19" s="62" t="s">
        <v>34</v>
      </c>
      <c r="G19" s="82"/>
      <c r="H19" s="10">
        <f t="shared" si="0"/>
        <v>0</v>
      </c>
      <c r="I19" s="59"/>
      <c r="J19" s="83"/>
      <c r="K19" s="28"/>
      <c r="L19" s="78">
        <f t="shared" si="1"/>
        <v>0</v>
      </c>
      <c r="M19" s="78">
        <f t="shared" si="2"/>
        <v>0</v>
      </c>
    </row>
    <row r="20" spans="2:13" x14ac:dyDescent="0.35">
      <c r="B20" s="263"/>
      <c r="C20" s="265"/>
      <c r="D20" s="76" t="s">
        <v>46</v>
      </c>
      <c r="E20" s="61">
        <v>1</v>
      </c>
      <c r="F20" s="62" t="s">
        <v>34</v>
      </c>
      <c r="G20" s="82"/>
      <c r="H20" s="10">
        <f t="shared" si="0"/>
        <v>0</v>
      </c>
      <c r="I20" s="59"/>
      <c r="J20" s="83"/>
      <c r="K20" s="28"/>
      <c r="L20" s="78">
        <f t="shared" si="1"/>
        <v>0</v>
      </c>
      <c r="M20" s="78">
        <f t="shared" si="2"/>
        <v>0</v>
      </c>
    </row>
    <row r="21" spans="2:13" x14ac:dyDescent="0.35">
      <c r="B21" s="263"/>
      <c r="C21" s="265"/>
      <c r="D21" s="76" t="s">
        <v>136</v>
      </c>
      <c r="E21" s="61">
        <v>1</v>
      </c>
      <c r="F21" s="62" t="s">
        <v>34</v>
      </c>
      <c r="G21" s="82"/>
      <c r="H21" s="10">
        <f t="shared" si="0"/>
        <v>0</v>
      </c>
      <c r="I21" s="59"/>
      <c r="J21" s="83"/>
      <c r="K21" s="28"/>
      <c r="L21" s="78">
        <f t="shared" si="1"/>
        <v>0</v>
      </c>
      <c r="M21" s="78">
        <f t="shared" si="2"/>
        <v>0</v>
      </c>
    </row>
    <row r="22" spans="2:13" x14ac:dyDescent="0.35">
      <c r="B22" s="263"/>
      <c r="C22" s="265"/>
      <c r="D22" s="76" t="s">
        <v>47</v>
      </c>
      <c r="E22" s="61">
        <v>1</v>
      </c>
      <c r="F22" s="62" t="s">
        <v>34</v>
      </c>
      <c r="G22" s="82"/>
      <c r="H22" s="10">
        <f t="shared" si="0"/>
        <v>0</v>
      </c>
      <c r="I22" s="59"/>
      <c r="J22" s="83"/>
      <c r="K22" s="28"/>
      <c r="L22" s="78">
        <f t="shared" si="1"/>
        <v>0</v>
      </c>
      <c r="M22" s="78">
        <f t="shared" si="2"/>
        <v>0</v>
      </c>
    </row>
    <row r="23" spans="2:13" x14ac:dyDescent="0.35">
      <c r="B23" s="263"/>
      <c r="C23" s="265"/>
      <c r="D23" s="76" t="s">
        <v>48</v>
      </c>
      <c r="E23" s="61">
        <v>1</v>
      </c>
      <c r="F23" s="62" t="s">
        <v>34</v>
      </c>
      <c r="G23" s="82"/>
      <c r="H23" s="10">
        <f t="shared" si="0"/>
        <v>0</v>
      </c>
      <c r="I23" s="59"/>
      <c r="J23" s="83"/>
      <c r="K23" s="28"/>
      <c r="L23" s="78">
        <f t="shared" si="1"/>
        <v>0</v>
      </c>
      <c r="M23" s="78">
        <f t="shared" si="2"/>
        <v>0</v>
      </c>
    </row>
    <row r="24" spans="2:13" x14ac:dyDescent="0.35">
      <c r="B24" s="263"/>
      <c r="C24" s="265"/>
      <c r="D24" s="76" t="s">
        <v>49</v>
      </c>
      <c r="E24" s="61">
        <v>1</v>
      </c>
      <c r="F24" s="62" t="s">
        <v>34</v>
      </c>
      <c r="G24" s="82"/>
      <c r="H24" s="10">
        <f t="shared" si="0"/>
        <v>0</v>
      </c>
      <c r="I24" s="59"/>
      <c r="J24" s="83"/>
      <c r="K24" s="28"/>
      <c r="L24" s="78">
        <f t="shared" si="1"/>
        <v>0</v>
      </c>
      <c r="M24" s="78">
        <f t="shared" si="2"/>
        <v>0</v>
      </c>
    </row>
    <row r="25" spans="2:13" x14ac:dyDescent="0.35">
      <c r="B25" s="251"/>
      <c r="C25" s="266"/>
      <c r="D25" s="76" t="s">
        <v>50</v>
      </c>
      <c r="E25" s="61">
        <v>1</v>
      </c>
      <c r="F25" s="62" t="s">
        <v>34</v>
      </c>
      <c r="G25" s="82"/>
      <c r="H25" s="10">
        <f t="shared" si="0"/>
        <v>0</v>
      </c>
      <c r="I25" s="59"/>
      <c r="J25" s="83"/>
      <c r="K25" s="28"/>
      <c r="L25" s="78">
        <f t="shared" si="1"/>
        <v>0</v>
      </c>
      <c r="M25" s="78">
        <f t="shared" si="2"/>
        <v>0</v>
      </c>
    </row>
    <row r="26" spans="2:13" ht="54" customHeight="1" x14ac:dyDescent="0.35">
      <c r="B26" s="56">
        <v>8</v>
      </c>
      <c r="C26" s="89" t="s">
        <v>159</v>
      </c>
      <c r="D26" s="80" t="s">
        <v>138</v>
      </c>
      <c r="E26" s="61">
        <v>5</v>
      </c>
      <c r="F26" s="62" t="s">
        <v>51</v>
      </c>
      <c r="G26" s="84"/>
      <c r="H26" s="10">
        <f t="shared" si="0"/>
        <v>0</v>
      </c>
      <c r="I26" s="59"/>
      <c r="J26" s="83"/>
      <c r="K26" s="28"/>
      <c r="L26" s="78">
        <f t="shared" si="1"/>
        <v>0</v>
      </c>
      <c r="M26" s="78">
        <f t="shared" si="2"/>
        <v>0</v>
      </c>
    </row>
    <row r="27" spans="2:13" ht="101.5" x14ac:dyDescent="0.35">
      <c r="B27" s="60">
        <v>9</v>
      </c>
      <c r="C27" s="90" t="s">
        <v>160</v>
      </c>
      <c r="D27" s="81" t="s">
        <v>52</v>
      </c>
      <c r="E27" s="98">
        <v>1</v>
      </c>
      <c r="F27" s="63" t="s">
        <v>34</v>
      </c>
      <c r="G27" s="82"/>
      <c r="H27" s="10">
        <f t="shared" si="0"/>
        <v>0</v>
      </c>
      <c r="I27" s="59"/>
      <c r="J27" s="83"/>
      <c r="K27" s="28"/>
      <c r="L27" s="78">
        <f t="shared" si="1"/>
        <v>0</v>
      </c>
      <c r="M27" s="78">
        <f t="shared" si="2"/>
        <v>0</v>
      </c>
    </row>
    <row r="28" spans="2:13" ht="22.9" customHeight="1" x14ac:dyDescent="0.35">
      <c r="B28" s="261">
        <v>10</v>
      </c>
      <c r="C28" s="262" t="s">
        <v>161</v>
      </c>
      <c r="D28" s="59" t="s">
        <v>53</v>
      </c>
      <c r="E28" s="61">
        <v>300</v>
      </c>
      <c r="F28" s="62" t="s">
        <v>54</v>
      </c>
      <c r="G28" s="82"/>
      <c r="H28" s="10">
        <f t="shared" si="0"/>
        <v>0</v>
      </c>
      <c r="I28" s="59"/>
      <c r="J28" s="83"/>
      <c r="K28" s="28"/>
      <c r="L28" s="78">
        <f t="shared" si="1"/>
        <v>0</v>
      </c>
      <c r="M28" s="78">
        <f t="shared" si="2"/>
        <v>0</v>
      </c>
    </row>
    <row r="29" spans="2:13" ht="21" customHeight="1" x14ac:dyDescent="0.35">
      <c r="B29" s="261"/>
      <c r="C29" s="262"/>
      <c r="D29" s="59" t="s">
        <v>55</v>
      </c>
      <c r="E29" s="61">
        <v>500</v>
      </c>
      <c r="F29" s="62" t="s">
        <v>54</v>
      </c>
      <c r="G29" s="82"/>
      <c r="H29" s="10">
        <f t="shared" si="0"/>
        <v>0</v>
      </c>
      <c r="I29" s="59"/>
      <c r="J29" s="83"/>
      <c r="K29" s="28"/>
      <c r="L29" s="78">
        <f t="shared" si="1"/>
        <v>0</v>
      </c>
      <c r="M29" s="78">
        <f t="shared" si="2"/>
        <v>0</v>
      </c>
    </row>
    <row r="30" spans="2:13" ht="19.149999999999999" customHeight="1" x14ac:dyDescent="0.35">
      <c r="B30" s="261"/>
      <c r="C30" s="262"/>
      <c r="D30" s="59" t="s">
        <v>56</v>
      </c>
      <c r="E30" s="61">
        <v>500</v>
      </c>
      <c r="F30" s="62" t="s">
        <v>54</v>
      </c>
      <c r="G30" s="82"/>
      <c r="H30" s="10">
        <f t="shared" si="0"/>
        <v>0</v>
      </c>
      <c r="I30" s="59"/>
      <c r="J30" s="83"/>
      <c r="K30" s="28"/>
      <c r="L30" s="78">
        <f t="shared" si="1"/>
        <v>0</v>
      </c>
      <c r="M30" s="78">
        <f t="shared" si="2"/>
        <v>0</v>
      </c>
    </row>
    <row r="31" spans="2:13" x14ac:dyDescent="0.35">
      <c r="B31" s="8"/>
      <c r="C31" s="8" t="s">
        <v>57</v>
      </c>
      <c r="D31" s="23"/>
      <c r="E31" s="8"/>
      <c r="F31" s="8"/>
      <c r="G31" s="8"/>
      <c r="H31" s="24">
        <f>SUM(H6:H30)</f>
        <v>0</v>
      </c>
      <c r="I31" s="24"/>
      <c r="J31" s="24">
        <f>SUM(J6:J30)</f>
        <v>0</v>
      </c>
      <c r="K31" s="24"/>
      <c r="L31" s="23"/>
      <c r="M31" s="24">
        <f>SUM(M6:M30)</f>
        <v>0</v>
      </c>
    </row>
    <row r="32" spans="2:13" x14ac:dyDescent="0.35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</row>
  </sheetData>
  <mergeCells count="8">
    <mergeCell ref="B28:B30"/>
    <mergeCell ref="C28:C30"/>
    <mergeCell ref="B6:B25"/>
    <mergeCell ref="C6:C25"/>
    <mergeCell ref="B2:M2"/>
    <mergeCell ref="I3:L3"/>
    <mergeCell ref="G3:H3"/>
    <mergeCell ref="B5:M5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B1:M84"/>
  <sheetViews>
    <sheetView zoomScale="80" zoomScaleNormal="80" workbookViewId="0">
      <selection activeCell="E25" sqref="E25"/>
    </sheetView>
  </sheetViews>
  <sheetFormatPr defaultRowHeight="14.5" x14ac:dyDescent="0.35"/>
  <cols>
    <col min="3" max="3" width="19.1796875" customWidth="1"/>
    <col min="4" max="4" width="86.453125" bestFit="1" customWidth="1"/>
    <col min="5" max="5" width="19.26953125" customWidth="1"/>
    <col min="6" max="6" width="33.453125" customWidth="1"/>
    <col min="7" max="7" width="9.26953125"/>
    <col min="8" max="8" width="13" customWidth="1"/>
    <col min="9" max="9" width="11.7265625" customWidth="1"/>
    <col min="10" max="10" width="12.7265625" customWidth="1"/>
    <col min="11" max="11" width="9.26953125"/>
    <col min="12" max="12" width="17.26953125" customWidth="1"/>
    <col min="13" max="13" width="14.26953125" style="27" customWidth="1"/>
    <col min="14" max="14" width="9.26953125"/>
  </cols>
  <sheetData>
    <row r="1" spans="2:13" ht="18.5" x14ac:dyDescent="0.35">
      <c r="B1" s="275" t="s">
        <v>142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7"/>
    </row>
    <row r="2" spans="2:13" ht="95" x14ac:dyDescent="0.35">
      <c r="B2" s="33" t="s">
        <v>3</v>
      </c>
      <c r="C2" s="33" t="s">
        <v>4</v>
      </c>
      <c r="D2" s="33" t="s">
        <v>5</v>
      </c>
      <c r="E2" s="33" t="s">
        <v>58</v>
      </c>
      <c r="F2" s="33" t="s">
        <v>7</v>
      </c>
      <c r="G2" s="22" t="s">
        <v>59</v>
      </c>
      <c r="H2" s="33" t="s">
        <v>60</v>
      </c>
      <c r="I2" s="22" t="s">
        <v>13</v>
      </c>
      <c r="J2" s="33" t="s">
        <v>61</v>
      </c>
      <c r="K2" s="33" t="s">
        <v>62</v>
      </c>
      <c r="L2" s="66" t="s">
        <v>63</v>
      </c>
      <c r="M2" s="22" t="s">
        <v>64</v>
      </c>
    </row>
    <row r="3" spans="2:13" s="195" customFormat="1" x14ac:dyDescent="0.35">
      <c r="B3" s="272">
        <v>11</v>
      </c>
      <c r="C3" s="273" t="s">
        <v>162</v>
      </c>
      <c r="D3" s="189" t="s">
        <v>65</v>
      </c>
      <c r="E3" s="190">
        <v>1</v>
      </c>
      <c r="F3" s="191" t="s">
        <v>66</v>
      </c>
      <c r="G3" s="190"/>
      <c r="H3" s="79">
        <f>E3*G3</f>
        <v>0</v>
      </c>
      <c r="I3" s="79"/>
      <c r="J3" s="79"/>
      <c r="K3" s="192"/>
      <c r="L3" s="193">
        <f>E3*J3*K3</f>
        <v>0</v>
      </c>
      <c r="M3" s="194">
        <f>H3+L3</f>
        <v>0</v>
      </c>
    </row>
    <row r="4" spans="2:13" s="195" customFormat="1" x14ac:dyDescent="0.35">
      <c r="B4" s="272"/>
      <c r="C4" s="274"/>
      <c r="D4" s="189" t="s">
        <v>67</v>
      </c>
      <c r="E4" s="190">
        <v>1</v>
      </c>
      <c r="F4" s="191" t="s">
        <v>68</v>
      </c>
      <c r="G4" s="190"/>
      <c r="H4" s="79">
        <f t="shared" ref="H4:H30" si="0">E4*G4</f>
        <v>0</v>
      </c>
      <c r="I4" s="79"/>
      <c r="J4" s="79"/>
      <c r="K4" s="192"/>
      <c r="L4" s="193">
        <f t="shared" ref="L4:L30" si="1">E4*J4*K4</f>
        <v>0</v>
      </c>
      <c r="M4" s="194">
        <f t="shared" ref="M4:M30" si="2">H4+L4</f>
        <v>0</v>
      </c>
    </row>
    <row r="5" spans="2:13" s="195" customFormat="1" ht="29" x14ac:dyDescent="0.35">
      <c r="B5" s="272"/>
      <c r="C5" s="274"/>
      <c r="D5" s="189" t="s">
        <v>202</v>
      </c>
      <c r="E5" s="196">
        <v>1</v>
      </c>
      <c r="F5" s="191" t="s">
        <v>27</v>
      </c>
      <c r="G5" s="190"/>
      <c r="H5" s="79">
        <f t="shared" si="0"/>
        <v>0</v>
      </c>
      <c r="I5" s="79"/>
      <c r="J5" s="79"/>
      <c r="K5" s="192"/>
      <c r="L5" s="193">
        <f t="shared" si="1"/>
        <v>0</v>
      </c>
      <c r="M5" s="194">
        <f t="shared" si="2"/>
        <v>0</v>
      </c>
    </row>
    <row r="6" spans="2:13" s="195" customFormat="1" ht="29" x14ac:dyDescent="0.35">
      <c r="B6" s="272"/>
      <c r="C6" s="274"/>
      <c r="D6" s="79" t="s">
        <v>201</v>
      </c>
      <c r="E6" s="190">
        <v>1</v>
      </c>
      <c r="F6" s="191" t="s">
        <v>27</v>
      </c>
      <c r="G6" s="190"/>
      <c r="H6" s="79">
        <f t="shared" si="0"/>
        <v>0</v>
      </c>
      <c r="I6" s="79"/>
      <c r="J6" s="79"/>
      <c r="K6" s="192"/>
      <c r="L6" s="193">
        <f t="shared" si="1"/>
        <v>0</v>
      </c>
      <c r="M6" s="194">
        <f t="shared" si="2"/>
        <v>0</v>
      </c>
    </row>
    <row r="7" spans="2:13" s="195" customFormat="1" x14ac:dyDescent="0.35">
      <c r="B7" s="272"/>
      <c r="C7" s="274"/>
      <c r="D7" s="79" t="s">
        <v>220</v>
      </c>
      <c r="E7" s="190">
        <v>1</v>
      </c>
      <c r="F7" s="191" t="s">
        <v>70</v>
      </c>
      <c r="G7" s="190"/>
      <c r="H7" s="79">
        <f t="shared" si="0"/>
        <v>0</v>
      </c>
      <c r="I7" s="79"/>
      <c r="J7" s="79"/>
      <c r="K7" s="192"/>
      <c r="L7" s="193">
        <f t="shared" si="1"/>
        <v>0</v>
      </c>
      <c r="M7" s="194">
        <f t="shared" si="2"/>
        <v>0</v>
      </c>
    </row>
    <row r="8" spans="2:13" s="195" customFormat="1" ht="29" x14ac:dyDescent="0.35">
      <c r="B8" s="272"/>
      <c r="C8" s="274"/>
      <c r="D8" s="79" t="s">
        <v>71</v>
      </c>
      <c r="E8" s="190">
        <v>1</v>
      </c>
      <c r="F8" s="190" t="s">
        <v>72</v>
      </c>
      <c r="G8" s="190"/>
      <c r="H8" s="79">
        <f t="shared" si="0"/>
        <v>0</v>
      </c>
      <c r="I8" s="79"/>
      <c r="J8" s="79"/>
      <c r="K8" s="192"/>
      <c r="L8" s="193">
        <f t="shared" si="1"/>
        <v>0</v>
      </c>
      <c r="M8" s="194">
        <f t="shared" si="2"/>
        <v>0</v>
      </c>
    </row>
    <row r="9" spans="2:13" s="195" customFormat="1" x14ac:dyDescent="0.35">
      <c r="B9" s="272"/>
      <c r="C9" s="274"/>
      <c r="D9" s="189" t="s">
        <v>73</v>
      </c>
      <c r="E9" s="196">
        <v>1</v>
      </c>
      <c r="F9" s="196" t="s">
        <v>74</v>
      </c>
      <c r="G9" s="190"/>
      <c r="H9" s="79">
        <f t="shared" si="0"/>
        <v>0</v>
      </c>
      <c r="I9" s="79"/>
      <c r="J9" s="79"/>
      <c r="K9" s="192"/>
      <c r="L9" s="193">
        <f t="shared" si="1"/>
        <v>0</v>
      </c>
      <c r="M9" s="194">
        <f t="shared" si="2"/>
        <v>0</v>
      </c>
    </row>
    <row r="10" spans="2:13" s="195" customFormat="1" x14ac:dyDescent="0.35">
      <c r="B10" s="278">
        <v>12</v>
      </c>
      <c r="C10" s="280" t="s">
        <v>163</v>
      </c>
      <c r="D10" s="197" t="s">
        <v>218</v>
      </c>
      <c r="E10" s="198">
        <v>1</v>
      </c>
      <c r="F10" s="199" t="s">
        <v>72</v>
      </c>
      <c r="G10" s="199"/>
      <c r="H10" s="200">
        <f t="shared" si="0"/>
        <v>0</v>
      </c>
      <c r="I10" s="200"/>
      <c r="J10" s="200"/>
      <c r="K10" s="201"/>
      <c r="L10" s="202">
        <f t="shared" si="1"/>
        <v>0</v>
      </c>
      <c r="M10" s="203">
        <f t="shared" si="2"/>
        <v>0</v>
      </c>
    </row>
    <row r="11" spans="2:13" s="195" customFormat="1" x14ac:dyDescent="0.35">
      <c r="B11" s="279"/>
      <c r="C11" s="281"/>
      <c r="D11" s="187" t="s">
        <v>75</v>
      </c>
      <c r="E11" s="204">
        <v>2</v>
      </c>
      <c r="F11" s="190" t="s">
        <v>72</v>
      </c>
      <c r="G11" s="190"/>
      <c r="H11" s="79">
        <f t="shared" si="0"/>
        <v>0</v>
      </c>
      <c r="I11" s="79"/>
      <c r="J11" s="79"/>
      <c r="K11" s="192"/>
      <c r="L11" s="193">
        <f t="shared" si="1"/>
        <v>0</v>
      </c>
      <c r="M11" s="194">
        <f t="shared" si="2"/>
        <v>0</v>
      </c>
    </row>
    <row r="12" spans="2:13" s="195" customFormat="1" x14ac:dyDescent="0.35">
      <c r="B12" s="272">
        <v>13</v>
      </c>
      <c r="C12" s="273" t="s">
        <v>200</v>
      </c>
      <c r="D12" s="188" t="s">
        <v>77</v>
      </c>
      <c r="E12" s="190">
        <v>0</v>
      </c>
      <c r="F12" s="190" t="s">
        <v>78</v>
      </c>
      <c r="G12" s="190"/>
      <c r="H12" s="79">
        <f t="shared" si="0"/>
        <v>0</v>
      </c>
      <c r="I12" s="79"/>
      <c r="J12" s="79"/>
      <c r="K12" s="192"/>
      <c r="L12" s="193">
        <f t="shared" si="1"/>
        <v>0</v>
      </c>
      <c r="M12" s="194">
        <f t="shared" si="2"/>
        <v>0</v>
      </c>
    </row>
    <row r="13" spans="2:13" s="195" customFormat="1" x14ac:dyDescent="0.35">
      <c r="B13" s="272"/>
      <c r="C13" s="273"/>
      <c r="D13" s="188" t="s">
        <v>79</v>
      </c>
      <c r="E13" s="190">
        <v>0</v>
      </c>
      <c r="F13" s="190" t="s">
        <v>78</v>
      </c>
      <c r="G13" s="190"/>
      <c r="H13" s="79">
        <f t="shared" si="0"/>
        <v>0</v>
      </c>
      <c r="I13" s="79"/>
      <c r="J13" s="79"/>
      <c r="K13" s="192"/>
      <c r="L13" s="193">
        <f t="shared" si="1"/>
        <v>0</v>
      </c>
      <c r="M13" s="194">
        <f t="shared" si="2"/>
        <v>0</v>
      </c>
    </row>
    <row r="14" spans="2:13" s="195" customFormat="1" x14ac:dyDescent="0.35">
      <c r="B14" s="272"/>
      <c r="C14" s="273"/>
      <c r="D14" s="188" t="s">
        <v>80</v>
      </c>
      <c r="E14" s="190">
        <v>0</v>
      </c>
      <c r="F14" s="190" t="s">
        <v>78</v>
      </c>
      <c r="G14" s="190"/>
      <c r="H14" s="79">
        <f t="shared" si="0"/>
        <v>0</v>
      </c>
      <c r="I14" s="79"/>
      <c r="J14" s="79"/>
      <c r="K14" s="192"/>
      <c r="L14" s="193">
        <f t="shared" si="1"/>
        <v>0</v>
      </c>
      <c r="M14" s="194">
        <f t="shared" si="2"/>
        <v>0</v>
      </c>
    </row>
    <row r="15" spans="2:13" s="195" customFormat="1" x14ac:dyDescent="0.35">
      <c r="B15" s="272"/>
      <c r="C15" s="273"/>
      <c r="D15" s="188" t="s">
        <v>81</v>
      </c>
      <c r="E15" s="190">
        <v>0</v>
      </c>
      <c r="F15" s="190" t="s">
        <v>78</v>
      </c>
      <c r="G15" s="190"/>
      <c r="H15" s="79">
        <f t="shared" si="0"/>
        <v>0</v>
      </c>
      <c r="I15" s="79"/>
      <c r="J15" s="79"/>
      <c r="K15" s="192"/>
      <c r="L15" s="193">
        <f t="shared" si="1"/>
        <v>0</v>
      </c>
      <c r="M15" s="194">
        <f t="shared" si="2"/>
        <v>0</v>
      </c>
    </row>
    <row r="16" spans="2:13" s="195" customFormat="1" x14ac:dyDescent="0.35">
      <c r="B16" s="272"/>
      <c r="C16" s="273"/>
      <c r="D16" s="188" t="s">
        <v>82</v>
      </c>
      <c r="E16" s="190">
        <v>0</v>
      </c>
      <c r="F16" s="190" t="s">
        <v>78</v>
      </c>
      <c r="G16" s="190"/>
      <c r="H16" s="79">
        <f t="shared" si="0"/>
        <v>0</v>
      </c>
      <c r="I16" s="79"/>
      <c r="J16" s="79"/>
      <c r="K16" s="192"/>
      <c r="L16" s="193">
        <f t="shared" si="1"/>
        <v>0</v>
      </c>
      <c r="M16" s="194">
        <f t="shared" si="2"/>
        <v>0</v>
      </c>
    </row>
    <row r="17" spans="2:13" s="195" customFormat="1" x14ac:dyDescent="0.35">
      <c r="B17" s="272"/>
      <c r="C17" s="273"/>
      <c r="D17" s="188" t="s">
        <v>83</v>
      </c>
      <c r="E17" s="190">
        <v>0</v>
      </c>
      <c r="F17" s="190" t="s">
        <v>78</v>
      </c>
      <c r="G17" s="190"/>
      <c r="H17" s="79">
        <f t="shared" si="0"/>
        <v>0</v>
      </c>
      <c r="I17" s="79"/>
      <c r="J17" s="79"/>
      <c r="K17" s="192"/>
      <c r="L17" s="193">
        <f t="shared" si="1"/>
        <v>0</v>
      </c>
      <c r="M17" s="194">
        <f t="shared" si="2"/>
        <v>0</v>
      </c>
    </row>
    <row r="18" spans="2:13" s="195" customFormat="1" x14ac:dyDescent="0.35">
      <c r="B18" s="272"/>
      <c r="C18" s="273"/>
      <c r="D18" s="188" t="s">
        <v>84</v>
      </c>
      <c r="E18" s="190">
        <v>0</v>
      </c>
      <c r="F18" s="190" t="s">
        <v>78</v>
      </c>
      <c r="G18" s="190"/>
      <c r="H18" s="79">
        <f t="shared" si="0"/>
        <v>0</v>
      </c>
      <c r="I18" s="79"/>
      <c r="J18" s="79"/>
      <c r="K18" s="192"/>
      <c r="L18" s="193">
        <f t="shared" si="1"/>
        <v>0</v>
      </c>
      <c r="M18" s="194">
        <f t="shared" si="2"/>
        <v>0</v>
      </c>
    </row>
    <row r="19" spans="2:13" s="195" customFormat="1" ht="29" x14ac:dyDescent="0.35">
      <c r="B19" s="272">
        <v>14</v>
      </c>
      <c r="C19" s="273" t="s">
        <v>164</v>
      </c>
      <c r="D19" s="205" t="s">
        <v>85</v>
      </c>
      <c r="E19" s="206">
        <v>5</v>
      </c>
      <c r="F19" s="206" t="s">
        <v>86</v>
      </c>
      <c r="G19" s="190"/>
      <c r="H19" s="79">
        <f t="shared" si="0"/>
        <v>0</v>
      </c>
      <c r="I19" s="79"/>
      <c r="J19" s="79"/>
      <c r="K19" s="192"/>
      <c r="L19" s="193">
        <f t="shared" si="1"/>
        <v>0</v>
      </c>
      <c r="M19" s="194">
        <f t="shared" si="2"/>
        <v>0</v>
      </c>
    </row>
    <row r="20" spans="2:13" s="195" customFormat="1" ht="29" x14ac:dyDescent="0.35">
      <c r="B20" s="272"/>
      <c r="C20" s="274"/>
      <c r="D20" s="205" t="s">
        <v>87</v>
      </c>
      <c r="E20" s="206">
        <v>5</v>
      </c>
      <c r="F20" s="206" t="s">
        <v>86</v>
      </c>
      <c r="G20" s="190"/>
      <c r="H20" s="79">
        <f t="shared" si="0"/>
        <v>0</v>
      </c>
      <c r="I20" s="79"/>
      <c r="J20" s="79"/>
      <c r="K20" s="192"/>
      <c r="L20" s="193">
        <f t="shared" si="1"/>
        <v>0</v>
      </c>
      <c r="M20" s="194">
        <f t="shared" si="2"/>
        <v>0</v>
      </c>
    </row>
    <row r="21" spans="2:13" s="195" customFormat="1" ht="29" x14ac:dyDescent="0.35">
      <c r="B21" s="272"/>
      <c r="C21" s="274"/>
      <c r="D21" s="205" t="s">
        <v>88</v>
      </c>
      <c r="E21" s="206">
        <v>5</v>
      </c>
      <c r="F21" s="206" t="s">
        <v>86</v>
      </c>
      <c r="G21" s="190"/>
      <c r="H21" s="79">
        <f t="shared" si="0"/>
        <v>0</v>
      </c>
      <c r="I21" s="79"/>
      <c r="J21" s="79"/>
      <c r="K21" s="192"/>
      <c r="L21" s="193">
        <f t="shared" si="1"/>
        <v>0</v>
      </c>
      <c r="M21" s="194">
        <f t="shared" si="2"/>
        <v>0</v>
      </c>
    </row>
    <row r="22" spans="2:13" s="195" customFormat="1" ht="29" x14ac:dyDescent="0.35">
      <c r="B22" s="272">
        <v>15</v>
      </c>
      <c r="C22" s="273" t="s">
        <v>165</v>
      </c>
      <c r="D22" s="205" t="s">
        <v>219</v>
      </c>
      <c r="E22" s="206">
        <v>2</v>
      </c>
      <c r="F22" s="206" t="s">
        <v>27</v>
      </c>
      <c r="G22" s="190"/>
      <c r="H22" s="79">
        <f t="shared" si="0"/>
        <v>0</v>
      </c>
      <c r="I22" s="79"/>
      <c r="J22" s="79"/>
      <c r="K22" s="192"/>
      <c r="L22" s="193">
        <f t="shared" si="1"/>
        <v>0</v>
      </c>
      <c r="M22" s="194">
        <f t="shared" si="2"/>
        <v>0</v>
      </c>
    </row>
    <row r="23" spans="2:13" s="195" customFormat="1" x14ac:dyDescent="0.35">
      <c r="B23" s="272"/>
      <c r="C23" s="274"/>
      <c r="D23" s="205" t="s">
        <v>89</v>
      </c>
      <c r="E23" s="206">
        <v>1</v>
      </c>
      <c r="F23" s="206" t="s">
        <v>27</v>
      </c>
      <c r="G23" s="190"/>
      <c r="H23" s="79">
        <f t="shared" si="0"/>
        <v>0</v>
      </c>
      <c r="I23" s="79"/>
      <c r="J23" s="79"/>
      <c r="K23" s="192"/>
      <c r="L23" s="193">
        <f t="shared" si="1"/>
        <v>0</v>
      </c>
      <c r="M23" s="194">
        <f t="shared" si="2"/>
        <v>0</v>
      </c>
    </row>
    <row r="24" spans="2:13" s="195" customFormat="1" x14ac:dyDescent="0.35">
      <c r="B24" s="272"/>
      <c r="C24" s="274"/>
      <c r="D24" s="205" t="s">
        <v>90</v>
      </c>
      <c r="E24" s="206">
        <v>2</v>
      </c>
      <c r="F24" s="206" t="s">
        <v>91</v>
      </c>
      <c r="G24" s="190"/>
      <c r="H24" s="79">
        <f t="shared" si="0"/>
        <v>0</v>
      </c>
      <c r="I24" s="79"/>
      <c r="J24" s="79"/>
      <c r="K24" s="192"/>
      <c r="L24" s="193">
        <f t="shared" si="1"/>
        <v>0</v>
      </c>
      <c r="M24" s="194">
        <f t="shared" si="2"/>
        <v>0</v>
      </c>
    </row>
    <row r="25" spans="2:13" s="195" customFormat="1" ht="43.5" x14ac:dyDescent="0.35">
      <c r="B25" s="272"/>
      <c r="C25" s="274"/>
      <c r="D25" s="205" t="s">
        <v>92</v>
      </c>
      <c r="E25" s="206">
        <v>5000</v>
      </c>
      <c r="F25" s="206" t="s">
        <v>93</v>
      </c>
      <c r="G25" s="190"/>
      <c r="H25" s="79">
        <f t="shared" si="0"/>
        <v>0</v>
      </c>
      <c r="I25" s="79"/>
      <c r="J25" s="79"/>
      <c r="K25" s="192"/>
      <c r="L25" s="193">
        <f t="shared" si="1"/>
        <v>0</v>
      </c>
      <c r="M25" s="194">
        <f t="shared" si="2"/>
        <v>0</v>
      </c>
    </row>
    <row r="26" spans="2:13" s="195" customFormat="1" x14ac:dyDescent="0.35">
      <c r="B26" s="272"/>
      <c r="C26" s="274"/>
      <c r="D26" s="205" t="s">
        <v>94</v>
      </c>
      <c r="E26" s="206">
        <v>10</v>
      </c>
      <c r="F26" s="206" t="s">
        <v>95</v>
      </c>
      <c r="G26" s="190"/>
      <c r="H26" s="79">
        <f t="shared" si="0"/>
        <v>0</v>
      </c>
      <c r="I26" s="79"/>
      <c r="J26" s="79"/>
      <c r="K26" s="192"/>
      <c r="L26" s="193">
        <f t="shared" si="1"/>
        <v>0</v>
      </c>
      <c r="M26" s="194">
        <f t="shared" si="2"/>
        <v>0</v>
      </c>
    </row>
    <row r="27" spans="2:13" s="195" customFormat="1" x14ac:dyDescent="0.35">
      <c r="B27" s="272">
        <v>16</v>
      </c>
      <c r="C27" s="273" t="s">
        <v>161</v>
      </c>
      <c r="D27" s="205" t="s">
        <v>96</v>
      </c>
      <c r="E27" s="206">
        <v>120</v>
      </c>
      <c r="F27" s="206" t="s">
        <v>54</v>
      </c>
      <c r="G27" s="190"/>
      <c r="H27" s="79">
        <f t="shared" si="0"/>
        <v>0</v>
      </c>
      <c r="I27" s="79"/>
      <c r="J27" s="79"/>
      <c r="K27" s="192"/>
      <c r="L27" s="193">
        <f t="shared" si="1"/>
        <v>0</v>
      </c>
      <c r="M27" s="194">
        <f t="shared" si="2"/>
        <v>0</v>
      </c>
    </row>
    <row r="28" spans="2:13" s="195" customFormat="1" x14ac:dyDescent="0.35">
      <c r="B28" s="272"/>
      <c r="C28" s="273"/>
      <c r="D28" s="205" t="s">
        <v>55</v>
      </c>
      <c r="E28" s="206">
        <v>240</v>
      </c>
      <c r="F28" s="206" t="s">
        <v>54</v>
      </c>
      <c r="G28" s="190"/>
      <c r="H28" s="79">
        <f t="shared" si="0"/>
        <v>0</v>
      </c>
      <c r="I28" s="79"/>
      <c r="J28" s="79"/>
      <c r="K28" s="192"/>
      <c r="L28" s="193">
        <f t="shared" si="1"/>
        <v>0</v>
      </c>
      <c r="M28" s="194">
        <f t="shared" si="2"/>
        <v>0</v>
      </c>
    </row>
    <row r="29" spans="2:13" s="195" customFormat="1" x14ac:dyDescent="0.35">
      <c r="B29" s="272"/>
      <c r="C29" s="273"/>
      <c r="D29" s="205" t="s">
        <v>56</v>
      </c>
      <c r="E29" s="206">
        <v>240</v>
      </c>
      <c r="F29" s="206" t="s">
        <v>54</v>
      </c>
      <c r="G29" s="190"/>
      <c r="H29" s="79">
        <f t="shared" si="0"/>
        <v>0</v>
      </c>
      <c r="I29" s="79"/>
      <c r="J29" s="79"/>
      <c r="K29" s="192"/>
      <c r="L29" s="193">
        <f t="shared" si="1"/>
        <v>0</v>
      </c>
      <c r="M29" s="194">
        <f t="shared" si="2"/>
        <v>0</v>
      </c>
    </row>
    <row r="30" spans="2:13" s="195" customFormat="1" x14ac:dyDescent="0.35">
      <c r="B30" s="272"/>
      <c r="C30" s="273"/>
      <c r="D30" s="205" t="s">
        <v>97</v>
      </c>
      <c r="E30" s="206">
        <v>80</v>
      </c>
      <c r="F30" s="206" t="s">
        <v>54</v>
      </c>
      <c r="G30" s="190"/>
      <c r="H30" s="79">
        <f t="shared" si="0"/>
        <v>0</v>
      </c>
      <c r="I30" s="79"/>
      <c r="J30" s="79"/>
      <c r="K30" s="192"/>
      <c r="L30" s="193">
        <f t="shared" si="1"/>
        <v>0</v>
      </c>
      <c r="M30" s="194">
        <f t="shared" si="2"/>
        <v>0</v>
      </c>
    </row>
    <row r="31" spans="2:13" x14ac:dyDescent="0.35">
      <c r="B31" s="8"/>
      <c r="C31" s="8" t="s">
        <v>57</v>
      </c>
      <c r="D31" s="8"/>
      <c r="E31" s="8"/>
      <c r="F31" s="8"/>
      <c r="G31" s="8"/>
      <c r="H31" s="25">
        <f>SUM(H3:H30)</f>
        <v>0</v>
      </c>
      <c r="I31" s="25"/>
      <c r="J31" s="25"/>
      <c r="K31" s="25"/>
      <c r="L31" s="25">
        <f>SUM(L3:L30)</f>
        <v>0</v>
      </c>
      <c r="M31" s="25">
        <f>SUM(M3:M30)</f>
        <v>0</v>
      </c>
    </row>
    <row r="32" spans="2:13" x14ac:dyDescent="0.35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</row>
    <row r="33" spans="13:13" x14ac:dyDescent="0.35">
      <c r="M33"/>
    </row>
    <row r="34" spans="13:13" x14ac:dyDescent="0.35">
      <c r="M34"/>
    </row>
    <row r="35" spans="13:13" x14ac:dyDescent="0.35">
      <c r="M35"/>
    </row>
    <row r="36" spans="13:13" x14ac:dyDescent="0.35">
      <c r="M36"/>
    </row>
    <row r="37" spans="13:13" x14ac:dyDescent="0.35">
      <c r="M37"/>
    </row>
    <row r="38" spans="13:13" x14ac:dyDescent="0.35">
      <c r="M38"/>
    </row>
    <row r="39" spans="13:13" x14ac:dyDescent="0.35">
      <c r="M39"/>
    </row>
    <row r="40" spans="13:13" x14ac:dyDescent="0.35">
      <c r="M40"/>
    </row>
    <row r="41" spans="13:13" x14ac:dyDescent="0.35">
      <c r="M41"/>
    </row>
    <row r="42" spans="13:13" x14ac:dyDescent="0.35">
      <c r="M42"/>
    </row>
    <row r="43" spans="13:13" x14ac:dyDescent="0.35">
      <c r="M43"/>
    </row>
    <row r="44" spans="13:13" x14ac:dyDescent="0.35">
      <c r="M44"/>
    </row>
    <row r="45" spans="13:13" x14ac:dyDescent="0.35">
      <c r="M45"/>
    </row>
    <row r="46" spans="13:13" x14ac:dyDescent="0.35">
      <c r="M46"/>
    </row>
    <row r="47" spans="13:13" x14ac:dyDescent="0.35">
      <c r="M47"/>
    </row>
    <row r="48" spans="13:13" x14ac:dyDescent="0.35">
      <c r="M48"/>
    </row>
    <row r="49" spans="13:13" x14ac:dyDescent="0.35">
      <c r="M49"/>
    </row>
    <row r="50" spans="13:13" x14ac:dyDescent="0.35">
      <c r="M50"/>
    </row>
    <row r="51" spans="13:13" x14ac:dyDescent="0.35">
      <c r="M51"/>
    </row>
    <row r="52" spans="13:13" x14ac:dyDescent="0.35">
      <c r="M52"/>
    </row>
    <row r="53" spans="13:13" x14ac:dyDescent="0.35">
      <c r="M53"/>
    </row>
    <row r="54" spans="13:13" x14ac:dyDescent="0.35">
      <c r="M54"/>
    </row>
    <row r="55" spans="13:13" x14ac:dyDescent="0.35">
      <c r="M55"/>
    </row>
    <row r="56" spans="13:13" x14ac:dyDescent="0.35">
      <c r="M56"/>
    </row>
    <row r="57" spans="13:13" x14ac:dyDescent="0.35">
      <c r="M57"/>
    </row>
    <row r="58" spans="13:13" x14ac:dyDescent="0.35">
      <c r="M58"/>
    </row>
    <row r="59" spans="13:13" x14ac:dyDescent="0.35">
      <c r="M59"/>
    </row>
    <row r="60" spans="13:13" x14ac:dyDescent="0.35">
      <c r="M60"/>
    </row>
    <row r="61" spans="13:13" x14ac:dyDescent="0.35">
      <c r="M61"/>
    </row>
    <row r="62" spans="13:13" x14ac:dyDescent="0.35">
      <c r="M62"/>
    </row>
    <row r="63" spans="13:13" x14ac:dyDescent="0.35">
      <c r="M63"/>
    </row>
    <row r="64" spans="13:13" x14ac:dyDescent="0.35">
      <c r="M64"/>
    </row>
    <row r="65" spans="13:13" x14ac:dyDescent="0.35">
      <c r="M65"/>
    </row>
    <row r="66" spans="13:13" x14ac:dyDescent="0.35">
      <c r="M66"/>
    </row>
    <row r="67" spans="13:13" x14ac:dyDescent="0.35">
      <c r="M67"/>
    </row>
    <row r="68" spans="13:13" x14ac:dyDescent="0.35">
      <c r="M68"/>
    </row>
    <row r="69" spans="13:13" x14ac:dyDescent="0.35">
      <c r="M69"/>
    </row>
    <row r="70" spans="13:13" x14ac:dyDescent="0.35">
      <c r="M70"/>
    </row>
    <row r="71" spans="13:13" x14ac:dyDescent="0.35">
      <c r="M71"/>
    </row>
    <row r="72" spans="13:13" x14ac:dyDescent="0.35">
      <c r="M72"/>
    </row>
    <row r="73" spans="13:13" x14ac:dyDescent="0.35">
      <c r="M73"/>
    </row>
    <row r="74" spans="13:13" x14ac:dyDescent="0.35">
      <c r="M74"/>
    </row>
    <row r="75" spans="13:13" x14ac:dyDescent="0.35">
      <c r="M75"/>
    </row>
    <row r="76" spans="13:13" x14ac:dyDescent="0.35">
      <c r="M76"/>
    </row>
    <row r="77" spans="13:13" x14ac:dyDescent="0.35">
      <c r="M77"/>
    </row>
    <row r="78" spans="13:13" x14ac:dyDescent="0.35">
      <c r="M78"/>
    </row>
    <row r="79" spans="13:13" x14ac:dyDescent="0.35">
      <c r="M79"/>
    </row>
    <row r="80" spans="13:13" x14ac:dyDescent="0.35">
      <c r="M80"/>
    </row>
    <row r="81" spans="13:13" x14ac:dyDescent="0.35">
      <c r="M81"/>
    </row>
    <row r="82" spans="13:13" x14ac:dyDescent="0.35">
      <c r="M82"/>
    </row>
    <row r="83" spans="13:13" x14ac:dyDescent="0.35">
      <c r="M83"/>
    </row>
    <row r="84" spans="13:13" x14ac:dyDescent="0.35">
      <c r="M84"/>
    </row>
  </sheetData>
  <mergeCells count="13">
    <mergeCell ref="B1:M1"/>
    <mergeCell ref="B22:B26"/>
    <mergeCell ref="C22:C26"/>
    <mergeCell ref="B3:B9"/>
    <mergeCell ref="C3:C9"/>
    <mergeCell ref="B10:B11"/>
    <mergeCell ref="C10:C11"/>
    <mergeCell ref="B27:B30"/>
    <mergeCell ref="C27:C30"/>
    <mergeCell ref="B12:B18"/>
    <mergeCell ref="C12:C18"/>
    <mergeCell ref="B19:B21"/>
    <mergeCell ref="C19:C21"/>
  </mergeCells>
  <pageMargins left="0.7" right="0.7" top="0.75" bottom="0.75" header="0.3" footer="0.3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M59"/>
  <sheetViews>
    <sheetView topLeftCell="A35" zoomScale="80" zoomScaleNormal="80" zoomScaleSheetLayoutView="100" workbookViewId="0">
      <selection activeCell="D65" sqref="D65"/>
    </sheetView>
  </sheetViews>
  <sheetFormatPr defaultRowHeight="14.5" x14ac:dyDescent="0.35"/>
  <cols>
    <col min="1" max="1" width="3.26953125" customWidth="1"/>
    <col min="3" max="3" width="23.81640625" customWidth="1"/>
    <col min="4" max="4" width="83.1796875" bestFit="1" customWidth="1"/>
    <col min="5" max="5" width="20.26953125" customWidth="1"/>
    <col min="6" max="6" width="31.54296875" style="9" customWidth="1"/>
    <col min="7" max="7" width="10.1796875" customWidth="1"/>
    <col min="8" max="8" width="15.1796875" customWidth="1"/>
    <col min="9" max="9" width="13.7265625" customWidth="1"/>
    <col min="10" max="10" width="13.453125" customWidth="1"/>
    <col min="11" max="11" width="13.81640625" customWidth="1"/>
    <col min="12" max="12" width="18.1796875" customWidth="1"/>
    <col min="13" max="13" width="17.26953125" customWidth="1"/>
  </cols>
  <sheetData>
    <row r="1" spans="2:13" ht="18" x14ac:dyDescent="0.35">
      <c r="B1" s="296" t="s">
        <v>143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8"/>
    </row>
    <row r="2" spans="2:13" s="9" customFormat="1" ht="92" x14ac:dyDescent="0.35">
      <c r="B2" s="73" t="s">
        <v>3</v>
      </c>
      <c r="C2" s="73" t="s">
        <v>4</v>
      </c>
      <c r="D2" s="73" t="s">
        <v>5</v>
      </c>
      <c r="E2" s="73" t="s">
        <v>98</v>
      </c>
      <c r="F2" s="73" t="s">
        <v>7</v>
      </c>
      <c r="G2" s="74" t="s">
        <v>59</v>
      </c>
      <c r="H2" s="73" t="s">
        <v>99</v>
      </c>
      <c r="I2" s="74" t="s">
        <v>13</v>
      </c>
      <c r="J2" s="73" t="s">
        <v>61</v>
      </c>
      <c r="K2" s="74" t="s">
        <v>62</v>
      </c>
      <c r="L2" s="73" t="s">
        <v>100</v>
      </c>
      <c r="M2" s="73" t="s">
        <v>101</v>
      </c>
    </row>
    <row r="3" spans="2:13" s="195" customFormat="1" x14ac:dyDescent="0.35">
      <c r="B3" s="282">
        <v>17</v>
      </c>
      <c r="C3" s="283" t="s">
        <v>162</v>
      </c>
      <c r="D3" s="209" t="s">
        <v>65</v>
      </c>
      <c r="E3" s="210">
        <v>1</v>
      </c>
      <c r="F3" s="210" t="s">
        <v>66</v>
      </c>
      <c r="G3" s="209"/>
      <c r="H3" s="209">
        <f>E3*G3</f>
        <v>0</v>
      </c>
      <c r="I3" s="209"/>
      <c r="J3" s="211"/>
      <c r="K3" s="212"/>
      <c r="L3" s="213">
        <f>E3*J3*K3</f>
        <v>0</v>
      </c>
      <c r="M3" s="213">
        <f>L3+H3</f>
        <v>0</v>
      </c>
    </row>
    <row r="4" spans="2:13" s="195" customFormat="1" x14ac:dyDescent="0.35">
      <c r="B4" s="282"/>
      <c r="C4" s="283"/>
      <c r="D4" s="209" t="s">
        <v>67</v>
      </c>
      <c r="E4" s="210">
        <v>1</v>
      </c>
      <c r="F4" s="210" t="s">
        <v>68</v>
      </c>
      <c r="G4" s="209"/>
      <c r="H4" s="209">
        <f t="shared" ref="H4:H56" si="0">E4*G4</f>
        <v>0</v>
      </c>
      <c r="I4" s="209"/>
      <c r="J4" s="211"/>
      <c r="K4" s="212"/>
      <c r="L4" s="213">
        <f t="shared" ref="L4:L52" si="1">E4*J4*K4</f>
        <v>0</v>
      </c>
      <c r="M4" s="213">
        <f t="shared" ref="M4:M56" si="2">L4+H4</f>
        <v>0</v>
      </c>
    </row>
    <row r="5" spans="2:13" s="195" customFormat="1" ht="29" x14ac:dyDescent="0.35">
      <c r="B5" s="282"/>
      <c r="C5" s="283"/>
      <c r="D5" s="209" t="s">
        <v>203</v>
      </c>
      <c r="E5" s="210">
        <v>1</v>
      </c>
      <c r="F5" s="210" t="s">
        <v>27</v>
      </c>
      <c r="G5" s="209"/>
      <c r="H5" s="209">
        <f t="shared" si="0"/>
        <v>0</v>
      </c>
      <c r="I5" s="209"/>
      <c r="J5" s="211"/>
      <c r="K5" s="212"/>
      <c r="L5" s="213">
        <f t="shared" si="1"/>
        <v>0</v>
      </c>
      <c r="M5" s="213">
        <f t="shared" si="2"/>
        <v>0</v>
      </c>
    </row>
    <row r="6" spans="2:13" s="195" customFormat="1" x14ac:dyDescent="0.35">
      <c r="B6" s="282"/>
      <c r="C6" s="283"/>
      <c r="D6" s="209" t="s">
        <v>102</v>
      </c>
      <c r="E6" s="210">
        <v>1</v>
      </c>
      <c r="F6" s="210" t="s">
        <v>27</v>
      </c>
      <c r="G6" s="209"/>
      <c r="H6" s="209">
        <f t="shared" si="0"/>
        <v>0</v>
      </c>
      <c r="I6" s="209"/>
      <c r="J6" s="211"/>
      <c r="K6" s="212"/>
      <c r="L6" s="213">
        <f t="shared" si="1"/>
        <v>0</v>
      </c>
      <c r="M6" s="213">
        <f t="shared" si="2"/>
        <v>0</v>
      </c>
    </row>
    <row r="7" spans="2:13" s="195" customFormat="1" x14ac:dyDescent="0.35">
      <c r="B7" s="282"/>
      <c r="C7" s="283"/>
      <c r="D7" s="209" t="s">
        <v>69</v>
      </c>
      <c r="E7" s="210">
        <v>1</v>
      </c>
      <c r="F7" s="210" t="s">
        <v>70</v>
      </c>
      <c r="G7" s="209"/>
      <c r="H7" s="209">
        <f t="shared" si="0"/>
        <v>0</v>
      </c>
      <c r="I7" s="209"/>
      <c r="J7" s="211"/>
      <c r="K7" s="212"/>
      <c r="L7" s="213">
        <f t="shared" si="1"/>
        <v>0</v>
      </c>
      <c r="M7" s="213">
        <f t="shared" si="2"/>
        <v>0</v>
      </c>
    </row>
    <row r="8" spans="2:13" s="195" customFormat="1" ht="29" x14ac:dyDescent="0.35">
      <c r="B8" s="282"/>
      <c r="C8" s="283"/>
      <c r="D8" s="209" t="s">
        <v>71</v>
      </c>
      <c r="E8" s="210">
        <v>1</v>
      </c>
      <c r="F8" s="210" t="s">
        <v>27</v>
      </c>
      <c r="G8" s="209"/>
      <c r="H8" s="209">
        <f t="shared" si="0"/>
        <v>0</v>
      </c>
      <c r="I8" s="209"/>
      <c r="J8" s="211"/>
      <c r="K8" s="212"/>
      <c r="L8" s="213">
        <f t="shared" si="1"/>
        <v>0</v>
      </c>
      <c r="M8" s="213">
        <f t="shared" si="2"/>
        <v>0</v>
      </c>
    </row>
    <row r="9" spans="2:13" s="195" customFormat="1" ht="58" x14ac:dyDescent="0.35">
      <c r="B9" s="282"/>
      <c r="C9" s="283"/>
      <c r="D9" s="209" t="s">
        <v>176</v>
      </c>
      <c r="E9" s="210">
        <v>1</v>
      </c>
      <c r="F9" s="210" t="s">
        <v>103</v>
      </c>
      <c r="G9" s="209"/>
      <c r="H9" s="209">
        <f t="shared" si="0"/>
        <v>0</v>
      </c>
      <c r="I9" s="209"/>
      <c r="J9" s="211"/>
      <c r="K9" s="212"/>
      <c r="L9" s="213">
        <f t="shared" si="1"/>
        <v>0</v>
      </c>
      <c r="M9" s="213">
        <f t="shared" si="2"/>
        <v>0</v>
      </c>
    </row>
    <row r="10" spans="2:13" s="195" customFormat="1" ht="43.5" x14ac:dyDescent="0.35">
      <c r="B10" s="207">
        <v>18</v>
      </c>
      <c r="C10" s="214" t="s">
        <v>166</v>
      </c>
      <c r="D10" s="215" t="s">
        <v>213</v>
      </c>
      <c r="E10" s="210">
        <v>50</v>
      </c>
      <c r="F10" s="210" t="s">
        <v>27</v>
      </c>
      <c r="G10" s="209"/>
      <c r="H10" s="209">
        <f t="shared" si="0"/>
        <v>0</v>
      </c>
      <c r="I10" s="209"/>
      <c r="J10" s="211"/>
      <c r="K10" s="212"/>
      <c r="L10" s="213">
        <f t="shared" si="1"/>
        <v>0</v>
      </c>
      <c r="M10" s="213">
        <f t="shared" si="2"/>
        <v>0</v>
      </c>
    </row>
    <row r="11" spans="2:13" s="195" customFormat="1" x14ac:dyDescent="0.35">
      <c r="B11" s="282">
        <v>19</v>
      </c>
      <c r="C11" s="283" t="s">
        <v>214</v>
      </c>
      <c r="D11" s="216" t="s">
        <v>104</v>
      </c>
      <c r="E11" s="217">
        <v>4</v>
      </c>
      <c r="F11" s="207" t="s">
        <v>105</v>
      </c>
      <c r="G11" s="209"/>
      <c r="H11" s="209">
        <f t="shared" si="0"/>
        <v>0</v>
      </c>
      <c r="I11" s="209"/>
      <c r="J11" s="211"/>
      <c r="K11" s="212"/>
      <c r="L11" s="213">
        <f t="shared" si="1"/>
        <v>0</v>
      </c>
      <c r="M11" s="213">
        <f t="shared" si="2"/>
        <v>0</v>
      </c>
    </row>
    <row r="12" spans="2:13" s="195" customFormat="1" x14ac:dyDescent="0.35">
      <c r="B12" s="282"/>
      <c r="C12" s="283"/>
      <c r="D12" s="216" t="s">
        <v>106</v>
      </c>
      <c r="E12" s="217">
        <v>5</v>
      </c>
      <c r="F12" s="207" t="s">
        <v>105</v>
      </c>
      <c r="G12" s="209"/>
      <c r="H12" s="209">
        <f t="shared" si="0"/>
        <v>0</v>
      </c>
      <c r="I12" s="209"/>
      <c r="J12" s="211"/>
      <c r="K12" s="212"/>
      <c r="L12" s="213">
        <f t="shared" si="1"/>
        <v>0</v>
      </c>
      <c r="M12" s="213">
        <f>L12+H12</f>
        <v>0</v>
      </c>
    </row>
    <row r="13" spans="2:13" s="195" customFormat="1" x14ac:dyDescent="0.35">
      <c r="B13" s="282"/>
      <c r="C13" s="283"/>
      <c r="D13" s="216" t="s">
        <v>107</v>
      </c>
      <c r="E13" s="217">
        <v>6</v>
      </c>
      <c r="F13" s="207" t="s">
        <v>105</v>
      </c>
      <c r="G13" s="209"/>
      <c r="H13" s="209">
        <f t="shared" si="0"/>
        <v>0</v>
      </c>
      <c r="I13" s="209"/>
      <c r="J13" s="211"/>
      <c r="K13" s="212"/>
      <c r="L13" s="213">
        <f t="shared" si="1"/>
        <v>0</v>
      </c>
      <c r="M13" s="213">
        <f t="shared" si="2"/>
        <v>0</v>
      </c>
    </row>
    <row r="14" spans="2:13" s="195" customFormat="1" x14ac:dyDescent="0.35">
      <c r="B14" s="282"/>
      <c r="C14" s="283"/>
      <c r="D14" s="216" t="s">
        <v>108</v>
      </c>
      <c r="E14" s="218">
        <v>3</v>
      </c>
      <c r="F14" s="207" t="s">
        <v>105</v>
      </c>
      <c r="G14" s="209"/>
      <c r="H14" s="209">
        <f t="shared" si="0"/>
        <v>0</v>
      </c>
      <c r="I14" s="209"/>
      <c r="J14" s="211"/>
      <c r="K14" s="212"/>
      <c r="L14" s="213">
        <f t="shared" si="1"/>
        <v>0</v>
      </c>
      <c r="M14" s="213">
        <f t="shared" si="2"/>
        <v>0</v>
      </c>
    </row>
    <row r="15" spans="2:13" s="195" customFormat="1" x14ac:dyDescent="0.35">
      <c r="B15" s="282"/>
      <c r="C15" s="283"/>
      <c r="D15" s="216" t="s">
        <v>109</v>
      </c>
      <c r="E15" s="218">
        <v>4</v>
      </c>
      <c r="F15" s="207" t="s">
        <v>105</v>
      </c>
      <c r="G15" s="209"/>
      <c r="H15" s="209">
        <f t="shared" si="0"/>
        <v>0</v>
      </c>
      <c r="I15" s="209"/>
      <c r="J15" s="211"/>
      <c r="K15" s="212"/>
      <c r="L15" s="213">
        <f t="shared" si="1"/>
        <v>0</v>
      </c>
      <c r="M15" s="213">
        <f t="shared" si="2"/>
        <v>0</v>
      </c>
    </row>
    <row r="16" spans="2:13" s="195" customFormat="1" x14ac:dyDescent="0.35">
      <c r="B16" s="282"/>
      <c r="C16" s="283"/>
      <c r="D16" s="216" t="s">
        <v>110</v>
      </c>
      <c r="E16" s="218">
        <v>4</v>
      </c>
      <c r="F16" s="207" t="s">
        <v>105</v>
      </c>
      <c r="G16" s="209"/>
      <c r="H16" s="209">
        <f t="shared" si="0"/>
        <v>0</v>
      </c>
      <c r="I16" s="209"/>
      <c r="J16" s="211"/>
      <c r="K16" s="212"/>
      <c r="L16" s="213">
        <f t="shared" si="1"/>
        <v>0</v>
      </c>
      <c r="M16" s="213">
        <f t="shared" si="2"/>
        <v>0</v>
      </c>
    </row>
    <row r="17" spans="2:13" s="195" customFormat="1" x14ac:dyDescent="0.35">
      <c r="B17" s="282"/>
      <c r="C17" s="283"/>
      <c r="D17" s="216" t="s">
        <v>111</v>
      </c>
      <c r="E17" s="218">
        <v>5</v>
      </c>
      <c r="F17" s="207" t="s">
        <v>105</v>
      </c>
      <c r="G17" s="209"/>
      <c r="H17" s="209">
        <f>E17*G17</f>
        <v>0</v>
      </c>
      <c r="I17" s="209"/>
      <c r="J17" s="211"/>
      <c r="K17" s="212"/>
      <c r="L17" s="213">
        <f t="shared" si="1"/>
        <v>0</v>
      </c>
      <c r="M17" s="213">
        <f t="shared" si="2"/>
        <v>0</v>
      </c>
    </row>
    <row r="18" spans="2:13" s="195" customFormat="1" x14ac:dyDescent="0.35">
      <c r="B18" s="282"/>
      <c r="C18" s="283"/>
      <c r="D18" s="216" t="s">
        <v>112</v>
      </c>
      <c r="E18" s="218">
        <v>2</v>
      </c>
      <c r="F18" s="207" t="s">
        <v>105</v>
      </c>
      <c r="G18" s="209"/>
      <c r="H18" s="209">
        <f t="shared" si="0"/>
        <v>0</v>
      </c>
      <c r="I18" s="209"/>
      <c r="J18" s="211"/>
      <c r="K18" s="212"/>
      <c r="L18" s="213">
        <f t="shared" si="1"/>
        <v>0</v>
      </c>
      <c r="M18" s="213">
        <f t="shared" si="2"/>
        <v>0</v>
      </c>
    </row>
    <row r="19" spans="2:13" s="195" customFormat="1" x14ac:dyDescent="0.35">
      <c r="B19" s="282"/>
      <c r="C19" s="283"/>
      <c r="D19" s="216" t="s">
        <v>113</v>
      </c>
      <c r="E19" s="218">
        <v>8</v>
      </c>
      <c r="F19" s="207" t="s">
        <v>105</v>
      </c>
      <c r="G19" s="209"/>
      <c r="H19" s="209">
        <f t="shared" si="0"/>
        <v>0</v>
      </c>
      <c r="I19" s="209"/>
      <c r="J19" s="211"/>
      <c r="K19" s="212"/>
      <c r="L19" s="213">
        <f t="shared" si="1"/>
        <v>0</v>
      </c>
      <c r="M19" s="213">
        <f t="shared" si="2"/>
        <v>0</v>
      </c>
    </row>
    <row r="20" spans="2:13" s="195" customFormat="1" x14ac:dyDescent="0.35">
      <c r="B20" s="282"/>
      <c r="C20" s="283"/>
      <c r="D20" s="216" t="s">
        <v>114</v>
      </c>
      <c r="E20" s="218">
        <v>10</v>
      </c>
      <c r="F20" s="207" t="s">
        <v>105</v>
      </c>
      <c r="G20" s="209"/>
      <c r="H20" s="209">
        <f t="shared" si="0"/>
        <v>0</v>
      </c>
      <c r="I20" s="209"/>
      <c r="J20" s="211"/>
      <c r="K20" s="212"/>
      <c r="L20" s="213">
        <f t="shared" si="1"/>
        <v>0</v>
      </c>
      <c r="M20" s="213">
        <f t="shared" si="2"/>
        <v>0</v>
      </c>
    </row>
    <row r="21" spans="2:13" s="195" customFormat="1" x14ac:dyDescent="0.35">
      <c r="B21" s="282"/>
      <c r="C21" s="283"/>
      <c r="D21" s="216" t="s">
        <v>115</v>
      </c>
      <c r="E21" s="218">
        <v>6</v>
      </c>
      <c r="F21" s="207" t="s">
        <v>105</v>
      </c>
      <c r="G21" s="209"/>
      <c r="H21" s="209">
        <f t="shared" si="0"/>
        <v>0</v>
      </c>
      <c r="I21" s="209"/>
      <c r="J21" s="211"/>
      <c r="K21" s="212"/>
      <c r="L21" s="213">
        <f t="shared" si="1"/>
        <v>0</v>
      </c>
      <c r="M21" s="213">
        <f t="shared" si="2"/>
        <v>0</v>
      </c>
    </row>
    <row r="22" spans="2:13" s="195" customFormat="1" x14ac:dyDescent="0.35">
      <c r="B22" s="282"/>
      <c r="C22" s="283"/>
      <c r="D22" s="216" t="s">
        <v>116</v>
      </c>
      <c r="E22" s="218">
        <v>4</v>
      </c>
      <c r="F22" s="207" t="s">
        <v>105</v>
      </c>
      <c r="G22" s="209"/>
      <c r="H22" s="209">
        <f t="shared" si="0"/>
        <v>0</v>
      </c>
      <c r="I22" s="209"/>
      <c r="J22" s="211"/>
      <c r="K22" s="212"/>
      <c r="L22" s="213">
        <f t="shared" si="1"/>
        <v>0</v>
      </c>
      <c r="M22" s="213">
        <f t="shared" si="2"/>
        <v>0</v>
      </c>
    </row>
    <row r="23" spans="2:13" s="195" customFormat="1" x14ac:dyDescent="0.35">
      <c r="B23" s="282"/>
      <c r="C23" s="283"/>
      <c r="D23" s="216" t="s">
        <v>117</v>
      </c>
      <c r="E23" s="218">
        <v>8</v>
      </c>
      <c r="F23" s="207" t="s">
        <v>105</v>
      </c>
      <c r="G23" s="209"/>
      <c r="H23" s="209">
        <f t="shared" si="0"/>
        <v>0</v>
      </c>
      <c r="I23" s="209"/>
      <c r="J23" s="211"/>
      <c r="K23" s="212"/>
      <c r="L23" s="213">
        <f t="shared" si="1"/>
        <v>0</v>
      </c>
      <c r="M23" s="213">
        <f t="shared" si="2"/>
        <v>0</v>
      </c>
    </row>
    <row r="24" spans="2:13" s="195" customFormat="1" x14ac:dyDescent="0.35">
      <c r="B24" s="282"/>
      <c r="C24" s="283"/>
      <c r="D24" s="216" t="s">
        <v>118</v>
      </c>
      <c r="E24" s="218">
        <v>4</v>
      </c>
      <c r="F24" s="207" t="s">
        <v>105</v>
      </c>
      <c r="G24" s="209"/>
      <c r="H24" s="209">
        <f t="shared" si="0"/>
        <v>0</v>
      </c>
      <c r="I24" s="209"/>
      <c r="J24" s="211"/>
      <c r="K24" s="212"/>
      <c r="L24" s="213">
        <f t="shared" si="1"/>
        <v>0</v>
      </c>
      <c r="M24" s="213">
        <f t="shared" si="2"/>
        <v>0</v>
      </c>
    </row>
    <row r="25" spans="2:13" s="195" customFormat="1" x14ac:dyDescent="0.35">
      <c r="B25" s="282"/>
      <c r="C25" s="283"/>
      <c r="D25" s="216" t="s">
        <v>119</v>
      </c>
      <c r="E25" s="218">
        <v>4</v>
      </c>
      <c r="F25" s="207" t="s">
        <v>105</v>
      </c>
      <c r="G25" s="209"/>
      <c r="H25" s="209">
        <f t="shared" si="0"/>
        <v>0</v>
      </c>
      <c r="I25" s="209"/>
      <c r="J25" s="211"/>
      <c r="K25" s="212"/>
      <c r="L25" s="213">
        <f t="shared" si="1"/>
        <v>0</v>
      </c>
      <c r="M25" s="213">
        <f t="shared" si="2"/>
        <v>0</v>
      </c>
    </row>
    <row r="26" spans="2:13" s="195" customFormat="1" x14ac:dyDescent="0.35">
      <c r="B26" s="282"/>
      <c r="C26" s="283"/>
      <c r="D26" s="216" t="s">
        <v>120</v>
      </c>
      <c r="E26" s="218">
        <v>6</v>
      </c>
      <c r="F26" s="207" t="s">
        <v>105</v>
      </c>
      <c r="G26" s="209"/>
      <c r="H26" s="209">
        <f t="shared" si="0"/>
        <v>0</v>
      </c>
      <c r="I26" s="209"/>
      <c r="J26" s="211"/>
      <c r="K26" s="212"/>
      <c r="L26" s="213">
        <f t="shared" si="1"/>
        <v>0</v>
      </c>
      <c r="M26" s="213">
        <f t="shared" si="2"/>
        <v>0</v>
      </c>
    </row>
    <row r="27" spans="2:13" s="195" customFormat="1" ht="29" x14ac:dyDescent="0.35">
      <c r="B27" s="282">
        <v>20</v>
      </c>
      <c r="C27" s="283" t="s">
        <v>167</v>
      </c>
      <c r="D27" s="219" t="s">
        <v>121</v>
      </c>
      <c r="E27" s="220">
        <v>5</v>
      </c>
      <c r="F27" s="220" t="s">
        <v>86</v>
      </c>
      <c r="G27" s="209"/>
      <c r="H27" s="209">
        <f t="shared" si="0"/>
        <v>0</v>
      </c>
      <c r="I27" s="209"/>
      <c r="J27" s="211"/>
      <c r="K27" s="212"/>
      <c r="L27" s="213">
        <f t="shared" si="1"/>
        <v>0</v>
      </c>
      <c r="M27" s="213">
        <f t="shared" si="2"/>
        <v>0</v>
      </c>
    </row>
    <row r="28" spans="2:13" s="195" customFormat="1" ht="29" x14ac:dyDescent="0.35">
      <c r="B28" s="282"/>
      <c r="C28" s="283"/>
      <c r="D28" s="219" t="s">
        <v>122</v>
      </c>
      <c r="E28" s="220">
        <v>8</v>
      </c>
      <c r="F28" s="220" t="s">
        <v>86</v>
      </c>
      <c r="G28" s="209"/>
      <c r="H28" s="209">
        <f t="shared" si="0"/>
        <v>0</v>
      </c>
      <c r="I28" s="209"/>
      <c r="J28" s="211"/>
      <c r="K28" s="212"/>
      <c r="L28" s="213">
        <f t="shared" si="1"/>
        <v>0</v>
      </c>
      <c r="M28" s="213">
        <f t="shared" si="2"/>
        <v>0</v>
      </c>
    </row>
    <row r="29" spans="2:13" s="195" customFormat="1" ht="29" x14ac:dyDescent="0.35">
      <c r="B29" s="282"/>
      <c r="C29" s="283"/>
      <c r="D29" s="219" t="s">
        <v>123</v>
      </c>
      <c r="E29" s="220">
        <v>5</v>
      </c>
      <c r="F29" s="220" t="s">
        <v>86</v>
      </c>
      <c r="G29" s="209"/>
      <c r="H29" s="209">
        <f t="shared" si="0"/>
        <v>0</v>
      </c>
      <c r="I29" s="209"/>
      <c r="J29" s="211"/>
      <c r="K29" s="212"/>
      <c r="L29" s="213">
        <f t="shared" si="1"/>
        <v>0</v>
      </c>
      <c r="M29" s="213">
        <f t="shared" si="2"/>
        <v>0</v>
      </c>
    </row>
    <row r="30" spans="2:13" s="195" customFormat="1" x14ac:dyDescent="0.35">
      <c r="B30" s="282">
        <v>21</v>
      </c>
      <c r="C30" s="283" t="s">
        <v>168</v>
      </c>
      <c r="D30" s="219" t="s">
        <v>96</v>
      </c>
      <c r="E30" s="220">
        <v>720</v>
      </c>
      <c r="F30" s="220" t="s">
        <v>54</v>
      </c>
      <c r="G30" s="209"/>
      <c r="H30" s="209">
        <f t="shared" si="0"/>
        <v>0</v>
      </c>
      <c r="I30" s="209"/>
      <c r="J30" s="211"/>
      <c r="K30" s="212"/>
      <c r="L30" s="213">
        <f t="shared" si="1"/>
        <v>0</v>
      </c>
      <c r="M30" s="213">
        <f t="shared" si="2"/>
        <v>0</v>
      </c>
    </row>
    <row r="31" spans="2:13" s="195" customFormat="1" x14ac:dyDescent="0.35">
      <c r="B31" s="282"/>
      <c r="C31" s="283"/>
      <c r="D31" s="219" t="s">
        <v>55</v>
      </c>
      <c r="E31" s="220">
        <v>500</v>
      </c>
      <c r="F31" s="220" t="s">
        <v>54</v>
      </c>
      <c r="G31" s="209"/>
      <c r="H31" s="209">
        <f t="shared" si="0"/>
        <v>0</v>
      </c>
      <c r="I31" s="209"/>
      <c r="J31" s="211"/>
      <c r="K31" s="212"/>
      <c r="L31" s="213">
        <f t="shared" si="1"/>
        <v>0</v>
      </c>
      <c r="M31" s="213">
        <f t="shared" si="2"/>
        <v>0</v>
      </c>
    </row>
    <row r="32" spans="2:13" s="195" customFormat="1" x14ac:dyDescent="0.35">
      <c r="B32" s="282"/>
      <c r="C32" s="283"/>
      <c r="D32" s="219" t="s">
        <v>56</v>
      </c>
      <c r="E32" s="220">
        <v>500</v>
      </c>
      <c r="F32" s="220" t="s">
        <v>54</v>
      </c>
      <c r="G32" s="209"/>
      <c r="H32" s="209">
        <f t="shared" si="0"/>
        <v>0</v>
      </c>
      <c r="I32" s="209"/>
      <c r="J32" s="211"/>
      <c r="K32" s="212"/>
      <c r="L32" s="213">
        <f t="shared" si="1"/>
        <v>0</v>
      </c>
      <c r="M32" s="213">
        <f t="shared" si="2"/>
        <v>0</v>
      </c>
    </row>
    <row r="33" spans="2:13" s="195" customFormat="1" x14ac:dyDescent="0.35">
      <c r="B33" s="282"/>
      <c r="C33" s="283"/>
      <c r="D33" s="219" t="s">
        <v>53</v>
      </c>
      <c r="E33" s="220">
        <v>750</v>
      </c>
      <c r="F33" s="220" t="s">
        <v>54</v>
      </c>
      <c r="G33" s="209"/>
      <c r="H33" s="209">
        <f t="shared" si="0"/>
        <v>0</v>
      </c>
      <c r="I33" s="209"/>
      <c r="J33" s="211"/>
      <c r="K33" s="212"/>
      <c r="L33" s="213">
        <f t="shared" si="1"/>
        <v>0</v>
      </c>
      <c r="M33" s="213">
        <f t="shared" si="2"/>
        <v>0</v>
      </c>
    </row>
    <row r="34" spans="2:13" s="195" customFormat="1" ht="43.5" x14ac:dyDescent="0.35">
      <c r="B34" s="282">
        <v>22</v>
      </c>
      <c r="C34" s="283" t="s">
        <v>169</v>
      </c>
      <c r="D34" s="219" t="s">
        <v>135</v>
      </c>
      <c r="E34" s="220">
        <v>60</v>
      </c>
      <c r="F34" s="220" t="s">
        <v>124</v>
      </c>
      <c r="G34" s="209"/>
      <c r="H34" s="209">
        <f t="shared" si="0"/>
        <v>0</v>
      </c>
      <c r="I34" s="209"/>
      <c r="J34" s="211"/>
      <c r="K34" s="212"/>
      <c r="L34" s="213">
        <f t="shared" si="1"/>
        <v>0</v>
      </c>
      <c r="M34" s="213">
        <f t="shared" si="2"/>
        <v>0</v>
      </c>
    </row>
    <row r="35" spans="2:13" s="195" customFormat="1" ht="43.5" x14ac:dyDescent="0.35">
      <c r="B35" s="282"/>
      <c r="C35" s="283"/>
      <c r="D35" s="219" t="s">
        <v>215</v>
      </c>
      <c r="E35" s="220">
        <v>70</v>
      </c>
      <c r="F35" s="220" t="s">
        <v>27</v>
      </c>
      <c r="G35" s="209"/>
      <c r="H35" s="209">
        <f t="shared" si="0"/>
        <v>0</v>
      </c>
      <c r="I35" s="209"/>
      <c r="J35" s="211"/>
      <c r="K35" s="212"/>
      <c r="L35" s="213">
        <f t="shared" si="1"/>
        <v>0</v>
      </c>
      <c r="M35" s="213">
        <f t="shared" si="2"/>
        <v>0</v>
      </c>
    </row>
    <row r="36" spans="2:13" s="195" customFormat="1" x14ac:dyDescent="0.35">
      <c r="B36" s="282"/>
      <c r="C36" s="283"/>
      <c r="D36" s="219" t="s">
        <v>125</v>
      </c>
      <c r="E36" s="220">
        <v>15</v>
      </c>
      <c r="F36" s="220" t="s">
        <v>91</v>
      </c>
      <c r="G36" s="209"/>
      <c r="H36" s="209">
        <f t="shared" si="0"/>
        <v>0</v>
      </c>
      <c r="I36" s="209"/>
      <c r="J36" s="211"/>
      <c r="K36" s="212"/>
      <c r="L36" s="213">
        <f t="shared" si="1"/>
        <v>0</v>
      </c>
      <c r="M36" s="213">
        <f t="shared" si="2"/>
        <v>0</v>
      </c>
    </row>
    <row r="37" spans="2:13" s="195" customFormat="1" x14ac:dyDescent="0.35">
      <c r="B37" s="282"/>
      <c r="C37" s="283"/>
      <c r="D37" s="219" t="s">
        <v>126</v>
      </c>
      <c r="E37" s="220">
        <v>15</v>
      </c>
      <c r="F37" s="220" t="s">
        <v>91</v>
      </c>
      <c r="G37" s="209"/>
      <c r="H37" s="209">
        <f t="shared" si="0"/>
        <v>0</v>
      </c>
      <c r="I37" s="209"/>
      <c r="J37" s="211"/>
      <c r="K37" s="212"/>
      <c r="L37" s="213">
        <f t="shared" si="1"/>
        <v>0</v>
      </c>
      <c r="M37" s="213">
        <f t="shared" si="2"/>
        <v>0</v>
      </c>
    </row>
    <row r="38" spans="2:13" s="195" customFormat="1" x14ac:dyDescent="0.35">
      <c r="B38" s="282"/>
      <c r="C38" s="283"/>
      <c r="D38" s="219" t="s">
        <v>127</v>
      </c>
      <c r="E38" s="220">
        <v>50</v>
      </c>
      <c r="F38" s="220" t="s">
        <v>91</v>
      </c>
      <c r="G38" s="209"/>
      <c r="H38" s="209">
        <f t="shared" si="0"/>
        <v>0</v>
      </c>
      <c r="I38" s="209"/>
      <c r="J38" s="211"/>
      <c r="K38" s="212"/>
      <c r="L38" s="213">
        <f t="shared" si="1"/>
        <v>0</v>
      </c>
      <c r="M38" s="213">
        <f t="shared" si="2"/>
        <v>0</v>
      </c>
    </row>
    <row r="39" spans="2:13" s="195" customFormat="1" x14ac:dyDescent="0.35">
      <c r="B39" s="282"/>
      <c r="C39" s="283"/>
      <c r="D39" s="219" t="s">
        <v>128</v>
      </c>
      <c r="E39" s="220">
        <v>50</v>
      </c>
      <c r="F39" s="220" t="s">
        <v>91</v>
      </c>
      <c r="G39" s="209"/>
      <c r="H39" s="209">
        <f t="shared" si="0"/>
        <v>0</v>
      </c>
      <c r="I39" s="209"/>
      <c r="J39" s="211"/>
      <c r="K39" s="212"/>
      <c r="L39" s="213">
        <f t="shared" si="1"/>
        <v>0</v>
      </c>
      <c r="M39" s="213">
        <f t="shared" si="2"/>
        <v>0</v>
      </c>
    </row>
    <row r="40" spans="2:13" s="195" customFormat="1" x14ac:dyDescent="0.35">
      <c r="B40" s="282"/>
      <c r="C40" s="283"/>
      <c r="D40" s="219" t="s">
        <v>129</v>
      </c>
      <c r="E40" s="220">
        <v>50</v>
      </c>
      <c r="F40" s="220" t="s">
        <v>91</v>
      </c>
      <c r="G40" s="209"/>
      <c r="H40" s="209">
        <f t="shared" si="0"/>
        <v>0</v>
      </c>
      <c r="I40" s="209"/>
      <c r="J40" s="211"/>
      <c r="K40" s="212"/>
      <c r="L40" s="213">
        <f t="shared" si="1"/>
        <v>0</v>
      </c>
      <c r="M40" s="213">
        <f t="shared" si="2"/>
        <v>0</v>
      </c>
    </row>
    <row r="41" spans="2:13" s="195" customFormat="1" ht="43.5" x14ac:dyDescent="0.35">
      <c r="B41" s="282"/>
      <c r="C41" s="283"/>
      <c r="D41" s="219" t="s">
        <v>130</v>
      </c>
      <c r="E41" s="221">
        <v>80000</v>
      </c>
      <c r="F41" s="220" t="s">
        <v>93</v>
      </c>
      <c r="G41" s="209"/>
      <c r="H41" s="209">
        <f t="shared" si="0"/>
        <v>0</v>
      </c>
      <c r="I41" s="209"/>
      <c r="J41" s="211"/>
      <c r="K41" s="212"/>
      <c r="L41" s="213">
        <f t="shared" si="1"/>
        <v>0</v>
      </c>
      <c r="M41" s="213">
        <f t="shared" si="2"/>
        <v>0</v>
      </c>
    </row>
    <row r="42" spans="2:13" s="195" customFormat="1" ht="29" x14ac:dyDescent="0.35">
      <c r="B42" s="282"/>
      <c r="C42" s="283"/>
      <c r="D42" s="222" t="s">
        <v>216</v>
      </c>
      <c r="E42" s="221">
        <v>8</v>
      </c>
      <c r="F42" s="221" t="s">
        <v>212</v>
      </c>
      <c r="G42" s="223"/>
      <c r="H42" s="223">
        <f t="shared" si="0"/>
        <v>0</v>
      </c>
      <c r="I42" s="223"/>
      <c r="J42" s="224"/>
      <c r="K42" s="225"/>
      <c r="L42" s="226">
        <f t="shared" si="1"/>
        <v>0</v>
      </c>
      <c r="M42" s="226">
        <f t="shared" si="2"/>
        <v>0</v>
      </c>
    </row>
    <row r="43" spans="2:13" s="195" customFormat="1" x14ac:dyDescent="0.35">
      <c r="B43" s="282"/>
      <c r="C43" s="283"/>
      <c r="D43" s="219" t="s">
        <v>94</v>
      </c>
      <c r="E43" s="220">
        <v>400</v>
      </c>
      <c r="F43" s="220" t="s">
        <v>95</v>
      </c>
      <c r="G43" s="209"/>
      <c r="H43" s="209">
        <f t="shared" si="0"/>
        <v>0</v>
      </c>
      <c r="I43" s="209"/>
      <c r="J43" s="211"/>
      <c r="K43" s="212"/>
      <c r="L43" s="213">
        <f t="shared" si="1"/>
        <v>0</v>
      </c>
      <c r="M43" s="213">
        <f t="shared" si="2"/>
        <v>0</v>
      </c>
    </row>
    <row r="44" spans="2:13" s="195" customFormat="1" ht="29" x14ac:dyDescent="0.35">
      <c r="B44" s="282">
        <v>23</v>
      </c>
      <c r="C44" s="283" t="s">
        <v>170</v>
      </c>
      <c r="D44" s="216" t="s">
        <v>131</v>
      </c>
      <c r="E44" s="227">
        <v>20</v>
      </c>
      <c r="F44" s="227" t="s">
        <v>132</v>
      </c>
      <c r="G44" s="209"/>
      <c r="H44" s="209">
        <f t="shared" si="0"/>
        <v>0</v>
      </c>
      <c r="I44" s="209"/>
      <c r="J44" s="211"/>
      <c r="K44" s="212"/>
      <c r="L44" s="213">
        <f t="shared" si="1"/>
        <v>0</v>
      </c>
      <c r="M44" s="213">
        <f t="shared" si="2"/>
        <v>0</v>
      </c>
    </row>
    <row r="45" spans="2:13" s="195" customFormat="1" ht="29" x14ac:dyDescent="0.35">
      <c r="B45" s="282"/>
      <c r="C45" s="283"/>
      <c r="D45" s="216" t="s">
        <v>133</v>
      </c>
      <c r="E45" s="227">
        <v>20</v>
      </c>
      <c r="F45" s="227" t="s">
        <v>132</v>
      </c>
      <c r="G45" s="209"/>
      <c r="H45" s="209">
        <f t="shared" si="0"/>
        <v>0</v>
      </c>
      <c r="I45" s="209"/>
      <c r="J45" s="211"/>
      <c r="K45" s="212"/>
      <c r="L45" s="213">
        <f t="shared" si="1"/>
        <v>0</v>
      </c>
      <c r="M45" s="213">
        <f t="shared" si="2"/>
        <v>0</v>
      </c>
    </row>
    <row r="46" spans="2:13" s="195" customFormat="1" ht="58" x14ac:dyDescent="0.35">
      <c r="B46" s="207">
        <v>24</v>
      </c>
      <c r="C46" s="208" t="s">
        <v>171</v>
      </c>
      <c r="D46" s="228" t="s">
        <v>177</v>
      </c>
      <c r="E46" s="227">
        <v>15</v>
      </c>
      <c r="F46" s="227" t="s">
        <v>76</v>
      </c>
      <c r="G46" s="209"/>
      <c r="H46" s="209">
        <f t="shared" si="0"/>
        <v>0</v>
      </c>
      <c r="I46" s="209"/>
      <c r="J46" s="211"/>
      <c r="K46" s="212"/>
      <c r="L46" s="213">
        <f t="shared" si="1"/>
        <v>0</v>
      </c>
      <c r="M46" s="213">
        <f t="shared" si="2"/>
        <v>0</v>
      </c>
    </row>
    <row r="47" spans="2:13" s="195" customFormat="1" x14ac:dyDescent="0.35">
      <c r="B47" s="290">
        <v>25</v>
      </c>
      <c r="C47" s="293" t="s">
        <v>172</v>
      </c>
      <c r="D47" s="212" t="s">
        <v>148</v>
      </c>
      <c r="E47" s="227">
        <v>5</v>
      </c>
      <c r="F47" s="227" t="s">
        <v>151</v>
      </c>
      <c r="G47" s="209"/>
      <c r="H47" s="209">
        <f t="shared" si="0"/>
        <v>0</v>
      </c>
      <c r="I47" s="209"/>
      <c r="J47" s="211"/>
      <c r="K47" s="212"/>
      <c r="L47" s="213">
        <f t="shared" si="1"/>
        <v>0</v>
      </c>
      <c r="M47" s="213">
        <f t="shared" si="2"/>
        <v>0</v>
      </c>
    </row>
    <row r="48" spans="2:13" s="195" customFormat="1" x14ac:dyDescent="0.35">
      <c r="B48" s="291"/>
      <c r="C48" s="294"/>
      <c r="D48" s="212" t="s">
        <v>149</v>
      </c>
      <c r="E48" s="227">
        <v>5</v>
      </c>
      <c r="F48" s="227" t="s">
        <v>151</v>
      </c>
      <c r="G48" s="209"/>
      <c r="H48" s="209">
        <f>E48*G48</f>
        <v>0</v>
      </c>
      <c r="I48" s="209"/>
      <c r="J48" s="211"/>
      <c r="K48" s="212"/>
      <c r="L48" s="213">
        <f t="shared" si="1"/>
        <v>0</v>
      </c>
      <c r="M48" s="213">
        <f t="shared" si="2"/>
        <v>0</v>
      </c>
    </row>
    <row r="49" spans="2:13" s="195" customFormat="1" x14ac:dyDescent="0.35">
      <c r="B49" s="292"/>
      <c r="C49" s="295"/>
      <c r="D49" s="212" t="s">
        <v>150</v>
      </c>
      <c r="E49" s="227">
        <v>15</v>
      </c>
      <c r="F49" s="227" t="s">
        <v>151</v>
      </c>
      <c r="G49" s="209"/>
      <c r="H49" s="209">
        <f t="shared" si="0"/>
        <v>0</v>
      </c>
      <c r="I49" s="209"/>
      <c r="J49" s="211"/>
      <c r="K49" s="212"/>
      <c r="L49" s="213">
        <f t="shared" si="1"/>
        <v>0</v>
      </c>
      <c r="M49" s="213">
        <f t="shared" si="2"/>
        <v>0</v>
      </c>
    </row>
    <row r="50" spans="2:13" s="195" customFormat="1" ht="43.5" x14ac:dyDescent="0.35">
      <c r="B50" s="207">
        <v>26</v>
      </c>
      <c r="C50" s="208" t="s">
        <v>173</v>
      </c>
      <c r="D50" s="228" t="s">
        <v>134</v>
      </c>
      <c r="E50" s="227">
        <v>10</v>
      </c>
      <c r="F50" s="227" t="s">
        <v>27</v>
      </c>
      <c r="G50" s="209"/>
      <c r="H50" s="209">
        <f t="shared" si="0"/>
        <v>0</v>
      </c>
      <c r="I50" s="209"/>
      <c r="J50" s="211"/>
      <c r="K50" s="212"/>
      <c r="L50" s="213">
        <f t="shared" si="1"/>
        <v>0</v>
      </c>
      <c r="M50" s="213">
        <f t="shared" si="2"/>
        <v>0</v>
      </c>
    </row>
    <row r="51" spans="2:13" s="195" customFormat="1" x14ac:dyDescent="0.35">
      <c r="B51" s="284">
        <v>27</v>
      </c>
      <c r="C51" s="287" t="s">
        <v>217</v>
      </c>
      <c r="D51" s="229" t="s">
        <v>204</v>
      </c>
      <c r="E51" s="230">
        <v>8</v>
      </c>
      <c r="F51" s="230" t="s">
        <v>27</v>
      </c>
      <c r="G51" s="223"/>
      <c r="H51" s="223">
        <f t="shared" si="0"/>
        <v>0</v>
      </c>
      <c r="I51" s="223"/>
      <c r="J51" s="224"/>
      <c r="K51" s="225"/>
      <c r="L51" s="226">
        <f t="shared" si="1"/>
        <v>0</v>
      </c>
      <c r="M51" s="226">
        <f t="shared" si="2"/>
        <v>0</v>
      </c>
    </row>
    <row r="52" spans="2:13" s="231" customFormat="1" x14ac:dyDescent="0.35">
      <c r="B52" s="285"/>
      <c r="C52" s="288"/>
      <c r="D52" s="229" t="s">
        <v>205</v>
      </c>
      <c r="E52" s="230">
        <v>5</v>
      </c>
      <c r="F52" s="230" t="s">
        <v>27</v>
      </c>
      <c r="G52" s="223"/>
      <c r="H52" s="223">
        <f t="shared" si="0"/>
        <v>0</v>
      </c>
      <c r="I52" s="223"/>
      <c r="J52" s="224"/>
      <c r="K52" s="225"/>
      <c r="L52" s="226">
        <f t="shared" si="1"/>
        <v>0</v>
      </c>
      <c r="M52" s="226">
        <f t="shared" si="2"/>
        <v>0</v>
      </c>
    </row>
    <row r="53" spans="2:13" s="231" customFormat="1" x14ac:dyDescent="0.35">
      <c r="B53" s="286"/>
      <c r="C53" s="289"/>
      <c r="D53" s="229" t="s">
        <v>206</v>
      </c>
      <c r="E53" s="230">
        <v>5</v>
      </c>
      <c r="F53" s="230" t="s">
        <v>27</v>
      </c>
      <c r="G53" s="223"/>
      <c r="H53" s="223">
        <f t="shared" si="0"/>
        <v>0</v>
      </c>
      <c r="I53" s="223"/>
      <c r="J53" s="224"/>
      <c r="K53" s="225"/>
      <c r="L53" s="226">
        <f>E53*J53*K53</f>
        <v>0</v>
      </c>
      <c r="M53" s="226">
        <f t="shared" si="2"/>
        <v>0</v>
      </c>
    </row>
    <row r="54" spans="2:13" s="231" customFormat="1" x14ac:dyDescent="0.35">
      <c r="B54" s="284">
        <v>28</v>
      </c>
      <c r="C54" s="287" t="s">
        <v>208</v>
      </c>
      <c r="D54" s="229" t="s">
        <v>211</v>
      </c>
      <c r="E54" s="230">
        <v>16</v>
      </c>
      <c r="F54" s="230" t="s">
        <v>27</v>
      </c>
      <c r="G54" s="223"/>
      <c r="H54" s="223">
        <f t="shared" si="0"/>
        <v>0</v>
      </c>
      <c r="I54" s="223"/>
      <c r="J54" s="224"/>
      <c r="K54" s="225"/>
      <c r="L54" s="226">
        <f>E54*J54*K54</f>
        <v>0</v>
      </c>
      <c r="M54" s="226">
        <f t="shared" si="2"/>
        <v>0</v>
      </c>
    </row>
    <row r="55" spans="2:13" s="231" customFormat="1" x14ac:dyDescent="0.35">
      <c r="B55" s="285"/>
      <c r="C55" s="288"/>
      <c r="D55" s="229" t="s">
        <v>209</v>
      </c>
      <c r="E55" s="230">
        <v>5</v>
      </c>
      <c r="F55" s="230" t="s">
        <v>27</v>
      </c>
      <c r="G55" s="223"/>
      <c r="H55" s="223">
        <f t="shared" si="0"/>
        <v>0</v>
      </c>
      <c r="I55" s="223"/>
      <c r="J55" s="224"/>
      <c r="K55" s="225"/>
      <c r="L55" s="226">
        <f>E55*J55*K55</f>
        <v>0</v>
      </c>
      <c r="M55" s="226">
        <f t="shared" si="2"/>
        <v>0</v>
      </c>
    </row>
    <row r="56" spans="2:13" s="231" customFormat="1" x14ac:dyDescent="0.35">
      <c r="B56" s="285"/>
      <c r="C56" s="288"/>
      <c r="D56" s="229" t="s">
        <v>210</v>
      </c>
      <c r="E56" s="230">
        <v>5</v>
      </c>
      <c r="F56" s="230" t="s">
        <v>27</v>
      </c>
      <c r="G56" s="223"/>
      <c r="H56" s="223">
        <f t="shared" si="0"/>
        <v>0</v>
      </c>
      <c r="I56" s="223"/>
      <c r="J56" s="224"/>
      <c r="K56" s="225"/>
      <c r="L56" s="226">
        <f>E56*J56*K56</f>
        <v>0</v>
      </c>
      <c r="M56" s="226">
        <f t="shared" si="2"/>
        <v>0</v>
      </c>
    </row>
    <row r="57" spans="2:13" s="231" customFormat="1" x14ac:dyDescent="0.35">
      <c r="B57" s="286"/>
      <c r="C57" s="289"/>
      <c r="D57" s="229" t="s">
        <v>207</v>
      </c>
      <c r="E57" s="230">
        <v>64</v>
      </c>
      <c r="F57" s="230" t="s">
        <v>27</v>
      </c>
      <c r="G57" s="223"/>
      <c r="H57" s="223">
        <f t="shared" ref="H57" si="3">E57*G57</f>
        <v>0</v>
      </c>
      <c r="I57" s="223"/>
      <c r="J57" s="224"/>
      <c r="K57" s="225"/>
      <c r="L57" s="226">
        <f>E57*J57*K57</f>
        <v>0</v>
      </c>
      <c r="M57" s="226">
        <f t="shared" ref="M57" si="4">L57+H57</f>
        <v>0</v>
      </c>
    </row>
    <row r="58" spans="2:13" x14ac:dyDescent="0.35">
      <c r="B58" s="85"/>
      <c r="C58" s="85" t="s">
        <v>28</v>
      </c>
      <c r="D58" s="85"/>
      <c r="E58" s="85"/>
      <c r="F58" s="85"/>
      <c r="G58" s="85"/>
      <c r="H58" s="86">
        <f>SUM(H3:H57)</f>
        <v>0</v>
      </c>
      <c r="I58" s="85"/>
      <c r="J58" s="85"/>
      <c r="K58" s="85"/>
      <c r="L58" s="87">
        <f>SUM(L3:L57)</f>
        <v>0</v>
      </c>
      <c r="M58" s="87">
        <f>SUM(M3:M57)</f>
        <v>0</v>
      </c>
    </row>
    <row r="59" spans="2:13" x14ac:dyDescent="0.35">
      <c r="B59" s="93"/>
      <c r="C59" s="94"/>
      <c r="D59" s="95"/>
      <c r="E59" s="96"/>
      <c r="F59" s="96"/>
      <c r="G59" s="95"/>
      <c r="H59" s="95"/>
      <c r="I59" s="95"/>
      <c r="J59" s="97"/>
      <c r="K59" s="92"/>
      <c r="L59" s="92"/>
      <c r="M59" s="92"/>
    </row>
  </sheetData>
  <mergeCells count="19">
    <mergeCell ref="B27:B29"/>
    <mergeCell ref="C27:C29"/>
    <mergeCell ref="B30:B33"/>
    <mergeCell ref="C30:C33"/>
    <mergeCell ref="B34:B43"/>
    <mergeCell ref="C34:C43"/>
    <mergeCell ref="B1:M1"/>
    <mergeCell ref="B3:B9"/>
    <mergeCell ref="C3:C9"/>
    <mergeCell ref="B11:B26"/>
    <mergeCell ref="C11:C26"/>
    <mergeCell ref="B44:B45"/>
    <mergeCell ref="C44:C45"/>
    <mergeCell ref="B54:B57"/>
    <mergeCell ref="C54:C57"/>
    <mergeCell ref="B51:B53"/>
    <mergeCell ref="C51:C53"/>
    <mergeCell ref="B47:B49"/>
    <mergeCell ref="C47:C49"/>
  </mergeCells>
  <phoneticPr fontId="48" type="noConversion"/>
  <pageMargins left="0.7" right="0.7" top="0.75" bottom="0.75" header="0.3" footer="0.3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0C4D-D820-4B5A-B211-4F43D91E3228}">
  <sheetPr>
    <tabColor theme="9" tint="0.39997558519241921"/>
  </sheetPr>
  <dimension ref="F15:H17"/>
  <sheetViews>
    <sheetView zoomScale="80" zoomScaleNormal="80" workbookViewId="0">
      <selection activeCell="H28" sqref="H28"/>
    </sheetView>
  </sheetViews>
  <sheetFormatPr defaultRowHeight="14.5" x14ac:dyDescent="0.35"/>
  <cols>
    <col min="6" max="6" width="26.7265625" customWidth="1"/>
    <col min="7" max="7" width="22.7265625" customWidth="1"/>
    <col min="8" max="8" width="27.81640625" customWidth="1"/>
  </cols>
  <sheetData>
    <row r="15" spans="6:8" x14ac:dyDescent="0.35">
      <c r="F15" s="299"/>
      <c r="G15" s="300"/>
      <c r="H15" s="186"/>
    </row>
    <row r="16" spans="6:8" x14ac:dyDescent="0.35">
      <c r="F16" s="299"/>
      <c r="G16" s="300"/>
      <c r="H16" s="186"/>
    </row>
    <row r="17" spans="6:8" x14ac:dyDescent="0.35">
      <c r="F17" s="299"/>
      <c r="G17" s="300"/>
      <c r="H17" s="186"/>
    </row>
  </sheetData>
  <mergeCells count="2">
    <mergeCell ref="F15:F17"/>
    <mergeCell ref="G15:G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129E15EC9D445948A7BAAD5AC6DBA" ma:contentTypeVersion="3" ma:contentTypeDescription="Create a new document." ma:contentTypeScope="" ma:versionID="53a7ca392f8d069533e88ba1356d3ff7">
  <xsd:schema xmlns:xsd="http://www.w3.org/2001/XMLSchema" xmlns:xs="http://www.w3.org/2001/XMLSchema" xmlns:p="http://schemas.microsoft.com/office/2006/metadata/properties" xmlns:ns2="e133fe83-7fd1-404f-b978-636ee1ef673f" targetNamespace="http://schemas.microsoft.com/office/2006/metadata/properties" ma:root="true" ma:fieldsID="7de868c343cf095ed854ce91452a7e5f" ns2:_="">
    <xsd:import namespace="e133fe83-7fd1-404f-b978-636ee1ef6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3fe83-7fd1-404f-b978-636ee1ef6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58A0BF-097C-43A3-86B1-A94B47C37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95B7CC-6561-4953-BF05-98774A4094D7}"/>
</file>

<file path=customXml/itemProps3.xml><?xml version="1.0" encoding="utf-8"?>
<ds:datastoreItem xmlns:ds="http://schemas.openxmlformats.org/officeDocument/2006/customXml" ds:itemID="{8552ECF7-DC24-4844-9528-28EB4C4D6BC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RSAP DEV</vt:lpstr>
      <vt:lpstr>RSAS DEV</vt:lpstr>
      <vt:lpstr> RSDC DEV</vt:lpstr>
      <vt:lpstr>RSI DEV</vt:lpstr>
      <vt:lpstr>Notes</vt:lpstr>
      <vt:lpstr>' RSDC DEV'!Print_Area</vt:lpstr>
      <vt:lpstr>'RSAP DEV'!Print_Area</vt:lpstr>
      <vt:lpstr>'RSAS DEV'!Print_Area</vt:lpstr>
      <vt:lpstr>'RSI DEV'!Print_Area</vt:lpstr>
      <vt:lpstr>Summary!Print_Area</vt:lpstr>
      <vt:lpstr>Summary!Print_Titles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 Pandaram</dc:creator>
  <cp:keywords/>
  <dc:description/>
  <cp:lastModifiedBy>Trevor Naicker</cp:lastModifiedBy>
  <cp:revision/>
  <cp:lastPrinted>2025-10-30T08:01:20Z</cp:lastPrinted>
  <dcterms:created xsi:type="dcterms:W3CDTF">2018-05-28T08:49:09Z</dcterms:created>
  <dcterms:modified xsi:type="dcterms:W3CDTF">2026-06-23T22:59:15Z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0x0101005A4129E15EC9D445948A7BAAD5AC6DBA</vt:lpwstr>
  </property>
</Properties>
</file>