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iccon\Projects\2025\Dannhauser Ward 10\Tender Document\Retender Doc\"/>
    </mc:Choice>
  </mc:AlternateContent>
  <xr:revisionPtr revIDLastSave="0" documentId="13_ncr:1_{01A66D47-85D9-4B8A-BDA4-DCC9BA9B43C4}" xr6:coauthVersionLast="47" xr6:coauthVersionMax="47" xr10:uidLastSave="{00000000-0000-0000-0000-000000000000}"/>
  <bookViews>
    <workbookView xWindow="-108" yWindow="-108" windowWidth="23256" windowHeight="12456" tabRatio="814" firstSheet="1" activeTab="1" xr2:uid="{00000000-000D-0000-FFFF-FFFF00000000}"/>
  </bookViews>
  <sheets>
    <sheet name="VVVVa" sheetId="4" state="hidden" r:id="rId1"/>
    <sheet name="1 P&amp;G" sheetId="24" r:id="rId2"/>
    <sheet name="2MV transformers, etc" sheetId="17" r:id="rId3"/>
    <sheet name="3 MV overhead" sheetId="18" r:id="rId4"/>
    <sheet name="4 Overhead support" sheetId="19" r:id="rId5"/>
    <sheet name="5 LV Overhead" sheetId="20" r:id="rId6"/>
    <sheet name="6 House connection" sheetId="21" r:id="rId7"/>
    <sheet name="7 Dismantling" sheetId="22" r:id="rId8"/>
    <sheet name="9 Summary" sheetId="10" r:id="rId9"/>
  </sheets>
  <externalReferences>
    <externalReference r:id="rId10"/>
  </externalReferences>
  <definedNames>
    <definedName name="\a">'[1]ASSESSMENT STAGE 2'!#REF!</definedName>
    <definedName name="_SBHS_15_">'[1]ASSESSMENT STAGE 2'!#REF!</definedName>
    <definedName name="clear">#N/A</definedName>
    <definedName name="_xlnm.Print_Area" localSheetId="1">'1 P&amp;G'!$A$1:$G$129</definedName>
    <definedName name="_xlnm.Print_Area" localSheetId="2">'2MV transformers, etc'!$A$1:$J$116</definedName>
    <definedName name="_xlnm.Print_Area" localSheetId="3">'3 MV overhead'!$A$1:$J$224</definedName>
    <definedName name="_xlnm.Print_Area" localSheetId="4">'4 Overhead support'!$A$1:$J$165</definedName>
    <definedName name="_xlnm.Print_Area" localSheetId="5">'5 LV Overhead'!$A$1:$J$161</definedName>
    <definedName name="_xlnm.Print_Area" localSheetId="6">'6 House connection'!$A$1:$J$96</definedName>
    <definedName name="_xlnm.Print_Area" localSheetId="7">'7 Dismantling'!$A$1:$I$33</definedName>
    <definedName name="_xlnm.Print_Area" localSheetId="8">'9 Summary'!$B$1:$F$37</definedName>
    <definedName name="printout">#N/A</definedName>
  </definedNames>
  <calcPr calcId="191029"/>
</workbook>
</file>

<file path=xl/calcChain.xml><?xml version="1.0" encoding="utf-8"?>
<calcChain xmlns="http://schemas.openxmlformats.org/spreadsheetml/2006/main">
  <c r="I20" i="22" l="1"/>
  <c r="F101" i="19" l="1"/>
  <c r="F99" i="19"/>
  <c r="F109" i="19"/>
  <c r="F105" i="19"/>
  <c r="J26" i="19" l="1"/>
  <c r="J160" i="19"/>
  <c r="J158" i="19"/>
  <c r="J156" i="19"/>
  <c r="J154" i="19"/>
  <c r="J152" i="19"/>
  <c r="J150" i="19"/>
  <c r="J148" i="19"/>
  <c r="J145" i="19"/>
  <c r="J143" i="19"/>
  <c r="J141" i="19"/>
  <c r="J138" i="19"/>
  <c r="J136" i="19"/>
  <c r="J111" i="19"/>
  <c r="F111" i="19"/>
  <c r="J109" i="19"/>
  <c r="J107" i="19"/>
  <c r="F107" i="19"/>
  <c r="J105" i="19"/>
  <c r="J103" i="19"/>
  <c r="J101" i="19"/>
  <c r="J99" i="19"/>
  <c r="J97" i="19"/>
  <c r="F95" i="19"/>
  <c r="J95" i="19" s="1"/>
  <c r="F93" i="19"/>
  <c r="J93" i="19" s="1"/>
  <c r="J60" i="19"/>
  <c r="J58" i="19"/>
  <c r="J52" i="19"/>
  <c r="J50" i="19"/>
  <c r="J48" i="19"/>
  <c r="J46" i="19"/>
  <c r="J41" i="19"/>
  <c r="J39" i="19"/>
  <c r="J37" i="19"/>
  <c r="J35" i="19"/>
  <c r="J28" i="19"/>
  <c r="J24" i="19"/>
  <c r="J22" i="19"/>
  <c r="J18" i="19"/>
  <c r="J16" i="19"/>
  <c r="J14" i="19"/>
  <c r="J18" i="17"/>
  <c r="J63" i="19" l="1"/>
  <c r="J66" i="19" s="1"/>
  <c r="J123" i="19" s="1"/>
  <c r="J126" i="19" s="1"/>
  <c r="J165" i="19" s="1"/>
  <c r="E126" i="24" l="1"/>
  <c r="G126" i="24" s="1"/>
  <c r="G120" i="24"/>
  <c r="E118" i="24"/>
  <c r="G118" i="24" s="1"/>
  <c r="E116" i="24"/>
  <c r="G116" i="24" s="1"/>
  <c r="E114" i="24"/>
  <c r="G114" i="24" s="1"/>
  <c r="E111" i="24"/>
  <c r="G111" i="24" s="1"/>
  <c r="E107" i="24"/>
  <c r="G107" i="24" s="1"/>
  <c r="E105" i="24"/>
  <c r="G105" i="24" s="1"/>
  <c r="E103" i="24"/>
  <c r="G103" i="24" s="1"/>
  <c r="E101" i="24"/>
  <c r="G101" i="24" s="1"/>
  <c r="G99" i="24"/>
  <c r="G91" i="24"/>
  <c r="G89" i="24"/>
  <c r="G81" i="24"/>
  <c r="G65" i="24"/>
  <c r="G63" i="24"/>
  <c r="G60" i="24"/>
  <c r="G57" i="24"/>
  <c r="G53" i="24"/>
  <c r="G48" i="24"/>
  <c r="G44" i="24"/>
  <c r="G39" i="24"/>
  <c r="G37" i="24"/>
  <c r="G33" i="24"/>
  <c r="G31" i="24"/>
  <c r="G29" i="24"/>
  <c r="G27" i="24"/>
  <c r="G25" i="24"/>
  <c r="G20" i="24"/>
  <c r="G12" i="24"/>
  <c r="F42" i="21"/>
  <c r="J38" i="20"/>
  <c r="J33" i="20"/>
  <c r="G68" i="24" l="1"/>
  <c r="G71" i="24" s="1"/>
  <c r="G129" i="24" s="1"/>
  <c r="J148" i="20" l="1"/>
  <c r="J24" i="17"/>
  <c r="J53" i="17"/>
  <c r="J57" i="17"/>
  <c r="J76" i="17"/>
  <c r="J188" i="18"/>
  <c r="J191" i="18"/>
  <c r="J193" i="18"/>
  <c r="J195" i="18"/>
  <c r="J197" i="18"/>
  <c r="J199" i="18"/>
  <c r="J201" i="18"/>
  <c r="J203" i="18"/>
  <c r="J205" i="18"/>
  <c r="J207" i="18"/>
  <c r="J209" i="18"/>
  <c r="J217" i="18"/>
  <c r="J221" i="18"/>
  <c r="J43" i="20"/>
  <c r="J104" i="20"/>
  <c r="J22" i="17"/>
  <c r="J219" i="18"/>
  <c r="J215" i="18"/>
  <c r="J213" i="18"/>
  <c r="J211" i="18"/>
  <c r="J65" i="18"/>
  <c r="J62" i="18"/>
  <c r="J59" i="18"/>
  <c r="J56" i="18"/>
  <c r="J153" i="18"/>
  <c r="J61" i="17"/>
  <c r="I28" i="22"/>
  <c r="I25" i="22"/>
  <c r="I23" i="22"/>
  <c r="J131" i="20"/>
  <c r="J107" i="20"/>
  <c r="J101" i="20"/>
  <c r="J16" i="20"/>
  <c r="J25" i="20"/>
  <c r="J23" i="20"/>
  <c r="J21" i="20"/>
  <c r="J19" i="20"/>
  <c r="J13" i="20"/>
  <c r="J10" i="20"/>
  <c r="J7" i="20"/>
  <c r="J53" i="20"/>
  <c r="J49" i="20"/>
  <c r="J47" i="20"/>
  <c r="J45" i="20"/>
  <c r="J41" i="20"/>
  <c r="J68" i="20"/>
  <c r="J65" i="20"/>
  <c r="J63" i="20"/>
  <c r="J61" i="20"/>
  <c r="J59" i="20"/>
  <c r="J35" i="20"/>
  <c r="J31" i="20"/>
  <c r="J74" i="20"/>
  <c r="J109" i="18"/>
  <c r="J106" i="18"/>
  <c r="J101" i="18"/>
  <c r="J95" i="18"/>
  <c r="J90" i="18"/>
  <c r="J82" i="18"/>
  <c r="J80" i="18"/>
  <c r="J40" i="17"/>
  <c r="J20" i="17"/>
  <c r="J157" i="20"/>
  <c r="J145" i="20"/>
  <c r="J129" i="20"/>
  <c r="J71" i="20"/>
  <c r="J186" i="18"/>
  <c r="J171" i="18"/>
  <c r="J167" i="18"/>
  <c r="J161" i="18"/>
  <c r="J157" i="18"/>
  <c r="J151" i="18"/>
  <c r="J103" i="18"/>
  <c r="J98" i="18"/>
  <c r="J92" i="18"/>
  <c r="J87" i="18"/>
  <c r="J21" i="18"/>
  <c r="J87" i="21"/>
  <c r="J63" i="21"/>
  <c r="J61" i="21"/>
  <c r="J52" i="21"/>
  <c r="J42" i="21"/>
  <c r="J30" i="21"/>
  <c r="J28" i="21"/>
  <c r="J26" i="21"/>
  <c r="J14" i="21"/>
  <c r="J12" i="21"/>
  <c r="J92" i="17"/>
  <c r="J26" i="17"/>
  <c r="J89" i="21"/>
  <c r="D23" i="10"/>
  <c r="E23" i="10"/>
  <c r="J68" i="18" l="1"/>
  <c r="J71" i="18" s="1"/>
  <c r="J113" i="18" s="1"/>
  <c r="J116" i="18" s="1"/>
  <c r="J175" i="18" s="1"/>
  <c r="J178" i="18" s="1"/>
  <c r="J224" i="18" s="1"/>
  <c r="F11" i="10" s="1"/>
  <c r="J27" i="20"/>
  <c r="J30" i="20" s="1"/>
  <c r="J76" i="20" s="1"/>
  <c r="J79" i="20" s="1"/>
  <c r="J137" i="20" s="1"/>
  <c r="J140" i="20" s="1"/>
  <c r="F7" i="10"/>
  <c r="I33" i="22"/>
  <c r="F19" i="10" s="1"/>
  <c r="J70" i="21"/>
  <c r="J73" i="21" s="1"/>
  <c r="J96" i="21" s="1"/>
  <c r="F17" i="10" s="1"/>
  <c r="F13" i="10"/>
  <c r="J65" i="17"/>
  <c r="J68" i="17" s="1"/>
  <c r="J116" i="17" l="1"/>
  <c r="F9" i="10" s="1"/>
  <c r="J161" i="20"/>
  <c r="F15" i="10" s="1"/>
  <c r="F23" i="10" l="1"/>
  <c r="F25" i="10" l="1"/>
  <c r="F26" i="10" s="1"/>
  <c r="F28" i="10" s="1"/>
  <c r="F30" i="10" s="1"/>
</calcChain>
</file>

<file path=xl/sharedStrings.xml><?xml version="1.0" encoding="utf-8"?>
<sst xmlns="http://schemas.openxmlformats.org/spreadsheetml/2006/main" count="949" uniqueCount="575">
  <si>
    <t>MV STRUCTURES</t>
  </si>
  <si>
    <t>CUSTOMER SERVICES AND GENERAL</t>
  </si>
  <si>
    <t>7</t>
  </si>
  <si>
    <t>3.1</t>
  </si>
  <si>
    <t>Hole for MV strut - 1.8m deep</t>
  </si>
  <si>
    <t>3.6</t>
  </si>
  <si>
    <t>Total Install</t>
  </si>
  <si>
    <t>Total Supply</t>
  </si>
  <si>
    <t>1340B</t>
  </si>
  <si>
    <t>Dual Phase ABC Intermediate Assembly</t>
  </si>
  <si>
    <t>Dual Phase ABC Terminal Assembly</t>
  </si>
  <si>
    <t>Dual Phase ABC Strain Assembly (0-60 deg)</t>
  </si>
  <si>
    <t>Single Phase ABC Intermediate Assembly</t>
  </si>
  <si>
    <t>Single Phase ABC Strain Assembly (60-90 deg)</t>
  </si>
  <si>
    <t>Hole for LV strut - 1.3m deep</t>
  </si>
  <si>
    <t>1866B</t>
  </si>
  <si>
    <t>Hole for 7m service pole - 1.3m deep</t>
  </si>
  <si>
    <t>0342</t>
  </si>
  <si>
    <t>0341</t>
  </si>
  <si>
    <t>DDT Ref</t>
  </si>
  <si>
    <t>0050</t>
  </si>
  <si>
    <t>0055</t>
  </si>
  <si>
    <t>0051</t>
  </si>
  <si>
    <t>0061</t>
  </si>
  <si>
    <t>0063</t>
  </si>
  <si>
    <t>0064</t>
  </si>
  <si>
    <t>Transformer &amp; Equipment Earthing</t>
  </si>
  <si>
    <t>MEDIUM VOLTAGE OVERHEAD DISTRIBUTION SYSTEM</t>
  </si>
  <si>
    <t>LOW VOLTAGE OVERHEAD DISTRIBUTION LINES</t>
  </si>
  <si>
    <t>1740B</t>
  </si>
  <si>
    <t>BILL NO 1 - PRELIMINARY AND GENERAL</t>
  </si>
  <si>
    <t>Item</t>
  </si>
  <si>
    <t>Description</t>
  </si>
  <si>
    <t>Unit</t>
  </si>
  <si>
    <t>Supply Rate</t>
  </si>
  <si>
    <t>Total Price (R)</t>
  </si>
  <si>
    <t>Amount brought forward from previous page</t>
  </si>
  <si>
    <t>BILL NO 2 - MEDIUM VOLTAGE SWITCHGEAR, SECTIONALISERS, TRANSFORMERS, ETC</t>
  </si>
  <si>
    <t>No</t>
  </si>
  <si>
    <t>Amount carried over to next page</t>
  </si>
  <si>
    <t>Medium Voltage Surge Arrestors</t>
  </si>
  <si>
    <t>Medium Voltage Sectionalisers and Links</t>
  </si>
  <si>
    <t>Neutral Surge Arrestor</t>
  </si>
  <si>
    <t>MV Earth</t>
  </si>
  <si>
    <t>BILL NO 3 - MEDIUM VOLTAGE OVERHEAD DISTRIBUTION SYSTEM</t>
  </si>
  <si>
    <t>m</t>
  </si>
  <si>
    <t>Note</t>
  </si>
  <si>
    <t>Testing</t>
  </si>
  <si>
    <t>BILL NO 4 - SUPPORT FOR OVERHEAD RETICULATION</t>
  </si>
  <si>
    <t>LV Stay</t>
  </si>
  <si>
    <t>Hole for 9m pole - 1.5m deep</t>
  </si>
  <si>
    <t>Hole for 11m pole - 1.8m deep</t>
  </si>
  <si>
    <t>FINAL SUMMARY</t>
  </si>
  <si>
    <t>1</t>
  </si>
  <si>
    <t>PRELIMINARY AND GENERAL</t>
  </si>
  <si>
    <t>2</t>
  </si>
  <si>
    <t>MEDIUM VOLTAGE SWITCHGEAR, SECTIONALISERS, TRANSFORMERS, ETC.</t>
  </si>
  <si>
    <t>3</t>
  </si>
  <si>
    <t>4</t>
  </si>
  <si>
    <t>SUPPORT FOR OVERHEAD RETICULATION</t>
  </si>
  <si>
    <t>5</t>
  </si>
  <si>
    <t>6</t>
  </si>
  <si>
    <t>Hole for LV stay - 1.4m deep</t>
  </si>
  <si>
    <t>Hole for MV stay - 1.5m deep</t>
  </si>
  <si>
    <t>6kV, 10kA Surge Arrestor</t>
  </si>
  <si>
    <t>Single Phase ABC Terminal Assembly</t>
  </si>
  <si>
    <t xml:space="preserve">Delta / 2,5m Wood X-arm - Strain - Terminal </t>
  </si>
  <si>
    <t>MV Stay (DDT0341 rev 9, BIL 40kV &amp; 150kV)</t>
  </si>
  <si>
    <t>LV Feeder Labels</t>
  </si>
  <si>
    <t>Hole for 7m pole - 1.3m deep</t>
  </si>
  <si>
    <t>0332</t>
  </si>
  <si>
    <t>0350</t>
  </si>
  <si>
    <t>0309</t>
  </si>
  <si>
    <t>LV Test, per zone.  Ref. SCSASABZ1</t>
  </si>
  <si>
    <t>Pole Top Box Phase Labels</t>
  </si>
  <si>
    <t>Transformer Max fuse notification label</t>
  </si>
  <si>
    <t>Feeder Max Fuse notification label</t>
  </si>
  <si>
    <t>0627</t>
  </si>
  <si>
    <t>Dual Phase ABC Tee from Intermediate</t>
  </si>
  <si>
    <t>Mosdorfer fuse rating labels (transformers)</t>
  </si>
  <si>
    <t>3.5</t>
  </si>
  <si>
    <t xml:space="preserve">Equipment labels </t>
  </si>
  <si>
    <t>Delta / 2,5m Wood X-arm - Strain - Terminal</t>
  </si>
  <si>
    <t>MV Flying Stay</t>
  </si>
  <si>
    <t>0343</t>
  </si>
  <si>
    <t>LV Flying Stay</t>
  </si>
  <si>
    <t>3.2</t>
  </si>
  <si>
    <t xml:space="preserve">Delta / 2,5m Wood X-arm - Strain - Terminal(RX) </t>
  </si>
  <si>
    <t>3.4</t>
  </si>
  <si>
    <t>Delta / 2,5m Wood X-arm - Strain - 0° Deviation</t>
  </si>
  <si>
    <t>3.3</t>
  </si>
  <si>
    <t>3.7</t>
  </si>
  <si>
    <t>Hole for 12m pole - 2.0m deep</t>
  </si>
  <si>
    <t>5.27</t>
  </si>
  <si>
    <t>Thee Phase ABC Suspension Assembly 0-30</t>
  </si>
  <si>
    <t>Thee Phase ABC Terminal Assembly</t>
  </si>
  <si>
    <t>Thee Phase ABC Strain Assembly (0-60 deg)</t>
  </si>
  <si>
    <t>Three Phase ABC Strain Assembly (60-90 deg)</t>
  </si>
  <si>
    <t>Three Phase ABC Tee from Strain</t>
  </si>
  <si>
    <t>Dual Phase ABC Strain Assembly (60-90 deg)</t>
  </si>
  <si>
    <t>Single Phase ABC Strain Assembly (0-60 deg)</t>
  </si>
  <si>
    <t>Dual Phase ABC Tee from Strain</t>
  </si>
  <si>
    <t>0053</t>
  </si>
  <si>
    <t>0056</t>
  </si>
  <si>
    <t>0052</t>
  </si>
  <si>
    <t>a)  Offices &amp; storage sheds</t>
  </si>
  <si>
    <t>c)  Ablution &amp; latrine facilities</t>
  </si>
  <si>
    <t>d)  Tools &amp; equipment</t>
  </si>
  <si>
    <t>e)  Water supplies, electric power &amp; communications</t>
  </si>
  <si>
    <t xml:space="preserve">Other fixed charge obligations </t>
  </si>
  <si>
    <t>Provision of "As Built" drawings.</t>
  </si>
  <si>
    <t>Occupational Health &amp; Safety Requirements</t>
  </si>
  <si>
    <t>Provision for Legal and Contractual Compliance.</t>
  </si>
  <si>
    <t>Compliance with OH&amp;S Act &amp; Construction Regulations.</t>
  </si>
  <si>
    <t>Qty</t>
  </si>
  <si>
    <t>Rate</t>
  </si>
  <si>
    <t>Operate and Maintain Facilities on Site</t>
  </si>
  <si>
    <t>Facilities for Contractor:</t>
  </si>
  <si>
    <t>b)  Ablution &amp; latrine facilities</t>
  </si>
  <si>
    <t>c)  Tools &amp; equipment</t>
  </si>
  <si>
    <t>d)  Water supplies, electric power &amp; communications</t>
  </si>
  <si>
    <t>e)  Safety related items</t>
  </si>
  <si>
    <t>Overhead costs</t>
  </si>
  <si>
    <t>Hole for 13m pole - 2.2m deep</t>
  </si>
  <si>
    <t>Hole for 10m pole - 1.6m deep</t>
  </si>
  <si>
    <t>BILL NO 6 - HOUSE CONNECTIONS</t>
  </si>
  <si>
    <t>Type A</t>
  </si>
  <si>
    <t>D-DT-0360</t>
  </si>
  <si>
    <t>D-DT-0361</t>
  </si>
  <si>
    <t>5m Pole, 80-99mm top diameter</t>
  </si>
  <si>
    <t>Hole for 5m service pole - 1m deep</t>
  </si>
  <si>
    <t>Spiral Vibration Dampers (Fox)</t>
  </si>
  <si>
    <t>House Connections Labels</t>
  </si>
  <si>
    <t xml:space="preserve">LV Earth </t>
  </si>
  <si>
    <t>Single Phase ABC  X Suspensionn Assembly</t>
  </si>
  <si>
    <t>Single Phase ABC Tee from Intermediate</t>
  </si>
  <si>
    <t>Single Phase ABC Tee from Strain</t>
  </si>
  <si>
    <t>Dual Phase ABC  X Suspensionn Assembly</t>
  </si>
  <si>
    <t>Set</t>
  </si>
  <si>
    <t xml:space="preserve">COND,ACSR FOX     8.37D UNGRS   </t>
  </si>
  <si>
    <t>Discription</t>
  </si>
  <si>
    <t>Transformers (Coastal Spec) - Pole Mounted</t>
  </si>
  <si>
    <t xml:space="preserve">Supply and install link isolators as detailed </t>
  </si>
  <si>
    <t>including the installation of crossarm brackets</t>
  </si>
  <si>
    <t>and the termination of conductors and including</t>
  </si>
  <si>
    <t>the drilling of holes in wooden poles as required</t>
  </si>
  <si>
    <t>15k fused links.</t>
  </si>
  <si>
    <t>Section links,Single Pole (2.5 X-am)(three phase).</t>
  </si>
  <si>
    <t>Supply and install a LV surge arrestor including</t>
  </si>
  <si>
    <t>lugs and galvanised bolts.</t>
  </si>
  <si>
    <t>Supply and install all materials for the complete</t>
  </si>
  <si>
    <t>as specified. Included in the rate shall be all required</t>
  </si>
  <si>
    <t>spikes, insulated copper conductor, excavations,</t>
  </si>
  <si>
    <t>backfilling, etc. The rate shall allow for all required</t>
  </si>
  <si>
    <t>MV earth electrodes, consisting of four earth spikes</t>
  </si>
  <si>
    <t>in accordance with the Distribution specification,</t>
  </si>
  <si>
    <t>Part 2. Additional earth spikes / conductor shall</t>
  </si>
  <si>
    <t>be measuresd alsewhere if required.</t>
  </si>
  <si>
    <t>Install Rate</t>
  </si>
  <si>
    <t>Total Price</t>
  </si>
  <si>
    <t>Supply, deliver, off load on site and safely store</t>
  </si>
  <si>
    <t>on site the following surge arrestors, complete</t>
  </si>
  <si>
    <t>with galvanised steel mounting brackets</t>
  </si>
  <si>
    <t>for securing the surge arrestor, nuts, bolts, washers</t>
  </si>
  <si>
    <t>and lock washers as specified. Secure the surge</t>
  </si>
  <si>
    <t>arrestor and brackets to the transformer as</t>
  </si>
  <si>
    <t>specified including the termination of conductors</t>
  </si>
  <si>
    <t>the termination of conductors. Excluding the</t>
  </si>
  <si>
    <t>conductors and transformer. Discharge current 10kA.</t>
  </si>
  <si>
    <t>Equipment links,Single Pole (2.5m X-am)</t>
  </si>
  <si>
    <t>Equipment links, Single Pole (2.5m X-am)</t>
  </si>
  <si>
    <t>transformers on an ppropriate structure and secure</t>
  </si>
  <si>
    <t>as required including the termination of cables</t>
  </si>
  <si>
    <t>and conductors, the provision of suitable lugs</t>
  </si>
  <si>
    <t>for 35, 50 or 70mm conductor as required and</t>
  </si>
  <si>
    <t>all accessories. Excluding cable conductors, and</t>
  </si>
  <si>
    <t xml:space="preserve">the transformer structure. Include transport, </t>
  </si>
  <si>
    <t xml:space="preserve">offloading / loading, safe storage from appropriate </t>
  </si>
  <si>
    <t xml:space="preserve">Supply, safely store on sealed drums with ends </t>
  </si>
  <si>
    <t>adequately secured and transport to site conductor</t>
  </si>
  <si>
    <t xml:space="preserve">as specified. String conductor as specified </t>
  </si>
  <si>
    <t>including splices, jumper conductor ties, strain</t>
  </si>
  <si>
    <t xml:space="preserve">clamps, suspension clamps, tensioning, </t>
  </si>
  <si>
    <t>sagging, etc.</t>
  </si>
  <si>
    <t>The following dimensions will all be</t>
  </si>
  <si>
    <t xml:space="preserve">Conductor Length with 10% is allowed for </t>
  </si>
  <si>
    <t>slack &amp; wastage. Additional wastage/slack</t>
  </si>
  <si>
    <t xml:space="preserve">Additional wastage/slack is for Contractor's </t>
  </si>
  <si>
    <t>account.</t>
  </si>
  <si>
    <t>CONDUCTOR</t>
  </si>
  <si>
    <t>Allow for the  following structures and insulator</t>
  </si>
  <si>
    <t>assemblies in accordance with the</t>
  </si>
  <si>
    <t>specifications as shown in the drawings.</t>
  </si>
  <si>
    <t>holes and treating of such holes, the provision</t>
  </si>
  <si>
    <t xml:space="preserve">of the U-nails and earthwire in accordance </t>
  </si>
  <si>
    <t>with Eskom specifications. All jumpers to</t>
  </si>
  <si>
    <t>links and transformers to be installed with</t>
  </si>
  <si>
    <t xml:space="preserve">of 15m of 3/3.35x1100MPa steel wire for a </t>
  </si>
  <si>
    <t xml:space="preserve">BIL for each pole structure as per Eskom </t>
  </si>
  <si>
    <t>of poles, stays and struts which are measured</t>
  </si>
  <si>
    <t>BIL insulation co-ordination for shared</t>
  </si>
  <si>
    <t>MV &amp; LV structures as per 03TB-34 or later</t>
  </si>
  <si>
    <t>approved Eskom standard.</t>
  </si>
  <si>
    <r>
      <t xml:space="preserve">specification. </t>
    </r>
    <r>
      <rPr>
        <b/>
        <sz val="10"/>
        <rFont val="Arial"/>
        <family val="2"/>
      </rPr>
      <t>Exclude</t>
    </r>
    <r>
      <rPr>
        <sz val="10"/>
        <rFont val="Arial"/>
        <family val="2"/>
      </rPr>
      <t xml:space="preserve"> the supply and planting</t>
    </r>
  </si>
  <si>
    <r>
      <t xml:space="preserve">PVC black pipe.  </t>
    </r>
    <r>
      <rPr>
        <b/>
        <sz val="10"/>
        <rFont val="Arial"/>
        <family val="2"/>
      </rPr>
      <t xml:space="preserve">Supply and installation </t>
    </r>
  </si>
  <si>
    <r>
      <rPr>
        <b/>
        <sz val="10"/>
        <rFont val="Arial"/>
        <family val="2"/>
      </rPr>
      <t xml:space="preserve"> Include</t>
    </r>
    <r>
      <rPr>
        <sz val="10"/>
        <rFont val="Arial"/>
        <family val="2"/>
      </rPr>
      <t xml:space="preserve"> the specified crossarms, drilling of</t>
    </r>
  </si>
  <si>
    <t>elsewhere. Insulators as per EI090SS. Include</t>
  </si>
  <si>
    <t xml:space="preserve"> the construction of the following MV structures.</t>
  </si>
  <si>
    <t>Including bonding of hardware and earthing.</t>
  </si>
  <si>
    <t>All excavations, poles, crossarms and</t>
  </si>
  <si>
    <t xml:space="preserve">stays are measured elsewhere.  </t>
  </si>
  <si>
    <r>
      <rPr>
        <b/>
        <sz val="10"/>
        <rFont val="Arial"/>
        <family val="2"/>
      </rPr>
      <t xml:space="preserve">Supply and install </t>
    </r>
    <r>
      <rPr>
        <sz val="10"/>
        <rFont val="Arial"/>
        <family val="2"/>
      </rPr>
      <t>all material as specified for</t>
    </r>
  </si>
  <si>
    <t>Note: RX refers to statutory road crossings</t>
  </si>
  <si>
    <t>with the relevant DDT0257-10kN-31mm/kV</t>
  </si>
  <si>
    <t>Delta / 2,5m Wood X-arm - Strain - Medium</t>
  </si>
  <si>
    <t>(1°- 60°) Deviation.</t>
  </si>
  <si>
    <t>(1°- 60°) Deviation (RX).</t>
  </si>
  <si>
    <t>(1°-60°) Deviation</t>
  </si>
  <si>
    <t>(1°-60°) Deviation (RX).</t>
  </si>
  <si>
    <t xml:space="preserve">Delta / 2,5m Wood X-arm - Strain - </t>
  </si>
  <si>
    <t>3 Phase - Delta / 4,5m Wood X-arm –</t>
  </si>
  <si>
    <t>Intermediate - 0° Deviation (3 with road crossing)</t>
  </si>
  <si>
    <t xml:space="preserve">Transformer - Pole mounting out-of-line </t>
  </si>
  <si>
    <t xml:space="preserve">(16-100kVA) includes 1860 module, etc… as </t>
  </si>
  <si>
    <t>per EI067-MVL) and excludes transformer.</t>
  </si>
  <si>
    <t>Allowance shall be made for the complete</t>
  </si>
  <si>
    <t xml:space="preserve">testing and commissioning of the Medium Voltage </t>
  </si>
  <si>
    <t>overhead distribution system.</t>
  </si>
  <si>
    <t>Supply and safely store the following poles.</t>
  </si>
  <si>
    <t>Transport to site of works and install pole in</t>
  </si>
  <si>
    <t>excavated hole, including cutting and scafing,</t>
  </si>
  <si>
    <t>kicking blocks, bonding, treating, etc. Excavations</t>
  </si>
  <si>
    <t>and compaction are measured elsewhere.</t>
  </si>
  <si>
    <t>Supply, off load and install the following</t>
  </si>
  <si>
    <t>wooden cross arms.</t>
  </si>
  <si>
    <t>2.5m, 140 -159mm Diameter</t>
  </si>
  <si>
    <t>3.5m, 140 -159mm Diameter</t>
  </si>
  <si>
    <t>4.5m, 160 -179mm Diameter</t>
  </si>
  <si>
    <t>6m, 160 -179mm Diameter</t>
  </si>
  <si>
    <t>The following stays shall be in accordance</t>
  </si>
  <si>
    <t>with the specifications and shall include stay plate.</t>
  </si>
  <si>
    <t>&amp; excavation.</t>
  </si>
  <si>
    <t>The excavations for service connections are</t>
  </si>
  <si>
    <t>measured elsewhere.</t>
  </si>
  <si>
    <t xml:space="preserve">Determination of pole positions, excavate, and </t>
  </si>
  <si>
    <t>supply a mechanical boring device if required.</t>
  </si>
  <si>
    <t>The rate shall include backfilling, compaction</t>
  </si>
  <si>
    <t xml:space="preserve">to 93% MOD AASHTO density, and where necessary </t>
  </si>
  <si>
    <t xml:space="preserve"> the supply and transportation of suitable ground </t>
  </si>
  <si>
    <t xml:space="preserve">as may be required to receive the desired </t>
  </si>
  <si>
    <t xml:space="preserve">compaction, except where cement is specified. </t>
  </si>
  <si>
    <t>Any damage to existing services shall be made</t>
  </si>
  <si>
    <t>good by the Contractor at his own expense and to</t>
  </si>
  <si>
    <t>the approval or the PM(C).</t>
  </si>
  <si>
    <t xml:space="preserve">Before excavation work begins the Contractor </t>
  </si>
  <si>
    <t>shall evaluate the stability of the ground before</t>
  </si>
  <si>
    <t xml:space="preserve">excavation begins. Contractor shall use </t>
  </si>
  <si>
    <t xml:space="preserve">warning signs, positioned next to an excavation </t>
  </si>
  <si>
    <t xml:space="preserve">within which persons are working or carrying </t>
  </si>
  <si>
    <t>out inspections.  Ref CR (11).</t>
  </si>
  <si>
    <t xml:space="preserve">Provisional blasting  - Up to 2,2m deep.  </t>
  </si>
  <si>
    <t xml:space="preserve">Rock excavation (the contractor is to provide </t>
  </si>
  <si>
    <t>adequate measures to ensure a rock hole be</t>
  </si>
  <si>
    <t>exacavated to the correct depth to faciliate</t>
  </si>
  <si>
    <t>the correct infrastructure, this may include</t>
  </si>
  <si>
    <t xml:space="preserve">the excavation per rock hole by mechanical </t>
  </si>
  <si>
    <t xml:space="preserve">means viz. Compressors dependent on diesel </t>
  </si>
  <si>
    <t xml:space="preserve">Supply and install labels on all poles in </t>
  </si>
  <si>
    <t xml:space="preserve">accordance with the specifications including the </t>
  </si>
  <si>
    <t>Fuse - "Warning. Open all fuses before</t>
  </si>
  <si>
    <t>working on line"</t>
  </si>
  <si>
    <t>Danger Labels (transformers, links,</t>
  </si>
  <si>
    <t>anti-climbings)</t>
  </si>
  <si>
    <t>ea</t>
  </si>
  <si>
    <t xml:space="preserve">Anti-Climbing Device as per 05TI09. </t>
  </si>
  <si>
    <t xml:space="preserve">Including the removal of existing spikes. </t>
  </si>
  <si>
    <t xml:space="preserve">Galvanised wire per DDT3170.  Galvanises </t>
  </si>
  <si>
    <t>Single Phase ABC  X Intermediate Strain</t>
  </si>
  <si>
    <t>Assembly.</t>
  </si>
  <si>
    <t>Assembly</t>
  </si>
  <si>
    <t>Three Phase ABC  X Intermediate Strain</t>
  </si>
  <si>
    <t xml:space="preserve">Supply, deliver to site, off load on site and safely </t>
  </si>
  <si>
    <t>store. The fused switch shall be supplied complete</t>
  </si>
  <si>
    <t>with the pole mounting bracket, nuts, bolts,</t>
  </si>
  <si>
    <t>washers, etc. for securing the unit to the wooden</t>
  </si>
  <si>
    <t xml:space="preserve">pole. The fuses shall be supplied with the fuse </t>
  </si>
  <si>
    <t xml:space="preserve">switch unit. Fuse ratings shall be as shown on the </t>
  </si>
  <si>
    <t xml:space="preserve">drawings. Install the on load fused disconnecting </t>
  </si>
  <si>
    <t xml:space="preserve">switch on the transformer structure including </t>
  </si>
  <si>
    <t>the drilling of holes as required, including the</t>
  </si>
  <si>
    <t>termination of the LV ABC to the unit.  Fuse ratings</t>
  </si>
  <si>
    <t>below allow for 120% overload.</t>
  </si>
  <si>
    <t>One fuse unit is for the transformer and one unit</t>
  </si>
  <si>
    <t>per LV feeder for isolation/protection.</t>
  </si>
  <si>
    <t xml:space="preserve">63A Dual Phase Load disconnecting switch </t>
  </si>
  <si>
    <t xml:space="preserve">MORSDORPHER. </t>
  </si>
  <si>
    <t>All MV transformer earthing is measured elsewhere</t>
  </si>
  <si>
    <t>and all LV earths per structure are measured with</t>
  </si>
  <si>
    <t>the structure. This section is intended for LV earths</t>
  </si>
  <si>
    <t>at transformers.</t>
  </si>
  <si>
    <t>Allowance shall be made for the testing</t>
  </si>
  <si>
    <t xml:space="preserve">(including earth loop impedance) of the earth </t>
  </si>
  <si>
    <t>resistance for the entire reticulation system in</t>
  </si>
  <si>
    <t>accordance with the TN-C-S earthing system as</t>
  </si>
  <si>
    <t xml:space="preserve">defined in the Distribution Standard Part 2 and any </t>
  </si>
  <si>
    <t>earth tests which may be required in terms of the</t>
  </si>
  <si>
    <t xml:space="preserve">standard and detailed specifications. </t>
  </si>
  <si>
    <t>Use 2 x H-Crimps - neutral connection point.</t>
  </si>
  <si>
    <t xml:space="preserve">Allowance shall be made for the testing of each </t>
  </si>
  <si>
    <t xml:space="preserve">LV ABC distributor on accordance with the project </t>
  </si>
  <si>
    <t xml:space="preserve">specification. Included shall be the provision of </t>
  </si>
  <si>
    <t>test certificates and all documentation as required.</t>
  </si>
  <si>
    <t>BILL NO 5 - OVERHEAD DISTRIBUTION LINES</t>
  </si>
  <si>
    <t xml:space="preserve">House Connections , test and commissioning </t>
  </si>
  <si>
    <t xml:space="preserve">complete. Poles and excavation are measured </t>
  </si>
  <si>
    <t>elsewhere.</t>
  </si>
  <si>
    <t xml:space="preserve">off load on site and safely store on site the following </t>
  </si>
  <si>
    <t>galvanised steel mounting brackets for securing</t>
  </si>
  <si>
    <t>to the dwelling, nuts, bolts, washers and lock</t>
  </si>
  <si>
    <t>ECU and brackets to the dwelling as required</t>
  </si>
  <si>
    <t>including the termination of conductors. Excluding</t>
  </si>
  <si>
    <t>the conductors.</t>
  </si>
  <si>
    <t>Measured lengths for stringing shall be net line route</t>
  </si>
  <si>
    <t xml:space="preserve">lengths and unit rates shall include for sag, </t>
  </si>
  <si>
    <t>cut-offs etc.</t>
  </si>
  <si>
    <t>Contractor to supply, safely store, transport to site</t>
  </si>
  <si>
    <t>and string. Installation includes all glands, lugs,</t>
  </si>
  <si>
    <t>shrouds, termination and connections as required.</t>
  </si>
  <si>
    <t>CorDaptix information to the Project Engineer</t>
  </si>
  <si>
    <t>upon the successful energising  of a customer.</t>
  </si>
  <si>
    <t>Payment will only be made upon the successful</t>
  </si>
  <si>
    <t>software system.  Resolve queries raised by</t>
  </si>
  <si>
    <r>
      <t xml:space="preserve">Submit populated </t>
    </r>
    <r>
      <rPr>
        <b/>
        <sz val="10"/>
        <rFont val="Arial"/>
        <family val="2"/>
      </rPr>
      <t>Control Sheet</t>
    </r>
    <r>
      <rPr>
        <sz val="10"/>
        <rFont val="Arial"/>
        <family val="2"/>
      </rPr>
      <t xml:space="preserve"> and </t>
    </r>
    <r>
      <rPr>
        <b/>
        <sz val="10"/>
        <rFont val="Arial"/>
        <family val="2"/>
      </rPr>
      <t xml:space="preserve">PCS </t>
    </r>
  </si>
  <si>
    <t>`</t>
  </si>
  <si>
    <t>Supply and install pole in excavated hole, including</t>
  </si>
  <si>
    <t>cutting and scafing, kicking bolts, bonding,</t>
  </si>
  <si>
    <t xml:space="preserve">treating, etc. Excavations and compaction are </t>
  </si>
  <si>
    <t>Determination of pole positions, excavate in all</t>
  </si>
  <si>
    <t>ground conditions as necessary, and supply a</t>
  </si>
  <si>
    <t>mechanical boring device if required. The rate shall</t>
  </si>
  <si>
    <t>include backfilling, compaction to 93% MOD AASHTO</t>
  </si>
  <si>
    <t xml:space="preserve">density, and where necessary the supply and </t>
  </si>
  <si>
    <t>transportation of suitable ground as may be</t>
  </si>
  <si>
    <t>required to receive the desired compaction, except</t>
  </si>
  <si>
    <t>where cement is specified. Any damage to existing</t>
  </si>
  <si>
    <t>services shall be made good by the Contractor</t>
  </si>
  <si>
    <t>at his own expense and to the approval or the PM(C).</t>
  </si>
  <si>
    <t>House Connections</t>
  </si>
  <si>
    <t>Cable 1KV 2C 10mm SQ Concentric CU</t>
  </si>
  <si>
    <t>0058A</t>
  </si>
  <si>
    <t>7m Pole, 100-120mm top diameter</t>
  </si>
  <si>
    <t>0058B</t>
  </si>
  <si>
    <t>BILL NO 7 - DISMANTLING &amp; REMOVAL</t>
  </si>
  <si>
    <t>Recovering of Transformers, Structures,</t>
  </si>
  <si>
    <t>Insulators and Line Hardware.</t>
  </si>
  <si>
    <t xml:space="preserve">Allow for the disassembly , removal  transport to </t>
  </si>
  <si>
    <t>stores with the relevant documentation.  Include</t>
  </si>
  <si>
    <t>the backfilling consolidation and levelling of soil</t>
  </si>
  <si>
    <t>from excavation at the site of recovery.</t>
  </si>
  <si>
    <t>Woodpoles MV incl. crossarms, insulators and</t>
  </si>
  <si>
    <t>hardware.</t>
  </si>
  <si>
    <t xml:space="preserve">Cross Arms, including assembly, </t>
  </si>
  <si>
    <t>accessories etc.</t>
  </si>
  <si>
    <t>Stays assemblies complete (LV/MV).</t>
  </si>
  <si>
    <r>
      <rPr>
        <b/>
        <sz val="10"/>
        <rFont val="Arial"/>
        <family val="2"/>
      </rPr>
      <t>TOTAL</t>
    </r>
    <r>
      <rPr>
        <sz val="10"/>
        <rFont val="Arial"/>
        <family val="2"/>
      </rPr>
      <t>: Carried forward to summary</t>
    </r>
  </si>
  <si>
    <t>The following struts shall be in accordance with</t>
  </si>
  <si>
    <t>the specifications and shall include poles</t>
  </si>
  <si>
    <t>sum</t>
  </si>
  <si>
    <t xml:space="preserve">Establish facilities on site. The Contractor shall provide </t>
  </si>
  <si>
    <t>a lockable gate for a temporary Site Office and Stores</t>
  </si>
  <si>
    <t>where all drawings and Specifications will be kept, as</t>
  </si>
  <si>
    <t>Compliance with all the contractual requirements of the</t>
  </si>
  <si>
    <t>contract, including project programming, outage</t>
  </si>
  <si>
    <t>management, weekly progress reporting, materials</t>
  </si>
  <si>
    <t>management, meetings and quality &amp; environmental</t>
  </si>
  <si>
    <t>management.</t>
  </si>
  <si>
    <t xml:space="preserve">b)  Establishment of staff accommodation, office </t>
  </si>
  <si>
    <t xml:space="preserve">accommodation on site for site meetings and a Clerk </t>
  </si>
  <si>
    <t>to the satisfaction of the Project Manager.</t>
  </si>
  <si>
    <t xml:space="preserve">Provision of samples of materials to be used </t>
  </si>
  <si>
    <t>(only materials supplied by contractor).</t>
  </si>
  <si>
    <t>Provision for the compilation of the Construction</t>
  </si>
  <si>
    <t xml:space="preserve">Programme, to be done in MS Project and updated on </t>
  </si>
  <si>
    <t>a fortnight basis and Quality Assurance Programme for</t>
  </si>
  <si>
    <t>the works.</t>
  </si>
  <si>
    <t>Provision of personal protective equipment and clothing</t>
  </si>
  <si>
    <t>for all the contractor's staff, including sub-contractors.</t>
  </si>
  <si>
    <t xml:space="preserve">Provision of safety measures, e.g.. Fall arrest systems, </t>
  </si>
  <si>
    <t>shoring for safety purposes etc.</t>
  </si>
  <si>
    <t xml:space="preserve">Compliance with the Requirements for the </t>
  </si>
  <si>
    <t>Expanded Public Works Programme.</t>
  </si>
  <si>
    <t>Note: The reports are to be submitted with the</t>
  </si>
  <si>
    <t>contractors monthly invoice.</t>
  </si>
  <si>
    <t xml:space="preserve">Compliance with the Requirements for the Expanded </t>
  </si>
  <si>
    <t>Public Works Programme (incl. monthly reports).</t>
  </si>
  <si>
    <t>include the implementation and maintenance</t>
  </si>
  <si>
    <t>Management System for the duration of the contract.</t>
  </si>
  <si>
    <t>Time Related Items (To maintain site for the</t>
  </si>
  <si>
    <t>project)</t>
  </si>
  <si>
    <t>Provision of office accommodation on site for site</t>
  </si>
  <si>
    <t>meetings and a Clerk of Works including office furniture</t>
  </si>
  <si>
    <t>and telephone / telefax as specified.</t>
  </si>
  <si>
    <t>Contract management and full time supervision of the</t>
  </si>
  <si>
    <t>works.</t>
  </si>
  <si>
    <t xml:space="preserve">80A Three Phase Load disconnecting switch </t>
  </si>
  <si>
    <r>
      <rPr>
        <b/>
        <sz val="10"/>
        <rFont val="Arial"/>
        <family val="2"/>
      </rPr>
      <t>TOTAL:</t>
    </r>
    <r>
      <rPr>
        <sz val="10"/>
        <rFont val="Arial"/>
        <family val="2"/>
      </rPr>
      <t xml:space="preserve"> Carried forward to summary</t>
    </r>
  </si>
  <si>
    <t>months</t>
  </si>
  <si>
    <t>DISMANTLING</t>
  </si>
  <si>
    <t>well as the provision of safe and Facilities for Contractor:</t>
  </si>
  <si>
    <t>telefax as specified and facilities.</t>
  </si>
  <si>
    <t xml:space="preserve">of Works including office furniture and telephone / </t>
  </si>
  <si>
    <t>of construction and making good and restoring of the Site</t>
  </si>
  <si>
    <t xml:space="preserve">Removal of all items indicated above upon completion </t>
  </si>
  <si>
    <t xml:space="preserve">are measured elsewhere.  </t>
  </si>
  <si>
    <t>All excavations, poles, crossarms and stay</t>
  </si>
  <si>
    <t>Condition of Contract</t>
  </si>
  <si>
    <t>fenced space with fence at least 1.8m high with</t>
  </si>
  <si>
    <t>earthing of transformer structures for ABC networks</t>
  </si>
  <si>
    <t>structures) or DDT0251 - 40KN-31mm/KV</t>
  </si>
  <si>
    <t>longrod with pistolgrips (strain structures).</t>
  </si>
  <si>
    <t xml:space="preserve">post insulator, full wrap tie (suspension </t>
  </si>
  <si>
    <t>0° Deviation</t>
  </si>
  <si>
    <t xml:space="preserve">Delta / 2,5m Wood X-arm - Intermediate - </t>
  </si>
  <si>
    <t>0° Deviation (RX).</t>
  </si>
  <si>
    <t>Delta / 2,5m Wood X-arm - Strain -</t>
  </si>
  <si>
    <t>3 PHASE STRUCTURES GENERAL ARRANGEMENT</t>
  </si>
  <si>
    <t>BIL insulation co-ordination for shared MV &amp; LV</t>
  </si>
  <si>
    <t>structures as per 03TB-34 or later approved</t>
  </si>
  <si>
    <t>Eskom standard.</t>
  </si>
  <si>
    <t>post insulator, full wrap tie (suspension</t>
  </si>
  <si>
    <t>structures) or DDT0251-40kN-31mm/kV</t>
  </si>
  <si>
    <t>3-Phase, Take off (2.5m X-arm)</t>
  </si>
  <si>
    <t>3-Phase, Take off (2.5m X-arm) (RX)</t>
  </si>
  <si>
    <t>3-Phase, Take off (3.5m X-arm) (RX)</t>
  </si>
  <si>
    <t>2-Phase, Take off (2.5m X-arm)</t>
  </si>
  <si>
    <t>2-Phase, Take off (2.5m X-arm) RX</t>
  </si>
  <si>
    <t>Transformer - Single Pole mount (16 -100kVA).</t>
  </si>
  <si>
    <t xml:space="preserve">Three Phase ABC Tee from Intermediate </t>
  </si>
  <si>
    <t>LV FUSE SWITCHES UNITS</t>
  </si>
  <si>
    <t>EARTHING OF LV NETWORK</t>
  </si>
  <si>
    <t>TESTING</t>
  </si>
  <si>
    <t>POLES AND CROSSARMS</t>
  </si>
  <si>
    <t>EXCAVATIONS AND COMPACTION</t>
  </si>
  <si>
    <t>POLE LABES</t>
  </si>
  <si>
    <t>SUNDRY ITEMS</t>
  </si>
  <si>
    <t>TOTAL</t>
  </si>
  <si>
    <t>Type B - (Service pole 100%)</t>
  </si>
  <si>
    <t>(dual phase) Fuse Links.</t>
  </si>
  <si>
    <t xml:space="preserve"> 7m Pole, 120-139mm top diameter ( C )</t>
  </si>
  <si>
    <t>9m Pole, 140-159mm top diameter ( D )</t>
  </si>
  <si>
    <t>10m Pole, 200-219mm top diameter ( J )</t>
  </si>
  <si>
    <t>11m Pole, 140-159mm top diameter ( V )</t>
  </si>
  <si>
    <t>11m Pole, 160-179mm top diameter ( K )</t>
  </si>
  <si>
    <t>11m Pole, 180-199mm top diameter ( L )</t>
  </si>
  <si>
    <t xml:space="preserve"> 11m Pole, 200-219mm top diameter ( M )</t>
  </si>
  <si>
    <t>13m Pole, 180-199mm top diameter ( P )</t>
  </si>
  <si>
    <t xml:space="preserve">Contractor shall provide security guard/s to ensure the </t>
  </si>
  <si>
    <t>material are protected from theft or any damage.</t>
  </si>
  <si>
    <t>The Contractor needs to ensure that the above mentioned</t>
  </si>
  <si>
    <t>is guarded 24hrs a day.</t>
  </si>
  <si>
    <t>Ea</t>
  </si>
  <si>
    <t>ABC Two Phase</t>
  </si>
  <si>
    <t>ABC Three Phase</t>
  </si>
  <si>
    <t>loading of the Data onto KDM's CorDaptix</t>
  </si>
  <si>
    <t>6.4.1.</t>
  </si>
  <si>
    <t>LV Pole Mounted Pole top boxes</t>
  </si>
  <si>
    <t xml:space="preserve">1-2 Way 1x50A MCB Split Box in ABC Split Box onto Insulated Neutral ABC </t>
  </si>
  <si>
    <t>1-4 Way 1x50A MCB Split Box in ABC Split Box onto Insulated Neutral ABC</t>
  </si>
  <si>
    <t>5-8 Way 1x50A MCB Split Box in ABC Split Box onto Insulated Neutral ABC</t>
  </si>
  <si>
    <t xml:space="preserve">Supply, transport to site, </t>
  </si>
  <si>
    <t xml:space="preserve">washers as required. Secure the readyboards, </t>
  </si>
  <si>
    <t xml:space="preserve">Split meters and bases, keypad , complete with rail, </t>
  </si>
  <si>
    <t xml:space="preserve"> the Engineer.</t>
  </si>
  <si>
    <t xml:space="preserve">site store &amp; to Eskom Germany for areas within </t>
  </si>
  <si>
    <t>Eskom licensed area and booked back to</t>
  </si>
  <si>
    <t xml:space="preserve">stores with the relevant documentation. </t>
  </si>
  <si>
    <t xml:space="preserve">site store &amp; to KDM stores for areas within </t>
  </si>
  <si>
    <t>KDM licensed area and booked back to</t>
  </si>
  <si>
    <t xml:space="preserve">Construction Name Board  - The Contractor shall </t>
  </si>
  <si>
    <t>supplier.</t>
  </si>
  <si>
    <t>VALUE ADDED TAX ( Vat @ 15% )</t>
  </si>
  <si>
    <t>Solid Links</t>
  </si>
  <si>
    <t>Transformer -H-Pole Plat mount (100 -200kVA).</t>
  </si>
  <si>
    <t xml:space="preserve">160A Three Phase Load disconnecting switch </t>
  </si>
  <si>
    <t xml:space="preserve">provision of all fixing materials.  </t>
  </si>
  <si>
    <t>(three phase) Fuse Links, 11kV.</t>
  </si>
  <si>
    <t>theConsultant and the Contractor.</t>
  </si>
  <si>
    <t>supply, install and  maintain a project sign board</t>
  </si>
  <si>
    <t>bearing the name of the project,</t>
  </si>
  <si>
    <t xml:space="preserve">site including offices, storage sheds and all </t>
  </si>
  <si>
    <t xml:space="preserve">31mm/kV, coastal. </t>
  </si>
  <si>
    <t>31mm/kV, coastal.</t>
  </si>
  <si>
    <t xml:space="preserve">Installation of existing or new </t>
  </si>
  <si>
    <t>X-arm single pole</t>
  </si>
  <si>
    <t xml:space="preserve">Section Links - Cut-outs - 2,5m Wood </t>
  </si>
  <si>
    <t xml:space="preserve">125A Three Phase Load disconnecting switch </t>
  </si>
  <si>
    <t>SUB TOTAL 1</t>
  </si>
  <si>
    <t>SUB TOTAL 2</t>
  </si>
  <si>
    <t xml:space="preserve">Delta / 2,5m Wood X-arm - Strain- Medium - </t>
  </si>
  <si>
    <t>Existing Transformers make good (16-100kVA)</t>
  </si>
  <si>
    <t>9</t>
  </si>
  <si>
    <t>Bird Floappers</t>
  </si>
  <si>
    <t>Three phase ABC (70mm x 3 core) - insulated</t>
  </si>
  <si>
    <t>Single phase ABC (35mm2,  2 core) - insulated</t>
  </si>
  <si>
    <t>Dual phase ABC (35mm2, 3 core) - insulated</t>
  </si>
  <si>
    <t>neutral. (0m line length)</t>
  </si>
  <si>
    <t>Three phase ABC (70mm2, 4 core) - insulated</t>
  </si>
  <si>
    <t>neutral.</t>
  </si>
  <si>
    <t xml:space="preserve">Cable 1KV 2C 6mm SQ Concentric </t>
  </si>
  <si>
    <t xml:space="preserve">MV Strut </t>
  </si>
  <si>
    <t xml:space="preserve">LV Strut </t>
  </si>
  <si>
    <t>Three phase ABC (35mm2, 3 core) - insulated</t>
  </si>
  <si>
    <t>3,40</t>
  </si>
  <si>
    <t>3,41</t>
  </si>
  <si>
    <t>3,42</t>
  </si>
  <si>
    <t>3,43</t>
  </si>
  <si>
    <t>3,44</t>
  </si>
  <si>
    <t>3,45</t>
  </si>
  <si>
    <t>3,46</t>
  </si>
  <si>
    <t>3,47</t>
  </si>
  <si>
    <t>Long Rods</t>
  </si>
  <si>
    <t>Clevis Thimble</t>
  </si>
  <si>
    <t>Fox Preform</t>
  </si>
  <si>
    <t>Post Ins.</t>
  </si>
  <si>
    <t>Spindles</t>
  </si>
  <si>
    <t>Top Tie</t>
  </si>
  <si>
    <t>3,48</t>
  </si>
  <si>
    <t>3,49</t>
  </si>
  <si>
    <t>3,50</t>
  </si>
  <si>
    <t>MV Stay wire</t>
  </si>
  <si>
    <t>LV Say wire</t>
  </si>
  <si>
    <t>3,51</t>
  </si>
  <si>
    <t>3,52</t>
  </si>
  <si>
    <t>3,53</t>
  </si>
  <si>
    <t>3,54</t>
  </si>
  <si>
    <t>350mm Thr Rods</t>
  </si>
  <si>
    <t xml:space="preserve">450mm Thr Rods </t>
  </si>
  <si>
    <t>Links Fuses</t>
  </si>
  <si>
    <t>MV Guy crips</t>
  </si>
  <si>
    <t>3,55</t>
  </si>
  <si>
    <t>Sundries</t>
  </si>
  <si>
    <t>D Shackles</t>
  </si>
  <si>
    <t>Strap Tie 920mm</t>
  </si>
  <si>
    <t>Raptor Protector</t>
  </si>
  <si>
    <t>Rate only</t>
  </si>
  <si>
    <t>MV Test &amp; Outages wth Eskom</t>
  </si>
  <si>
    <t xml:space="preserve">MV Test </t>
  </si>
  <si>
    <t>New Transformer 16kVA, 11kV/+240V</t>
  </si>
  <si>
    <t>New Transformer 32kVA, 11kV/+240V/-240V</t>
  </si>
  <si>
    <t>New Transformer 50kVA, 11kV/415V</t>
  </si>
  <si>
    <t xml:space="preserve">Transformer 200kVA, 11kV/415V </t>
  </si>
  <si>
    <t xml:space="preserve">11kV, MCOV 19.2kV Surge arrestor, </t>
  </si>
  <si>
    <t>Contigency @10%</t>
  </si>
  <si>
    <t>PSC meetings</t>
  </si>
  <si>
    <t>Months</t>
  </si>
  <si>
    <t xml:space="preserve">Scanning of Meters </t>
  </si>
  <si>
    <t xml:space="preserve">Community Liaison Officer conversant in IsiZulu and local </t>
  </si>
  <si>
    <t>Transport to Eskom Stores</t>
  </si>
  <si>
    <t>The Contractor shall make allowance to go to,</t>
  </si>
  <si>
    <t>any nearest Eskom RDC to have the meters</t>
  </si>
  <si>
    <t>scanned and recorded.  The rate shall also</t>
  </si>
  <si>
    <t>ESKOM APPROVED CLERK OF WORKS</t>
  </si>
  <si>
    <t xml:space="preserve">SHAYAMOYA  ELECTRIFICATION </t>
  </si>
  <si>
    <t xml:space="preserve">SHAYAMOYA ELECTRIFICATION </t>
  </si>
  <si>
    <t>SHAYAMOYA ELECTRIFICATION</t>
  </si>
  <si>
    <t>2000m line length</t>
  </si>
  <si>
    <t xml:space="preserve">(60°-90°) Deviation </t>
  </si>
  <si>
    <t>12m Pole, 180-200mm top diameter ( U )</t>
  </si>
  <si>
    <t>neutral. (400m Lline length)</t>
  </si>
  <si>
    <t>neutral. (3200m line length)</t>
  </si>
  <si>
    <t>READYBOARD, 20A,SMART METER 2x16A SKTS  D3176</t>
  </si>
  <si>
    <t>METER, 20A, SMART, POWER RAIL WITH SHROUD &amp; KEYPAD</t>
  </si>
  <si>
    <t>Data Concentrator</t>
  </si>
  <si>
    <t>Fox Conductor</t>
  </si>
  <si>
    <t>the name and logo of Dannhauser Municipality, the Consultant and the Contractor.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</si>
</sst>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4" formatCode="_-&quot;R&quot;* #,##0.00_-;\-&quot;R&quot;* #,##0.00_-;_-&quot;R&quot;* &quot;-&quot;??_-;_-@_-"/>
    <numFmt numFmtId="164" formatCode="_(* #,##0.00_);_(* \(#,##0.00\);_(* &quot;-&quot;??_);_(@_)"/>
    <numFmt numFmtId="165" formatCode="_ &quot;R&quot;\ * #,##0.00_ ;_ &quot;R&quot;\ * \-#,##0.00_ ;_ &quot;R&quot;\ * &quot;-&quot;??_ ;_ @_ "/>
    <numFmt numFmtId="166" formatCode="_ * #,##0.00_)_£_ ;_ * \(#,##0.00\)_£_ ;_ * &quot;-&quot;??_)_£_ ;_ @_ "/>
    <numFmt numFmtId="167" formatCode="#,##0.000000000000000_);[Red]\(#,##0.000000000000000\)"/>
    <numFmt numFmtId="168" formatCode="#,##0.00000000000000000000000000_);[Red]\(#,##0.00000000000000000000000000\)"/>
    <numFmt numFmtId="169" formatCode="#,##0.0_);\(#,##0.0\)"/>
    <numFmt numFmtId="170" formatCode="[$R-1C09]\ #,##0.00"/>
    <numFmt numFmtId="171" formatCode="0.0"/>
    <numFmt numFmtId="172" formatCode="#,##0_ ;\-#,##0\ "/>
    <numFmt numFmtId="173" formatCode="_ [$€-2]\ * #,##0.00_ ;_ [$€-2]\ * \-#,##0.00_ ;_ [$€-2]\ * &quot;-&quot;??_ "/>
    <numFmt numFmtId="174" formatCode="&quot;R&quot;#,##0.00"/>
  </numFmts>
  <fonts count="34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b/>
      <sz val="12"/>
      <name val="Arial"/>
      <family val="2"/>
    </font>
    <font>
      <sz val="8"/>
      <name val="Times New Roman"/>
      <family val="1"/>
    </font>
    <font>
      <sz val="12"/>
      <color indexed="24"/>
      <name val="Arial"/>
      <family val="2"/>
    </font>
    <font>
      <sz val="18"/>
      <color indexed="24"/>
      <name val="Arial"/>
      <family val="2"/>
    </font>
    <font>
      <sz val="8"/>
      <color indexed="24"/>
      <name val="Arial"/>
      <family val="2"/>
    </font>
    <font>
      <sz val="12"/>
      <name val="Helv"/>
    </font>
    <font>
      <sz val="8"/>
      <color indexed="10"/>
      <name val="Arial Narrow"/>
      <family val="2"/>
    </font>
    <font>
      <sz val="10"/>
      <name val="Arial"/>
      <family val="2"/>
    </font>
    <font>
      <sz val="10"/>
      <color indexed="22"/>
      <name val="Arial"/>
      <family val="2"/>
    </font>
    <font>
      <sz val="10"/>
      <name val="Century Gothic"/>
      <family val="2"/>
    </font>
    <font>
      <b/>
      <sz val="10"/>
      <name val="Century Gothic"/>
      <family val="2"/>
    </font>
    <font>
      <sz val="10"/>
      <color indexed="9"/>
      <name val="Century Gothic"/>
      <family val="2"/>
    </font>
    <font>
      <b/>
      <sz val="10"/>
      <name val="Arial Narrow"/>
      <family val="2"/>
    </font>
    <font>
      <sz val="10"/>
      <name val="Arial Narrow"/>
      <family val="2"/>
    </font>
    <font>
      <b/>
      <sz val="11"/>
      <name val="Century Gothic"/>
      <family val="2"/>
    </font>
    <font>
      <sz val="11"/>
      <name val="Arial Narrow"/>
      <family val="2"/>
    </font>
    <font>
      <sz val="11"/>
      <name val="Arial"/>
      <family val="2"/>
    </font>
    <font>
      <b/>
      <sz val="14"/>
      <name val="Century Gothic"/>
      <family val="2"/>
    </font>
    <font>
      <b/>
      <sz val="10"/>
      <color indexed="8"/>
      <name val="Century Gothic"/>
      <family val="2"/>
    </font>
    <font>
      <b/>
      <u/>
      <sz val="10"/>
      <name val="Arial"/>
      <family val="2"/>
    </font>
    <font>
      <sz val="9"/>
      <name val="Arial"/>
      <family val="2"/>
    </font>
    <font>
      <sz val="8"/>
      <name val="Arial"/>
      <family val="2"/>
    </font>
    <font>
      <sz val="10"/>
      <color rgb="FFFF0000"/>
      <name val="Arial Narrow"/>
      <family val="2"/>
    </font>
    <font>
      <b/>
      <sz val="10"/>
      <color rgb="FFFF0000"/>
      <name val="Arial Narrow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rgb="FFFF0000"/>
      <name val="Arial"/>
      <family val="2"/>
    </font>
    <font>
      <sz val="11"/>
      <name val="Times New Roman"/>
      <family val="1"/>
    </font>
    <font>
      <b/>
      <sz val="12"/>
      <color rgb="FFFF0000"/>
      <name val="Century Gothic"/>
      <family val="2"/>
    </font>
    <font>
      <b/>
      <sz val="12"/>
      <name val="Century Gothic"/>
      <family val="2"/>
    </font>
  </fonts>
  <fills count="10">
    <fill>
      <patternFill patternType="none"/>
    </fill>
    <fill>
      <patternFill patternType="gray125"/>
    </fill>
    <fill>
      <patternFill patternType="solid">
        <fgColor indexed="15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8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 style="hair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hair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3">
    <xf numFmtId="0" fontId="0" fillId="0" borderId="0"/>
    <xf numFmtId="0" fontId="5" fillId="0" borderId="0">
      <alignment horizontal="center" wrapText="1"/>
      <protection locked="0"/>
    </xf>
    <xf numFmtId="167" fontId="1" fillId="0" borderId="0"/>
    <xf numFmtId="167" fontId="1" fillId="0" borderId="0"/>
    <xf numFmtId="167" fontId="1" fillId="0" borderId="0"/>
    <xf numFmtId="167" fontId="1" fillId="0" borderId="0"/>
    <xf numFmtId="167" fontId="1" fillId="0" borderId="0"/>
    <xf numFmtId="167" fontId="1" fillId="0" borderId="0"/>
    <xf numFmtId="167" fontId="1" fillId="0" borderId="0"/>
    <xf numFmtId="167" fontId="1" fillId="0" borderId="0"/>
    <xf numFmtId="164" fontId="11" fillId="0" borderId="0" applyFont="0" applyFill="0" applyBorder="0" applyAlignment="0" applyProtection="0"/>
    <xf numFmtId="3" fontId="6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6" fillId="0" borderId="0" applyFont="0" applyFill="0" applyBorder="0" applyAlignment="0" applyProtection="0"/>
    <xf numFmtId="173" fontId="11" fillId="0" borderId="0" applyFont="0" applyFill="0" applyBorder="0" applyAlignment="0" applyProtection="0"/>
    <xf numFmtId="0" fontId="11" fillId="0" borderId="0"/>
    <xf numFmtId="0" fontId="11" fillId="0" borderId="0"/>
    <xf numFmtId="2" fontId="6" fillId="0" borderId="0" applyFont="0" applyFill="0" applyBorder="0" applyAlignment="0" applyProtection="0"/>
    <xf numFmtId="0" fontId="4" fillId="0" borderId="1" applyNumberFormat="0" applyAlignment="0" applyProtection="0">
      <alignment horizontal="left" vertical="center"/>
    </xf>
    <xf numFmtId="0" fontId="4" fillId="0" borderId="2">
      <alignment horizontal="left" vertical="center"/>
    </xf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169" fontId="9" fillId="2" borderId="0"/>
    <xf numFmtId="168" fontId="1" fillId="0" borderId="0"/>
    <xf numFmtId="0" fontId="11" fillId="0" borderId="0"/>
    <xf numFmtId="0" fontId="11" fillId="0" borderId="0"/>
    <xf numFmtId="14" fontId="5" fillId="0" borderId="0">
      <alignment horizontal="center" wrapText="1"/>
      <protection locked="0"/>
    </xf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2" fillId="0" borderId="0"/>
    <xf numFmtId="0" fontId="6" fillId="0" borderId="3" applyNumberFormat="0" applyFont="0" applyFill="0" applyAlignment="0" applyProtection="0"/>
    <xf numFmtId="0" fontId="10" fillId="0" borderId="0">
      <alignment vertical="top"/>
    </xf>
  </cellStyleXfs>
  <cellXfs count="435">
    <xf numFmtId="0" fontId="0" fillId="0" borderId="0" xfId="0"/>
    <xf numFmtId="49" fontId="13" fillId="0" borderId="0" xfId="0" applyNumberFormat="1" applyFont="1" applyAlignment="1">
      <alignment horizontal="left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left" wrapText="1"/>
    </xf>
    <xf numFmtId="0" fontId="13" fillId="0" borderId="4" xfId="0" applyFont="1" applyBorder="1" applyAlignment="1">
      <alignment horizontal="left" wrapText="1"/>
    </xf>
    <xf numFmtId="165" fontId="13" fillId="0" borderId="5" xfId="0" applyNumberFormat="1" applyFont="1" applyBorder="1" applyAlignment="1">
      <alignment horizontal="left" wrapText="1"/>
    </xf>
    <xf numFmtId="0" fontId="13" fillId="0" borderId="5" xfId="0" applyFont="1" applyBorder="1" applyAlignment="1">
      <alignment horizontal="left" wrapText="1"/>
    </xf>
    <xf numFmtId="165" fontId="13" fillId="5" borderId="5" xfId="0" applyNumberFormat="1" applyFont="1" applyFill="1" applyBorder="1" applyAlignment="1">
      <alignment horizontal="left" wrapText="1"/>
    </xf>
    <xf numFmtId="170" fontId="13" fillId="0" borderId="0" xfId="0" applyNumberFormat="1" applyFont="1" applyAlignment="1">
      <alignment horizontal="left"/>
    </xf>
    <xf numFmtId="0" fontId="13" fillId="5" borderId="4" xfId="0" applyFont="1" applyFill="1" applyBorder="1" applyAlignment="1">
      <alignment horizontal="left" wrapText="1"/>
    </xf>
    <xf numFmtId="0" fontId="15" fillId="3" borderId="0" xfId="0" applyFont="1" applyFill="1" applyAlignment="1">
      <alignment horizontal="left" wrapText="1"/>
    </xf>
    <xf numFmtId="0" fontId="0" fillId="0" borderId="5" xfId="0" applyBorder="1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16" fillId="6" borderId="0" xfId="0" applyFont="1" applyFill="1"/>
    <xf numFmtId="0" fontId="16" fillId="0" borderId="0" xfId="0" applyFont="1"/>
    <xf numFmtId="0" fontId="11" fillId="0" borderId="0" xfId="0" applyFont="1"/>
    <xf numFmtId="0" fontId="11" fillId="0" borderId="8" xfId="0" applyFont="1" applyBorder="1"/>
    <xf numFmtId="0" fontId="11" fillId="0" borderId="9" xfId="0" applyFont="1" applyBorder="1"/>
    <xf numFmtId="0" fontId="2" fillId="0" borderId="10" xfId="0" applyFont="1" applyBorder="1"/>
    <xf numFmtId="0" fontId="2" fillId="0" borderId="0" xfId="0" applyFont="1"/>
    <xf numFmtId="0" fontId="2" fillId="6" borderId="0" xfId="0" applyFont="1" applyFill="1"/>
    <xf numFmtId="0" fontId="17" fillId="0" borderId="0" xfId="0" applyFont="1"/>
    <xf numFmtId="0" fontId="0" fillId="0" borderId="8" xfId="0" applyBorder="1"/>
    <xf numFmtId="0" fontId="0" fillId="0" borderId="11" xfId="0" applyBorder="1"/>
    <xf numFmtId="0" fontId="2" fillId="0" borderId="8" xfId="0" applyFont="1" applyBorder="1"/>
    <xf numFmtId="0" fontId="0" fillId="0" borderId="3" xfId="0" applyBorder="1"/>
    <xf numFmtId="0" fontId="0" fillId="0" borderId="12" xfId="0" applyBorder="1"/>
    <xf numFmtId="0" fontId="11" fillId="0" borderId="4" xfId="0" applyFont="1" applyBorder="1"/>
    <xf numFmtId="0" fontId="17" fillId="0" borderId="4" xfId="0" applyFont="1" applyBorder="1" applyAlignment="1">
      <alignment horizontal="center"/>
    </xf>
    <xf numFmtId="0" fontId="17" fillId="0" borderId="4" xfId="0" applyFont="1" applyBorder="1"/>
    <xf numFmtId="0" fontId="17" fillId="0" borderId="13" xfId="0" applyFont="1" applyBorder="1" applyAlignment="1">
      <alignment horizontal="center"/>
    </xf>
    <xf numFmtId="0" fontId="17" fillId="0" borderId="0" xfId="0" applyFont="1" applyAlignment="1">
      <alignment horizontal="center"/>
    </xf>
    <xf numFmtId="165" fontId="17" fillId="0" borderId="4" xfId="0" applyNumberFormat="1" applyFont="1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11" fillId="0" borderId="5" xfId="0" applyFont="1" applyBorder="1"/>
    <xf numFmtId="0" fontId="11" fillId="0" borderId="4" xfId="0" applyFont="1" applyBorder="1" applyAlignment="1">
      <alignment horizontal="center"/>
    </xf>
    <xf numFmtId="0" fontId="11" fillId="0" borderId="5" xfId="0" applyFont="1" applyBorder="1" applyAlignment="1">
      <alignment horizontal="left"/>
    </xf>
    <xf numFmtId="0" fontId="17" fillId="0" borderId="0" xfId="0" quotePrefix="1" applyFont="1" applyAlignment="1">
      <alignment horizontal="center"/>
    </xf>
    <xf numFmtId="0" fontId="17" fillId="0" borderId="4" xfId="0" quotePrefix="1" applyFont="1" applyBorder="1" applyAlignment="1">
      <alignment horizontal="center"/>
    </xf>
    <xf numFmtId="0" fontId="11" fillId="0" borderId="0" xfId="0" applyFont="1" applyAlignment="1">
      <alignment horizontal="left"/>
    </xf>
    <xf numFmtId="0" fontId="0" fillId="0" borderId="0" xfId="0" applyAlignment="1">
      <alignment horizontal="left"/>
    </xf>
    <xf numFmtId="0" fontId="11" fillId="6" borderId="0" xfId="0" applyFont="1" applyFill="1"/>
    <xf numFmtId="0" fontId="2" fillId="7" borderId="0" xfId="0" applyFont="1" applyFill="1"/>
    <xf numFmtId="165" fontId="26" fillId="0" borderId="4" xfId="0" applyNumberFormat="1" applyFont="1" applyBorder="1"/>
    <xf numFmtId="0" fontId="27" fillId="0" borderId="0" xfId="0" applyFont="1"/>
    <xf numFmtId="0" fontId="26" fillId="0" borderId="0" xfId="0" applyFont="1"/>
    <xf numFmtId="0" fontId="16" fillId="0" borderId="5" xfId="0" applyFont="1" applyBorder="1"/>
    <xf numFmtId="0" fontId="17" fillId="0" borderId="14" xfId="0" applyFont="1" applyBorder="1"/>
    <xf numFmtId="165" fontId="0" fillId="0" borderId="0" xfId="0" applyNumberFormat="1"/>
    <xf numFmtId="165" fontId="17" fillId="0" borderId="0" xfId="0" applyNumberFormat="1" applyFont="1" applyAlignment="1">
      <alignment horizontal="center"/>
    </xf>
    <xf numFmtId="165" fontId="17" fillId="0" borderId="0" xfId="0" applyNumberFormat="1" applyFont="1"/>
    <xf numFmtId="0" fontId="28" fillId="0" borderId="0" xfId="0" applyFont="1"/>
    <xf numFmtId="0" fontId="29" fillId="0" borderId="0" xfId="0" applyFont="1"/>
    <xf numFmtId="0" fontId="0" fillId="0" borderId="0" xfId="0" applyAlignment="1">
      <alignment horizontal="center"/>
    </xf>
    <xf numFmtId="170" fontId="14" fillId="0" borderId="18" xfId="0" applyNumberFormat="1" applyFont="1" applyBorder="1" applyAlignment="1">
      <alignment horizontal="left" wrapText="1"/>
    </xf>
    <xf numFmtId="0" fontId="13" fillId="0" borderId="19" xfId="0" applyFont="1" applyBorder="1" applyAlignment="1">
      <alignment horizontal="left" wrapText="1"/>
    </xf>
    <xf numFmtId="165" fontId="13" fillId="0" borderId="9" xfId="0" applyNumberFormat="1" applyFont="1" applyBorder="1" applyAlignment="1">
      <alignment horizontal="left" wrapText="1"/>
    </xf>
    <xf numFmtId="0" fontId="19" fillId="0" borderId="4" xfId="0" applyFont="1" applyBorder="1" applyAlignment="1">
      <alignment horizontal="center"/>
    </xf>
    <xf numFmtId="0" fontId="20" fillId="0" borderId="4" xfId="0" applyFont="1" applyBorder="1"/>
    <xf numFmtId="0" fontId="13" fillId="0" borderId="20" xfId="0" applyFont="1" applyBorder="1" applyAlignment="1">
      <alignment horizontal="left" wrapText="1"/>
    </xf>
    <xf numFmtId="165" fontId="13" fillId="0" borderId="21" xfId="0" applyNumberFormat="1" applyFont="1" applyBorder="1" applyAlignment="1">
      <alignment horizontal="left" wrapText="1"/>
    </xf>
    <xf numFmtId="165" fontId="13" fillId="0" borderId="11" xfId="0" applyNumberFormat="1" applyFont="1" applyBorder="1" applyAlignment="1">
      <alignment horizontal="left" wrapText="1"/>
    </xf>
    <xf numFmtId="0" fontId="15" fillId="3" borderId="20" xfId="0" applyFont="1" applyFill="1" applyBorder="1" applyAlignment="1">
      <alignment horizontal="left" wrapText="1"/>
    </xf>
    <xf numFmtId="165" fontId="15" fillId="3" borderId="21" xfId="0" applyNumberFormat="1" applyFont="1" applyFill="1" applyBorder="1" applyAlignment="1">
      <alignment horizontal="left" wrapText="1"/>
    </xf>
    <xf numFmtId="165" fontId="15" fillId="3" borderId="22" xfId="0" applyNumberFormat="1" applyFont="1" applyFill="1" applyBorder="1" applyAlignment="1">
      <alignment horizontal="left" wrapText="1"/>
    </xf>
    <xf numFmtId="0" fontId="13" fillId="0" borderId="15" xfId="0" applyFont="1" applyBorder="1" applyAlignment="1">
      <alignment horizontal="left" wrapText="1"/>
    </xf>
    <xf numFmtId="0" fontId="14" fillId="0" borderId="6" xfId="0" applyFont="1" applyBorder="1" applyAlignment="1">
      <alignment horizontal="center" wrapText="1"/>
    </xf>
    <xf numFmtId="0" fontId="11" fillId="0" borderId="14" xfId="0" applyFont="1" applyBorder="1" applyAlignment="1">
      <alignment horizontal="left"/>
    </xf>
    <xf numFmtId="0" fontId="30" fillId="0" borderId="4" xfId="0" applyFont="1" applyBorder="1"/>
    <xf numFmtId="0" fontId="17" fillId="0" borderId="23" xfId="0" applyFont="1" applyBorder="1" applyAlignment="1">
      <alignment horizontal="center"/>
    </xf>
    <xf numFmtId="0" fontId="11" fillId="0" borderId="24" xfId="0" applyFont="1" applyBorder="1"/>
    <xf numFmtId="0" fontId="0" fillId="0" borderId="25" xfId="0" applyBorder="1"/>
    <xf numFmtId="0" fontId="0" fillId="0" borderId="26" xfId="0" applyBorder="1"/>
    <xf numFmtId="49" fontId="14" fillId="0" borderId="27" xfId="0" applyNumberFormat="1" applyFont="1" applyBorder="1" applyAlignment="1">
      <alignment horizontal="center" wrapText="1"/>
    </xf>
    <xf numFmtId="49" fontId="13" fillId="0" borderId="28" xfId="0" applyNumberFormat="1" applyFont="1" applyBorder="1" applyAlignment="1">
      <alignment horizontal="left" wrapText="1"/>
    </xf>
    <xf numFmtId="49" fontId="13" fillId="0" borderId="28" xfId="0" applyNumberFormat="1" applyFont="1" applyBorder="1" applyAlignment="1">
      <alignment horizontal="center" wrapText="1"/>
    </xf>
    <xf numFmtId="49" fontId="13" fillId="5" borderId="28" xfId="0" applyNumberFormat="1" applyFont="1" applyFill="1" applyBorder="1" applyAlignment="1">
      <alignment horizontal="center" wrapText="1"/>
    </xf>
    <xf numFmtId="49" fontId="13" fillId="0" borderId="29" xfId="0" applyNumberFormat="1" applyFont="1" applyBorder="1" applyAlignment="1">
      <alignment horizontal="left" wrapText="1"/>
    </xf>
    <xf numFmtId="49" fontId="13" fillId="0" borderId="30" xfId="0" applyNumberFormat="1" applyFont="1" applyBorder="1" applyAlignment="1">
      <alignment horizontal="left" wrapText="1"/>
    </xf>
    <xf numFmtId="49" fontId="15" fillId="3" borderId="28" xfId="0" applyNumberFormat="1" applyFont="1" applyFill="1" applyBorder="1" applyAlignment="1">
      <alignment horizontal="left" wrapText="1"/>
    </xf>
    <xf numFmtId="49" fontId="13" fillId="0" borderId="31" xfId="0" applyNumberFormat="1" applyFont="1" applyBorder="1" applyAlignment="1">
      <alignment horizontal="left" wrapText="1"/>
    </xf>
    <xf numFmtId="49" fontId="13" fillId="0" borderId="31" xfId="0" applyNumberFormat="1" applyFont="1" applyBorder="1" applyAlignment="1">
      <alignment horizontal="left"/>
    </xf>
    <xf numFmtId="0" fontId="11" fillId="0" borderId="14" xfId="0" applyFont="1" applyBorder="1"/>
    <xf numFmtId="0" fontId="11" fillId="0" borderId="23" xfId="0" applyFont="1" applyBorder="1" applyAlignment="1">
      <alignment horizontal="center"/>
    </xf>
    <xf numFmtId="0" fontId="11" fillId="0" borderId="13" xfId="0" applyFont="1" applyBorder="1" applyAlignment="1">
      <alignment horizontal="center"/>
    </xf>
    <xf numFmtId="0" fontId="11" fillId="0" borderId="11" xfId="0" applyFont="1" applyBorder="1"/>
    <xf numFmtId="0" fontId="11" fillId="0" borderId="15" xfId="0" applyFont="1" applyBorder="1"/>
    <xf numFmtId="165" fontId="14" fillId="0" borderId="11" xfId="0" applyNumberFormat="1" applyFont="1" applyBorder="1" applyAlignment="1">
      <alignment horizontal="left" wrapText="1"/>
    </xf>
    <xf numFmtId="170" fontId="22" fillId="0" borderId="9" xfId="0" applyNumberFormat="1" applyFont="1" applyBorder="1"/>
    <xf numFmtId="170" fontId="22" fillId="0" borderId="21" xfId="0" applyNumberFormat="1" applyFont="1" applyBorder="1" applyAlignment="1">
      <alignment horizontal="left"/>
    </xf>
    <xf numFmtId="0" fontId="11" fillId="0" borderId="6" xfId="0" applyFont="1" applyBorder="1"/>
    <xf numFmtId="0" fontId="11" fillId="0" borderId="16" xfId="0" applyFont="1" applyBorder="1"/>
    <xf numFmtId="0" fontId="17" fillId="0" borderId="13" xfId="0" applyFont="1" applyBorder="1" applyAlignment="1">
      <alignment horizontal="left"/>
    </xf>
    <xf numFmtId="170" fontId="14" fillId="4" borderId="21" xfId="0" applyNumberFormat="1" applyFont="1" applyFill="1" applyBorder="1" applyAlignment="1">
      <alignment wrapText="1"/>
    </xf>
    <xf numFmtId="0" fontId="11" fillId="0" borderId="17" xfId="0" applyFont="1" applyBorder="1"/>
    <xf numFmtId="0" fontId="11" fillId="0" borderId="26" xfId="0" applyFont="1" applyBorder="1"/>
    <xf numFmtId="165" fontId="13" fillId="0" borderId="12" xfId="0" applyNumberFormat="1" applyFont="1" applyBorder="1" applyAlignment="1">
      <alignment horizontal="center" wrapText="1"/>
    </xf>
    <xf numFmtId="0" fontId="11" fillId="0" borderId="4" xfId="0" applyFont="1" applyBorder="1" applyAlignment="1">
      <alignment horizontal="center" vertical="center" wrapText="1"/>
    </xf>
    <xf numFmtId="0" fontId="23" fillId="0" borderId="5" xfId="0" applyFont="1" applyBorder="1"/>
    <xf numFmtId="49" fontId="13" fillId="0" borderId="29" xfId="0" applyNumberFormat="1" applyFont="1" applyBorder="1" applyAlignment="1">
      <alignment horizontal="center" wrapText="1"/>
    </xf>
    <xf numFmtId="49" fontId="13" fillId="5" borderId="29" xfId="0" applyNumberFormat="1" applyFont="1" applyFill="1" applyBorder="1" applyAlignment="1">
      <alignment horizontal="center" wrapText="1"/>
    </xf>
    <xf numFmtId="0" fontId="13" fillId="5" borderId="19" xfId="0" applyFont="1" applyFill="1" applyBorder="1" applyAlignment="1">
      <alignment horizontal="left" wrapText="1"/>
    </xf>
    <xf numFmtId="165" fontId="13" fillId="5" borderId="9" xfId="0" applyNumberFormat="1" applyFont="1" applyFill="1" applyBorder="1" applyAlignment="1">
      <alignment horizontal="left" wrapText="1"/>
    </xf>
    <xf numFmtId="165" fontId="22" fillId="0" borderId="19" xfId="0" applyNumberFormat="1" applyFont="1" applyBorder="1" applyAlignment="1">
      <alignment horizontal="center"/>
    </xf>
    <xf numFmtId="0" fontId="0" fillId="0" borderId="33" xfId="0" applyBorder="1" applyAlignment="1">
      <alignment horizontal="center"/>
    </xf>
    <xf numFmtId="165" fontId="17" fillId="0" borderId="34" xfId="0" applyNumberFormat="1" applyFont="1" applyBorder="1" applyAlignment="1">
      <alignment horizontal="center"/>
    </xf>
    <xf numFmtId="0" fontId="17" fillId="0" borderId="33" xfId="0" applyFont="1" applyBorder="1" applyAlignment="1">
      <alignment horizontal="center"/>
    </xf>
    <xf numFmtId="165" fontId="17" fillId="0" borderId="34" xfId="0" applyNumberFormat="1" applyFont="1" applyBorder="1"/>
    <xf numFmtId="0" fontId="17" fillId="0" borderId="35" xfId="0" applyFont="1" applyBorder="1" applyAlignment="1">
      <alignment horizontal="center"/>
    </xf>
    <xf numFmtId="165" fontId="17" fillId="0" borderId="33" xfId="0" applyNumberFormat="1" applyFont="1" applyBorder="1"/>
    <xf numFmtId="0" fontId="17" fillId="0" borderId="34" xfId="0" applyFont="1" applyBorder="1" applyAlignment="1">
      <alignment horizontal="center"/>
    </xf>
    <xf numFmtId="0" fontId="11" fillId="0" borderId="33" xfId="0" applyFont="1" applyBorder="1" applyAlignment="1">
      <alignment horizontal="center" vertical="center" wrapText="1"/>
    </xf>
    <xf numFmtId="172" fontId="11" fillId="0" borderId="33" xfId="0" applyNumberFormat="1" applyFont="1" applyBorder="1" applyAlignment="1">
      <alignment horizontal="center" vertical="center" wrapText="1"/>
    </xf>
    <xf numFmtId="0" fontId="17" fillId="0" borderId="36" xfId="0" applyFont="1" applyBorder="1" applyAlignment="1">
      <alignment horizontal="center"/>
    </xf>
    <xf numFmtId="0" fontId="17" fillId="0" borderId="37" xfId="0" applyFont="1" applyBorder="1" applyAlignment="1">
      <alignment horizontal="center"/>
    </xf>
    <xf numFmtId="165" fontId="17" fillId="0" borderId="36" xfId="0" applyNumberFormat="1" applyFont="1" applyBorder="1"/>
    <xf numFmtId="0" fontId="19" fillId="0" borderId="33" xfId="0" applyFont="1" applyBorder="1" applyAlignment="1">
      <alignment horizontal="center"/>
    </xf>
    <xf numFmtId="3" fontId="17" fillId="0" borderId="34" xfId="0" applyNumberFormat="1" applyFont="1" applyBorder="1" applyAlignment="1">
      <alignment horizontal="center"/>
    </xf>
    <xf numFmtId="3" fontId="11" fillId="0" borderId="0" xfId="0" applyNumberFormat="1" applyFont="1"/>
    <xf numFmtId="170" fontId="22" fillId="0" borderId="0" xfId="0" applyNumberFormat="1" applyFont="1" applyAlignment="1">
      <alignment horizontal="left"/>
    </xf>
    <xf numFmtId="165" fontId="13" fillId="0" borderId="0" xfId="0" applyNumberFormat="1" applyFont="1" applyAlignment="1">
      <alignment horizontal="left" wrapText="1"/>
    </xf>
    <xf numFmtId="0" fontId="27" fillId="0" borderId="14" xfId="0" applyFont="1" applyBorder="1" applyAlignment="1">
      <alignment horizontal="left"/>
    </xf>
    <xf numFmtId="0" fontId="11" fillId="0" borderId="20" xfId="0" applyFont="1" applyBorder="1"/>
    <xf numFmtId="0" fontId="11" fillId="0" borderId="21" xfId="0" applyFont="1" applyBorder="1"/>
    <xf numFmtId="0" fontId="11" fillId="0" borderId="22" xfId="0" applyFont="1" applyBorder="1"/>
    <xf numFmtId="0" fontId="11" fillId="0" borderId="25" xfId="0" applyFont="1" applyBorder="1"/>
    <xf numFmtId="0" fontId="0" fillId="0" borderId="38" xfId="0" applyBorder="1"/>
    <xf numFmtId="0" fontId="0" fillId="0" borderId="39" xfId="0" applyBorder="1"/>
    <xf numFmtId="0" fontId="0" fillId="0" borderId="40" xfId="0" applyBorder="1"/>
    <xf numFmtId="0" fontId="11" fillId="0" borderId="10" xfId="0" applyFont="1" applyBorder="1"/>
    <xf numFmtId="165" fontId="16" fillId="0" borderId="41" xfId="0" applyNumberFormat="1" applyFont="1" applyBorder="1" applyAlignment="1">
      <alignment horizontal="center"/>
    </xf>
    <xf numFmtId="49" fontId="18" fillId="0" borderId="42" xfId="0" applyNumberFormat="1" applyFont="1" applyBorder="1" applyAlignment="1">
      <alignment horizontal="left"/>
    </xf>
    <xf numFmtId="49" fontId="18" fillId="0" borderId="43" xfId="0" applyNumberFormat="1" applyFont="1" applyBorder="1" applyAlignment="1">
      <alignment horizontal="left"/>
    </xf>
    <xf numFmtId="49" fontId="14" fillId="0" borderId="43" xfId="0" applyNumberFormat="1" applyFont="1" applyBorder="1" applyAlignment="1">
      <alignment horizontal="left"/>
    </xf>
    <xf numFmtId="165" fontId="14" fillId="0" borderId="43" xfId="0" applyNumberFormat="1" applyFont="1" applyBorder="1" applyAlignment="1">
      <alignment horizontal="left"/>
    </xf>
    <xf numFmtId="165" fontId="14" fillId="0" borderId="44" xfId="0" applyNumberFormat="1" applyFont="1" applyBorder="1" applyAlignment="1">
      <alignment horizontal="left"/>
    </xf>
    <xf numFmtId="0" fontId="0" fillId="0" borderId="45" xfId="0" applyBorder="1"/>
    <xf numFmtId="49" fontId="11" fillId="0" borderId="46" xfId="0" applyNumberFormat="1" applyFont="1" applyBorder="1" applyAlignment="1">
      <alignment horizontal="center" wrapText="1"/>
    </xf>
    <xf numFmtId="0" fontId="0" fillId="0" borderId="48" xfId="0" applyBorder="1"/>
    <xf numFmtId="0" fontId="0" fillId="0" borderId="49" xfId="0" applyBorder="1"/>
    <xf numFmtId="0" fontId="0" fillId="0" borderId="48" xfId="0" applyBorder="1" applyAlignment="1">
      <alignment horizontal="center"/>
    </xf>
    <xf numFmtId="0" fontId="0" fillId="0" borderId="50" xfId="0" applyBorder="1"/>
    <xf numFmtId="0" fontId="17" fillId="0" borderId="50" xfId="0" applyFont="1" applyBorder="1"/>
    <xf numFmtId="165" fontId="17" fillId="0" borderId="51" xfId="0" applyNumberFormat="1" applyFont="1" applyBorder="1"/>
    <xf numFmtId="165" fontId="17" fillId="0" borderId="50" xfId="0" applyNumberFormat="1" applyFont="1" applyBorder="1"/>
    <xf numFmtId="0" fontId="0" fillId="0" borderId="45" xfId="0" applyBorder="1" applyAlignment="1">
      <alignment horizontal="center"/>
    </xf>
    <xf numFmtId="0" fontId="0" fillId="0" borderId="52" xfId="0" applyBorder="1"/>
    <xf numFmtId="0" fontId="17" fillId="0" borderId="41" xfId="0" applyFont="1" applyBorder="1"/>
    <xf numFmtId="0" fontId="11" fillId="0" borderId="39" xfId="0" applyFont="1" applyBorder="1"/>
    <xf numFmtId="0" fontId="0" fillId="0" borderId="53" xfId="0" applyBorder="1"/>
    <xf numFmtId="165" fontId="2" fillId="0" borderId="54" xfId="0" applyNumberFormat="1" applyFont="1" applyBorder="1"/>
    <xf numFmtId="49" fontId="11" fillId="0" borderId="55" xfId="0" applyNumberFormat="1" applyFont="1" applyBorder="1" applyAlignment="1">
      <alignment horizontal="center" wrapText="1"/>
    </xf>
    <xf numFmtId="0" fontId="11" fillId="0" borderId="56" xfId="0" applyFont="1" applyBorder="1" applyAlignment="1">
      <alignment horizontal="center"/>
    </xf>
    <xf numFmtId="165" fontId="2" fillId="0" borderId="50" xfId="0" applyNumberFormat="1" applyFont="1" applyBorder="1"/>
    <xf numFmtId="0" fontId="0" fillId="0" borderId="41" xfId="0" applyBorder="1"/>
    <xf numFmtId="2" fontId="0" fillId="0" borderId="48" xfId="0" applyNumberFormat="1" applyBorder="1" applyAlignment="1">
      <alignment horizontal="center"/>
    </xf>
    <xf numFmtId="171" fontId="0" fillId="0" borderId="48" xfId="0" applyNumberFormat="1" applyBorder="1" applyAlignment="1">
      <alignment horizontal="center"/>
    </xf>
    <xf numFmtId="171" fontId="0" fillId="0" borderId="45" xfId="0" applyNumberFormat="1" applyBorder="1" applyAlignment="1">
      <alignment horizontal="center"/>
    </xf>
    <xf numFmtId="0" fontId="11" fillId="0" borderId="45" xfId="0" applyFont="1" applyBorder="1"/>
    <xf numFmtId="0" fontId="11" fillId="0" borderId="57" xfId="0" applyFont="1" applyBorder="1"/>
    <xf numFmtId="49" fontId="11" fillId="0" borderId="58" xfId="0" applyNumberFormat="1" applyFont="1" applyBorder="1" applyAlignment="1">
      <alignment horizontal="center" wrapText="1"/>
    </xf>
    <xf numFmtId="0" fontId="11" fillId="0" borderId="59" xfId="0" applyFont="1" applyBorder="1" applyAlignment="1">
      <alignment horizontal="center"/>
    </xf>
    <xf numFmtId="0" fontId="11" fillId="0" borderId="48" xfId="0" applyFont="1" applyBorder="1"/>
    <xf numFmtId="0" fontId="11" fillId="0" borderId="50" xfId="0" applyFont="1" applyBorder="1"/>
    <xf numFmtId="0" fontId="11" fillId="0" borderId="48" xfId="0" applyFont="1" applyBorder="1" applyAlignment="1">
      <alignment horizontal="center"/>
    </xf>
    <xf numFmtId="0" fontId="11" fillId="0" borderId="52" xfId="0" applyFont="1" applyBorder="1"/>
    <xf numFmtId="0" fontId="11" fillId="0" borderId="41" xfId="0" applyFont="1" applyBorder="1"/>
    <xf numFmtId="0" fontId="11" fillId="0" borderId="60" xfId="0" applyFont="1" applyBorder="1"/>
    <xf numFmtId="165" fontId="2" fillId="0" borderId="61" xfId="0" applyNumberFormat="1" applyFont="1" applyBorder="1"/>
    <xf numFmtId="165" fontId="2" fillId="0" borderId="57" xfId="0" applyNumberFormat="1" applyFont="1" applyBorder="1"/>
    <xf numFmtId="0" fontId="11" fillId="0" borderId="62" xfId="0" applyFont="1" applyBorder="1"/>
    <xf numFmtId="2" fontId="11" fillId="0" borderId="48" xfId="0" applyNumberFormat="1" applyFont="1" applyBorder="1" applyAlignment="1">
      <alignment horizontal="center"/>
    </xf>
    <xf numFmtId="0" fontId="11" fillId="0" borderId="63" xfId="0" applyFont="1" applyBorder="1"/>
    <xf numFmtId="0" fontId="11" fillId="0" borderId="49" xfId="0" applyFont="1" applyBorder="1"/>
    <xf numFmtId="0" fontId="11" fillId="0" borderId="40" xfId="0" applyFont="1" applyBorder="1"/>
    <xf numFmtId="165" fontId="2" fillId="0" borderId="41" xfId="0" applyNumberFormat="1" applyFont="1" applyBorder="1"/>
    <xf numFmtId="0" fontId="0" fillId="0" borderId="57" xfId="0" applyBorder="1"/>
    <xf numFmtId="49" fontId="11" fillId="5" borderId="48" xfId="0" applyNumberFormat="1" applyFont="1" applyFill="1" applyBorder="1" applyAlignment="1">
      <alignment horizontal="center" wrapText="1"/>
    </xf>
    <xf numFmtId="49" fontId="11" fillId="0" borderId="48" xfId="0" applyNumberFormat="1" applyFont="1" applyBorder="1" applyAlignment="1">
      <alignment horizontal="center" wrapText="1"/>
    </xf>
    <xf numFmtId="0" fontId="0" fillId="0" borderId="62" xfId="0" applyBorder="1"/>
    <xf numFmtId="2" fontId="0" fillId="0" borderId="48" xfId="0" applyNumberFormat="1" applyBorder="1"/>
    <xf numFmtId="2" fontId="0" fillId="0" borderId="52" xfId="0" applyNumberFormat="1" applyBorder="1" applyAlignment="1">
      <alignment horizontal="center"/>
    </xf>
    <xf numFmtId="2" fontId="0" fillId="0" borderId="45" xfId="0" applyNumberFormat="1" applyBorder="1" applyAlignment="1">
      <alignment horizontal="center"/>
    </xf>
    <xf numFmtId="165" fontId="18" fillId="0" borderId="43" xfId="0" applyNumberFormat="1" applyFont="1" applyBorder="1" applyAlignment="1">
      <alignment horizontal="left"/>
    </xf>
    <xf numFmtId="165" fontId="18" fillId="0" borderId="44" xfId="0" applyNumberFormat="1" applyFont="1" applyBorder="1" applyAlignment="1">
      <alignment horizontal="left"/>
    </xf>
    <xf numFmtId="171" fontId="11" fillId="0" borderId="48" xfId="0" applyNumberFormat="1" applyFont="1" applyBorder="1" applyAlignment="1">
      <alignment horizontal="center"/>
    </xf>
    <xf numFmtId="2" fontId="11" fillId="0" borderId="48" xfId="0" applyNumberFormat="1" applyFont="1" applyBorder="1" applyAlignment="1">
      <alignment horizontal="center" wrapText="1"/>
    </xf>
    <xf numFmtId="2" fontId="11" fillId="0" borderId="52" xfId="0" applyNumberFormat="1" applyFont="1" applyBorder="1" applyAlignment="1">
      <alignment horizontal="center"/>
    </xf>
    <xf numFmtId="0" fontId="11" fillId="0" borderId="53" xfId="0" applyFont="1" applyBorder="1"/>
    <xf numFmtId="165" fontId="17" fillId="0" borderId="64" xfId="0" applyNumberFormat="1" applyFont="1" applyBorder="1"/>
    <xf numFmtId="0" fontId="17" fillId="0" borderId="56" xfId="0" applyFont="1" applyBorder="1" applyAlignment="1">
      <alignment horizontal="center"/>
    </xf>
    <xf numFmtId="0" fontId="0" fillId="0" borderId="65" xfId="0" applyBorder="1" applyAlignment="1">
      <alignment horizontal="center"/>
    </xf>
    <xf numFmtId="49" fontId="18" fillId="0" borderId="66" xfId="0" applyNumberFormat="1" applyFont="1" applyBorder="1" applyAlignment="1">
      <alignment horizontal="left"/>
    </xf>
    <xf numFmtId="0" fontId="13" fillId="0" borderId="38" xfId="0" applyFont="1" applyBorder="1" applyAlignment="1">
      <alignment horizontal="left"/>
    </xf>
    <xf numFmtId="49" fontId="13" fillId="0" borderId="3" xfId="0" applyNumberFormat="1" applyFont="1" applyBorder="1" applyAlignment="1">
      <alignment horizontal="left"/>
    </xf>
    <xf numFmtId="0" fontId="13" fillId="0" borderId="3" xfId="0" applyFont="1" applyBorder="1" applyAlignment="1">
      <alignment horizontal="left"/>
    </xf>
    <xf numFmtId="170" fontId="13" fillId="0" borderId="67" xfId="0" applyNumberFormat="1" applyFont="1" applyBorder="1" applyAlignment="1">
      <alignment horizontal="left"/>
    </xf>
    <xf numFmtId="0" fontId="13" fillId="0" borderId="68" xfId="0" applyFont="1" applyBorder="1" applyAlignment="1">
      <alignment horizontal="left"/>
    </xf>
    <xf numFmtId="0" fontId="13" fillId="0" borderId="45" xfId="0" applyFont="1" applyBorder="1" applyAlignment="1">
      <alignment horizontal="left"/>
    </xf>
    <xf numFmtId="170" fontId="14" fillId="4" borderId="69" xfId="0" applyNumberFormat="1" applyFont="1" applyFill="1" applyBorder="1" applyAlignment="1">
      <alignment wrapText="1"/>
    </xf>
    <xf numFmtId="0" fontId="13" fillId="0" borderId="45" xfId="0" applyFont="1" applyBorder="1" applyAlignment="1">
      <alignment horizontal="left" wrapText="1"/>
    </xf>
    <xf numFmtId="170" fontId="14" fillId="0" borderId="59" xfId="0" applyNumberFormat="1" applyFont="1" applyBorder="1" applyAlignment="1">
      <alignment horizontal="left" wrapText="1"/>
    </xf>
    <xf numFmtId="170" fontId="13" fillId="0" borderId="50" xfId="0" applyNumberFormat="1" applyFont="1" applyBorder="1" applyAlignment="1">
      <alignment horizontal="left" wrapText="1"/>
    </xf>
    <xf numFmtId="165" fontId="13" fillId="0" borderId="61" xfId="0" applyNumberFormat="1" applyFont="1" applyBorder="1" applyAlignment="1">
      <alignment horizontal="left" wrapText="1"/>
    </xf>
    <xf numFmtId="165" fontId="13" fillId="0" borderId="50" xfId="0" applyNumberFormat="1" applyFont="1" applyBorder="1" applyAlignment="1">
      <alignment horizontal="left" wrapText="1"/>
    </xf>
    <xf numFmtId="0" fontId="15" fillId="3" borderId="45" xfId="0" applyFont="1" applyFill="1" applyBorder="1" applyAlignment="1">
      <alignment horizontal="left" wrapText="1"/>
    </xf>
    <xf numFmtId="165" fontId="13" fillId="0" borderId="49" xfId="0" applyNumberFormat="1" applyFont="1" applyBorder="1" applyAlignment="1">
      <alignment horizontal="center" wrapText="1"/>
    </xf>
    <xf numFmtId="165" fontId="14" fillId="5" borderId="61" xfId="0" applyNumberFormat="1" applyFont="1" applyFill="1" applyBorder="1" applyAlignment="1">
      <alignment horizontal="center" wrapText="1"/>
    </xf>
    <xf numFmtId="165" fontId="14" fillId="5" borderId="49" xfId="0" applyNumberFormat="1" applyFont="1" applyFill="1" applyBorder="1" applyAlignment="1">
      <alignment horizontal="center" wrapText="1"/>
    </xf>
    <xf numFmtId="165" fontId="14" fillId="5" borderId="50" xfId="0" applyNumberFormat="1" applyFont="1" applyFill="1" applyBorder="1" applyAlignment="1">
      <alignment horizontal="center" wrapText="1"/>
    </xf>
    <xf numFmtId="165" fontId="15" fillId="5" borderId="49" xfId="0" applyNumberFormat="1" applyFont="1" applyFill="1" applyBorder="1" applyAlignment="1">
      <alignment horizontal="center" wrapText="1"/>
    </xf>
    <xf numFmtId="170" fontId="13" fillId="5" borderId="57" xfId="0" applyNumberFormat="1" applyFont="1" applyFill="1" applyBorder="1" applyAlignment="1">
      <alignment horizontal="left" wrapText="1"/>
    </xf>
    <xf numFmtId="170" fontId="13" fillId="0" borderId="57" xfId="0" applyNumberFormat="1" applyFont="1" applyBorder="1" applyAlignment="1">
      <alignment horizontal="left" wrapText="1"/>
    </xf>
    <xf numFmtId="170" fontId="13" fillId="0" borderId="57" xfId="0" applyNumberFormat="1" applyFont="1" applyBorder="1" applyAlignment="1">
      <alignment horizontal="left"/>
    </xf>
    <xf numFmtId="0" fontId="13" fillId="0" borderId="40" xfId="0" applyFont="1" applyBorder="1" applyAlignment="1">
      <alignment horizontal="left"/>
    </xf>
    <xf numFmtId="49" fontId="13" fillId="0" borderId="70" xfId="0" applyNumberFormat="1" applyFont="1" applyBorder="1" applyAlignment="1">
      <alignment horizontal="left"/>
    </xf>
    <xf numFmtId="0" fontId="13" fillId="0" borderId="8" xfId="0" applyFont="1" applyBorder="1" applyAlignment="1">
      <alignment horizontal="left"/>
    </xf>
    <xf numFmtId="170" fontId="13" fillId="0" borderId="62" xfId="0" applyNumberFormat="1" applyFont="1" applyBorder="1" applyAlignment="1">
      <alignment horizontal="left"/>
    </xf>
    <xf numFmtId="165" fontId="17" fillId="8" borderId="33" xfId="0" applyNumberFormat="1" applyFont="1" applyFill="1" applyBorder="1"/>
    <xf numFmtId="165" fontId="26" fillId="8" borderId="33" xfId="0" applyNumberFormat="1" applyFont="1" applyFill="1" applyBorder="1"/>
    <xf numFmtId="0" fontId="24" fillId="0" borderId="0" xfId="0" applyFont="1" applyAlignment="1">
      <alignment horizontal="left"/>
    </xf>
    <xf numFmtId="0" fontId="14" fillId="0" borderId="0" xfId="0" applyFont="1" applyAlignment="1">
      <alignment horizontal="left"/>
    </xf>
    <xf numFmtId="170" fontId="14" fillId="0" borderId="57" xfId="0" applyNumberFormat="1" applyFont="1" applyBorder="1" applyAlignment="1">
      <alignment horizontal="left"/>
    </xf>
    <xf numFmtId="165" fontId="13" fillId="0" borderId="49" xfId="0" applyNumberFormat="1" applyFont="1" applyBorder="1" applyAlignment="1">
      <alignment horizontal="left" wrapText="1"/>
    </xf>
    <xf numFmtId="49" fontId="14" fillId="7" borderId="2" xfId="0" applyNumberFormat="1" applyFont="1" applyFill="1" applyBorder="1" applyAlignment="1">
      <alignment wrapText="1"/>
    </xf>
    <xf numFmtId="165" fontId="17" fillId="0" borderId="33" xfId="0" applyNumberFormat="1" applyFont="1" applyBorder="1" applyAlignment="1">
      <alignment horizontal="center"/>
    </xf>
    <xf numFmtId="165" fontId="17" fillId="0" borderId="4" xfId="0" applyNumberFormat="1" applyFont="1" applyBorder="1" applyAlignment="1">
      <alignment horizontal="center"/>
    </xf>
    <xf numFmtId="165" fontId="17" fillId="0" borderId="36" xfId="0" applyNumberFormat="1" applyFont="1" applyBorder="1" applyAlignment="1">
      <alignment horizontal="center"/>
    </xf>
    <xf numFmtId="44" fontId="31" fillId="0" borderId="4" xfId="0" applyNumberFormat="1" applyFont="1" applyBorder="1" applyAlignment="1">
      <alignment horizontal="center"/>
    </xf>
    <xf numFmtId="44" fontId="11" fillId="0" borderId="0" xfId="0" applyNumberFormat="1" applyFont="1"/>
    <xf numFmtId="49" fontId="14" fillId="4" borderId="79" xfId="0" applyNumberFormat="1" applyFont="1" applyFill="1" applyBorder="1" applyAlignment="1">
      <alignment wrapText="1"/>
    </xf>
    <xf numFmtId="49" fontId="14" fillId="4" borderId="21" xfId="0" applyNumberFormat="1" applyFont="1" applyFill="1" applyBorder="1" applyAlignment="1">
      <alignment wrapText="1"/>
    </xf>
    <xf numFmtId="0" fontId="11" fillId="0" borderId="0" xfId="0" applyFont="1" applyAlignment="1">
      <alignment horizontal="center"/>
    </xf>
    <xf numFmtId="171" fontId="0" fillId="0" borderId="0" xfId="0" applyNumberFormat="1" applyAlignment="1">
      <alignment horizontal="center"/>
    </xf>
    <xf numFmtId="44" fontId="31" fillId="0" borderId="0" xfId="0" applyNumberFormat="1" applyFont="1" applyAlignment="1">
      <alignment horizontal="center"/>
    </xf>
    <xf numFmtId="2" fontId="0" fillId="0" borderId="0" xfId="0" applyNumberFormat="1" applyAlignment="1">
      <alignment horizontal="center"/>
    </xf>
    <xf numFmtId="2" fontId="0" fillId="0" borderId="0" xfId="0" applyNumberFormat="1"/>
    <xf numFmtId="0" fontId="23" fillId="0" borderId="0" xfId="0" applyFont="1"/>
    <xf numFmtId="49" fontId="11" fillId="0" borderId="0" xfId="0" applyNumberFormat="1" applyFont="1" applyAlignment="1">
      <alignment horizontal="center" wrapText="1"/>
    </xf>
    <xf numFmtId="49" fontId="13" fillId="0" borderId="0" xfId="0" applyNumberFormat="1" applyFont="1" applyAlignment="1">
      <alignment horizontal="center" wrapText="1"/>
    </xf>
    <xf numFmtId="0" fontId="11" fillId="0" borderId="50" xfId="0" applyFont="1" applyBorder="1" applyAlignment="1">
      <alignment horizontal="center"/>
    </xf>
    <xf numFmtId="165" fontId="17" fillId="0" borderId="5" xfId="0" applyNumberFormat="1" applyFont="1" applyBorder="1"/>
    <xf numFmtId="165" fontId="17" fillId="0" borderId="35" xfId="0" applyNumberFormat="1" applyFont="1" applyBorder="1"/>
    <xf numFmtId="3" fontId="17" fillId="0" borderId="0" xfId="0" applyNumberFormat="1" applyFont="1" applyAlignment="1">
      <alignment horizontal="center"/>
    </xf>
    <xf numFmtId="165" fontId="17" fillId="0" borderId="80" xfId="0" applyNumberFormat="1" applyFont="1" applyBorder="1"/>
    <xf numFmtId="44" fontId="17" fillId="0" borderId="33" xfId="0" applyNumberFormat="1" applyFont="1" applyBorder="1"/>
    <xf numFmtId="2" fontId="11" fillId="0" borderId="0" xfId="0" applyNumberFormat="1" applyFont="1" applyAlignment="1">
      <alignment horizontal="center"/>
    </xf>
    <xf numFmtId="165" fontId="17" fillId="8" borderId="0" xfId="0" applyNumberFormat="1" applyFont="1" applyFill="1"/>
    <xf numFmtId="0" fontId="0" fillId="0" borderId="81" xfId="0" applyBorder="1"/>
    <xf numFmtId="165" fontId="2" fillId="0" borderId="82" xfId="0" applyNumberFormat="1" applyFont="1" applyBorder="1"/>
    <xf numFmtId="165" fontId="11" fillId="5" borderId="0" xfId="0" applyNumberFormat="1" applyFont="1" applyFill="1" applyAlignment="1">
      <alignment horizontal="left" vertical="center" wrapText="1"/>
    </xf>
    <xf numFmtId="165" fontId="11" fillId="0" borderId="0" xfId="0" applyNumberFormat="1" applyFont="1" applyAlignment="1">
      <alignment horizontal="center" vertical="center" wrapText="1"/>
    </xf>
    <xf numFmtId="165" fontId="11" fillId="0" borderId="0" xfId="0" applyNumberFormat="1" applyFont="1" applyAlignment="1" applyProtection="1">
      <alignment horizontal="center" vertical="center" wrapText="1"/>
      <protection locked="0"/>
    </xf>
    <xf numFmtId="44" fontId="17" fillId="0" borderId="34" xfId="0" applyNumberFormat="1" applyFont="1" applyBorder="1"/>
    <xf numFmtId="49" fontId="14" fillId="7" borderId="0" xfId="0" applyNumberFormat="1" applyFont="1" applyFill="1" applyAlignment="1">
      <alignment wrapText="1"/>
    </xf>
    <xf numFmtId="49" fontId="11" fillId="0" borderId="48" xfId="0" applyNumberFormat="1" applyFont="1" applyBorder="1" applyAlignment="1">
      <alignment horizontal="center"/>
    </xf>
    <xf numFmtId="49" fontId="0" fillId="0" borderId="48" xfId="0" applyNumberFormat="1" applyBorder="1" applyAlignment="1">
      <alignment horizontal="center"/>
    </xf>
    <xf numFmtId="0" fontId="0" fillId="0" borderId="52" xfId="0" applyBorder="1" applyAlignment="1">
      <alignment horizontal="center"/>
    </xf>
    <xf numFmtId="0" fontId="0" fillId="0" borderId="60" xfId="0" applyBorder="1" applyAlignment="1">
      <alignment horizontal="center"/>
    </xf>
    <xf numFmtId="0" fontId="0" fillId="0" borderId="38" xfId="0" applyBorder="1" applyAlignment="1">
      <alignment horizontal="center"/>
    </xf>
    <xf numFmtId="49" fontId="0" fillId="0" borderId="38" xfId="0" applyNumberFormat="1" applyBorder="1" applyAlignment="1">
      <alignment horizontal="center"/>
    </xf>
    <xf numFmtId="0" fontId="0" fillId="0" borderId="40" xfId="0" applyBorder="1" applyAlignment="1">
      <alignment horizontal="center"/>
    </xf>
    <xf numFmtId="49" fontId="11" fillId="0" borderId="52" xfId="0" applyNumberFormat="1" applyFont="1" applyBorder="1" applyAlignment="1">
      <alignment horizontal="center"/>
    </xf>
    <xf numFmtId="165" fontId="14" fillId="0" borderId="43" xfId="0" applyNumberFormat="1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3" xfId="0" applyBorder="1" applyAlignment="1">
      <alignment horizontal="center"/>
    </xf>
    <xf numFmtId="0" fontId="11" fillId="0" borderId="11" xfId="0" applyFont="1" applyBorder="1" applyAlignment="1">
      <alignment horizontal="center"/>
    </xf>
    <xf numFmtId="44" fontId="14" fillId="0" borderId="43" xfId="0" applyNumberFormat="1" applyFont="1" applyBorder="1" applyAlignment="1">
      <alignment horizontal="left"/>
    </xf>
    <xf numFmtId="44" fontId="14" fillId="0" borderId="44" xfId="0" applyNumberFormat="1" applyFont="1" applyBorder="1" applyAlignment="1">
      <alignment horizontal="left"/>
    </xf>
    <xf numFmtId="44" fontId="0" fillId="0" borderId="0" xfId="0" applyNumberFormat="1"/>
    <xf numFmtId="44" fontId="0" fillId="0" borderId="57" xfId="0" applyNumberFormat="1" applyBorder="1"/>
    <xf numFmtId="44" fontId="14" fillId="7" borderId="2" xfId="0" applyNumberFormat="1" applyFont="1" applyFill="1" applyBorder="1" applyAlignment="1">
      <alignment wrapText="1"/>
    </xf>
    <xf numFmtId="44" fontId="11" fillId="0" borderId="13" xfId="0" applyNumberFormat="1" applyFont="1" applyBorder="1" applyAlignment="1">
      <alignment horizontal="center"/>
    </xf>
    <xf numFmtId="44" fontId="11" fillId="0" borderId="59" xfId="0" applyNumberFormat="1" applyFont="1" applyBorder="1" applyAlignment="1">
      <alignment horizontal="center"/>
    </xf>
    <xf numFmtId="44" fontId="0" fillId="0" borderId="4" xfId="0" applyNumberFormat="1" applyBorder="1"/>
    <xf numFmtId="44" fontId="0" fillId="0" borderId="50" xfId="0" applyNumberFormat="1" applyBorder="1"/>
    <xf numFmtId="44" fontId="17" fillId="0" borderId="4" xfId="0" applyNumberFormat="1" applyFont="1" applyBorder="1"/>
    <xf numFmtId="44" fontId="17" fillId="0" borderId="50" xfId="0" applyNumberFormat="1" applyFont="1" applyBorder="1"/>
    <xf numFmtId="44" fontId="11" fillId="0" borderId="4" xfId="0" applyNumberFormat="1" applyFont="1" applyBorder="1"/>
    <xf numFmtId="44" fontId="17" fillId="0" borderId="51" xfId="0" applyNumberFormat="1" applyFont="1" applyBorder="1"/>
    <xf numFmtId="44" fontId="0" fillId="0" borderId="6" xfId="0" applyNumberFormat="1" applyBorder="1"/>
    <xf numFmtId="44" fontId="0" fillId="0" borderId="41" xfId="0" applyNumberFormat="1" applyBorder="1"/>
    <xf numFmtId="44" fontId="0" fillId="0" borderId="14" xfId="0" applyNumberFormat="1" applyBorder="1"/>
    <xf numFmtId="44" fontId="0" fillId="0" borderId="11" xfId="0" applyNumberFormat="1" applyBorder="1"/>
    <xf numFmtId="44" fontId="0" fillId="0" borderId="15" xfId="0" applyNumberFormat="1" applyBorder="1"/>
    <xf numFmtId="44" fontId="2" fillId="0" borderId="61" xfId="0" applyNumberFormat="1" applyFont="1" applyBorder="1"/>
    <xf numFmtId="44" fontId="2" fillId="0" borderId="57" xfId="0" applyNumberFormat="1" applyFont="1" applyBorder="1"/>
    <xf numFmtId="44" fontId="0" fillId="0" borderId="8" xfId="0" applyNumberFormat="1" applyBorder="1"/>
    <xf numFmtId="44" fontId="0" fillId="0" borderId="16" xfId="0" applyNumberFormat="1" applyBorder="1"/>
    <xf numFmtId="44" fontId="0" fillId="0" borderId="62" xfId="0" applyNumberFormat="1" applyBorder="1"/>
    <xf numFmtId="44" fontId="17" fillId="0" borderId="64" xfId="0" applyNumberFormat="1" applyFont="1" applyBorder="1"/>
    <xf numFmtId="44" fontId="30" fillId="0" borderId="4" xfId="0" applyNumberFormat="1" applyFont="1" applyBorder="1"/>
    <xf numFmtId="44" fontId="26" fillId="0" borderId="4" xfId="0" applyNumberFormat="1" applyFont="1" applyBorder="1"/>
    <xf numFmtId="44" fontId="11" fillId="0" borderId="62" xfId="0" applyNumberFormat="1" applyFont="1" applyBorder="1"/>
    <xf numFmtId="44" fontId="0" fillId="0" borderId="3" xfId="0" applyNumberFormat="1" applyBorder="1"/>
    <xf numFmtId="44" fontId="0" fillId="0" borderId="17" xfId="0" applyNumberFormat="1" applyBorder="1"/>
    <xf numFmtId="44" fontId="0" fillId="0" borderId="39" xfId="0" applyNumberFormat="1" applyBorder="1"/>
    <xf numFmtId="44" fontId="11" fillId="0" borderId="11" xfId="0" applyNumberFormat="1" applyFont="1" applyBorder="1"/>
    <xf numFmtId="44" fontId="11" fillId="0" borderId="15" xfId="0" applyNumberFormat="1" applyFont="1" applyBorder="1"/>
    <xf numFmtId="44" fontId="26" fillId="8" borderId="33" xfId="0" applyNumberFormat="1" applyFont="1" applyFill="1" applyBorder="1"/>
    <xf numFmtId="44" fontId="2" fillId="0" borderId="41" xfId="0" applyNumberFormat="1" applyFont="1" applyBorder="1"/>
    <xf numFmtId="0" fontId="17" fillId="0" borderId="5" xfId="0" applyFont="1" applyBorder="1"/>
    <xf numFmtId="165" fontId="17" fillId="0" borderId="51" xfId="0" applyNumberFormat="1" applyFont="1" applyBorder="1" applyAlignment="1">
      <alignment horizontal="center"/>
    </xf>
    <xf numFmtId="44" fontId="17" fillId="0" borderId="34" xfId="0" applyNumberFormat="1" applyFont="1" applyBorder="1" applyAlignment="1">
      <alignment horizontal="center"/>
    </xf>
    <xf numFmtId="49" fontId="18" fillId="0" borderId="42" xfId="0" applyNumberFormat="1" applyFont="1" applyBorder="1"/>
    <xf numFmtId="49" fontId="18" fillId="0" borderId="43" xfId="0" applyNumberFormat="1" applyFont="1" applyBorder="1"/>
    <xf numFmtId="0" fontId="17" fillId="5" borderId="4" xfId="0" quotePrefix="1" applyFont="1" applyFill="1" applyBorder="1" applyAlignment="1">
      <alignment horizontal="center"/>
    </xf>
    <xf numFmtId="0" fontId="17" fillId="5" borderId="33" xfId="0" applyFont="1" applyFill="1" applyBorder="1" applyAlignment="1">
      <alignment horizontal="center"/>
    </xf>
    <xf numFmtId="0" fontId="17" fillId="5" borderId="34" xfId="0" applyFont="1" applyFill="1" applyBorder="1" applyAlignment="1">
      <alignment horizontal="center"/>
    </xf>
    <xf numFmtId="165" fontId="17" fillId="5" borderId="33" xfId="0" applyNumberFormat="1" applyFont="1" applyFill="1" applyBorder="1"/>
    <xf numFmtId="165" fontId="17" fillId="5" borderId="51" xfId="0" applyNumberFormat="1" applyFont="1" applyFill="1" applyBorder="1"/>
    <xf numFmtId="170" fontId="22" fillId="0" borderId="5" xfId="0" applyNumberFormat="1" applyFont="1" applyBorder="1"/>
    <xf numFmtId="174" fontId="13" fillId="0" borderId="0" xfId="0" applyNumberFormat="1" applyFont="1" applyAlignment="1">
      <alignment horizontal="left" wrapText="1"/>
    </xf>
    <xf numFmtId="174" fontId="13" fillId="0" borderId="0" xfId="0" applyNumberFormat="1" applyFont="1" applyAlignment="1">
      <alignment horizontal="left"/>
    </xf>
    <xf numFmtId="44" fontId="13" fillId="0" borderId="0" xfId="0" applyNumberFormat="1" applyFont="1" applyAlignment="1">
      <alignment horizontal="left" wrapText="1"/>
    </xf>
    <xf numFmtId="44" fontId="17" fillId="0" borderId="0" xfId="0" applyNumberFormat="1" applyFont="1" applyAlignment="1">
      <alignment horizontal="center"/>
    </xf>
    <xf numFmtId="0" fontId="1" fillId="0" borderId="5" xfId="0" applyFont="1" applyBorder="1"/>
    <xf numFmtId="0" fontId="1" fillId="0" borderId="0" xfId="0" applyFont="1"/>
    <xf numFmtId="49" fontId="1" fillId="0" borderId="46" xfId="0" applyNumberFormat="1" applyFont="1" applyBorder="1" applyAlignment="1">
      <alignment horizontal="center" wrapText="1"/>
    </xf>
    <xf numFmtId="0" fontId="1" fillId="0" borderId="32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" xfId="0" applyFont="1" applyBorder="1"/>
    <xf numFmtId="0" fontId="1" fillId="0" borderId="33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left" vertical="center"/>
    </xf>
    <xf numFmtId="0" fontId="1" fillId="0" borderId="0" xfId="0" applyFont="1" applyAlignment="1">
      <alignment horizontal="left"/>
    </xf>
    <xf numFmtId="0" fontId="1" fillId="0" borderId="4" xfId="0" applyFont="1" applyBorder="1" applyAlignment="1">
      <alignment horizontal="center"/>
    </xf>
    <xf numFmtId="0" fontId="1" fillId="0" borderId="8" xfId="0" applyFont="1" applyBorder="1"/>
    <xf numFmtId="0" fontId="1" fillId="0" borderId="39" xfId="0" applyFont="1" applyBorder="1"/>
    <xf numFmtId="0" fontId="1" fillId="0" borderId="24" xfId="0" applyFont="1" applyBorder="1"/>
    <xf numFmtId="49" fontId="1" fillId="0" borderId="55" xfId="0" applyNumberFormat="1" applyFont="1" applyBorder="1" applyAlignment="1">
      <alignment horizontal="center" wrapText="1"/>
    </xf>
    <xf numFmtId="0" fontId="1" fillId="0" borderId="23" xfId="0" applyFont="1" applyBorder="1" applyAlignment="1">
      <alignment horizontal="center"/>
    </xf>
    <xf numFmtId="0" fontId="1" fillId="0" borderId="56" xfId="0" applyFont="1" applyBorder="1" applyAlignment="1">
      <alignment horizontal="center"/>
    </xf>
    <xf numFmtId="0" fontId="1" fillId="0" borderId="14" xfId="0" applyFont="1" applyBorder="1"/>
    <xf numFmtId="0" fontId="1" fillId="0" borderId="14" xfId="0" applyFont="1" applyBorder="1" applyAlignment="1">
      <alignment horizontal="center"/>
    </xf>
    <xf numFmtId="0" fontId="1" fillId="0" borderId="10" xfId="0" applyFont="1" applyBorder="1"/>
    <xf numFmtId="0" fontId="1" fillId="0" borderId="48" xfId="0" applyFont="1" applyBorder="1"/>
    <xf numFmtId="0" fontId="1" fillId="0" borderId="50" xfId="0" applyFont="1" applyBorder="1"/>
    <xf numFmtId="171" fontId="1" fillId="0" borderId="48" xfId="0" applyNumberFormat="1" applyFont="1" applyBorder="1" applyAlignment="1">
      <alignment horizontal="center"/>
    </xf>
    <xf numFmtId="0" fontId="1" fillId="0" borderId="14" xfId="0" applyFont="1" applyBorder="1" applyAlignment="1">
      <alignment horizontal="left"/>
    </xf>
    <xf numFmtId="2" fontId="1" fillId="0" borderId="48" xfId="0" applyNumberFormat="1" applyFont="1" applyBorder="1" applyAlignment="1">
      <alignment horizontal="center"/>
    </xf>
    <xf numFmtId="2" fontId="1" fillId="0" borderId="48" xfId="0" applyNumberFormat="1" applyFont="1" applyBorder="1" applyAlignment="1">
      <alignment horizontal="center" wrapText="1"/>
    </xf>
    <xf numFmtId="0" fontId="1" fillId="0" borderId="48" xfId="0" applyFont="1" applyBorder="1" applyAlignment="1">
      <alignment horizontal="center"/>
    </xf>
    <xf numFmtId="0" fontId="1" fillId="0" borderId="45" xfId="0" applyFont="1" applyBorder="1"/>
    <xf numFmtId="0" fontId="1" fillId="0" borderId="57" xfId="0" applyFont="1" applyBorder="1"/>
    <xf numFmtId="0" fontId="1" fillId="0" borderId="52" xfId="0" applyFont="1" applyBorder="1"/>
    <xf numFmtId="0" fontId="1" fillId="0" borderId="16" xfId="0" applyFont="1" applyBorder="1"/>
    <xf numFmtId="0" fontId="1" fillId="0" borderId="62" xfId="0" applyFont="1" applyBorder="1"/>
    <xf numFmtId="2" fontId="1" fillId="0" borderId="48" xfId="0" applyNumberFormat="1" applyFont="1" applyBorder="1"/>
    <xf numFmtId="0" fontId="1" fillId="0" borderId="0" xfId="0" applyFont="1" applyAlignment="1">
      <alignment horizontal="center"/>
    </xf>
    <xf numFmtId="44" fontId="1" fillId="0" borderId="4" xfId="0" applyNumberFormat="1" applyFont="1" applyBorder="1"/>
    <xf numFmtId="0" fontId="1" fillId="0" borderId="50" xfId="0" applyFont="1" applyBorder="1" applyAlignment="1">
      <alignment horizontal="center"/>
    </xf>
    <xf numFmtId="44" fontId="1" fillId="9" borderId="4" xfId="0" applyNumberFormat="1" applyFont="1" applyFill="1" applyBorder="1"/>
    <xf numFmtId="2" fontId="1" fillId="0" borderId="52" xfId="0" applyNumberFormat="1" applyFont="1" applyBorder="1" applyAlignment="1">
      <alignment horizontal="center"/>
    </xf>
    <xf numFmtId="0" fontId="1" fillId="0" borderId="6" xfId="0" applyFont="1" applyBorder="1"/>
    <xf numFmtId="0" fontId="1" fillId="0" borderId="41" xfId="0" applyFont="1" applyBorder="1"/>
    <xf numFmtId="0" fontId="1" fillId="0" borderId="38" xfId="0" applyFont="1" applyBorder="1"/>
    <xf numFmtId="0" fontId="1" fillId="0" borderId="7" xfId="0" applyFont="1" applyBorder="1"/>
    <xf numFmtId="0" fontId="1" fillId="0" borderId="3" xfId="0" applyFont="1" applyBorder="1"/>
    <xf numFmtId="0" fontId="1" fillId="0" borderId="17" xfId="0" applyFont="1" applyBorder="1"/>
    <xf numFmtId="0" fontId="1" fillId="0" borderId="53" xfId="0" applyFont="1" applyBorder="1"/>
    <xf numFmtId="0" fontId="1" fillId="0" borderId="25" xfId="0" applyFont="1" applyBorder="1"/>
    <xf numFmtId="0" fontId="1" fillId="0" borderId="26" xfId="0" applyFont="1" applyBorder="1"/>
    <xf numFmtId="2" fontId="1" fillId="5" borderId="48" xfId="0" applyNumberFormat="1" applyFont="1" applyFill="1" applyBorder="1" applyAlignment="1">
      <alignment horizontal="center"/>
    </xf>
    <xf numFmtId="49" fontId="21" fillId="4" borderId="75" xfId="0" applyNumberFormat="1" applyFont="1" applyFill="1" applyBorder="1" applyAlignment="1">
      <alignment horizontal="center"/>
    </xf>
    <xf numFmtId="49" fontId="21" fillId="4" borderId="76" xfId="0" applyNumberFormat="1" applyFont="1" applyFill="1" applyBorder="1" applyAlignment="1">
      <alignment horizontal="center"/>
    </xf>
    <xf numFmtId="49" fontId="21" fillId="4" borderId="77" xfId="0" applyNumberFormat="1" applyFont="1" applyFill="1" applyBorder="1" applyAlignment="1">
      <alignment horizontal="center"/>
    </xf>
    <xf numFmtId="49" fontId="21" fillId="4" borderId="78" xfId="0" applyNumberFormat="1" applyFont="1" applyFill="1" applyBorder="1" applyAlignment="1">
      <alignment horizontal="center"/>
    </xf>
    <xf numFmtId="170" fontId="22" fillId="0" borderId="9" xfId="0" applyNumberFormat="1" applyFont="1" applyBorder="1" applyAlignment="1">
      <alignment horizontal="left"/>
    </xf>
    <xf numFmtId="170" fontId="22" fillId="0" borderId="11" xfId="0" applyNumberFormat="1" applyFont="1" applyBorder="1" applyAlignment="1">
      <alignment horizontal="left"/>
    </xf>
    <xf numFmtId="0" fontId="22" fillId="0" borderId="9" xfId="0" applyFont="1" applyBorder="1" applyAlignment="1">
      <alignment horizontal="left"/>
    </xf>
    <xf numFmtId="0" fontId="22" fillId="0" borderId="11" xfId="0" applyFont="1" applyBorder="1" applyAlignment="1">
      <alignment horizontal="left"/>
    </xf>
    <xf numFmtId="0" fontId="33" fillId="0" borderId="5" xfId="0" applyFont="1" applyBorder="1" applyAlignment="1">
      <alignment horizontal="left" wrapText="1"/>
    </xf>
    <xf numFmtId="0" fontId="32" fillId="0" borderId="0" xfId="0" applyFont="1" applyAlignment="1">
      <alignment horizontal="left" wrapText="1"/>
    </xf>
    <xf numFmtId="0" fontId="32" fillId="0" borderId="14" xfId="0" applyFont="1" applyBorder="1" applyAlignment="1">
      <alignment horizontal="left" wrapText="1"/>
    </xf>
    <xf numFmtId="49" fontId="14" fillId="7" borderId="71" xfId="0" quotePrefix="1" applyNumberFormat="1" applyFont="1" applyFill="1" applyBorder="1" applyAlignment="1">
      <alignment horizontal="center" wrapText="1"/>
    </xf>
    <xf numFmtId="49" fontId="14" fillId="7" borderId="2" xfId="0" applyNumberFormat="1" applyFont="1" applyFill="1" applyBorder="1" applyAlignment="1">
      <alignment horizontal="center" wrapText="1"/>
    </xf>
    <xf numFmtId="49" fontId="14" fillId="7" borderId="83" xfId="0" applyNumberFormat="1" applyFont="1" applyFill="1" applyBorder="1" applyAlignment="1">
      <alignment horizontal="center" wrapText="1"/>
    </xf>
    <xf numFmtId="0" fontId="1" fillId="0" borderId="5" xfId="0" applyFont="1" applyBorder="1" applyAlignment="1">
      <alignment horizontal="left"/>
    </xf>
    <xf numFmtId="0" fontId="0" fillId="0" borderId="14" xfId="0" applyBorder="1" applyAlignment="1">
      <alignment horizontal="left"/>
    </xf>
    <xf numFmtId="49" fontId="14" fillId="7" borderId="0" xfId="0" applyNumberFormat="1" applyFont="1" applyFill="1" applyAlignment="1">
      <alignment horizontal="center" wrapText="1"/>
    </xf>
    <xf numFmtId="49" fontId="14" fillId="7" borderId="71" xfId="0" applyNumberFormat="1" applyFont="1" applyFill="1" applyBorder="1" applyAlignment="1">
      <alignment horizontal="center" wrapText="1"/>
    </xf>
    <xf numFmtId="49" fontId="1" fillId="0" borderId="71" xfId="0" applyNumberFormat="1" applyFont="1" applyBorder="1" applyAlignment="1">
      <alignment horizontal="center" wrapText="1"/>
    </xf>
    <xf numFmtId="49" fontId="1" fillId="0" borderId="2" xfId="0" applyNumberFormat="1" applyFont="1" applyBorder="1" applyAlignment="1">
      <alignment horizontal="center" wrapText="1"/>
    </xf>
    <xf numFmtId="0" fontId="0" fillId="0" borderId="5" xfId="0" applyBorder="1" applyAlignment="1">
      <alignment horizontal="left"/>
    </xf>
    <xf numFmtId="49" fontId="1" fillId="0" borderId="72" xfId="0" applyNumberFormat="1" applyFont="1" applyBorder="1" applyAlignment="1">
      <alignment horizontal="center" wrapText="1"/>
    </xf>
    <xf numFmtId="49" fontId="1" fillId="0" borderId="73" xfId="0" applyNumberFormat="1" applyFont="1" applyBorder="1" applyAlignment="1">
      <alignment horizontal="center" wrapText="1"/>
    </xf>
    <xf numFmtId="0" fontId="27" fillId="0" borderId="5" xfId="0" applyFont="1" applyBorder="1" applyAlignment="1">
      <alignment horizontal="left"/>
    </xf>
    <xf numFmtId="0" fontId="27" fillId="0" borderId="14" xfId="0" applyFont="1" applyBorder="1" applyAlignment="1">
      <alignment horizontal="left"/>
    </xf>
    <xf numFmtId="49" fontId="11" fillId="0" borderId="18" xfId="0" applyNumberFormat="1" applyFont="1" applyBorder="1" applyAlignment="1">
      <alignment horizontal="center" wrapText="1"/>
    </xf>
    <xf numFmtId="49" fontId="13" fillId="0" borderId="74" xfId="0" applyNumberFormat="1" applyFont="1" applyBorder="1" applyAlignment="1">
      <alignment horizontal="center" wrapText="1"/>
    </xf>
    <xf numFmtId="0" fontId="11" fillId="0" borderId="5" xfId="0" applyFont="1" applyBorder="1" applyAlignment="1">
      <alignment horizontal="left"/>
    </xf>
    <xf numFmtId="0" fontId="11" fillId="0" borderId="0" xfId="0" applyFont="1" applyAlignment="1">
      <alignment horizontal="left"/>
    </xf>
    <xf numFmtId="0" fontId="11" fillId="0" borderId="14" xfId="0" applyFont="1" applyBorder="1" applyAlignment="1">
      <alignment horizontal="left"/>
    </xf>
    <xf numFmtId="0" fontId="1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14" xfId="0" applyFont="1" applyBorder="1" applyAlignment="1">
      <alignment horizontal="left"/>
    </xf>
    <xf numFmtId="0" fontId="11" fillId="0" borderId="5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center"/>
    </xf>
    <xf numFmtId="0" fontId="11" fillId="0" borderId="14" xfId="0" applyFont="1" applyBorder="1" applyAlignment="1">
      <alignment horizontal="center"/>
    </xf>
    <xf numFmtId="0" fontId="16" fillId="6" borderId="5" xfId="0" applyFont="1" applyFill="1" applyBorder="1" applyAlignment="1">
      <alignment horizontal="left"/>
    </xf>
    <xf numFmtId="0" fontId="16" fillId="6" borderId="14" xfId="0" applyFont="1" applyFill="1" applyBorder="1" applyAlignment="1">
      <alignment horizontal="left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center"/>
    </xf>
    <xf numFmtId="0" fontId="16" fillId="0" borderId="5" xfId="0" applyFont="1" applyBorder="1" applyAlignment="1">
      <alignment horizontal="left"/>
    </xf>
    <xf numFmtId="0" fontId="16" fillId="0" borderId="14" xfId="0" applyFont="1" applyBorder="1" applyAlignment="1">
      <alignment horizontal="left"/>
    </xf>
    <xf numFmtId="0" fontId="2" fillId="7" borderId="5" xfId="0" applyFont="1" applyFill="1" applyBorder="1" applyAlignment="1">
      <alignment horizontal="left" wrapText="1"/>
    </xf>
    <xf numFmtId="0" fontId="2" fillId="7" borderId="14" xfId="0" applyFont="1" applyFill="1" applyBorder="1" applyAlignment="1">
      <alignment horizontal="left" wrapText="1"/>
    </xf>
    <xf numFmtId="0" fontId="1" fillId="0" borderId="14" xfId="0" applyFont="1" applyBorder="1" applyAlignment="1">
      <alignment horizontal="left"/>
    </xf>
    <xf numFmtId="49" fontId="13" fillId="0" borderId="73" xfId="0" applyNumberFormat="1" applyFont="1" applyBorder="1" applyAlignment="1">
      <alignment horizontal="center" wrapText="1"/>
    </xf>
    <xf numFmtId="0" fontId="2" fillId="7" borderId="5" xfId="0" applyFont="1" applyFill="1" applyBorder="1" applyAlignment="1">
      <alignment horizontal="left"/>
    </xf>
    <xf numFmtId="0" fontId="2" fillId="7" borderId="14" xfId="0" applyFont="1" applyFill="1" applyBorder="1" applyAlignment="1">
      <alignment horizontal="left"/>
    </xf>
    <xf numFmtId="0" fontId="2" fillId="6" borderId="5" xfId="0" applyFont="1" applyFill="1" applyBorder="1" applyAlignment="1">
      <alignment horizontal="left"/>
    </xf>
    <xf numFmtId="0" fontId="2" fillId="6" borderId="14" xfId="0" applyFont="1" applyFill="1" applyBorder="1" applyAlignment="1">
      <alignment horizontal="left"/>
    </xf>
    <xf numFmtId="0" fontId="23" fillId="6" borderId="5" xfId="0" applyFont="1" applyFill="1" applyBorder="1" applyAlignment="1">
      <alignment horizontal="left"/>
    </xf>
    <xf numFmtId="0" fontId="23" fillId="6" borderId="14" xfId="0" applyFont="1" applyFill="1" applyBorder="1" applyAlignment="1">
      <alignment horizontal="left"/>
    </xf>
    <xf numFmtId="0" fontId="16" fillId="0" borderId="0" xfId="0" applyFont="1" applyAlignment="1">
      <alignment horizontal="left"/>
    </xf>
    <xf numFmtId="0" fontId="2" fillId="6" borderId="0" xfId="0" applyFont="1" applyFill="1" applyAlignment="1">
      <alignment horizontal="left"/>
    </xf>
    <xf numFmtId="0" fontId="23" fillId="6" borderId="0" xfId="0" applyFont="1" applyFill="1" applyAlignment="1">
      <alignment horizontal="left"/>
    </xf>
    <xf numFmtId="0" fontId="11" fillId="0" borderId="5" xfId="0" applyFont="1" applyBorder="1" applyAlignment="1">
      <alignment horizontal="left" wrapText="1"/>
    </xf>
    <xf numFmtId="0" fontId="0" fillId="0" borderId="14" xfId="0" applyBorder="1" applyAlignment="1">
      <alignment horizontal="left" wrapText="1"/>
    </xf>
    <xf numFmtId="49" fontId="11" fillId="0" borderId="72" xfId="0" applyNumberFormat="1" applyFont="1" applyBorder="1" applyAlignment="1">
      <alignment horizontal="center" wrapText="1"/>
    </xf>
    <xf numFmtId="0" fontId="25" fillId="0" borderId="5" xfId="0" applyFont="1" applyBorder="1" applyAlignment="1">
      <alignment horizontal="left"/>
    </xf>
    <xf numFmtId="0" fontId="25" fillId="0" borderId="14" xfId="0" applyFont="1" applyBorder="1" applyAlignment="1">
      <alignment horizontal="left"/>
    </xf>
    <xf numFmtId="0" fontId="25" fillId="5" borderId="5" xfId="0" applyFont="1" applyFill="1" applyBorder="1" applyAlignment="1">
      <alignment horizontal="left"/>
    </xf>
    <xf numFmtId="0" fontId="25" fillId="5" borderId="14" xfId="0" applyFont="1" applyFill="1" applyBorder="1" applyAlignment="1">
      <alignment horizontal="left"/>
    </xf>
  </cellXfs>
  <cellStyles count="33">
    <cellStyle name="args.style" xfId="1" xr:uid="{00000000-0005-0000-0000-000000000000}"/>
    <cellStyle name="Comma  - Style1" xfId="2" xr:uid="{00000000-0005-0000-0000-000001000000}"/>
    <cellStyle name="Comma  - Style2" xfId="3" xr:uid="{00000000-0005-0000-0000-000002000000}"/>
    <cellStyle name="Comma  - Style3" xfId="4" xr:uid="{00000000-0005-0000-0000-000003000000}"/>
    <cellStyle name="Comma  - Style4" xfId="5" xr:uid="{00000000-0005-0000-0000-000004000000}"/>
    <cellStyle name="Comma  - Style5" xfId="6" xr:uid="{00000000-0005-0000-0000-000005000000}"/>
    <cellStyle name="Comma  - Style6" xfId="7" xr:uid="{00000000-0005-0000-0000-000006000000}"/>
    <cellStyle name="Comma  - Style7" xfId="8" xr:uid="{00000000-0005-0000-0000-000007000000}"/>
    <cellStyle name="Comma  - Style8" xfId="9" xr:uid="{00000000-0005-0000-0000-000008000000}"/>
    <cellStyle name="Comma 2" xfId="10" xr:uid="{00000000-0005-0000-0000-000009000000}"/>
    <cellStyle name="Comma0" xfId="11" xr:uid="{00000000-0005-0000-0000-00000A000000}"/>
    <cellStyle name="Currency0" xfId="12" xr:uid="{00000000-0005-0000-0000-00000B000000}"/>
    <cellStyle name="Date" xfId="13" xr:uid="{00000000-0005-0000-0000-00000C000000}"/>
    <cellStyle name="Euro" xfId="14" xr:uid="{00000000-0005-0000-0000-00000D000000}"/>
    <cellStyle name="F4" xfId="15" xr:uid="{00000000-0005-0000-0000-00000E000000}"/>
    <cellStyle name="F4 2" xfId="16" xr:uid="{00000000-0005-0000-0000-00000F000000}"/>
    <cellStyle name="Fixed" xfId="17" xr:uid="{00000000-0005-0000-0000-000010000000}"/>
    <cellStyle name="Header1" xfId="18" xr:uid="{00000000-0005-0000-0000-000011000000}"/>
    <cellStyle name="Header2" xfId="19" xr:uid="{00000000-0005-0000-0000-000012000000}"/>
    <cellStyle name="Heading 1" xfId="20" builtinId="16" customBuiltin="1"/>
    <cellStyle name="Heading 2" xfId="21" builtinId="17" customBuiltin="1"/>
    <cellStyle name="Hyperlink 2" xfId="22" xr:uid="{00000000-0005-0000-0000-000015000000}"/>
    <cellStyle name="Input Cells" xfId="23" xr:uid="{00000000-0005-0000-0000-000016000000}"/>
    <cellStyle name="Normal" xfId="0" builtinId="0"/>
    <cellStyle name="Normal - Style1" xfId="24" xr:uid="{00000000-0005-0000-0000-000018000000}"/>
    <cellStyle name="Normal 2" xfId="25" xr:uid="{00000000-0005-0000-0000-000019000000}"/>
    <cellStyle name="Normal 2 2" xfId="26" xr:uid="{00000000-0005-0000-0000-00001A000000}"/>
    <cellStyle name="per.style" xfId="27" xr:uid="{00000000-0005-0000-0000-00001B000000}"/>
    <cellStyle name="Percent 2" xfId="28" xr:uid="{00000000-0005-0000-0000-00001C000000}"/>
    <cellStyle name="Percent 3" xfId="29" xr:uid="{00000000-0005-0000-0000-00001D000000}"/>
    <cellStyle name="r" xfId="30" xr:uid="{00000000-0005-0000-0000-00001E000000}"/>
    <cellStyle name="Total" xfId="31" builtinId="25" customBuiltin="1"/>
    <cellStyle name="Update" xfId="32" xr:uid="{00000000-0005-0000-0000-00002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JECTS\EKONQOBE\FINALBIL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ill Summary"/>
      <sheetName val="ASSESSMENT STAGE 1"/>
      <sheetName val="ASSESSMENT STAGE 2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3.2" x14ac:dyDescent="0.25"/>
  <sheetData/>
  <phoneticPr fontId="0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36"/>
  <sheetViews>
    <sheetView tabSelected="1" view="pageBreakPreview" topLeftCell="A75" zoomScaleNormal="100" zoomScaleSheetLayoutView="100" workbookViewId="0">
      <selection activeCell="E100" sqref="E100"/>
    </sheetView>
  </sheetViews>
  <sheetFormatPr defaultRowHeight="13.2" x14ac:dyDescent="0.25"/>
  <cols>
    <col min="1" max="1" width="6" customWidth="1"/>
    <col min="3" max="3" width="39.6640625" customWidth="1"/>
    <col min="4" max="4" width="7.33203125" customWidth="1"/>
    <col min="5" max="5" width="8" customWidth="1"/>
    <col min="6" max="6" width="14.33203125" customWidth="1"/>
    <col min="7" max="7" width="19.5546875" customWidth="1"/>
  </cols>
  <sheetData>
    <row r="1" spans="1:16" ht="15" customHeight="1" thickTop="1" x14ac:dyDescent="0.25">
      <c r="A1" s="136" t="s">
        <v>30</v>
      </c>
      <c r="B1" s="137"/>
      <c r="C1" s="137"/>
      <c r="D1" s="138"/>
      <c r="E1" s="138"/>
      <c r="F1" s="139"/>
      <c r="G1" s="139"/>
    </row>
    <row r="2" spans="1:16" x14ac:dyDescent="0.25">
      <c r="A2" s="141"/>
      <c r="G2" s="25"/>
    </row>
    <row r="3" spans="1:16" ht="12.75" customHeight="1" x14ac:dyDescent="0.25">
      <c r="A3" s="387" t="s">
        <v>562</v>
      </c>
      <c r="B3" s="382"/>
      <c r="C3" s="382"/>
      <c r="D3" s="382"/>
      <c r="E3" s="382"/>
      <c r="F3" s="382"/>
      <c r="G3" s="383"/>
      <c r="H3" s="259"/>
      <c r="I3" s="259"/>
    </row>
    <row r="4" spans="1:16" ht="17.25" customHeight="1" x14ac:dyDescent="0.25">
      <c r="A4" s="324" t="s">
        <v>31</v>
      </c>
      <c r="B4" s="388" t="s">
        <v>140</v>
      </c>
      <c r="C4" s="389"/>
      <c r="D4" s="325" t="s">
        <v>33</v>
      </c>
      <c r="E4" s="325" t="s">
        <v>114</v>
      </c>
      <c r="F4" s="325" t="s">
        <v>115</v>
      </c>
      <c r="G4" s="326" t="s">
        <v>159</v>
      </c>
    </row>
    <row r="5" spans="1:16" x14ac:dyDescent="0.25">
      <c r="A5" s="143"/>
      <c r="D5" s="28"/>
      <c r="E5" s="28"/>
      <c r="G5" s="144"/>
    </row>
    <row r="6" spans="1:16" x14ac:dyDescent="0.25">
      <c r="A6" s="145">
        <v>1</v>
      </c>
      <c r="B6" s="21" t="s">
        <v>415</v>
      </c>
      <c r="C6" s="21"/>
      <c r="D6" s="12"/>
      <c r="E6" s="12"/>
      <c r="G6" s="146"/>
    </row>
    <row r="7" spans="1:16" x14ac:dyDescent="0.25">
      <c r="A7" s="143"/>
      <c r="D7" s="12"/>
      <c r="E7" s="12"/>
      <c r="G7" s="146"/>
    </row>
    <row r="8" spans="1:16" ht="13.8" x14ac:dyDescent="0.3">
      <c r="A8" s="145">
        <v>1.1000000000000001</v>
      </c>
      <c r="B8" s="323" t="s">
        <v>371</v>
      </c>
      <c r="C8" s="16"/>
      <c r="D8" s="12"/>
      <c r="E8" s="12"/>
      <c r="G8" s="147"/>
    </row>
    <row r="9" spans="1:16" ht="13.8" x14ac:dyDescent="0.3">
      <c r="A9" s="145"/>
      <c r="B9" s="323" t="s">
        <v>372</v>
      </c>
      <c r="C9" s="16"/>
      <c r="D9" s="12"/>
      <c r="E9" s="12"/>
      <c r="G9" s="147"/>
    </row>
    <row r="10" spans="1:16" ht="13.8" x14ac:dyDescent="0.3">
      <c r="A10" s="145"/>
      <c r="B10" s="323" t="s">
        <v>373</v>
      </c>
      <c r="C10" s="16"/>
      <c r="D10" s="327"/>
      <c r="E10" s="12"/>
      <c r="G10" s="147"/>
      <c r="J10" s="386"/>
      <c r="K10" s="386"/>
      <c r="L10" s="386"/>
      <c r="M10" s="386"/>
      <c r="N10" s="386"/>
      <c r="O10" s="386"/>
      <c r="P10" s="386"/>
    </row>
    <row r="11" spans="1:16" ht="13.8" x14ac:dyDescent="0.3">
      <c r="A11" s="145"/>
      <c r="B11" s="323" t="s">
        <v>374</v>
      </c>
      <c r="C11" s="16"/>
      <c r="D11" s="12"/>
      <c r="E11" s="12"/>
      <c r="G11" s="147"/>
    </row>
    <row r="12" spans="1:16" ht="13.8" x14ac:dyDescent="0.3">
      <c r="A12" s="145"/>
      <c r="B12" s="323" t="s">
        <v>375</v>
      </c>
      <c r="C12" s="23"/>
      <c r="D12" s="328" t="s">
        <v>367</v>
      </c>
      <c r="E12" s="109">
        <v>1</v>
      </c>
      <c r="F12" s="110"/>
      <c r="G12" s="148">
        <f>F12*E12</f>
        <v>0</v>
      </c>
    </row>
    <row r="13" spans="1:16" ht="13.8" x14ac:dyDescent="0.3">
      <c r="A13" s="145"/>
      <c r="B13" s="323"/>
      <c r="C13" s="23"/>
      <c r="D13" s="327"/>
      <c r="E13" s="12"/>
      <c r="F13" s="53"/>
      <c r="G13" s="194"/>
    </row>
    <row r="14" spans="1:16" ht="13.8" x14ac:dyDescent="0.3">
      <c r="A14" s="145">
        <v>1.2</v>
      </c>
      <c r="B14" s="323" t="s">
        <v>368</v>
      </c>
      <c r="C14" s="23"/>
      <c r="D14" s="12"/>
      <c r="E14" s="12"/>
      <c r="F14" s="53"/>
      <c r="G14" s="149"/>
    </row>
    <row r="15" spans="1:16" ht="13.8" x14ac:dyDescent="0.3">
      <c r="A15" s="145"/>
      <c r="B15" s="323" t="s">
        <v>416</v>
      </c>
      <c r="C15" s="23"/>
      <c r="D15" s="12"/>
      <c r="E15" s="12"/>
      <c r="F15" s="53"/>
      <c r="G15" s="149"/>
    </row>
    <row r="16" spans="1:16" ht="13.8" x14ac:dyDescent="0.3">
      <c r="A16" s="145"/>
      <c r="B16" s="323" t="s">
        <v>369</v>
      </c>
      <c r="C16" s="23"/>
      <c r="D16" s="12"/>
      <c r="E16" s="12"/>
      <c r="F16" s="53"/>
      <c r="G16" s="149"/>
    </row>
    <row r="17" spans="1:7" ht="13.8" x14ac:dyDescent="0.3">
      <c r="A17" s="145"/>
      <c r="B17" s="323" t="s">
        <v>370</v>
      </c>
      <c r="C17" s="23"/>
      <c r="D17" s="12"/>
      <c r="E17" s="12"/>
      <c r="F17" s="53"/>
      <c r="G17" s="149"/>
    </row>
    <row r="18" spans="1:7" ht="13.8" x14ac:dyDescent="0.3">
      <c r="A18" s="145"/>
      <c r="B18" s="323" t="s">
        <v>408</v>
      </c>
      <c r="C18" s="23"/>
      <c r="D18" s="12"/>
      <c r="E18" s="12"/>
      <c r="F18" s="53"/>
      <c r="G18" s="149"/>
    </row>
    <row r="19" spans="1:7" ht="13.8" x14ac:dyDescent="0.3">
      <c r="A19" s="145"/>
      <c r="D19" s="12"/>
      <c r="E19" s="12"/>
      <c r="F19" s="53"/>
      <c r="G19" s="149"/>
    </row>
    <row r="20" spans="1:7" ht="13.8" x14ac:dyDescent="0.3">
      <c r="A20" s="145"/>
      <c r="B20" s="390" t="s">
        <v>105</v>
      </c>
      <c r="C20" s="385"/>
      <c r="D20" s="328" t="s">
        <v>367</v>
      </c>
      <c r="E20" s="111">
        <v>1</v>
      </c>
      <c r="F20" s="110"/>
      <c r="G20" s="148">
        <f>F20*E20</f>
        <v>0</v>
      </c>
    </row>
    <row r="21" spans="1:7" ht="13.8" x14ac:dyDescent="0.3">
      <c r="A21" s="145"/>
      <c r="D21" s="31"/>
      <c r="E21" s="31"/>
      <c r="F21" s="55"/>
      <c r="G21" s="194"/>
    </row>
    <row r="22" spans="1:7" ht="13.8" x14ac:dyDescent="0.3">
      <c r="A22" s="145"/>
      <c r="B22" s="384" t="s">
        <v>376</v>
      </c>
      <c r="C22" s="385"/>
      <c r="D22" s="30"/>
      <c r="E22" s="30"/>
      <c r="F22" s="54"/>
      <c r="G22" s="149"/>
    </row>
    <row r="23" spans="1:7" ht="13.8" x14ac:dyDescent="0.3">
      <c r="A23" s="145"/>
      <c r="B23" s="384" t="s">
        <v>377</v>
      </c>
      <c r="C23" s="385"/>
      <c r="D23" s="31"/>
      <c r="E23" s="31"/>
      <c r="F23" s="55"/>
      <c r="G23" s="149"/>
    </row>
    <row r="24" spans="1:7" ht="13.8" x14ac:dyDescent="0.3">
      <c r="A24" s="145"/>
      <c r="B24" s="384" t="s">
        <v>410</v>
      </c>
      <c r="C24" s="385"/>
      <c r="D24" s="30"/>
      <c r="E24" s="30"/>
      <c r="F24" s="54"/>
      <c r="G24" s="149"/>
    </row>
    <row r="25" spans="1:7" ht="13.8" x14ac:dyDescent="0.3">
      <c r="A25" s="150"/>
      <c r="B25" s="322" t="s">
        <v>409</v>
      </c>
      <c r="C25" s="35"/>
      <c r="D25" s="328" t="s">
        <v>367</v>
      </c>
      <c r="E25" s="111">
        <v>1</v>
      </c>
      <c r="F25" s="112"/>
      <c r="G25" s="148">
        <f>F25*E25</f>
        <v>0</v>
      </c>
    </row>
    <row r="26" spans="1:7" ht="13.8" x14ac:dyDescent="0.3">
      <c r="A26" s="150"/>
      <c r="B26" s="384"/>
      <c r="C26" s="385"/>
      <c r="D26" s="52"/>
      <c r="E26" s="30"/>
      <c r="F26" s="55"/>
      <c r="G26" s="194"/>
    </row>
    <row r="27" spans="1:7" ht="13.8" x14ac:dyDescent="0.3">
      <c r="A27" s="150"/>
      <c r="B27" s="322" t="s">
        <v>106</v>
      </c>
      <c r="D27" s="328" t="s">
        <v>367</v>
      </c>
      <c r="E27" s="111">
        <v>1</v>
      </c>
      <c r="F27" s="110"/>
      <c r="G27" s="148">
        <f>F27*E27</f>
        <v>0</v>
      </c>
    </row>
    <row r="28" spans="1:7" ht="13.8" x14ac:dyDescent="0.3">
      <c r="A28" s="150"/>
      <c r="B28" s="11"/>
      <c r="D28" s="12"/>
      <c r="E28" s="30"/>
      <c r="F28" s="55"/>
      <c r="G28" s="149"/>
    </row>
    <row r="29" spans="1:7" ht="13.8" x14ac:dyDescent="0.3">
      <c r="A29" s="150"/>
      <c r="B29" s="330" t="s">
        <v>107</v>
      </c>
      <c r="C29" s="21"/>
      <c r="D29" s="328" t="s">
        <v>367</v>
      </c>
      <c r="E29" s="111">
        <v>1</v>
      </c>
      <c r="F29" s="112"/>
      <c r="G29" s="148">
        <f>F29*E29</f>
        <v>0</v>
      </c>
    </row>
    <row r="30" spans="1:7" ht="13.8" x14ac:dyDescent="0.3">
      <c r="A30" s="150"/>
      <c r="B30" s="11"/>
      <c r="D30" s="12"/>
      <c r="E30" s="30"/>
      <c r="F30" s="55"/>
      <c r="G30" s="194"/>
    </row>
    <row r="31" spans="1:7" ht="13.8" x14ac:dyDescent="0.3">
      <c r="A31" s="150"/>
      <c r="B31" s="322" t="s">
        <v>108</v>
      </c>
      <c r="C31" s="16"/>
      <c r="D31" s="328" t="s">
        <v>367</v>
      </c>
      <c r="E31" s="111">
        <v>1</v>
      </c>
      <c r="F31" s="112"/>
      <c r="G31" s="148">
        <f>F31*E31</f>
        <v>0</v>
      </c>
    </row>
    <row r="32" spans="1:7" ht="13.8" x14ac:dyDescent="0.3">
      <c r="A32" s="150"/>
      <c r="B32" s="51"/>
      <c r="C32" s="23"/>
      <c r="D32" s="12"/>
      <c r="E32" s="31"/>
      <c r="F32" s="55"/>
      <c r="G32" s="194"/>
    </row>
    <row r="33" spans="1:7" ht="13.8" x14ac:dyDescent="0.3">
      <c r="A33" s="145">
        <v>1.3</v>
      </c>
      <c r="B33" s="323" t="s">
        <v>109</v>
      </c>
      <c r="C33" s="16"/>
      <c r="D33" s="328" t="s">
        <v>367</v>
      </c>
      <c r="E33" s="111">
        <v>1</v>
      </c>
      <c r="F33" s="110"/>
      <c r="G33" s="148">
        <f>F33*E33</f>
        <v>0</v>
      </c>
    </row>
    <row r="34" spans="1:7" ht="13.8" x14ac:dyDescent="0.3">
      <c r="A34" s="145"/>
      <c r="B34" s="16"/>
      <c r="C34" s="23"/>
      <c r="D34" s="12"/>
      <c r="E34" s="31"/>
      <c r="F34" s="55"/>
      <c r="G34" s="149"/>
    </row>
    <row r="35" spans="1:7" ht="13.8" x14ac:dyDescent="0.3">
      <c r="A35" s="145">
        <v>1.4</v>
      </c>
      <c r="B35" s="323" t="s">
        <v>412</v>
      </c>
      <c r="C35" s="23"/>
      <c r="D35" s="12"/>
      <c r="E35" s="12"/>
      <c r="F35" s="53"/>
      <c r="G35" s="149"/>
    </row>
    <row r="36" spans="1:7" ht="13.8" x14ac:dyDescent="0.3">
      <c r="A36" s="145"/>
      <c r="B36" s="323" t="s">
        <v>411</v>
      </c>
      <c r="C36" s="23"/>
      <c r="D36" s="12"/>
      <c r="E36" s="12"/>
      <c r="F36" s="53"/>
      <c r="G36" s="149"/>
    </row>
    <row r="37" spans="1:7" ht="13.8" x14ac:dyDescent="0.3">
      <c r="A37" s="145"/>
      <c r="B37" s="323" t="s">
        <v>378</v>
      </c>
      <c r="C37" s="23"/>
      <c r="D37" s="328" t="s">
        <v>367</v>
      </c>
      <c r="E37" s="111">
        <v>1</v>
      </c>
      <c r="F37" s="112"/>
      <c r="G37" s="148">
        <f>F37*E37</f>
        <v>0</v>
      </c>
    </row>
    <row r="38" spans="1:7" ht="13.8" x14ac:dyDescent="0.3">
      <c r="A38" s="145"/>
      <c r="B38" s="16"/>
      <c r="C38" s="23"/>
      <c r="D38" s="12"/>
      <c r="E38" s="31"/>
      <c r="F38" s="55"/>
      <c r="G38" s="149"/>
    </row>
    <row r="39" spans="1:7" ht="13.8" x14ac:dyDescent="0.3">
      <c r="A39" s="145">
        <v>1.5</v>
      </c>
      <c r="B39" s="323" t="s">
        <v>110</v>
      </c>
      <c r="C39" s="23"/>
      <c r="D39" s="328" t="s">
        <v>367</v>
      </c>
      <c r="E39" s="111">
        <v>1</v>
      </c>
      <c r="F39" s="112"/>
      <c r="G39" s="148">
        <f>F39*E39</f>
        <v>0</v>
      </c>
    </row>
    <row r="40" spans="1:7" ht="13.8" x14ac:dyDescent="0.3">
      <c r="A40" s="145"/>
      <c r="D40" s="12"/>
      <c r="E40" s="31"/>
      <c r="F40" s="55"/>
      <c r="G40" s="149"/>
    </row>
    <row r="41" spans="1:7" ht="13.8" x14ac:dyDescent="0.3">
      <c r="A41" s="145">
        <v>1.6</v>
      </c>
      <c r="B41" s="384" t="s">
        <v>478</v>
      </c>
      <c r="C41" s="385"/>
      <c r="D41" s="12"/>
      <c r="E41" s="31"/>
      <c r="F41" s="55"/>
      <c r="G41" s="149"/>
    </row>
    <row r="42" spans="1:7" ht="13.8" x14ac:dyDescent="0.3">
      <c r="A42" s="145"/>
      <c r="B42" s="384" t="s">
        <v>487</v>
      </c>
      <c r="C42" s="385"/>
      <c r="D42" s="30"/>
      <c r="E42" s="30"/>
      <c r="F42" s="54"/>
      <c r="G42" s="149"/>
    </row>
    <row r="43" spans="1:7" ht="13.8" x14ac:dyDescent="0.3">
      <c r="A43" s="143"/>
      <c r="B43" s="384" t="s">
        <v>488</v>
      </c>
      <c r="C43" s="385"/>
      <c r="D43" s="12"/>
      <c r="E43" s="31"/>
      <c r="F43" s="55"/>
      <c r="G43" s="149"/>
    </row>
    <row r="44" spans="1:7" ht="13.8" x14ac:dyDescent="0.3">
      <c r="A44" s="143"/>
      <c r="B44" s="384" t="s">
        <v>574</v>
      </c>
      <c r="C44" s="385"/>
      <c r="D44" s="328" t="s">
        <v>367</v>
      </c>
      <c r="E44" s="111">
        <v>1</v>
      </c>
      <c r="F44" s="112"/>
      <c r="G44" s="148">
        <f>+E44*F44</f>
        <v>0</v>
      </c>
    </row>
    <row r="45" spans="1:7" ht="13.8" x14ac:dyDescent="0.3">
      <c r="A45" s="143"/>
      <c r="B45" s="331" t="s">
        <v>486</v>
      </c>
      <c r="C45" s="45"/>
      <c r="D45" s="332"/>
      <c r="E45" s="30"/>
      <c r="F45" s="55"/>
      <c r="G45" s="149"/>
    </row>
    <row r="46" spans="1:7" ht="13.8" x14ac:dyDescent="0.3">
      <c r="A46" s="143"/>
      <c r="D46" s="12"/>
      <c r="E46" s="31"/>
      <c r="F46" s="55"/>
      <c r="G46" s="149"/>
    </row>
    <row r="47" spans="1:7" ht="13.8" x14ac:dyDescent="0.3">
      <c r="A47" s="145">
        <v>1.7</v>
      </c>
      <c r="B47" s="323" t="s">
        <v>379</v>
      </c>
      <c r="C47" s="16"/>
      <c r="D47" s="12"/>
      <c r="E47" s="31"/>
      <c r="F47" s="55"/>
      <c r="G47" s="149"/>
    </row>
    <row r="48" spans="1:7" ht="13.8" x14ac:dyDescent="0.3">
      <c r="A48" s="143"/>
      <c r="B48" s="323" t="s">
        <v>380</v>
      </c>
      <c r="C48" s="23"/>
      <c r="D48" s="328" t="s">
        <v>367</v>
      </c>
      <c r="E48" s="111">
        <v>1</v>
      </c>
      <c r="F48" s="258"/>
      <c r="G48" s="148">
        <f>+E48*F48</f>
        <v>0</v>
      </c>
    </row>
    <row r="49" spans="1:7" ht="13.8" x14ac:dyDescent="0.3">
      <c r="A49" s="143"/>
      <c r="B49" s="16"/>
      <c r="C49" s="16"/>
      <c r="D49" s="12"/>
      <c r="E49" s="31"/>
      <c r="F49" s="55"/>
      <c r="G49" s="149"/>
    </row>
    <row r="50" spans="1:7" ht="13.8" x14ac:dyDescent="0.3">
      <c r="A50" s="145">
        <v>1.8</v>
      </c>
      <c r="B50" s="323" t="s">
        <v>381</v>
      </c>
      <c r="C50" s="23"/>
      <c r="D50" s="12"/>
      <c r="E50" s="31"/>
      <c r="F50" s="55"/>
      <c r="G50" s="149"/>
    </row>
    <row r="51" spans="1:7" ht="13.8" x14ac:dyDescent="0.3">
      <c r="A51" s="143"/>
      <c r="B51" s="323" t="s">
        <v>382</v>
      </c>
      <c r="C51" s="23"/>
      <c r="D51" s="12"/>
      <c r="E51" s="31"/>
      <c r="F51" s="55"/>
      <c r="G51" s="149"/>
    </row>
    <row r="52" spans="1:7" ht="13.8" x14ac:dyDescent="0.3">
      <c r="A52" s="143"/>
      <c r="B52" s="323" t="s">
        <v>383</v>
      </c>
      <c r="C52" s="23"/>
      <c r="D52" s="12"/>
      <c r="E52" s="31"/>
      <c r="F52" s="55"/>
      <c r="G52" s="149"/>
    </row>
    <row r="53" spans="1:7" ht="13.8" x14ac:dyDescent="0.3">
      <c r="A53" s="145"/>
      <c r="B53" s="323" t="s">
        <v>384</v>
      </c>
      <c r="C53" s="323"/>
      <c r="D53" s="328" t="s">
        <v>367</v>
      </c>
      <c r="E53" s="111">
        <v>1</v>
      </c>
      <c r="F53" s="112"/>
      <c r="G53" s="148">
        <f>F53*E53</f>
        <v>0</v>
      </c>
    </row>
    <row r="54" spans="1:7" ht="13.8" x14ac:dyDescent="0.3">
      <c r="A54" s="143"/>
      <c r="B54" s="323"/>
      <c r="D54" s="30"/>
      <c r="E54" s="30"/>
      <c r="F54" s="54"/>
      <c r="G54" s="149"/>
    </row>
    <row r="55" spans="1:7" ht="13.8" x14ac:dyDescent="0.3">
      <c r="A55" s="145">
        <v>2</v>
      </c>
      <c r="B55" s="21" t="s">
        <v>111</v>
      </c>
      <c r="C55" s="323"/>
      <c r="D55" s="30"/>
      <c r="E55" s="30"/>
      <c r="F55" s="54"/>
      <c r="G55" s="149"/>
    </row>
    <row r="56" spans="1:7" ht="13.8" x14ac:dyDescent="0.3">
      <c r="A56" s="145"/>
      <c r="B56" s="323"/>
      <c r="C56" s="323"/>
      <c r="D56" s="30"/>
      <c r="E56" s="30"/>
      <c r="F56" s="54"/>
      <c r="G56" s="149"/>
    </row>
    <row r="57" spans="1:7" ht="13.8" x14ac:dyDescent="0.3">
      <c r="A57" s="145">
        <v>2.1</v>
      </c>
      <c r="B57" s="323" t="s">
        <v>112</v>
      </c>
      <c r="D57" s="328" t="s">
        <v>367</v>
      </c>
      <c r="E57" s="111">
        <v>1</v>
      </c>
      <c r="F57" s="112"/>
      <c r="G57" s="148">
        <f>F57*E57</f>
        <v>0</v>
      </c>
    </row>
    <row r="58" spans="1:7" ht="13.8" x14ac:dyDescent="0.3">
      <c r="A58" s="145"/>
      <c r="B58" s="323"/>
      <c r="D58" s="30"/>
      <c r="E58" s="30"/>
      <c r="F58" s="54"/>
      <c r="G58" s="149"/>
    </row>
    <row r="59" spans="1:7" ht="13.8" x14ac:dyDescent="0.3">
      <c r="A59" s="145">
        <v>2.2000000000000002</v>
      </c>
      <c r="B59" s="323" t="s">
        <v>385</v>
      </c>
      <c r="D59" s="30"/>
      <c r="E59" s="30"/>
      <c r="F59" s="54"/>
      <c r="G59" s="149"/>
    </row>
    <row r="60" spans="1:7" ht="13.8" x14ac:dyDescent="0.3">
      <c r="A60" s="145"/>
      <c r="B60" s="323" t="s">
        <v>386</v>
      </c>
      <c r="D60" s="328" t="s">
        <v>367</v>
      </c>
      <c r="E60" s="111">
        <v>1</v>
      </c>
      <c r="F60" s="112"/>
      <c r="G60" s="148">
        <f>F60*E60</f>
        <v>0</v>
      </c>
    </row>
    <row r="61" spans="1:7" ht="13.8" x14ac:dyDescent="0.3">
      <c r="A61" s="145"/>
      <c r="D61" s="30"/>
      <c r="E61" s="30"/>
      <c r="F61" s="54"/>
      <c r="G61" s="149"/>
    </row>
    <row r="62" spans="1:7" ht="13.8" x14ac:dyDescent="0.3">
      <c r="A62" s="145">
        <v>2.2999999999999998</v>
      </c>
      <c r="B62" s="323" t="s">
        <v>387</v>
      </c>
      <c r="D62" s="30"/>
      <c r="E62" s="30"/>
      <c r="F62" s="54"/>
      <c r="G62" s="149"/>
    </row>
    <row r="63" spans="1:7" ht="13.8" x14ac:dyDescent="0.3">
      <c r="A63" s="145"/>
      <c r="B63" s="323" t="s">
        <v>388</v>
      </c>
      <c r="D63" s="328" t="s">
        <v>367</v>
      </c>
      <c r="E63" s="111">
        <v>1</v>
      </c>
      <c r="F63" s="112"/>
      <c r="G63" s="148">
        <f>F63*E63</f>
        <v>0</v>
      </c>
    </row>
    <row r="64" spans="1:7" ht="13.8" x14ac:dyDescent="0.3">
      <c r="A64" s="145"/>
      <c r="D64" s="30"/>
      <c r="E64" s="30"/>
      <c r="F64" s="54"/>
      <c r="G64" s="149"/>
    </row>
    <row r="65" spans="1:7" ht="13.8" x14ac:dyDescent="0.3">
      <c r="A65" s="145">
        <v>2.4</v>
      </c>
      <c r="B65" t="s">
        <v>113</v>
      </c>
      <c r="D65" s="328" t="s">
        <v>367</v>
      </c>
      <c r="E65" s="111">
        <v>1</v>
      </c>
      <c r="F65" s="112"/>
      <c r="G65" s="148">
        <f>F65*E65</f>
        <v>0</v>
      </c>
    </row>
    <row r="66" spans="1:7" ht="14.4" thickBot="1" x14ac:dyDescent="0.35">
      <c r="A66" s="151"/>
      <c r="B66" s="333"/>
      <c r="C66" s="24"/>
      <c r="D66" s="13"/>
      <c r="E66" s="13"/>
      <c r="F66" s="24"/>
      <c r="G66" s="152"/>
    </row>
    <row r="67" spans="1:7" ht="13.8" thickTop="1" x14ac:dyDescent="0.25">
      <c r="A67" s="141"/>
      <c r="B67" s="11"/>
      <c r="G67" s="334"/>
    </row>
    <row r="68" spans="1:7" ht="13.8" thickBot="1" x14ac:dyDescent="0.3">
      <c r="A68" s="154"/>
      <c r="B68" s="335" t="s">
        <v>39</v>
      </c>
      <c r="C68" s="76"/>
      <c r="D68" s="76"/>
      <c r="E68" s="76"/>
      <c r="F68" s="76"/>
      <c r="G68" s="155">
        <f>SUM(G12:G67)</f>
        <v>0</v>
      </c>
    </row>
    <row r="69" spans="1:7" ht="17.25" customHeight="1" thickBot="1" x14ac:dyDescent="0.3">
      <c r="A69" s="336" t="s">
        <v>31</v>
      </c>
      <c r="B69" s="391" t="s">
        <v>140</v>
      </c>
      <c r="C69" s="392"/>
      <c r="D69" s="337" t="s">
        <v>33</v>
      </c>
      <c r="E69" s="337" t="s">
        <v>114</v>
      </c>
      <c r="F69" s="337" t="s">
        <v>115</v>
      </c>
      <c r="G69" s="338" t="s">
        <v>159</v>
      </c>
    </row>
    <row r="70" spans="1:7" ht="11.25" customHeight="1" thickTop="1" x14ac:dyDescent="0.25">
      <c r="A70" s="143"/>
      <c r="B70" s="11"/>
      <c r="G70" s="132"/>
    </row>
    <row r="71" spans="1:7" x14ac:dyDescent="0.25">
      <c r="A71" s="143"/>
      <c r="B71" s="322" t="s">
        <v>36</v>
      </c>
      <c r="C71" s="323"/>
      <c r="G71" s="158">
        <f>G68</f>
        <v>0</v>
      </c>
    </row>
    <row r="72" spans="1:7" ht="13.8" thickBot="1" x14ac:dyDescent="0.3">
      <c r="A72" s="151"/>
      <c r="B72" s="20"/>
      <c r="C72" s="26"/>
      <c r="D72" s="333"/>
      <c r="E72" s="24"/>
      <c r="F72" s="24"/>
      <c r="G72" s="159"/>
    </row>
    <row r="73" spans="1:7" ht="13.8" thickTop="1" x14ac:dyDescent="0.25">
      <c r="A73" s="143"/>
      <c r="B73" s="21"/>
      <c r="C73" s="21"/>
      <c r="D73" s="12"/>
      <c r="E73" s="12"/>
      <c r="G73" s="146"/>
    </row>
    <row r="74" spans="1:7" x14ac:dyDescent="0.25">
      <c r="A74" s="145">
        <v>3</v>
      </c>
      <c r="B74" s="21" t="s">
        <v>389</v>
      </c>
      <c r="D74" s="12"/>
      <c r="E74" s="12"/>
      <c r="G74" s="146"/>
    </row>
    <row r="75" spans="1:7" ht="13.8" x14ac:dyDescent="0.3">
      <c r="A75" s="143"/>
      <c r="B75" s="21" t="s">
        <v>390</v>
      </c>
      <c r="C75" s="23"/>
      <c r="D75" s="12"/>
      <c r="E75" s="12"/>
      <c r="G75" s="146"/>
    </row>
    <row r="76" spans="1:7" ht="13.8" x14ac:dyDescent="0.3">
      <c r="A76" s="143"/>
      <c r="B76" s="323"/>
      <c r="C76" s="23"/>
      <c r="D76" s="12"/>
      <c r="E76" s="12"/>
      <c r="G76" s="146"/>
    </row>
    <row r="77" spans="1:7" x14ac:dyDescent="0.25">
      <c r="A77" s="143"/>
      <c r="B77" s="323" t="s">
        <v>391</v>
      </c>
      <c r="D77" s="12"/>
      <c r="E77" s="12"/>
      <c r="G77" s="146"/>
    </row>
    <row r="78" spans="1:7" ht="13.8" x14ac:dyDescent="0.3">
      <c r="A78" s="160"/>
      <c r="B78" s="323" t="s">
        <v>392</v>
      </c>
      <c r="C78" s="323"/>
      <c r="D78" s="30"/>
      <c r="E78" s="30"/>
      <c r="F78" s="33"/>
      <c r="G78" s="149"/>
    </row>
    <row r="79" spans="1:7" x14ac:dyDescent="0.25">
      <c r="A79" s="143"/>
      <c r="B79" s="21"/>
      <c r="D79" s="12"/>
      <c r="E79" s="12"/>
      <c r="G79" s="146"/>
    </row>
    <row r="80" spans="1:7" x14ac:dyDescent="0.25">
      <c r="A80" s="145">
        <v>3.1</v>
      </c>
      <c r="B80" s="323" t="s">
        <v>393</v>
      </c>
      <c r="D80" s="12"/>
      <c r="E80" s="12"/>
      <c r="G80" s="146"/>
    </row>
    <row r="81" spans="1:7" ht="13.8" x14ac:dyDescent="0.3">
      <c r="A81" s="143"/>
      <c r="B81" s="323" t="s">
        <v>394</v>
      </c>
      <c r="D81" s="328" t="s">
        <v>367</v>
      </c>
      <c r="E81" s="111">
        <v>1</v>
      </c>
      <c r="F81" s="112"/>
      <c r="G81" s="148">
        <f>F81*E81</f>
        <v>0</v>
      </c>
    </row>
    <row r="82" spans="1:7" ht="13.8" x14ac:dyDescent="0.3">
      <c r="A82" s="143"/>
      <c r="B82" s="49"/>
      <c r="C82" s="50"/>
      <c r="D82" s="12"/>
      <c r="E82" s="31"/>
      <c r="F82" s="55"/>
      <c r="G82" s="149"/>
    </row>
    <row r="83" spans="1:7" ht="13.8" x14ac:dyDescent="0.3">
      <c r="A83" s="145">
        <v>4</v>
      </c>
      <c r="B83" s="56" t="s">
        <v>555</v>
      </c>
      <c r="C83" s="57"/>
      <c r="D83" s="12"/>
      <c r="E83" s="31"/>
      <c r="F83" s="55"/>
      <c r="G83" s="149"/>
    </row>
    <row r="84" spans="1:7" ht="13.8" x14ac:dyDescent="0.3">
      <c r="A84" s="145"/>
      <c r="B84" s="393"/>
      <c r="C84" s="394"/>
      <c r="D84" s="30"/>
      <c r="E84" s="30"/>
      <c r="F84" s="54"/>
      <c r="G84" s="149"/>
    </row>
    <row r="85" spans="1:7" ht="13.8" x14ac:dyDescent="0.3">
      <c r="A85" s="145">
        <v>4.0999999999999996</v>
      </c>
      <c r="B85" s="57" t="s">
        <v>558</v>
      </c>
      <c r="C85" s="50"/>
      <c r="D85" s="31"/>
      <c r="E85" s="31"/>
      <c r="F85" s="55"/>
      <c r="G85" s="149"/>
    </row>
    <row r="86" spans="1:7" ht="13.8" x14ac:dyDescent="0.3">
      <c r="A86" s="145"/>
      <c r="B86" s="57" t="s">
        <v>559</v>
      </c>
      <c r="C86" s="50"/>
      <c r="D86" s="30"/>
      <c r="E86" s="30"/>
      <c r="F86" s="54"/>
      <c r="G86" s="149"/>
    </row>
    <row r="87" spans="1:7" ht="13.8" x14ac:dyDescent="0.3">
      <c r="A87" s="143"/>
      <c r="B87" s="57" t="s">
        <v>560</v>
      </c>
      <c r="C87" s="126"/>
      <c r="D87" s="31"/>
      <c r="E87" s="31"/>
      <c r="F87" s="55"/>
      <c r="G87" s="149"/>
    </row>
    <row r="88" spans="1:7" ht="13.8" x14ac:dyDescent="0.3">
      <c r="A88" s="145"/>
      <c r="B88" s="57" t="s">
        <v>395</v>
      </c>
      <c r="C88" s="49"/>
      <c r="D88" s="30"/>
      <c r="E88" s="30"/>
      <c r="F88" s="54"/>
      <c r="G88" s="149"/>
    </row>
    <row r="89" spans="1:7" ht="13.8" x14ac:dyDescent="0.3">
      <c r="A89" s="145"/>
      <c r="B89" s="57" t="s">
        <v>396</v>
      </c>
      <c r="C89" s="16"/>
      <c r="D89" s="328" t="s">
        <v>367</v>
      </c>
      <c r="E89" s="111">
        <v>1</v>
      </c>
      <c r="F89" s="112"/>
      <c r="G89" s="148">
        <f>+E89*F89</f>
        <v>0</v>
      </c>
    </row>
    <row r="90" spans="1:7" ht="13.8" x14ac:dyDescent="0.3">
      <c r="A90" s="145"/>
      <c r="B90" s="57"/>
      <c r="C90" s="16"/>
      <c r="D90" s="332"/>
      <c r="E90" s="30"/>
      <c r="F90" s="55"/>
      <c r="G90" s="149"/>
    </row>
    <row r="91" spans="1:7" ht="13.8" x14ac:dyDescent="0.3">
      <c r="A91" s="145">
        <v>4.2</v>
      </c>
      <c r="B91" s="57" t="s">
        <v>557</v>
      </c>
      <c r="C91" s="16"/>
      <c r="D91" s="328" t="s">
        <v>367</v>
      </c>
      <c r="E91" s="111">
        <v>1</v>
      </c>
      <c r="F91" s="112"/>
      <c r="G91" s="148">
        <f>F91*E91</f>
        <v>0</v>
      </c>
    </row>
    <row r="92" spans="1:7" ht="13.8" x14ac:dyDescent="0.3">
      <c r="A92" s="145"/>
      <c r="B92" s="384"/>
      <c r="C92" s="385"/>
      <c r="D92" s="31"/>
      <c r="E92" s="31"/>
      <c r="F92" s="55"/>
      <c r="G92" s="194"/>
    </row>
    <row r="93" spans="1:7" ht="13.8" x14ac:dyDescent="0.3">
      <c r="A93" s="145">
        <v>5</v>
      </c>
      <c r="B93" s="21" t="s">
        <v>397</v>
      </c>
      <c r="C93" s="21"/>
      <c r="D93" s="12"/>
      <c r="E93" s="12"/>
      <c r="F93" s="53"/>
      <c r="G93" s="149"/>
    </row>
    <row r="94" spans="1:7" ht="13.8" x14ac:dyDescent="0.3">
      <c r="A94" s="143"/>
      <c r="B94" s="16" t="s">
        <v>398</v>
      </c>
      <c r="D94" s="12"/>
      <c r="E94" s="12"/>
      <c r="F94" s="53"/>
      <c r="G94" s="149"/>
    </row>
    <row r="95" spans="1:7" ht="13.8" x14ac:dyDescent="0.3">
      <c r="A95" s="143"/>
      <c r="B95" s="16"/>
      <c r="D95" s="12"/>
      <c r="E95" s="12"/>
      <c r="F95" s="53"/>
      <c r="G95" s="149"/>
    </row>
    <row r="96" spans="1:7" ht="13.8" x14ac:dyDescent="0.3">
      <c r="A96" s="145">
        <v>5.0999999999999996</v>
      </c>
      <c r="B96" s="323" t="s">
        <v>116</v>
      </c>
      <c r="C96" s="23"/>
      <c r="D96" s="12"/>
      <c r="E96" s="12"/>
      <c r="F96" s="53"/>
      <c r="G96" s="149"/>
    </row>
    <row r="97" spans="1:7" ht="13.8" x14ac:dyDescent="0.3">
      <c r="A97" s="143"/>
      <c r="B97" s="323" t="s">
        <v>117</v>
      </c>
      <c r="D97" s="12"/>
      <c r="E97" s="12"/>
      <c r="F97" s="53"/>
      <c r="G97" s="149"/>
    </row>
    <row r="98" spans="1:7" ht="13.8" x14ac:dyDescent="0.3">
      <c r="A98" s="143"/>
      <c r="B98" s="21"/>
      <c r="D98" s="12"/>
      <c r="E98" s="12"/>
      <c r="F98" s="53"/>
      <c r="G98" s="149"/>
    </row>
    <row r="99" spans="1:7" ht="13.8" x14ac:dyDescent="0.3">
      <c r="A99" s="145"/>
      <c r="B99" s="323" t="s">
        <v>105</v>
      </c>
      <c r="D99" s="328" t="s">
        <v>406</v>
      </c>
      <c r="E99" s="111">
        <v>6</v>
      </c>
      <c r="F99" s="110"/>
      <c r="G99" s="148">
        <f>F99*E99</f>
        <v>0</v>
      </c>
    </row>
    <row r="100" spans="1:7" ht="13.8" x14ac:dyDescent="0.3">
      <c r="A100" s="145"/>
      <c r="B100" s="21"/>
      <c r="D100" s="327"/>
      <c r="E100" s="12"/>
      <c r="F100" s="53"/>
      <c r="G100" s="149"/>
    </row>
    <row r="101" spans="1:7" ht="13.8" x14ac:dyDescent="0.3">
      <c r="A101" s="145"/>
      <c r="B101" s="323" t="s">
        <v>118</v>
      </c>
      <c r="C101" s="323"/>
      <c r="D101" s="328" t="s">
        <v>406</v>
      </c>
      <c r="E101" s="111">
        <f>E99</f>
        <v>6</v>
      </c>
      <c r="F101" s="110"/>
      <c r="G101" s="148">
        <f>F101*E101</f>
        <v>0</v>
      </c>
    </row>
    <row r="102" spans="1:7" ht="13.8" x14ac:dyDescent="0.3">
      <c r="A102" s="145"/>
      <c r="B102" s="323"/>
      <c r="D102" s="332"/>
      <c r="E102" s="30"/>
      <c r="F102" s="54"/>
      <c r="G102" s="149"/>
    </row>
    <row r="103" spans="1:7" ht="13.8" x14ac:dyDescent="0.3">
      <c r="A103" s="145"/>
      <c r="B103" s="384" t="s">
        <v>119</v>
      </c>
      <c r="C103" s="385"/>
      <c r="D103" s="328" t="s">
        <v>406</v>
      </c>
      <c r="E103" s="111">
        <f>E99</f>
        <v>6</v>
      </c>
      <c r="F103" s="110"/>
      <c r="G103" s="148">
        <f>F103*E103</f>
        <v>0</v>
      </c>
    </row>
    <row r="104" spans="1:7" ht="13.8" x14ac:dyDescent="0.3">
      <c r="A104" s="143"/>
      <c r="B104" s="384"/>
      <c r="C104" s="385"/>
      <c r="D104" s="332"/>
      <c r="E104" s="30"/>
      <c r="F104" s="54"/>
      <c r="G104" s="149"/>
    </row>
    <row r="105" spans="1:7" ht="13.8" x14ac:dyDescent="0.3">
      <c r="A105" s="143"/>
      <c r="B105" t="s">
        <v>120</v>
      </c>
      <c r="D105" s="328" t="s">
        <v>406</v>
      </c>
      <c r="E105" s="111">
        <f>E99</f>
        <v>6</v>
      </c>
      <c r="F105" s="110"/>
      <c r="G105" s="148">
        <f>F105*E105</f>
        <v>0</v>
      </c>
    </row>
    <row r="106" spans="1:7" ht="13.8" x14ac:dyDescent="0.3">
      <c r="A106" s="143"/>
      <c r="B106" s="16"/>
      <c r="C106" s="16"/>
      <c r="D106" s="327"/>
      <c r="E106" s="12"/>
      <c r="F106" s="53"/>
      <c r="G106" s="149"/>
    </row>
    <row r="107" spans="1:7" ht="13.8" x14ac:dyDescent="0.3">
      <c r="A107" s="143"/>
      <c r="B107" t="s">
        <v>121</v>
      </c>
      <c r="D107" s="328" t="s">
        <v>406</v>
      </c>
      <c r="E107" s="111">
        <f>E99</f>
        <v>6</v>
      </c>
      <c r="F107" s="110"/>
      <c r="G107" s="148">
        <f>F107*E107</f>
        <v>0</v>
      </c>
    </row>
    <row r="108" spans="1:7" ht="13.8" x14ac:dyDescent="0.3">
      <c r="A108" s="143"/>
      <c r="B108" s="21"/>
      <c r="C108" s="21"/>
      <c r="D108" s="327"/>
      <c r="E108" s="12"/>
      <c r="F108" s="53"/>
      <c r="G108" s="149"/>
    </row>
    <row r="109" spans="1:7" ht="13.8" x14ac:dyDescent="0.3">
      <c r="A109" s="145">
        <v>5.2</v>
      </c>
      <c r="B109" s="323" t="s">
        <v>399</v>
      </c>
      <c r="D109" s="327"/>
      <c r="E109" s="12"/>
      <c r="F109" s="53"/>
      <c r="G109" s="149"/>
    </row>
    <row r="110" spans="1:7" ht="13.8" x14ac:dyDescent="0.3">
      <c r="A110" s="143"/>
      <c r="B110" s="323" t="s">
        <v>400</v>
      </c>
      <c r="C110" s="21"/>
      <c r="D110" s="327"/>
      <c r="E110" s="12"/>
      <c r="F110" s="53"/>
      <c r="G110" s="149"/>
    </row>
    <row r="111" spans="1:7" ht="13.8" x14ac:dyDescent="0.3">
      <c r="A111" s="143"/>
      <c r="B111" s="323" t="s">
        <v>401</v>
      </c>
      <c r="D111" s="328" t="s">
        <v>406</v>
      </c>
      <c r="E111" s="111">
        <f>E99</f>
        <v>6</v>
      </c>
      <c r="F111" s="110"/>
      <c r="G111" s="148">
        <f>F111*E111</f>
        <v>0</v>
      </c>
    </row>
    <row r="112" spans="1:7" ht="13.8" x14ac:dyDescent="0.3">
      <c r="A112" s="143"/>
      <c r="B112" s="21"/>
      <c r="D112" s="327"/>
      <c r="E112" s="12"/>
      <c r="F112" s="53"/>
      <c r="G112" s="149"/>
    </row>
    <row r="113" spans="1:7" ht="13.8" x14ac:dyDescent="0.3">
      <c r="A113" s="161">
        <v>5.3</v>
      </c>
      <c r="B113" s="323" t="s">
        <v>402</v>
      </c>
      <c r="D113" s="327"/>
      <c r="E113" s="12"/>
      <c r="F113" s="53"/>
      <c r="G113" s="149"/>
    </row>
    <row r="114" spans="1:7" ht="13.8" x14ac:dyDescent="0.3">
      <c r="A114" s="161"/>
      <c r="B114" s="323" t="s">
        <v>403</v>
      </c>
      <c r="D114" s="328" t="s">
        <v>406</v>
      </c>
      <c r="E114" s="111">
        <f>E99</f>
        <v>6</v>
      </c>
      <c r="F114" s="110"/>
      <c r="G114" s="148">
        <f>F114*E114</f>
        <v>0</v>
      </c>
    </row>
    <row r="115" spans="1:7" ht="13.8" x14ac:dyDescent="0.3">
      <c r="A115" s="161"/>
      <c r="B115" s="323"/>
      <c r="C115" s="323"/>
      <c r="D115" s="332"/>
      <c r="E115" s="30"/>
      <c r="F115" s="54"/>
      <c r="G115" s="149"/>
    </row>
    <row r="116" spans="1:7" ht="13.8" x14ac:dyDescent="0.3">
      <c r="A116" s="161">
        <v>5.4</v>
      </c>
      <c r="B116" s="323" t="s">
        <v>122</v>
      </c>
      <c r="D116" s="328" t="s">
        <v>406</v>
      </c>
      <c r="E116" s="111">
        <f>E99</f>
        <v>6</v>
      </c>
      <c r="F116" s="110"/>
      <c r="G116" s="148">
        <f>F116*E116</f>
        <v>0</v>
      </c>
    </row>
    <row r="117" spans="1:7" ht="13.8" x14ac:dyDescent="0.3">
      <c r="A117" s="161"/>
      <c r="B117" s="323"/>
      <c r="C117" s="323"/>
      <c r="D117" s="332"/>
      <c r="E117" s="30"/>
      <c r="F117" s="54"/>
      <c r="G117" s="149"/>
    </row>
    <row r="118" spans="1:7" ht="13.8" x14ac:dyDescent="0.3">
      <c r="A118" s="162">
        <v>5.5</v>
      </c>
      <c r="B118" s="322" t="s">
        <v>556</v>
      </c>
      <c r="C118" s="339"/>
      <c r="D118" s="328" t="s">
        <v>406</v>
      </c>
      <c r="E118" s="111">
        <f>E99</f>
        <v>6</v>
      </c>
      <c r="F118" s="309"/>
      <c r="G118" s="148">
        <f>F118*E118</f>
        <v>0</v>
      </c>
    </row>
    <row r="119" spans="1:7" ht="13.8" x14ac:dyDescent="0.3">
      <c r="A119" s="162"/>
      <c r="B119" s="322"/>
      <c r="C119" s="339"/>
      <c r="D119" s="340"/>
      <c r="E119" s="30"/>
      <c r="F119" s="321"/>
      <c r="G119" s="148"/>
    </row>
    <row r="120" spans="1:7" ht="13.8" x14ac:dyDescent="0.3">
      <c r="A120" s="162">
        <v>5.6</v>
      </c>
      <c r="B120" s="322" t="s">
        <v>553</v>
      </c>
      <c r="C120" s="339"/>
      <c r="D120" s="340" t="s">
        <v>554</v>
      </c>
      <c r="E120" s="30">
        <v>2</v>
      </c>
      <c r="F120" s="321"/>
      <c r="G120" s="148">
        <f>F120*E120</f>
        <v>0</v>
      </c>
    </row>
    <row r="121" spans="1:7" ht="13.8" x14ac:dyDescent="0.3">
      <c r="A121" s="162"/>
      <c r="B121" s="322"/>
      <c r="C121" s="339"/>
      <c r="D121" s="340"/>
      <c r="E121" s="30"/>
      <c r="F121" s="54"/>
      <c r="G121" s="149"/>
    </row>
    <row r="122" spans="1:7" ht="13.8" x14ac:dyDescent="0.3">
      <c r="A122" s="150">
        <v>6</v>
      </c>
      <c r="B122" s="322" t="s">
        <v>456</v>
      </c>
      <c r="D122" s="12"/>
      <c r="E122" s="12"/>
      <c r="F122" s="53"/>
      <c r="G122" s="149"/>
    </row>
    <row r="123" spans="1:7" ht="13.8" x14ac:dyDescent="0.3">
      <c r="A123" s="141"/>
      <c r="B123" s="322" t="s">
        <v>489</v>
      </c>
      <c r="D123" s="12"/>
      <c r="E123" s="12"/>
      <c r="F123" s="53"/>
      <c r="G123" s="149"/>
    </row>
    <row r="124" spans="1:7" ht="13.8" x14ac:dyDescent="0.3">
      <c r="A124" s="141"/>
      <c r="B124" s="322" t="s">
        <v>457</v>
      </c>
      <c r="D124" s="30"/>
      <c r="E124" s="30"/>
      <c r="F124" s="54"/>
      <c r="G124" s="149"/>
    </row>
    <row r="125" spans="1:7" ht="13.8" x14ac:dyDescent="0.3">
      <c r="A125" s="141"/>
      <c r="B125" s="322" t="s">
        <v>458</v>
      </c>
      <c r="D125" s="30"/>
      <c r="E125" s="30"/>
      <c r="F125" s="54"/>
      <c r="G125" s="149"/>
    </row>
    <row r="126" spans="1:7" ht="13.8" x14ac:dyDescent="0.3">
      <c r="A126" s="141"/>
      <c r="B126" s="322" t="s">
        <v>459</v>
      </c>
      <c r="D126" s="328" t="s">
        <v>406</v>
      </c>
      <c r="E126" s="111">
        <f>E99</f>
        <v>6</v>
      </c>
      <c r="F126" s="110"/>
      <c r="G126" s="148">
        <f>F126*E126</f>
        <v>0</v>
      </c>
    </row>
    <row r="127" spans="1:7" ht="13.8" thickBot="1" x14ac:dyDescent="0.3">
      <c r="A127" s="151"/>
      <c r="B127" s="333"/>
      <c r="C127" s="24"/>
      <c r="D127" s="13"/>
      <c r="E127" s="13"/>
      <c r="F127" s="24"/>
      <c r="G127" s="159"/>
    </row>
    <row r="128" spans="1:7" ht="13.8" thickTop="1" x14ac:dyDescent="0.25">
      <c r="A128" s="131"/>
      <c r="B128" s="14"/>
      <c r="C128" s="27"/>
      <c r="D128" s="27"/>
      <c r="E128" s="27"/>
      <c r="F128" s="27"/>
      <c r="G128" s="132"/>
    </row>
    <row r="129" spans="1:7" ht="14.4" thickBot="1" x14ac:dyDescent="0.35">
      <c r="A129" s="133"/>
      <c r="B129" s="341" t="s">
        <v>405</v>
      </c>
      <c r="C129" s="24"/>
      <c r="D129" s="24"/>
      <c r="E129" s="24"/>
      <c r="F129" s="24"/>
      <c r="G129" s="135">
        <f>SUM(G71:G127)</f>
        <v>0</v>
      </c>
    </row>
    <row r="130" spans="1:7" ht="13.8" thickTop="1" x14ac:dyDescent="0.25">
      <c r="B130" s="21"/>
      <c r="C130" s="21"/>
    </row>
    <row r="132" spans="1:7" x14ac:dyDescent="0.25">
      <c r="A132" s="58"/>
      <c r="B132" s="17"/>
    </row>
    <row r="133" spans="1:7" x14ac:dyDescent="0.25">
      <c r="B133" s="17"/>
    </row>
    <row r="134" spans="1:7" x14ac:dyDescent="0.25">
      <c r="B134" s="17"/>
    </row>
    <row r="135" spans="1:7" x14ac:dyDescent="0.25">
      <c r="B135" s="17"/>
    </row>
    <row r="136" spans="1:7" x14ac:dyDescent="0.25">
      <c r="B136" s="17"/>
    </row>
  </sheetData>
  <mergeCells count="17">
    <mergeCell ref="B104:C104"/>
    <mergeCell ref="B23:C23"/>
    <mergeCell ref="B43:C43"/>
    <mergeCell ref="B44:C44"/>
    <mergeCell ref="B41:C41"/>
    <mergeCell ref="B42:C42"/>
    <mergeCell ref="B69:C69"/>
    <mergeCell ref="B84:C84"/>
    <mergeCell ref="B92:C92"/>
    <mergeCell ref="B103:C103"/>
    <mergeCell ref="B22:C22"/>
    <mergeCell ref="B24:C24"/>
    <mergeCell ref="B26:C26"/>
    <mergeCell ref="J10:P10"/>
    <mergeCell ref="A3:G3"/>
    <mergeCell ref="B4:C4"/>
    <mergeCell ref="B20:C20"/>
  </mergeCells>
  <pageMargins left="0.70866141732283472" right="0.70866141732283472" top="0.74803149606299213" bottom="0.74803149606299213" header="0.31496062992125984" footer="0.31496062992125984"/>
  <pageSetup paperSize="9" scale="83" orientation="portrait" useFirstPageNumber="1" r:id="rId1"/>
  <headerFooter scaleWithDoc="0">
    <oddFooter>&amp;L&amp;8Bill of Quantities&amp;C&amp;P - &amp;N</oddFooter>
  </headerFooter>
  <rowBreaks count="1" manualBreakCount="1">
    <brk id="68" max="6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17"/>
  <sheetViews>
    <sheetView view="pageBreakPreview" zoomScaleNormal="100" zoomScaleSheetLayoutView="100" zoomScalePageLayoutView="85" workbookViewId="0">
      <pane ySplit="4" topLeftCell="A96" activePane="bottomLeft" state="frozen"/>
      <selection pane="bottomLeft" activeCell="H18" sqref="H18:I116"/>
    </sheetView>
  </sheetViews>
  <sheetFormatPr defaultColWidth="9.109375" defaultRowHeight="13.2" x14ac:dyDescent="0.25"/>
  <cols>
    <col min="1" max="1" width="6.5546875" style="17" customWidth="1"/>
    <col min="2" max="2" width="9.5546875" style="17" customWidth="1"/>
    <col min="3" max="3" width="31" style="17" customWidth="1"/>
    <col min="4" max="4" width="6.88671875" style="17" customWidth="1"/>
    <col min="5" max="5" width="5.109375" style="17" customWidth="1"/>
    <col min="6" max="6" width="6.33203125" style="17" customWidth="1"/>
    <col min="7" max="7" width="11.21875" style="17" hidden="1" customWidth="1"/>
    <col min="8" max="8" width="11.5546875" style="17" customWidth="1"/>
    <col min="9" max="9" width="12" style="17" customWidth="1"/>
    <col min="10" max="10" width="21" style="17" customWidth="1"/>
    <col min="11" max="16384" width="9.109375" style="17"/>
  </cols>
  <sheetData>
    <row r="1" spans="1:10" ht="14.4" thickTop="1" x14ac:dyDescent="0.25">
      <c r="A1" s="136" t="s">
        <v>37</v>
      </c>
      <c r="B1" s="138"/>
      <c r="C1" s="138"/>
      <c r="D1" s="138"/>
      <c r="E1" s="138"/>
      <c r="F1" s="139"/>
      <c r="G1" s="139"/>
      <c r="H1" s="139"/>
      <c r="I1" s="139"/>
      <c r="J1" s="139"/>
    </row>
    <row r="2" spans="1:10" x14ac:dyDescent="0.25">
      <c r="A2" s="163"/>
    </row>
    <row r="3" spans="1:10" ht="12.75" customHeight="1" x14ac:dyDescent="0.25">
      <c r="A3" s="381" t="s">
        <v>563</v>
      </c>
      <c r="B3" s="382"/>
      <c r="C3" s="382"/>
      <c r="D3" s="382"/>
      <c r="E3" s="382"/>
      <c r="F3" s="382"/>
      <c r="G3" s="382"/>
      <c r="H3" s="383"/>
      <c r="I3" s="229"/>
      <c r="J3" s="229"/>
    </row>
    <row r="4" spans="1:10" ht="18.75" customHeight="1" thickBot="1" x14ac:dyDescent="0.35">
      <c r="A4" s="165" t="s">
        <v>31</v>
      </c>
      <c r="B4" s="395" t="s">
        <v>32</v>
      </c>
      <c r="C4" s="396"/>
      <c r="D4" s="97" t="s">
        <v>19</v>
      </c>
      <c r="E4" s="89" t="s">
        <v>33</v>
      </c>
      <c r="F4" s="89" t="s">
        <v>114</v>
      </c>
      <c r="G4" s="89"/>
      <c r="H4" s="89" t="s">
        <v>34</v>
      </c>
      <c r="I4" s="89" t="s">
        <v>158</v>
      </c>
      <c r="J4" s="166" t="s">
        <v>159</v>
      </c>
    </row>
    <row r="5" spans="1:10" ht="13.8" thickTop="1" x14ac:dyDescent="0.25">
      <c r="A5" s="167"/>
      <c r="D5" s="29"/>
      <c r="E5" s="29"/>
      <c r="H5" s="29"/>
      <c r="I5" s="29"/>
      <c r="J5" s="168"/>
    </row>
    <row r="6" spans="1:10" ht="13.8" x14ac:dyDescent="0.3">
      <c r="A6" s="167"/>
      <c r="B6" s="15" t="s">
        <v>141</v>
      </c>
      <c r="C6" s="15"/>
      <c r="D6" s="29"/>
      <c r="E6" s="29"/>
      <c r="H6" s="29"/>
      <c r="I6" s="29"/>
      <c r="J6" s="168"/>
    </row>
    <row r="7" spans="1:10" ht="13.8" x14ac:dyDescent="0.3">
      <c r="A7" s="167"/>
      <c r="B7" s="16"/>
      <c r="C7" s="16"/>
      <c r="D7" s="29"/>
      <c r="E7" s="29"/>
      <c r="H7" s="29"/>
      <c r="I7" s="29"/>
      <c r="J7" s="168"/>
    </row>
    <row r="8" spans="1:10" ht="13.8" x14ac:dyDescent="0.3">
      <c r="A8" s="167"/>
      <c r="B8" s="16" t="s">
        <v>492</v>
      </c>
      <c r="C8" s="16"/>
      <c r="D8" s="29"/>
      <c r="E8" s="29"/>
      <c r="H8" s="29"/>
      <c r="I8" s="29"/>
      <c r="J8" s="168"/>
    </row>
    <row r="9" spans="1:10" ht="13.8" x14ac:dyDescent="0.3">
      <c r="A9" s="167"/>
      <c r="B9" s="16" t="s">
        <v>171</v>
      </c>
      <c r="C9" s="16"/>
      <c r="D9" s="29"/>
      <c r="E9" s="29"/>
      <c r="H9" s="29"/>
      <c r="I9" s="29"/>
      <c r="J9" s="168"/>
    </row>
    <row r="10" spans="1:10" ht="13.8" x14ac:dyDescent="0.3">
      <c r="A10" s="167"/>
      <c r="B10" s="16" t="s">
        <v>172</v>
      </c>
      <c r="C10" s="23"/>
      <c r="D10" s="29"/>
      <c r="E10" s="29"/>
      <c r="H10" s="29"/>
      <c r="I10" s="29"/>
      <c r="J10" s="168"/>
    </row>
    <row r="11" spans="1:10" ht="13.8" x14ac:dyDescent="0.3">
      <c r="A11" s="167"/>
      <c r="B11" s="16" t="s">
        <v>173</v>
      </c>
      <c r="C11" s="23"/>
      <c r="D11" s="29"/>
      <c r="E11" s="29"/>
      <c r="H11" s="29"/>
      <c r="I11" s="29"/>
      <c r="J11" s="168"/>
    </row>
    <row r="12" spans="1:10" ht="13.8" x14ac:dyDescent="0.3">
      <c r="A12" s="167"/>
      <c r="B12" s="16" t="s">
        <v>174</v>
      </c>
      <c r="C12" s="23"/>
      <c r="D12" s="29"/>
      <c r="E12" s="29"/>
      <c r="H12" s="39"/>
      <c r="I12" s="29"/>
      <c r="J12" s="168"/>
    </row>
    <row r="13" spans="1:10" ht="13.8" x14ac:dyDescent="0.3">
      <c r="A13" s="167"/>
      <c r="B13" s="16" t="s">
        <v>175</v>
      </c>
      <c r="C13" s="23"/>
      <c r="D13" s="29"/>
      <c r="E13" s="39"/>
      <c r="F13" s="29"/>
      <c r="I13" s="29"/>
      <c r="J13" s="168"/>
    </row>
    <row r="14" spans="1:10" ht="13.8" x14ac:dyDescent="0.3">
      <c r="A14" s="167"/>
      <c r="B14" s="16" t="s">
        <v>176</v>
      </c>
      <c r="C14" s="23"/>
      <c r="D14" s="29"/>
      <c r="E14" s="39"/>
      <c r="F14" s="29"/>
      <c r="I14" s="29"/>
      <c r="J14" s="168"/>
    </row>
    <row r="15" spans="1:10" ht="13.8" x14ac:dyDescent="0.3">
      <c r="A15" s="167"/>
      <c r="B15" s="16" t="s">
        <v>177</v>
      </c>
      <c r="C15" s="23"/>
      <c r="D15" s="29"/>
      <c r="E15" s="39"/>
      <c r="F15" s="29"/>
      <c r="I15" s="29"/>
      <c r="J15" s="168"/>
    </row>
    <row r="16" spans="1:10" ht="13.8" x14ac:dyDescent="0.3">
      <c r="A16" s="167"/>
      <c r="B16" s="16" t="s">
        <v>479</v>
      </c>
      <c r="C16" s="23"/>
      <c r="D16" s="29"/>
      <c r="F16" s="29"/>
      <c r="I16" s="29"/>
      <c r="J16" s="168"/>
    </row>
    <row r="17" spans="1:10" ht="13.8" x14ac:dyDescent="0.3">
      <c r="A17" s="167"/>
      <c r="B17" s="397"/>
      <c r="C17" s="398"/>
      <c r="D17" s="30"/>
      <c r="E17" s="33"/>
      <c r="F17" s="30"/>
      <c r="G17" s="33"/>
      <c r="H17" s="55"/>
      <c r="I17" s="34"/>
      <c r="J17" s="168"/>
    </row>
    <row r="18" spans="1:10" ht="13.8" x14ac:dyDescent="0.3">
      <c r="A18" s="169">
        <v>2.1</v>
      </c>
      <c r="B18" s="397" t="s">
        <v>547</v>
      </c>
      <c r="C18" s="398"/>
      <c r="D18" s="30">
        <v>3021</v>
      </c>
      <c r="E18" s="113" t="s">
        <v>38</v>
      </c>
      <c r="F18" s="113">
        <v>1</v>
      </c>
      <c r="G18" s="113"/>
      <c r="H18" s="114"/>
      <c r="I18" s="114"/>
      <c r="J18" s="148">
        <f>(I18+H18)*F18</f>
        <v>0</v>
      </c>
    </row>
    <row r="19" spans="1:10" ht="13.8" x14ac:dyDescent="0.3">
      <c r="A19" s="167"/>
      <c r="D19" s="31"/>
      <c r="E19" s="23"/>
      <c r="F19" s="307"/>
      <c r="G19" s="307"/>
      <c r="H19" s="29"/>
      <c r="I19" s="29"/>
      <c r="J19" s="194"/>
    </row>
    <row r="20" spans="1:10" ht="13.8" x14ac:dyDescent="0.3">
      <c r="A20" s="169">
        <v>2.2000000000000002</v>
      </c>
      <c r="B20" s="397" t="s">
        <v>548</v>
      </c>
      <c r="C20" s="398"/>
      <c r="D20" s="30">
        <v>3021</v>
      </c>
      <c r="E20" s="113" t="s">
        <v>38</v>
      </c>
      <c r="F20" s="113">
        <v>0</v>
      </c>
      <c r="G20" s="113"/>
      <c r="H20" s="114"/>
      <c r="I20" s="114"/>
      <c r="J20" s="148">
        <f>(H20+I20)*F20</f>
        <v>0</v>
      </c>
    </row>
    <row r="21" spans="1:10" ht="13.8" x14ac:dyDescent="0.3">
      <c r="A21" s="167"/>
      <c r="D21" s="31"/>
      <c r="E21" s="23"/>
      <c r="F21" s="307"/>
      <c r="G21" s="307"/>
      <c r="H21" s="29"/>
      <c r="I21" s="29"/>
      <c r="J21" s="149"/>
    </row>
    <row r="22" spans="1:10" ht="13.8" x14ac:dyDescent="0.3">
      <c r="A22" s="169">
        <v>2.2999999999999998</v>
      </c>
      <c r="B22" s="397" t="s">
        <v>549</v>
      </c>
      <c r="C22" s="398"/>
      <c r="D22" s="30">
        <v>3021</v>
      </c>
      <c r="E22" s="113" t="s">
        <v>38</v>
      </c>
      <c r="F22" s="113">
        <v>1</v>
      </c>
      <c r="G22" s="113"/>
      <c r="H22" s="114"/>
      <c r="I22" s="114"/>
      <c r="J22" s="148">
        <f>(H22+I22)*F22</f>
        <v>0</v>
      </c>
    </row>
    <row r="23" spans="1:10" ht="13.8" x14ac:dyDescent="0.3">
      <c r="A23" s="167"/>
      <c r="D23" s="31"/>
      <c r="E23" s="23"/>
      <c r="F23" s="307"/>
      <c r="G23" s="307"/>
      <c r="H23" s="29"/>
      <c r="I23" s="29"/>
      <c r="J23" s="148"/>
    </row>
    <row r="24" spans="1:10" ht="13.8" x14ac:dyDescent="0.3">
      <c r="A24" s="169">
        <v>2.4</v>
      </c>
      <c r="B24" s="397" t="s">
        <v>550</v>
      </c>
      <c r="C24" s="398"/>
      <c r="D24" s="30">
        <v>3021</v>
      </c>
      <c r="E24" s="113" t="s">
        <v>38</v>
      </c>
      <c r="F24" s="113">
        <v>1</v>
      </c>
      <c r="G24" s="114">
        <v>112334.55</v>
      </c>
      <c r="H24" s="114"/>
      <c r="I24" s="114"/>
      <c r="J24" s="148">
        <f>(H24+I24)*F24</f>
        <v>0</v>
      </c>
    </row>
    <row r="25" spans="1:10" ht="13.8" x14ac:dyDescent="0.3">
      <c r="A25" s="169"/>
      <c r="B25" s="44"/>
      <c r="C25" s="44"/>
      <c r="D25" s="30"/>
      <c r="E25" s="113"/>
      <c r="F25" s="113"/>
      <c r="G25" s="113"/>
      <c r="H25" s="114"/>
      <c r="I25" s="114"/>
      <c r="J25" s="148"/>
    </row>
    <row r="26" spans="1:10" ht="13.8" x14ac:dyDescent="0.3">
      <c r="A26" s="167">
        <v>2.5</v>
      </c>
      <c r="B26" s="17" t="s">
        <v>499</v>
      </c>
      <c r="D26" s="30">
        <v>3021</v>
      </c>
      <c r="E26" s="113" t="s">
        <v>38</v>
      </c>
      <c r="F26" s="113">
        <v>1</v>
      </c>
      <c r="G26" s="113"/>
      <c r="H26" s="114"/>
      <c r="I26" s="114"/>
      <c r="J26" s="148">
        <f>(H26+I26)*F26</f>
        <v>0</v>
      </c>
    </row>
    <row r="27" spans="1:10" ht="13.8" x14ac:dyDescent="0.3">
      <c r="A27" s="167"/>
      <c r="B27" s="22" t="s">
        <v>40</v>
      </c>
      <c r="C27" s="15"/>
      <c r="D27" s="29"/>
      <c r="F27" s="39"/>
      <c r="G27" s="39"/>
      <c r="H27" s="29"/>
      <c r="I27" s="29"/>
      <c r="J27" s="149"/>
    </row>
    <row r="28" spans="1:10" ht="13.8" x14ac:dyDescent="0.3">
      <c r="A28" s="167"/>
      <c r="D28" s="29"/>
      <c r="F28" s="39"/>
      <c r="G28" s="39"/>
      <c r="H28" s="29"/>
      <c r="I28" s="29"/>
      <c r="J28" s="149"/>
    </row>
    <row r="29" spans="1:10" ht="13.8" x14ac:dyDescent="0.3">
      <c r="A29" s="167"/>
      <c r="B29" s="16" t="s">
        <v>160</v>
      </c>
      <c r="C29" s="16"/>
      <c r="D29" s="29"/>
      <c r="F29" s="39"/>
      <c r="G29" s="39"/>
      <c r="H29" s="29"/>
      <c r="I29" s="29"/>
      <c r="J29" s="149"/>
    </row>
    <row r="30" spans="1:10" ht="13.8" x14ac:dyDescent="0.3">
      <c r="A30" s="167"/>
      <c r="B30" s="16" t="s">
        <v>161</v>
      </c>
      <c r="C30" s="23"/>
      <c r="D30" s="29"/>
      <c r="F30" s="39"/>
      <c r="G30" s="39"/>
      <c r="H30" s="29"/>
      <c r="I30" s="29"/>
      <c r="J30" s="149"/>
    </row>
    <row r="31" spans="1:10" ht="13.8" x14ac:dyDescent="0.3">
      <c r="A31" s="167"/>
      <c r="B31" s="16" t="s">
        <v>162</v>
      </c>
      <c r="C31" s="16"/>
      <c r="D31" s="29"/>
      <c r="F31" s="39"/>
      <c r="G31" s="39"/>
      <c r="H31" s="29"/>
      <c r="I31" s="29"/>
      <c r="J31" s="149"/>
    </row>
    <row r="32" spans="1:10" ht="13.8" x14ac:dyDescent="0.3">
      <c r="A32" s="167"/>
      <c r="B32" s="16" t="s">
        <v>163</v>
      </c>
      <c r="C32" s="23"/>
      <c r="D32" s="29"/>
      <c r="E32" s="39"/>
      <c r="F32" s="39"/>
      <c r="G32" s="39"/>
      <c r="H32" s="29"/>
      <c r="I32" s="29"/>
      <c r="J32" s="149"/>
    </row>
    <row r="33" spans="1:10" ht="13.8" x14ac:dyDescent="0.3">
      <c r="A33" s="167"/>
      <c r="B33" s="16" t="s">
        <v>164</v>
      </c>
      <c r="C33" s="23"/>
      <c r="D33" s="29"/>
      <c r="E33" s="39"/>
      <c r="F33" s="39"/>
      <c r="G33" s="39"/>
      <c r="H33" s="29"/>
      <c r="I33" s="29"/>
      <c r="J33" s="149"/>
    </row>
    <row r="34" spans="1:10" ht="13.8" x14ac:dyDescent="0.3">
      <c r="A34" s="167"/>
      <c r="B34" s="16" t="s">
        <v>165</v>
      </c>
      <c r="C34" s="23"/>
      <c r="D34" s="29"/>
      <c r="E34" s="39"/>
      <c r="F34" s="39"/>
      <c r="G34" s="39"/>
      <c r="H34" s="29"/>
      <c r="I34" s="29"/>
      <c r="J34" s="149"/>
    </row>
    <row r="35" spans="1:10" ht="13.8" x14ac:dyDescent="0.3">
      <c r="A35" s="167"/>
      <c r="B35" s="16" t="s">
        <v>166</v>
      </c>
      <c r="C35" s="23"/>
      <c r="D35" s="29"/>
      <c r="E35" s="29"/>
      <c r="H35" s="29"/>
      <c r="I35" s="29"/>
      <c r="J35" s="149"/>
    </row>
    <row r="36" spans="1:10" ht="13.8" x14ac:dyDescent="0.3">
      <c r="A36" s="167"/>
      <c r="B36" s="16" t="s">
        <v>167</v>
      </c>
      <c r="C36" s="23"/>
      <c r="D36" s="29"/>
      <c r="E36" s="29"/>
      <c r="H36" s="29"/>
      <c r="I36" s="29"/>
      <c r="J36" s="149"/>
    </row>
    <row r="37" spans="1:10" ht="13.8" x14ac:dyDescent="0.3">
      <c r="A37" s="167"/>
      <c r="B37" s="16" t="s">
        <v>168</v>
      </c>
      <c r="C37" s="23"/>
      <c r="D37" s="29"/>
      <c r="E37" s="29"/>
      <c r="H37" s="29"/>
      <c r="I37" s="29"/>
      <c r="J37" s="149"/>
    </row>
    <row r="38" spans="1:10" ht="13.8" x14ac:dyDescent="0.3">
      <c r="A38" s="167"/>
      <c r="D38" s="29"/>
      <c r="E38" s="29"/>
      <c r="H38" s="29"/>
      <c r="I38" s="29"/>
      <c r="J38" s="149"/>
    </row>
    <row r="39" spans="1:10" ht="13.8" x14ac:dyDescent="0.3">
      <c r="A39" s="169">
        <v>2.6</v>
      </c>
      <c r="B39" s="397" t="s">
        <v>551</v>
      </c>
      <c r="C39" s="399"/>
      <c r="D39" s="29"/>
      <c r="E39" s="29"/>
      <c r="H39" s="29"/>
      <c r="I39" s="29"/>
      <c r="J39" s="149"/>
    </row>
    <row r="40" spans="1:10" ht="13.8" x14ac:dyDescent="0.3">
      <c r="A40" s="167"/>
      <c r="B40" s="397" t="s">
        <v>490</v>
      </c>
      <c r="C40" s="399"/>
      <c r="D40" s="30">
        <v>3100</v>
      </c>
      <c r="E40" s="111" t="s">
        <v>138</v>
      </c>
      <c r="F40" s="115">
        <v>3</v>
      </c>
      <c r="G40" s="114">
        <v>880</v>
      </c>
      <c r="H40" s="114"/>
      <c r="I40" s="114"/>
      <c r="J40" s="148">
        <f>(H40+I40)*F40</f>
        <v>0</v>
      </c>
    </row>
    <row r="41" spans="1:10" ht="13.8" x14ac:dyDescent="0.3">
      <c r="A41" s="167"/>
      <c r="D41" s="29"/>
      <c r="E41" s="29"/>
      <c r="H41" s="29"/>
      <c r="I41" s="29"/>
      <c r="J41" s="149"/>
    </row>
    <row r="42" spans="1:10" ht="13.8" x14ac:dyDescent="0.3">
      <c r="A42" s="169">
        <v>2.7</v>
      </c>
      <c r="B42" s="397" t="s">
        <v>551</v>
      </c>
      <c r="C42" s="399"/>
      <c r="D42" s="29"/>
      <c r="E42" s="29"/>
      <c r="H42" s="29"/>
      <c r="I42" s="29"/>
      <c r="J42" s="149"/>
    </row>
    <row r="43" spans="1:10" ht="13.8" x14ac:dyDescent="0.3">
      <c r="A43" s="167"/>
      <c r="B43" s="397" t="s">
        <v>491</v>
      </c>
      <c r="C43" s="399"/>
      <c r="D43" s="30">
        <v>3100</v>
      </c>
      <c r="E43" s="111" t="s">
        <v>138</v>
      </c>
      <c r="F43" s="115"/>
      <c r="G43" s="115"/>
      <c r="H43" s="114"/>
      <c r="I43" s="114"/>
      <c r="J43" s="148"/>
    </row>
    <row r="44" spans="1:10" ht="13.8" x14ac:dyDescent="0.3">
      <c r="A44" s="167"/>
      <c r="B44" s="22" t="s">
        <v>41</v>
      </c>
      <c r="C44" s="15"/>
      <c r="D44" s="29"/>
      <c r="E44" s="29"/>
      <c r="H44" s="29"/>
      <c r="I44" s="29"/>
      <c r="J44" s="149"/>
    </row>
    <row r="45" spans="1:10" ht="13.8" x14ac:dyDescent="0.3">
      <c r="A45" s="167"/>
      <c r="D45" s="29"/>
      <c r="E45" s="29"/>
      <c r="H45" s="29"/>
      <c r="I45" s="29"/>
      <c r="J45" s="149"/>
    </row>
    <row r="46" spans="1:10" ht="13.8" x14ac:dyDescent="0.3">
      <c r="A46" s="167"/>
      <c r="B46" s="16" t="s">
        <v>142</v>
      </c>
      <c r="C46" s="16"/>
      <c r="D46" s="29"/>
      <c r="E46" s="29"/>
      <c r="H46" s="29"/>
      <c r="I46" s="29"/>
      <c r="J46" s="149"/>
    </row>
    <row r="47" spans="1:10" ht="13.8" x14ac:dyDescent="0.3">
      <c r="A47" s="167"/>
      <c r="B47" s="16" t="s">
        <v>143</v>
      </c>
      <c r="C47" s="23"/>
      <c r="D47" s="29"/>
      <c r="E47" s="29"/>
      <c r="H47" s="29"/>
      <c r="I47" s="29"/>
      <c r="J47" s="149"/>
    </row>
    <row r="48" spans="1:10" ht="13.8" x14ac:dyDescent="0.3">
      <c r="A48" s="167"/>
      <c r="B48" s="16" t="s">
        <v>144</v>
      </c>
      <c r="C48" s="16"/>
      <c r="D48" s="29"/>
      <c r="E48" s="29"/>
      <c r="H48" s="29"/>
      <c r="I48" s="29"/>
      <c r="J48" s="149"/>
    </row>
    <row r="49" spans="1:10" ht="13.8" x14ac:dyDescent="0.3">
      <c r="A49" s="167"/>
      <c r="B49" s="16" t="s">
        <v>145</v>
      </c>
      <c r="C49" s="23"/>
      <c r="D49" s="29"/>
      <c r="E49" s="29"/>
      <c r="H49" s="29"/>
      <c r="I49" s="29"/>
      <c r="J49" s="149"/>
    </row>
    <row r="50" spans="1:10" ht="13.8" x14ac:dyDescent="0.3">
      <c r="A50" s="167"/>
      <c r="B50" s="16" t="s">
        <v>146</v>
      </c>
      <c r="C50" s="23"/>
      <c r="D50" s="29"/>
      <c r="E50" s="29"/>
      <c r="H50" s="29"/>
      <c r="I50" s="29"/>
      <c r="J50" s="149"/>
    </row>
    <row r="51" spans="1:10" ht="13.8" x14ac:dyDescent="0.3">
      <c r="A51" s="167"/>
      <c r="B51" s="16"/>
      <c r="C51" s="23"/>
      <c r="D51" s="29"/>
      <c r="E51" s="29"/>
      <c r="H51" s="29"/>
      <c r="I51" s="29"/>
      <c r="J51" s="149"/>
    </row>
    <row r="52" spans="1:10" ht="13.8" x14ac:dyDescent="0.3">
      <c r="A52" s="167"/>
      <c r="D52" s="30"/>
      <c r="E52" s="30"/>
      <c r="F52" s="33"/>
      <c r="G52" s="33"/>
      <c r="H52" s="34"/>
      <c r="I52" s="34"/>
      <c r="J52" s="149"/>
    </row>
    <row r="53" spans="1:10" ht="13.8" x14ac:dyDescent="0.3">
      <c r="A53" s="169">
        <v>2.9</v>
      </c>
      <c r="B53" s="17" t="s">
        <v>147</v>
      </c>
      <c r="D53" s="30">
        <v>1848</v>
      </c>
      <c r="E53" s="111" t="s">
        <v>38</v>
      </c>
      <c r="F53" s="115">
        <v>2</v>
      </c>
      <c r="G53" s="114">
        <v>465.77</v>
      </c>
      <c r="H53" s="114"/>
      <c r="I53" s="114"/>
      <c r="J53" s="148">
        <f>(H53+I53)*F53</f>
        <v>0</v>
      </c>
    </row>
    <row r="54" spans="1:10" ht="13.8" x14ac:dyDescent="0.3">
      <c r="A54" s="169"/>
      <c r="B54" s="17" t="s">
        <v>481</v>
      </c>
      <c r="D54" s="30">
        <v>3086</v>
      </c>
      <c r="E54" s="30"/>
      <c r="F54" s="33"/>
      <c r="G54" s="33"/>
      <c r="H54" s="34"/>
      <c r="I54" s="34"/>
      <c r="J54" s="194"/>
    </row>
    <row r="55" spans="1:10" ht="13.8" x14ac:dyDescent="0.3">
      <c r="A55" s="169"/>
      <c r="D55" s="30"/>
      <c r="E55" s="30"/>
      <c r="F55" s="33"/>
      <c r="G55" s="33"/>
      <c r="H55" s="34"/>
      <c r="I55" s="34"/>
      <c r="J55" s="149"/>
    </row>
    <row r="56" spans="1:10" ht="13.8" x14ac:dyDescent="0.3">
      <c r="A56" s="176">
        <v>2.1</v>
      </c>
      <c r="B56" s="17" t="s">
        <v>169</v>
      </c>
      <c r="D56" s="30"/>
      <c r="E56" s="30"/>
      <c r="F56" s="33"/>
      <c r="G56" s="33"/>
      <c r="H56" s="34"/>
      <c r="I56" s="34"/>
      <c r="J56" s="149"/>
    </row>
    <row r="57" spans="1:10" ht="13.8" x14ac:dyDescent="0.3">
      <c r="A57" s="169"/>
      <c r="B57" s="17" t="s">
        <v>447</v>
      </c>
      <c r="D57" s="30">
        <v>1849</v>
      </c>
      <c r="E57" s="111" t="s">
        <v>38</v>
      </c>
      <c r="F57" s="115">
        <v>0</v>
      </c>
      <c r="G57" s="115"/>
      <c r="H57" s="114"/>
      <c r="I57" s="114"/>
      <c r="J57" s="148">
        <f>(H57+I57)*F57</f>
        <v>0</v>
      </c>
    </row>
    <row r="58" spans="1:10" ht="13.8" x14ac:dyDescent="0.3">
      <c r="A58" s="169"/>
      <c r="D58" s="30"/>
      <c r="E58" s="30"/>
      <c r="F58" s="33"/>
      <c r="G58" s="33"/>
      <c r="H58" s="34"/>
      <c r="I58" s="34"/>
      <c r="J58" s="149"/>
    </row>
    <row r="59" spans="1:10" ht="13.8" x14ac:dyDescent="0.3">
      <c r="A59" s="167"/>
      <c r="D59" s="30"/>
      <c r="E59" s="30"/>
      <c r="F59" s="33"/>
      <c r="G59" s="33"/>
      <c r="H59" s="34"/>
      <c r="I59" s="34"/>
      <c r="J59" s="149"/>
    </row>
    <row r="60" spans="1:10" ht="13.8" x14ac:dyDescent="0.3">
      <c r="A60" s="169">
        <v>2.11</v>
      </c>
      <c r="B60" s="17" t="s">
        <v>170</v>
      </c>
      <c r="D60" s="30"/>
      <c r="E60" s="30"/>
      <c r="F60" s="33"/>
      <c r="G60" s="33"/>
      <c r="H60" s="34"/>
      <c r="I60" s="34"/>
      <c r="J60" s="149"/>
    </row>
    <row r="61" spans="1:10" ht="13.8" x14ac:dyDescent="0.3">
      <c r="A61" s="169"/>
      <c r="B61" s="17" t="s">
        <v>485</v>
      </c>
      <c r="D61" s="30">
        <v>1849</v>
      </c>
      <c r="E61" s="111" t="s">
        <v>38</v>
      </c>
      <c r="F61" s="115">
        <v>0</v>
      </c>
      <c r="G61" s="115"/>
      <c r="H61" s="114"/>
      <c r="I61" s="114"/>
      <c r="J61" s="148">
        <f>(H61+I61)*F61</f>
        <v>0</v>
      </c>
    </row>
    <row r="62" spans="1:10" ht="13.8" x14ac:dyDescent="0.3">
      <c r="A62" s="169"/>
      <c r="D62" s="30"/>
      <c r="E62" s="30"/>
      <c r="F62" s="33"/>
      <c r="G62" s="33"/>
      <c r="H62" s="34"/>
      <c r="I62" s="34"/>
      <c r="J62" s="149"/>
    </row>
    <row r="63" spans="1:10" ht="13.8" thickBot="1" x14ac:dyDescent="0.3">
      <c r="A63" s="170"/>
      <c r="B63" s="18"/>
      <c r="C63" s="18"/>
      <c r="D63" s="95"/>
      <c r="E63" s="95"/>
      <c r="F63" s="18"/>
      <c r="G63" s="18"/>
      <c r="H63" s="95"/>
      <c r="I63" s="95"/>
      <c r="J63" s="171"/>
    </row>
    <row r="64" spans="1:10" ht="13.8" thickTop="1" x14ac:dyDescent="0.25">
      <c r="A64" s="163"/>
      <c r="B64" s="39"/>
      <c r="I64" s="87"/>
      <c r="J64" s="153"/>
    </row>
    <row r="65" spans="1:10" x14ac:dyDescent="0.25">
      <c r="A65" s="172"/>
      <c r="B65" s="19" t="s">
        <v>39</v>
      </c>
      <c r="C65" s="90"/>
      <c r="D65" s="90"/>
      <c r="E65" s="90"/>
      <c r="F65" s="90"/>
      <c r="G65" s="90"/>
      <c r="H65" s="90"/>
      <c r="I65" s="91"/>
      <c r="J65" s="173">
        <f>SUM(J13:J62)</f>
        <v>0</v>
      </c>
    </row>
    <row r="66" spans="1:10" ht="20.25" customHeight="1" thickBot="1" x14ac:dyDescent="0.35">
      <c r="A66" s="165" t="s">
        <v>31</v>
      </c>
      <c r="B66" s="395" t="s">
        <v>32</v>
      </c>
      <c r="C66" s="396"/>
      <c r="D66" s="32" t="s">
        <v>19</v>
      </c>
      <c r="E66" s="89" t="s">
        <v>33</v>
      </c>
      <c r="F66" s="89" t="s">
        <v>114</v>
      </c>
      <c r="G66" s="89"/>
      <c r="H66" s="89"/>
      <c r="I66" s="89"/>
      <c r="J66" s="166"/>
    </row>
    <row r="67" spans="1:10" ht="18.75" customHeight="1" thickTop="1" x14ac:dyDescent="0.25">
      <c r="A67" s="167"/>
      <c r="B67" s="39"/>
      <c r="I67" s="87"/>
      <c r="J67" s="164"/>
    </row>
    <row r="68" spans="1:10" ht="13.8" x14ac:dyDescent="0.3">
      <c r="A68" s="167"/>
      <c r="B68" s="39" t="s">
        <v>36</v>
      </c>
      <c r="C68" s="23"/>
      <c r="I68" s="87"/>
      <c r="J68" s="174">
        <f>J65</f>
        <v>0</v>
      </c>
    </row>
    <row r="69" spans="1:10" ht="13.8" thickBot="1" x14ac:dyDescent="0.3">
      <c r="A69" s="170"/>
      <c r="B69" s="20"/>
      <c r="C69" s="26"/>
      <c r="D69" s="18"/>
      <c r="E69" s="18"/>
      <c r="F69" s="18"/>
      <c r="G69" s="18"/>
      <c r="H69" s="18"/>
      <c r="I69" s="96"/>
      <c r="J69" s="175"/>
    </row>
    <row r="70" spans="1:10" ht="13.8" thickTop="1" x14ac:dyDescent="0.25">
      <c r="A70" s="167"/>
      <c r="B70" s="21"/>
      <c r="C70" s="21"/>
      <c r="D70" s="29"/>
      <c r="E70" s="29"/>
      <c r="H70" s="29"/>
      <c r="I70" s="29"/>
      <c r="J70" s="168"/>
    </row>
    <row r="71" spans="1:10" x14ac:dyDescent="0.25">
      <c r="A71" s="167"/>
      <c r="B71" s="22" t="s">
        <v>42</v>
      </c>
      <c r="C71" s="46"/>
      <c r="D71" s="29"/>
      <c r="E71" s="29"/>
      <c r="H71" s="29"/>
      <c r="I71" s="29"/>
      <c r="J71" s="168"/>
    </row>
    <row r="72" spans="1:10" x14ac:dyDescent="0.25">
      <c r="A72" s="167"/>
      <c r="B72" s="21"/>
      <c r="D72" s="29"/>
      <c r="E72" s="29"/>
      <c r="H72" s="29"/>
      <c r="I72" s="29"/>
      <c r="J72" s="168"/>
    </row>
    <row r="73" spans="1:10" ht="13.8" x14ac:dyDescent="0.3">
      <c r="A73" s="167"/>
      <c r="B73" s="16" t="s">
        <v>148</v>
      </c>
      <c r="C73" s="23"/>
      <c r="D73" s="29"/>
      <c r="E73" s="29"/>
      <c r="H73" s="29"/>
      <c r="I73" s="29"/>
      <c r="J73" s="168"/>
    </row>
    <row r="74" spans="1:10" ht="13.8" x14ac:dyDescent="0.3">
      <c r="A74" s="167"/>
      <c r="B74" s="16" t="s">
        <v>149</v>
      </c>
      <c r="C74" s="23"/>
      <c r="D74" s="29"/>
      <c r="E74" s="29"/>
      <c r="H74" s="29"/>
      <c r="I74" s="29"/>
      <c r="J74" s="168"/>
    </row>
    <row r="75" spans="1:10" x14ac:dyDescent="0.25">
      <c r="A75" s="167"/>
      <c r="B75" s="21"/>
      <c r="D75" s="29"/>
      <c r="E75" s="29"/>
      <c r="H75" s="29"/>
      <c r="I75" s="29"/>
      <c r="J75" s="168"/>
    </row>
    <row r="76" spans="1:10" ht="13.8" x14ac:dyDescent="0.3">
      <c r="A76" s="176">
        <v>2.1</v>
      </c>
      <c r="B76" s="17" t="s">
        <v>64</v>
      </c>
      <c r="D76" s="30">
        <v>3088</v>
      </c>
      <c r="E76" s="111" t="s">
        <v>38</v>
      </c>
      <c r="F76" s="115">
        <v>3</v>
      </c>
      <c r="G76" s="114">
        <v>690</v>
      </c>
      <c r="H76" s="114"/>
      <c r="I76" s="114"/>
      <c r="J76" s="148">
        <f>(H76+I76)*F76</f>
        <v>0</v>
      </c>
    </row>
    <row r="77" spans="1:10" ht="13.8" x14ac:dyDescent="0.3">
      <c r="A77" s="167"/>
      <c r="B77" s="21"/>
      <c r="D77" s="29"/>
      <c r="E77" s="29"/>
      <c r="H77" s="29"/>
      <c r="I77" s="29"/>
      <c r="J77" s="149"/>
    </row>
    <row r="78" spans="1:10" ht="13.8" x14ac:dyDescent="0.3">
      <c r="A78" s="169"/>
      <c r="B78" s="16"/>
      <c r="C78" s="16"/>
      <c r="D78" s="31"/>
      <c r="E78" s="30"/>
      <c r="F78" s="33"/>
      <c r="G78" s="33"/>
      <c r="H78" s="34"/>
      <c r="I78" s="34"/>
      <c r="J78" s="149"/>
    </row>
    <row r="79" spans="1:10" ht="13.8" x14ac:dyDescent="0.3">
      <c r="A79" s="169"/>
      <c r="B79" s="397"/>
      <c r="C79" s="399"/>
      <c r="D79" s="31"/>
      <c r="E79" s="31"/>
      <c r="F79" s="23"/>
      <c r="G79" s="23"/>
      <c r="H79" s="29"/>
      <c r="I79" s="29"/>
      <c r="J79" s="149"/>
    </row>
    <row r="80" spans="1:10" ht="13.8" x14ac:dyDescent="0.3">
      <c r="A80" s="169"/>
      <c r="B80" s="22" t="s">
        <v>26</v>
      </c>
      <c r="C80" s="46"/>
      <c r="D80" s="30"/>
      <c r="E80" s="30"/>
      <c r="F80" s="33"/>
      <c r="G80" s="33"/>
      <c r="H80" s="34"/>
      <c r="I80" s="34"/>
      <c r="J80" s="149"/>
    </row>
    <row r="81" spans="1:10" ht="13.8" x14ac:dyDescent="0.3">
      <c r="A81" s="167"/>
      <c r="D81" s="29"/>
      <c r="E81" s="29"/>
      <c r="H81" s="29"/>
      <c r="I81" s="29"/>
      <c r="J81" s="149"/>
    </row>
    <row r="82" spans="1:10" ht="13.8" x14ac:dyDescent="0.3">
      <c r="A82" s="167"/>
      <c r="B82" s="16" t="s">
        <v>150</v>
      </c>
      <c r="C82" s="16"/>
      <c r="D82" s="29"/>
      <c r="E82" s="29"/>
      <c r="H82" s="29"/>
      <c r="I82" s="29"/>
      <c r="J82" s="149"/>
    </row>
    <row r="83" spans="1:10" ht="13.8" x14ac:dyDescent="0.3">
      <c r="A83" s="167"/>
      <c r="B83" s="16" t="s">
        <v>417</v>
      </c>
      <c r="D83" s="29"/>
      <c r="E83" s="29"/>
      <c r="H83" s="29"/>
      <c r="I83" s="29"/>
      <c r="J83" s="149"/>
    </row>
    <row r="84" spans="1:10" ht="13.8" x14ac:dyDescent="0.3">
      <c r="A84" s="167"/>
      <c r="B84" s="16" t="s">
        <v>151</v>
      </c>
      <c r="C84" s="21"/>
      <c r="D84" s="29"/>
      <c r="E84" s="29"/>
      <c r="H84" s="29"/>
      <c r="I84" s="29"/>
      <c r="J84" s="149"/>
    </row>
    <row r="85" spans="1:10" ht="13.8" x14ac:dyDescent="0.3">
      <c r="A85" s="167"/>
      <c r="B85" s="16" t="s">
        <v>152</v>
      </c>
      <c r="D85" s="29"/>
      <c r="E85" s="29"/>
      <c r="H85" s="29"/>
      <c r="I85" s="29"/>
      <c r="J85" s="149"/>
    </row>
    <row r="86" spans="1:10" ht="13.8" x14ac:dyDescent="0.3">
      <c r="A86" s="167"/>
      <c r="B86" s="16" t="s">
        <v>153</v>
      </c>
      <c r="C86" s="21"/>
      <c r="D86" s="29"/>
      <c r="E86" s="29"/>
      <c r="H86" s="29"/>
      <c r="I86" s="29"/>
      <c r="J86" s="149"/>
    </row>
    <row r="87" spans="1:10" ht="13.8" x14ac:dyDescent="0.3">
      <c r="A87" s="167"/>
      <c r="B87" s="16" t="s">
        <v>154</v>
      </c>
      <c r="D87" s="29"/>
      <c r="E87" s="29"/>
      <c r="H87" s="29"/>
      <c r="I87" s="29"/>
      <c r="J87" s="149"/>
    </row>
    <row r="88" spans="1:10" ht="13.8" x14ac:dyDescent="0.3">
      <c r="A88" s="167"/>
      <c r="B88" s="16" t="s">
        <v>155</v>
      </c>
      <c r="D88" s="29"/>
      <c r="E88" s="29"/>
      <c r="H88" s="29"/>
      <c r="I88" s="29"/>
      <c r="J88" s="149"/>
    </row>
    <row r="89" spans="1:10" ht="13.8" x14ac:dyDescent="0.3">
      <c r="A89" s="167"/>
      <c r="B89" s="16" t="s">
        <v>156</v>
      </c>
      <c r="C89" s="23"/>
      <c r="D89" s="29"/>
      <c r="E89" s="29"/>
      <c r="H89" s="29"/>
      <c r="I89" s="29"/>
      <c r="J89" s="149"/>
    </row>
    <row r="90" spans="1:10" ht="13.8" x14ac:dyDescent="0.3">
      <c r="A90" s="167"/>
      <c r="B90" s="16" t="s">
        <v>157</v>
      </c>
      <c r="D90" s="29"/>
      <c r="E90" s="29"/>
      <c r="H90" s="29"/>
      <c r="I90" s="29"/>
      <c r="J90" s="149"/>
    </row>
    <row r="91" spans="1:10" ht="13.8" x14ac:dyDescent="0.3">
      <c r="A91" s="167"/>
      <c r="B91" s="21"/>
      <c r="D91" s="29"/>
      <c r="E91" s="29"/>
      <c r="H91" s="29"/>
      <c r="I91" s="29"/>
      <c r="J91" s="149"/>
    </row>
    <row r="92" spans="1:10" ht="13.8" x14ac:dyDescent="0.3">
      <c r="A92" s="169">
        <v>2.11</v>
      </c>
      <c r="B92" s="17" t="s">
        <v>43</v>
      </c>
      <c r="D92" s="30">
        <v>1860</v>
      </c>
      <c r="E92" s="111" t="s">
        <v>38</v>
      </c>
      <c r="F92" s="115">
        <v>3</v>
      </c>
      <c r="G92" s="114">
        <v>2775.88</v>
      </c>
      <c r="H92" s="114"/>
      <c r="I92" s="114"/>
      <c r="J92" s="148">
        <f>(H92+I92)*F92</f>
        <v>0</v>
      </c>
    </row>
    <row r="93" spans="1:10" ht="13.8" x14ac:dyDescent="0.3">
      <c r="A93" s="169"/>
      <c r="B93" s="21"/>
      <c r="D93" s="29"/>
      <c r="E93" s="29"/>
      <c r="H93" s="29"/>
      <c r="I93" s="29"/>
      <c r="J93" s="149"/>
    </row>
    <row r="94" spans="1:10" x14ac:dyDescent="0.25">
      <c r="A94" s="167"/>
      <c r="D94" s="29"/>
      <c r="E94" s="29"/>
      <c r="H94" s="29"/>
      <c r="I94" s="29"/>
      <c r="J94" s="168"/>
    </row>
    <row r="95" spans="1:10" x14ac:dyDescent="0.25">
      <c r="A95" s="167"/>
      <c r="B95" s="21"/>
      <c r="C95" s="21"/>
      <c r="D95" s="29"/>
      <c r="E95" s="29"/>
      <c r="H95" s="29"/>
      <c r="I95" s="29"/>
      <c r="J95" s="168"/>
    </row>
    <row r="96" spans="1:10" x14ac:dyDescent="0.25">
      <c r="A96" s="167"/>
      <c r="B96" s="21"/>
      <c r="D96" s="29"/>
      <c r="E96" s="29"/>
      <c r="H96" s="29"/>
      <c r="I96" s="29"/>
      <c r="J96" s="168"/>
    </row>
    <row r="97" spans="1:10" x14ac:dyDescent="0.25">
      <c r="A97" s="167"/>
      <c r="B97" s="21"/>
      <c r="C97" s="21"/>
      <c r="D97" s="29"/>
      <c r="E97" s="29"/>
      <c r="H97" s="29"/>
      <c r="I97" s="29"/>
      <c r="J97" s="168"/>
    </row>
    <row r="98" spans="1:10" x14ac:dyDescent="0.25">
      <c r="A98" s="167"/>
      <c r="B98" s="21"/>
      <c r="D98" s="29"/>
      <c r="E98" s="29"/>
      <c r="H98" s="29"/>
      <c r="I98" s="29"/>
      <c r="J98" s="168"/>
    </row>
    <row r="99" spans="1:10" x14ac:dyDescent="0.25">
      <c r="A99" s="167"/>
      <c r="B99" s="21"/>
      <c r="D99" s="29"/>
      <c r="E99" s="29"/>
      <c r="H99" s="29"/>
      <c r="I99" s="29"/>
      <c r="J99" s="168"/>
    </row>
    <row r="100" spans="1:10" x14ac:dyDescent="0.25">
      <c r="A100" s="167"/>
      <c r="D100" s="29"/>
      <c r="E100" s="29"/>
      <c r="H100" s="29"/>
      <c r="I100" s="29"/>
      <c r="J100" s="168"/>
    </row>
    <row r="101" spans="1:10" ht="13.8" x14ac:dyDescent="0.3">
      <c r="A101" s="169"/>
      <c r="D101" s="30"/>
      <c r="E101" s="30"/>
      <c r="F101" s="33"/>
      <c r="G101" s="33"/>
      <c r="H101" s="34"/>
      <c r="I101" s="34"/>
      <c r="J101" s="149"/>
    </row>
    <row r="102" spans="1:10" ht="13.8" x14ac:dyDescent="0.3">
      <c r="A102" s="167"/>
      <c r="D102" s="30"/>
      <c r="E102" s="30"/>
      <c r="F102" s="33"/>
      <c r="G102" s="33"/>
      <c r="H102" s="34"/>
      <c r="I102" s="34"/>
      <c r="J102" s="149"/>
    </row>
    <row r="103" spans="1:10" ht="13.8" x14ac:dyDescent="0.3">
      <c r="A103" s="169"/>
      <c r="D103" s="30"/>
      <c r="E103" s="30"/>
      <c r="F103" s="33"/>
      <c r="G103" s="33"/>
      <c r="H103" s="34"/>
      <c r="I103" s="34"/>
      <c r="J103" s="149"/>
    </row>
    <row r="104" spans="1:10" ht="13.8" x14ac:dyDescent="0.3">
      <c r="A104" s="169"/>
      <c r="D104" s="30"/>
      <c r="E104" s="30"/>
      <c r="F104" s="33"/>
      <c r="G104" s="33"/>
      <c r="H104" s="34"/>
      <c r="I104" s="34"/>
      <c r="J104" s="149"/>
    </row>
    <row r="105" spans="1:10" ht="13.8" x14ac:dyDescent="0.3">
      <c r="A105" s="169"/>
      <c r="D105" s="30"/>
      <c r="E105" s="30"/>
      <c r="F105" s="33"/>
      <c r="G105" s="33"/>
      <c r="H105" s="34"/>
      <c r="I105" s="34"/>
      <c r="J105" s="149"/>
    </row>
    <row r="106" spans="1:10" ht="13.8" x14ac:dyDescent="0.3">
      <c r="A106" s="169"/>
      <c r="D106" s="30"/>
      <c r="E106" s="30"/>
      <c r="F106" s="33"/>
      <c r="G106" s="33"/>
      <c r="H106" s="34"/>
      <c r="I106" s="34"/>
      <c r="J106" s="149"/>
    </row>
    <row r="107" spans="1:10" x14ac:dyDescent="0.25">
      <c r="A107" s="169"/>
      <c r="D107" s="29"/>
      <c r="E107" s="29"/>
      <c r="H107" s="29"/>
      <c r="I107" s="29"/>
      <c r="J107" s="168"/>
    </row>
    <row r="108" spans="1:10" x14ac:dyDescent="0.25">
      <c r="A108" s="169"/>
      <c r="D108" s="29"/>
      <c r="E108" s="29"/>
      <c r="H108" s="29"/>
      <c r="I108" s="29"/>
      <c r="J108" s="168"/>
    </row>
    <row r="109" spans="1:10" x14ac:dyDescent="0.25">
      <c r="A109" s="169"/>
      <c r="D109" s="29"/>
      <c r="E109" s="29"/>
      <c r="H109" s="29"/>
      <c r="I109" s="29"/>
      <c r="J109" s="168"/>
    </row>
    <row r="110" spans="1:10" x14ac:dyDescent="0.25">
      <c r="A110" s="169"/>
      <c r="D110" s="29"/>
      <c r="E110" s="29"/>
      <c r="H110" s="29"/>
      <c r="I110" s="29"/>
      <c r="J110" s="168"/>
    </row>
    <row r="111" spans="1:10" ht="13.8" x14ac:dyDescent="0.3">
      <c r="A111" s="169"/>
      <c r="D111" s="30"/>
      <c r="E111" s="30"/>
      <c r="F111" s="33"/>
      <c r="G111" s="33"/>
      <c r="H111" s="34"/>
      <c r="I111" s="34"/>
      <c r="J111" s="149"/>
    </row>
    <row r="112" spans="1:10" ht="13.8" x14ac:dyDescent="0.3">
      <c r="A112" s="167"/>
      <c r="D112" s="30"/>
      <c r="E112" s="30"/>
      <c r="F112" s="33"/>
      <c r="G112" s="33"/>
      <c r="H112" s="34"/>
      <c r="I112" s="34"/>
      <c r="J112" s="149"/>
    </row>
    <row r="113" spans="1:10" ht="13.8" x14ac:dyDescent="0.3">
      <c r="A113" s="167"/>
      <c r="D113" s="30"/>
      <c r="E113" s="30"/>
      <c r="F113" s="33"/>
      <c r="G113" s="33"/>
      <c r="H113" s="34"/>
      <c r="I113" s="34"/>
      <c r="J113" s="149"/>
    </row>
    <row r="114" spans="1:10" x14ac:dyDescent="0.25">
      <c r="A114" s="167"/>
      <c r="D114" s="29"/>
      <c r="E114" s="29"/>
      <c r="H114" s="29"/>
      <c r="I114" s="29"/>
      <c r="J114" s="168"/>
    </row>
    <row r="115" spans="1:10" x14ac:dyDescent="0.25">
      <c r="A115" s="177"/>
      <c r="B115" s="127"/>
      <c r="C115" s="128"/>
      <c r="D115" s="128"/>
      <c r="E115" s="128"/>
      <c r="F115" s="128"/>
      <c r="G115" s="128"/>
      <c r="H115" s="128"/>
      <c r="I115" s="129"/>
      <c r="J115" s="178"/>
    </row>
    <row r="116" spans="1:10" ht="19.5" customHeight="1" thickBot="1" x14ac:dyDescent="0.3">
      <c r="A116" s="179"/>
      <c r="B116" s="134" t="s">
        <v>364</v>
      </c>
      <c r="C116" s="18"/>
      <c r="D116" s="18"/>
      <c r="E116" s="18"/>
      <c r="F116" s="18"/>
      <c r="G116" s="18"/>
      <c r="H116" s="180"/>
      <c r="I116" s="180"/>
      <c r="J116" s="180">
        <f>SUM(J68:J113)</f>
        <v>0</v>
      </c>
    </row>
    <row r="117" spans="1:10" ht="13.8" thickTop="1" x14ac:dyDescent="0.25"/>
  </sheetData>
  <mergeCells count="13">
    <mergeCell ref="B39:C39"/>
    <mergeCell ref="B40:C40"/>
    <mergeCell ref="B66:C66"/>
    <mergeCell ref="B79:C79"/>
    <mergeCell ref="B24:C24"/>
    <mergeCell ref="B42:C42"/>
    <mergeCell ref="B43:C43"/>
    <mergeCell ref="A3:H3"/>
    <mergeCell ref="B4:C4"/>
    <mergeCell ref="B18:C18"/>
    <mergeCell ref="B20:C20"/>
    <mergeCell ref="B22:C22"/>
    <mergeCell ref="B17:C17"/>
  </mergeCells>
  <pageMargins left="0.70866141732283472" right="0.70866141732283472" top="0.74803149606299213" bottom="0.74803149606299213" header="0.31496062992125984" footer="0.31496062992125984"/>
  <pageSetup paperSize="9" scale="77" firstPageNumber="3" orientation="portrait" useFirstPageNumber="1" r:id="rId1"/>
  <headerFooter scaleWithDoc="0" alignWithMargins="0">
    <oddFooter>&amp;L&amp;8Bill of Quantities&amp;C&amp;P - &amp;N</oddFooter>
  </headerFooter>
  <rowBreaks count="1" manualBreakCount="1">
    <brk id="65" max="8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S253"/>
  <sheetViews>
    <sheetView view="pageBreakPreview" topLeftCell="A211" zoomScaleNormal="100" zoomScaleSheetLayoutView="100" zoomScalePageLayoutView="70" workbookViewId="0">
      <selection activeCell="H221" sqref="H221:I221"/>
    </sheetView>
  </sheetViews>
  <sheetFormatPr defaultRowHeight="13.2" x14ac:dyDescent="0.25"/>
  <cols>
    <col min="1" max="1" width="5.44140625" style="58" customWidth="1"/>
    <col min="3" max="3" width="29.44140625" customWidth="1"/>
    <col min="4" max="4" width="7.44140625" customWidth="1"/>
    <col min="5" max="5" width="6.44140625" customWidth="1"/>
    <col min="6" max="6" width="6.44140625" style="58" customWidth="1"/>
    <col min="7" max="7" width="11.21875" style="58" hidden="1" customWidth="1"/>
    <col min="8" max="8" width="11" style="275" customWidth="1"/>
    <col min="9" max="9" width="10.33203125" style="275" customWidth="1"/>
    <col min="10" max="10" width="13.33203125" style="275" bestFit="1" customWidth="1"/>
    <col min="16" max="16" width="28.109375" customWidth="1"/>
  </cols>
  <sheetData>
    <row r="1" spans="1:10" ht="14.4" thickTop="1" x14ac:dyDescent="0.25">
      <c r="A1" s="310" t="s">
        <v>44</v>
      </c>
      <c r="B1" s="311"/>
      <c r="C1" s="138"/>
      <c r="D1" s="138"/>
      <c r="E1" s="138"/>
      <c r="F1" s="268"/>
      <c r="G1" s="268"/>
      <c r="H1" s="273"/>
      <c r="I1" s="273"/>
      <c r="J1" s="274"/>
    </row>
    <row r="2" spans="1:10" x14ac:dyDescent="0.25">
      <c r="A2" s="150"/>
      <c r="J2" s="276"/>
    </row>
    <row r="3" spans="1:10" ht="12.75" customHeight="1" x14ac:dyDescent="0.25">
      <c r="A3" s="381" t="s">
        <v>564</v>
      </c>
      <c r="B3" s="382"/>
      <c r="C3" s="382"/>
      <c r="D3" s="382"/>
      <c r="E3" s="382"/>
      <c r="F3" s="382"/>
      <c r="G3" s="382"/>
      <c r="H3" s="383"/>
      <c r="I3" s="277"/>
      <c r="J3" s="277"/>
    </row>
    <row r="4" spans="1:10" ht="17.25" customHeight="1" thickBot="1" x14ac:dyDescent="0.35">
      <c r="A4" s="165" t="s">
        <v>31</v>
      </c>
      <c r="B4" s="395" t="s">
        <v>32</v>
      </c>
      <c r="C4" s="396"/>
      <c r="D4" s="32" t="s">
        <v>19</v>
      </c>
      <c r="E4" s="89" t="s">
        <v>33</v>
      </c>
      <c r="F4" s="89" t="s">
        <v>114</v>
      </c>
      <c r="G4" s="89"/>
      <c r="H4" s="278" t="s">
        <v>34</v>
      </c>
      <c r="I4" s="278" t="s">
        <v>158</v>
      </c>
      <c r="J4" s="279" t="s">
        <v>159</v>
      </c>
    </row>
    <row r="5" spans="1:10" ht="13.8" thickTop="1" x14ac:dyDescent="0.25">
      <c r="A5" s="145"/>
      <c r="D5" s="12"/>
      <c r="E5" s="12"/>
      <c r="H5" s="280"/>
      <c r="I5" s="280"/>
      <c r="J5" s="281"/>
    </row>
    <row r="6" spans="1:10" ht="13.8" x14ac:dyDescent="0.3">
      <c r="A6" s="145"/>
      <c r="B6" s="22" t="s">
        <v>189</v>
      </c>
      <c r="C6" s="15"/>
      <c r="D6" s="12"/>
      <c r="E6" s="12"/>
      <c r="H6" s="280"/>
      <c r="I6" s="280"/>
      <c r="J6" s="281"/>
    </row>
    <row r="7" spans="1:10" ht="13.8" x14ac:dyDescent="0.3">
      <c r="A7" s="145"/>
      <c r="B7" s="16"/>
      <c r="C7" s="16"/>
      <c r="D7" s="29"/>
      <c r="E7" s="12"/>
      <c r="H7" s="280"/>
      <c r="I7" s="280"/>
      <c r="J7" s="281"/>
    </row>
    <row r="8" spans="1:10" ht="13.8" x14ac:dyDescent="0.3">
      <c r="A8" s="145"/>
      <c r="B8" s="16" t="s">
        <v>178</v>
      </c>
      <c r="C8" s="16"/>
      <c r="D8" s="12"/>
      <c r="E8" s="12"/>
      <c r="H8" s="280"/>
      <c r="I8" s="280"/>
      <c r="J8" s="281"/>
    </row>
    <row r="9" spans="1:10" ht="13.8" x14ac:dyDescent="0.3">
      <c r="A9" s="145"/>
      <c r="B9" s="16" t="s">
        <v>179</v>
      </c>
      <c r="C9" s="23"/>
      <c r="D9" s="12"/>
      <c r="E9" s="12"/>
      <c r="H9" s="280"/>
      <c r="I9" s="280"/>
      <c r="J9" s="281"/>
    </row>
    <row r="10" spans="1:10" ht="13.8" x14ac:dyDescent="0.3">
      <c r="A10" s="145"/>
      <c r="B10" s="16" t="s">
        <v>180</v>
      </c>
      <c r="C10" s="23"/>
      <c r="D10" s="12"/>
      <c r="E10" s="12"/>
      <c r="H10" s="280"/>
      <c r="I10" s="280"/>
      <c r="J10" s="281"/>
    </row>
    <row r="11" spans="1:10" ht="13.8" x14ac:dyDescent="0.3">
      <c r="A11" s="145"/>
      <c r="B11" s="16" t="s">
        <v>181</v>
      </c>
      <c r="C11" s="23"/>
      <c r="D11" s="12"/>
      <c r="E11" s="12"/>
      <c r="H11" s="280"/>
      <c r="I11" s="280"/>
      <c r="J11" s="281"/>
    </row>
    <row r="12" spans="1:10" ht="13.8" x14ac:dyDescent="0.3">
      <c r="A12" s="145"/>
      <c r="B12" s="16" t="s">
        <v>182</v>
      </c>
      <c r="C12" s="23"/>
      <c r="D12" s="12"/>
      <c r="E12" s="12"/>
      <c r="H12" s="280"/>
      <c r="I12" s="280"/>
      <c r="J12" s="281"/>
    </row>
    <row r="13" spans="1:10" ht="13.8" x14ac:dyDescent="0.3">
      <c r="A13" s="145"/>
      <c r="B13" s="16" t="s">
        <v>183</v>
      </c>
      <c r="C13" s="23"/>
      <c r="D13" s="12"/>
      <c r="E13" s="12"/>
      <c r="H13" s="280"/>
      <c r="I13" s="280"/>
      <c r="J13" s="281"/>
    </row>
    <row r="14" spans="1:10" ht="13.8" x14ac:dyDescent="0.3">
      <c r="A14" s="145"/>
      <c r="B14" s="16"/>
      <c r="C14" s="23"/>
      <c r="D14" s="12"/>
      <c r="E14" s="12"/>
      <c r="H14" s="280"/>
      <c r="I14" s="280"/>
      <c r="J14" s="281"/>
    </row>
    <row r="15" spans="1:10" x14ac:dyDescent="0.25">
      <c r="A15" s="145"/>
      <c r="B15" s="17" t="s">
        <v>184</v>
      </c>
      <c r="C15" s="17"/>
      <c r="D15" s="12"/>
      <c r="E15" s="12"/>
      <c r="H15" s="280"/>
      <c r="I15" s="280"/>
      <c r="J15" s="281"/>
    </row>
    <row r="16" spans="1:10" x14ac:dyDescent="0.25">
      <c r="A16" s="145"/>
      <c r="B16" s="17" t="s">
        <v>185</v>
      </c>
      <c r="D16" s="12"/>
      <c r="E16" s="12"/>
      <c r="H16" s="280"/>
      <c r="I16" s="280"/>
      <c r="J16" s="281"/>
    </row>
    <row r="17" spans="1:10" ht="13.8" x14ac:dyDescent="0.3">
      <c r="A17" s="145"/>
      <c r="B17" s="39" t="s">
        <v>186</v>
      </c>
      <c r="C17" s="35"/>
      <c r="D17" s="30"/>
      <c r="E17" s="30"/>
      <c r="F17" s="33"/>
      <c r="G17" s="33"/>
      <c r="H17" s="282"/>
      <c r="I17" s="282"/>
      <c r="J17" s="283"/>
    </row>
    <row r="18" spans="1:10" ht="13.8" x14ac:dyDescent="0.3">
      <c r="A18" s="145"/>
      <c r="B18" s="17" t="s">
        <v>187</v>
      </c>
      <c r="D18" s="31"/>
      <c r="E18" s="31"/>
      <c r="F18" s="33"/>
      <c r="G18" s="33"/>
      <c r="H18" s="280"/>
      <c r="I18" s="280"/>
      <c r="J18" s="283"/>
    </row>
    <row r="19" spans="1:10" ht="13.8" x14ac:dyDescent="0.3">
      <c r="A19" s="145"/>
      <c r="B19" s="397" t="s">
        <v>188</v>
      </c>
      <c r="C19" s="385"/>
      <c r="D19" s="30"/>
      <c r="E19" s="30"/>
      <c r="F19" s="33"/>
      <c r="G19" s="33"/>
      <c r="H19" s="282"/>
      <c r="I19" s="282"/>
      <c r="J19" s="283"/>
    </row>
    <row r="20" spans="1:10" ht="13.8" x14ac:dyDescent="0.3">
      <c r="A20" s="145"/>
      <c r="D20" s="31"/>
      <c r="E20" s="31"/>
      <c r="F20" s="33"/>
      <c r="G20" s="33"/>
      <c r="H20" s="280"/>
      <c r="I20" s="284"/>
      <c r="J20" s="283"/>
    </row>
    <row r="21" spans="1:10" ht="13.8" x14ac:dyDescent="0.3">
      <c r="A21" s="182" t="s">
        <v>3</v>
      </c>
      <c r="B21" s="403" t="s">
        <v>139</v>
      </c>
      <c r="C21" s="404"/>
      <c r="D21" s="30">
        <v>3136</v>
      </c>
      <c r="E21" s="111" t="s">
        <v>45</v>
      </c>
      <c r="F21" s="122">
        <v>6000</v>
      </c>
      <c r="G21" s="114">
        <v>13</v>
      </c>
      <c r="H21" s="114"/>
      <c r="I21" s="250"/>
      <c r="J21" s="285">
        <f>(I21+H21)*F21</f>
        <v>0</v>
      </c>
    </row>
    <row r="22" spans="1:10" ht="13.8" x14ac:dyDescent="0.3">
      <c r="A22" s="145"/>
      <c r="B22" s="323" t="s">
        <v>565</v>
      </c>
      <c r="D22" s="31"/>
      <c r="E22" s="31"/>
      <c r="F22" s="33"/>
      <c r="G22" s="33"/>
      <c r="H22" s="284"/>
      <c r="I22" s="284"/>
      <c r="J22" s="285"/>
    </row>
    <row r="23" spans="1:10" ht="13.8" x14ac:dyDescent="0.3">
      <c r="A23" s="145"/>
      <c r="B23" s="22" t="s">
        <v>0</v>
      </c>
      <c r="C23" s="15"/>
      <c r="D23" s="31"/>
      <c r="E23" s="31"/>
      <c r="F23" s="33"/>
      <c r="G23" s="33"/>
      <c r="H23" s="284"/>
      <c r="I23" s="284"/>
      <c r="J23" s="285"/>
    </row>
    <row r="24" spans="1:10" ht="13.8" x14ac:dyDescent="0.3">
      <c r="A24" s="145"/>
      <c r="B24" s="17"/>
      <c r="D24" s="30"/>
      <c r="E24" s="30"/>
      <c r="F24" s="33"/>
      <c r="G24" s="33"/>
      <c r="H24" s="282"/>
      <c r="I24" s="282"/>
      <c r="J24" s="285"/>
    </row>
    <row r="25" spans="1:10" ht="13.8" x14ac:dyDescent="0.3">
      <c r="A25" s="145"/>
      <c r="B25" t="s">
        <v>190</v>
      </c>
      <c r="D25" s="12"/>
      <c r="E25" s="12"/>
      <c r="H25" s="284"/>
      <c r="I25" s="284"/>
      <c r="J25" s="285"/>
    </row>
    <row r="26" spans="1:10" ht="13.8" x14ac:dyDescent="0.3">
      <c r="A26" s="145"/>
      <c r="B26" s="17" t="s">
        <v>191</v>
      </c>
      <c r="C26" s="17"/>
      <c r="D26" s="12"/>
      <c r="E26" s="12"/>
      <c r="H26" s="284"/>
      <c r="I26" s="284"/>
      <c r="J26" s="285"/>
    </row>
    <row r="27" spans="1:10" ht="13.8" x14ac:dyDescent="0.3">
      <c r="A27" s="145"/>
      <c r="B27" s="17" t="s">
        <v>192</v>
      </c>
      <c r="D27" s="12"/>
      <c r="E27" s="12"/>
      <c r="H27" s="284"/>
      <c r="I27" s="284"/>
      <c r="J27" s="285"/>
    </row>
    <row r="28" spans="1:10" ht="13.8" x14ac:dyDescent="0.3">
      <c r="A28" s="145"/>
      <c r="B28" s="17" t="s">
        <v>205</v>
      </c>
      <c r="C28" s="16"/>
      <c r="D28" s="12"/>
      <c r="E28" s="12"/>
      <c r="H28" s="284"/>
      <c r="I28" s="284"/>
      <c r="J28" s="285"/>
    </row>
    <row r="29" spans="1:10" ht="13.8" x14ac:dyDescent="0.3">
      <c r="A29" s="145"/>
      <c r="B29" s="17" t="s">
        <v>193</v>
      </c>
      <c r="C29" s="23"/>
      <c r="D29" s="12"/>
      <c r="E29" s="12"/>
      <c r="H29" s="284"/>
      <c r="I29" s="284"/>
      <c r="J29" s="285"/>
    </row>
    <row r="30" spans="1:10" ht="13.8" x14ac:dyDescent="0.3">
      <c r="A30" s="145"/>
      <c r="B30" s="17" t="s">
        <v>194</v>
      </c>
      <c r="C30" s="16"/>
      <c r="D30" s="12"/>
      <c r="E30" s="12"/>
      <c r="H30" s="284"/>
      <c r="I30" s="284"/>
      <c r="J30" s="285"/>
    </row>
    <row r="31" spans="1:10" ht="13.8" x14ac:dyDescent="0.3">
      <c r="A31" s="145"/>
      <c r="B31" s="17" t="s">
        <v>195</v>
      </c>
      <c r="C31" s="16"/>
      <c r="D31" s="12"/>
      <c r="E31" s="12"/>
      <c r="H31" s="284"/>
      <c r="I31" s="284"/>
      <c r="J31" s="285"/>
    </row>
    <row r="32" spans="1:10" ht="13.8" x14ac:dyDescent="0.3">
      <c r="A32" s="145"/>
      <c r="B32" s="17" t="s">
        <v>196</v>
      </c>
      <c r="C32" s="23"/>
      <c r="D32" s="12"/>
      <c r="E32" s="12"/>
      <c r="H32" s="284"/>
      <c r="I32" s="284"/>
      <c r="J32" s="285"/>
    </row>
    <row r="33" spans="1:10" ht="13.8" x14ac:dyDescent="0.3">
      <c r="A33" s="145"/>
      <c r="B33" s="17" t="s">
        <v>204</v>
      </c>
      <c r="C33" s="23"/>
      <c r="D33" s="12"/>
      <c r="E33" s="12"/>
      <c r="H33" s="284"/>
      <c r="I33" s="284"/>
      <c r="J33" s="285"/>
    </row>
    <row r="34" spans="1:10" ht="13.8" x14ac:dyDescent="0.3">
      <c r="A34" s="145"/>
      <c r="B34" s="17" t="s">
        <v>197</v>
      </c>
      <c r="C34" s="23"/>
      <c r="D34" s="12"/>
      <c r="E34" s="12"/>
      <c r="H34" s="284"/>
      <c r="I34" s="284"/>
      <c r="J34" s="285"/>
    </row>
    <row r="35" spans="1:10" ht="13.8" x14ac:dyDescent="0.3">
      <c r="A35" s="145"/>
      <c r="B35" s="17" t="s">
        <v>198</v>
      </c>
      <c r="C35" s="23"/>
      <c r="D35" s="12"/>
      <c r="E35" s="12"/>
      <c r="H35" s="284"/>
      <c r="I35" s="284"/>
      <c r="J35" s="285"/>
    </row>
    <row r="36" spans="1:10" ht="13.8" x14ac:dyDescent="0.3">
      <c r="A36" s="145"/>
      <c r="B36" s="17" t="s">
        <v>203</v>
      </c>
      <c r="C36" s="23"/>
      <c r="D36" s="12"/>
      <c r="E36" s="12"/>
      <c r="H36" s="284"/>
      <c r="I36" s="284"/>
      <c r="J36" s="285"/>
    </row>
    <row r="37" spans="1:10" ht="13.8" x14ac:dyDescent="0.3">
      <c r="A37" s="145"/>
      <c r="B37" s="17" t="s">
        <v>199</v>
      </c>
      <c r="D37" s="12"/>
      <c r="E37" s="12"/>
      <c r="H37" s="284"/>
      <c r="I37" s="284"/>
      <c r="J37" s="285"/>
    </row>
    <row r="38" spans="1:10" ht="13.8" x14ac:dyDescent="0.3">
      <c r="A38" s="145"/>
      <c r="B38" s="397" t="s">
        <v>206</v>
      </c>
      <c r="C38" s="385"/>
      <c r="D38" s="12"/>
      <c r="E38" s="12"/>
      <c r="H38" s="284"/>
      <c r="I38" s="284"/>
      <c r="J38" s="285"/>
    </row>
    <row r="39" spans="1:10" ht="13.8" x14ac:dyDescent="0.3">
      <c r="A39" s="145"/>
      <c r="B39" s="397" t="s">
        <v>200</v>
      </c>
      <c r="C39" s="385"/>
      <c r="D39" s="30"/>
      <c r="E39" s="30"/>
      <c r="F39" s="33"/>
      <c r="G39" s="33"/>
      <c r="H39" s="282"/>
      <c r="I39" s="282"/>
      <c r="J39" s="285"/>
    </row>
    <row r="40" spans="1:10" ht="13.8" x14ac:dyDescent="0.3">
      <c r="A40" s="145"/>
      <c r="B40" s="397" t="s">
        <v>201</v>
      </c>
      <c r="C40" s="385"/>
      <c r="D40" s="12"/>
      <c r="E40" s="12"/>
      <c r="H40" s="284"/>
      <c r="I40" s="284"/>
      <c r="J40" s="285"/>
    </row>
    <row r="41" spans="1:10" ht="13.8" x14ac:dyDescent="0.3">
      <c r="A41" s="169" t="s">
        <v>46</v>
      </c>
      <c r="B41" s="397" t="s">
        <v>202</v>
      </c>
      <c r="C41" s="385"/>
      <c r="D41" s="12"/>
      <c r="E41" s="12"/>
      <c r="H41" s="284"/>
      <c r="I41" s="284"/>
      <c r="J41" s="285"/>
    </row>
    <row r="42" spans="1:10" ht="13.8" x14ac:dyDescent="0.3">
      <c r="A42" s="145"/>
      <c r="D42" s="12"/>
      <c r="E42" s="12"/>
      <c r="H42" s="284"/>
      <c r="I42" s="284"/>
      <c r="J42" s="285"/>
    </row>
    <row r="43" spans="1:10" ht="13.8" x14ac:dyDescent="0.3">
      <c r="A43" s="145"/>
      <c r="B43" s="17" t="s">
        <v>211</v>
      </c>
      <c r="C43" s="17"/>
      <c r="D43" s="12"/>
      <c r="E43" s="12"/>
      <c r="H43" s="284"/>
      <c r="I43" s="284"/>
      <c r="J43" s="285"/>
    </row>
    <row r="44" spans="1:10" ht="13.8" x14ac:dyDescent="0.3">
      <c r="A44" s="145"/>
      <c r="B44" s="17" t="s">
        <v>207</v>
      </c>
      <c r="C44" s="23"/>
      <c r="D44" s="12"/>
      <c r="E44" s="12"/>
      <c r="H44" s="284"/>
      <c r="I44" s="284"/>
      <c r="J44" s="285"/>
    </row>
    <row r="45" spans="1:10" ht="13.8" x14ac:dyDescent="0.3">
      <c r="A45" s="145"/>
      <c r="B45" s="17" t="s">
        <v>208</v>
      </c>
      <c r="C45" s="16"/>
      <c r="D45" s="12"/>
      <c r="E45" s="12"/>
      <c r="H45" s="284"/>
      <c r="I45" s="284"/>
      <c r="J45" s="285"/>
    </row>
    <row r="46" spans="1:10" ht="13.8" x14ac:dyDescent="0.3">
      <c r="A46" s="145"/>
      <c r="B46" s="17" t="s">
        <v>414</v>
      </c>
      <c r="C46" s="23"/>
      <c r="D46" s="12"/>
      <c r="E46" s="12"/>
      <c r="H46" s="284"/>
      <c r="I46" s="284"/>
      <c r="J46" s="285"/>
    </row>
    <row r="47" spans="1:10" ht="13.8" x14ac:dyDescent="0.3">
      <c r="A47" s="145"/>
      <c r="B47" s="17" t="s">
        <v>413</v>
      </c>
      <c r="C47" s="23"/>
      <c r="D47" s="12"/>
      <c r="E47" s="12"/>
      <c r="H47" s="284"/>
      <c r="I47" s="284"/>
      <c r="J47" s="285"/>
    </row>
    <row r="48" spans="1:10" ht="13.8" x14ac:dyDescent="0.3">
      <c r="A48" s="145"/>
      <c r="B48" s="16"/>
      <c r="C48" s="23"/>
      <c r="D48" s="12"/>
      <c r="E48" s="12"/>
      <c r="H48" s="284"/>
      <c r="I48" s="284"/>
      <c r="J48" s="285"/>
    </row>
    <row r="49" spans="1:10" ht="13.8" x14ac:dyDescent="0.3">
      <c r="A49" s="145"/>
      <c r="B49" s="17" t="s">
        <v>212</v>
      </c>
      <c r="C49" s="17"/>
      <c r="D49" s="30"/>
      <c r="E49" s="30"/>
      <c r="F49" s="33"/>
      <c r="G49" s="33"/>
      <c r="H49" s="282"/>
      <c r="I49" s="282"/>
      <c r="J49" s="285"/>
    </row>
    <row r="50" spans="1:10" ht="13.8" x14ac:dyDescent="0.3">
      <c r="A50" s="145"/>
      <c r="B50" s="17" t="s">
        <v>213</v>
      </c>
      <c r="D50" s="30"/>
      <c r="E50" s="30"/>
      <c r="F50" s="33"/>
      <c r="G50" s="33"/>
      <c r="H50" s="282"/>
      <c r="I50" s="282"/>
      <c r="J50" s="285"/>
    </row>
    <row r="51" spans="1:10" ht="13.8" x14ac:dyDescent="0.3">
      <c r="A51" s="145"/>
      <c r="B51" s="17" t="s">
        <v>420</v>
      </c>
      <c r="C51" s="17"/>
      <c r="D51" s="30"/>
      <c r="E51" s="30"/>
      <c r="F51" s="33"/>
      <c r="G51" s="33"/>
      <c r="H51" s="282"/>
      <c r="I51" s="282"/>
      <c r="J51" s="285"/>
    </row>
    <row r="52" spans="1:10" ht="13.8" x14ac:dyDescent="0.3">
      <c r="A52" s="145"/>
      <c r="B52" s="17" t="s">
        <v>418</v>
      </c>
      <c r="C52" s="17"/>
      <c r="D52" s="30"/>
      <c r="E52" s="30"/>
      <c r="F52" s="33"/>
      <c r="G52" s="33"/>
      <c r="H52" s="282"/>
      <c r="I52" s="282"/>
      <c r="J52" s="285"/>
    </row>
    <row r="53" spans="1:10" ht="13.8" x14ac:dyDescent="0.3">
      <c r="A53" s="145"/>
      <c r="B53" s="17" t="s">
        <v>419</v>
      </c>
      <c r="D53" s="30"/>
      <c r="E53" s="30"/>
      <c r="F53" s="33"/>
      <c r="G53" s="33"/>
      <c r="H53" s="282"/>
      <c r="I53" s="282"/>
      <c r="J53" s="285"/>
    </row>
    <row r="54" spans="1:10" ht="13.8" x14ac:dyDescent="0.3">
      <c r="A54" s="145"/>
      <c r="B54" s="17"/>
      <c r="D54" s="30"/>
      <c r="E54" s="30"/>
      <c r="F54" s="33"/>
      <c r="G54" s="33"/>
      <c r="H54" s="282"/>
      <c r="I54" s="282"/>
      <c r="J54" s="285"/>
    </row>
    <row r="55" spans="1:10" ht="13.8" x14ac:dyDescent="0.3">
      <c r="A55" s="183" t="s">
        <v>86</v>
      </c>
      <c r="B55" s="397" t="s">
        <v>422</v>
      </c>
      <c r="C55" s="385"/>
      <c r="D55" s="30"/>
      <c r="E55" s="30"/>
      <c r="F55" s="33"/>
      <c r="G55" s="33"/>
      <c r="H55" s="282"/>
      <c r="I55" s="282"/>
      <c r="J55" s="285"/>
    </row>
    <row r="56" spans="1:10" ht="13.8" x14ac:dyDescent="0.3">
      <c r="A56" s="145"/>
      <c r="B56" s="397" t="s">
        <v>421</v>
      </c>
      <c r="C56" s="385"/>
      <c r="D56" s="30" t="s">
        <v>8</v>
      </c>
      <c r="E56" s="111" t="s">
        <v>38</v>
      </c>
      <c r="F56" s="115"/>
      <c r="G56" s="115"/>
      <c r="H56" s="250"/>
      <c r="I56" s="250"/>
      <c r="J56" s="285">
        <f>(I56+H56)*F56</f>
        <v>0</v>
      </c>
    </row>
    <row r="57" spans="1:10" ht="13.8" x14ac:dyDescent="0.3">
      <c r="A57" s="145"/>
      <c r="D57" s="30"/>
      <c r="E57" s="30"/>
      <c r="F57" s="33"/>
      <c r="G57" s="33"/>
      <c r="H57" s="282"/>
      <c r="I57" s="282"/>
      <c r="J57" s="283"/>
    </row>
    <row r="58" spans="1:10" ht="13.8" x14ac:dyDescent="0.3">
      <c r="A58" s="183" t="s">
        <v>90</v>
      </c>
      <c r="B58" s="397" t="s">
        <v>219</v>
      </c>
      <c r="C58" s="385"/>
      <c r="D58" s="30"/>
      <c r="E58" s="30"/>
      <c r="F58" s="33"/>
      <c r="G58" s="33"/>
      <c r="H58" s="282"/>
      <c r="I58" s="282"/>
      <c r="J58" s="283"/>
    </row>
    <row r="59" spans="1:10" ht="13.8" x14ac:dyDescent="0.3">
      <c r="A59" s="145"/>
      <c r="B59" s="397" t="s">
        <v>421</v>
      </c>
      <c r="C59" s="385"/>
      <c r="D59" s="30" t="s">
        <v>8</v>
      </c>
      <c r="E59" s="111" t="s">
        <v>38</v>
      </c>
      <c r="F59" s="115"/>
      <c r="G59" s="115"/>
      <c r="H59" s="250"/>
      <c r="I59" s="250"/>
      <c r="J59" s="285">
        <f>(I59+H59)*F59</f>
        <v>0</v>
      </c>
    </row>
    <row r="60" spans="1:10" ht="13.8" x14ac:dyDescent="0.3">
      <c r="A60" s="145"/>
      <c r="D60" s="30"/>
      <c r="E60" s="30"/>
      <c r="F60" s="33"/>
      <c r="G60" s="33"/>
      <c r="H60" s="282"/>
      <c r="I60" s="282"/>
      <c r="J60" s="283"/>
    </row>
    <row r="61" spans="1:10" ht="13.8" x14ac:dyDescent="0.3">
      <c r="A61" s="183" t="s">
        <v>88</v>
      </c>
      <c r="B61" s="397" t="s">
        <v>424</v>
      </c>
      <c r="C61" s="385"/>
      <c r="D61" s="30"/>
      <c r="E61" s="30"/>
      <c r="F61" s="33"/>
      <c r="G61" s="33"/>
      <c r="H61" s="282"/>
      <c r="I61" s="282"/>
      <c r="J61" s="283"/>
    </row>
    <row r="62" spans="1:10" ht="13.8" x14ac:dyDescent="0.3">
      <c r="A62" s="145"/>
      <c r="B62" s="397" t="s">
        <v>423</v>
      </c>
      <c r="C62" s="385"/>
      <c r="D62" s="30">
        <v>1343</v>
      </c>
      <c r="E62" s="111" t="s">
        <v>38</v>
      </c>
      <c r="F62" s="115"/>
      <c r="G62" s="115"/>
      <c r="H62" s="250"/>
      <c r="I62" s="250"/>
      <c r="J62" s="285">
        <f>(I62+H62)*F62</f>
        <v>0</v>
      </c>
    </row>
    <row r="63" spans="1:10" ht="13.8" x14ac:dyDescent="0.3">
      <c r="A63" s="145"/>
      <c r="D63" s="30"/>
      <c r="E63" s="111"/>
      <c r="F63" s="115"/>
      <c r="G63" s="115"/>
      <c r="H63" s="250"/>
      <c r="I63" s="250"/>
      <c r="J63" s="285"/>
    </row>
    <row r="64" spans="1:10" ht="13.8" x14ac:dyDescent="0.3">
      <c r="A64" s="183" t="s">
        <v>80</v>
      </c>
      <c r="B64" s="17" t="s">
        <v>214</v>
      </c>
      <c r="C64" s="17" t="s">
        <v>214</v>
      </c>
      <c r="D64" s="30"/>
      <c r="E64" s="30"/>
      <c r="F64" s="33"/>
      <c r="G64" s="33"/>
      <c r="H64" s="282"/>
      <c r="I64" s="282"/>
      <c r="J64" s="283"/>
    </row>
    <row r="65" spans="1:10" ht="13.8" x14ac:dyDescent="0.3">
      <c r="A65" s="145"/>
      <c r="B65" s="17" t="s">
        <v>215</v>
      </c>
      <c r="C65" s="17" t="s">
        <v>215</v>
      </c>
      <c r="D65" s="30">
        <v>1343</v>
      </c>
      <c r="E65" s="111" t="s">
        <v>38</v>
      </c>
      <c r="F65" s="115"/>
      <c r="G65" s="115"/>
      <c r="H65" s="250"/>
      <c r="I65" s="250"/>
      <c r="J65" s="285">
        <f>(I65+H65)*F65</f>
        <v>0</v>
      </c>
    </row>
    <row r="66" spans="1:10" ht="13.8" thickBot="1" x14ac:dyDescent="0.3">
      <c r="A66" s="262"/>
      <c r="B66" s="18"/>
      <c r="C66" s="24"/>
      <c r="D66" s="13"/>
      <c r="E66" s="13"/>
      <c r="F66" s="269"/>
      <c r="G66" s="269"/>
      <c r="H66" s="286"/>
      <c r="I66" s="286"/>
      <c r="J66" s="287"/>
    </row>
    <row r="67" spans="1:10" ht="13.8" thickTop="1" x14ac:dyDescent="0.25">
      <c r="A67" s="150"/>
      <c r="B67" s="17"/>
      <c r="I67" s="288"/>
      <c r="J67" s="281"/>
    </row>
    <row r="68" spans="1:10" x14ac:dyDescent="0.25">
      <c r="A68" s="263"/>
      <c r="B68" s="19" t="s">
        <v>39</v>
      </c>
      <c r="C68" s="25"/>
      <c r="D68" s="25"/>
      <c r="E68" s="25"/>
      <c r="F68" s="270"/>
      <c r="G68" s="270"/>
      <c r="H68" s="289"/>
      <c r="I68" s="290"/>
      <c r="J68" s="291">
        <f>SUM(J17:J66)</f>
        <v>0</v>
      </c>
    </row>
    <row r="69" spans="1:10" ht="20.25" customHeight="1" thickBot="1" x14ac:dyDescent="0.35">
      <c r="A69" s="165" t="s">
        <v>31</v>
      </c>
      <c r="B69" s="395" t="s">
        <v>32</v>
      </c>
      <c r="C69" s="396"/>
      <c r="D69" s="32" t="s">
        <v>19</v>
      </c>
      <c r="E69" s="89" t="s">
        <v>33</v>
      </c>
      <c r="F69" s="89" t="s">
        <v>114</v>
      </c>
      <c r="G69" s="89"/>
      <c r="H69" s="278"/>
      <c r="I69" s="278"/>
      <c r="J69" s="279"/>
    </row>
    <row r="70" spans="1:10" ht="12.75" customHeight="1" thickTop="1" x14ac:dyDescent="0.25">
      <c r="A70" s="145"/>
      <c r="B70" s="11"/>
      <c r="I70" s="288"/>
      <c r="J70" s="276"/>
    </row>
    <row r="71" spans="1:10" x14ac:dyDescent="0.25">
      <c r="A71" s="145"/>
      <c r="B71" s="39" t="s">
        <v>36</v>
      </c>
      <c r="C71" s="17"/>
      <c r="I71" s="288"/>
      <c r="J71" s="292">
        <f>J68</f>
        <v>0</v>
      </c>
    </row>
    <row r="72" spans="1:10" ht="13.8" thickBot="1" x14ac:dyDescent="0.3">
      <c r="A72" s="262"/>
      <c r="B72" s="20"/>
      <c r="C72" s="26"/>
      <c r="D72" s="18"/>
      <c r="E72" s="24"/>
      <c r="F72" s="269"/>
      <c r="G72" s="269"/>
      <c r="H72" s="293"/>
      <c r="I72" s="294"/>
      <c r="J72" s="295"/>
    </row>
    <row r="73" spans="1:10" ht="13.8" thickTop="1" x14ac:dyDescent="0.25">
      <c r="A73" s="145"/>
      <c r="B73" s="21"/>
      <c r="C73" s="21"/>
      <c r="D73" s="12"/>
      <c r="E73" s="12"/>
      <c r="H73" s="280"/>
      <c r="I73" s="280"/>
      <c r="J73" s="281"/>
    </row>
    <row r="74" spans="1:10" x14ac:dyDescent="0.25">
      <c r="A74" s="183" t="s">
        <v>5</v>
      </c>
      <c r="B74" s="17" t="s">
        <v>214</v>
      </c>
      <c r="C74" s="21"/>
      <c r="D74" s="12"/>
      <c r="E74" s="12"/>
      <c r="H74" s="280"/>
      <c r="I74" s="280"/>
      <c r="J74" s="281"/>
    </row>
    <row r="75" spans="1:10" ht="13.8" x14ac:dyDescent="0.3">
      <c r="A75" s="145"/>
      <c r="B75" s="17" t="s">
        <v>215</v>
      </c>
      <c r="C75" s="23"/>
      <c r="D75" s="30">
        <v>1344</v>
      </c>
      <c r="E75" s="111" t="s">
        <v>38</v>
      </c>
      <c r="F75" s="115"/>
      <c r="G75" s="115"/>
      <c r="H75" s="250"/>
      <c r="I75" s="250"/>
      <c r="J75" s="285"/>
    </row>
    <row r="76" spans="1:10" ht="13.8" x14ac:dyDescent="0.3">
      <c r="A76" s="145"/>
      <c r="B76" s="16"/>
      <c r="C76" s="23"/>
      <c r="D76" s="12"/>
      <c r="E76" s="12"/>
      <c r="H76" s="284"/>
      <c r="I76" s="284"/>
      <c r="J76" s="296"/>
    </row>
    <row r="77" spans="1:10" ht="13.8" x14ac:dyDescent="0.3">
      <c r="A77" s="183" t="s">
        <v>91</v>
      </c>
      <c r="B77" s="17" t="s">
        <v>214</v>
      </c>
      <c r="C77" s="21"/>
      <c r="D77" s="12"/>
      <c r="E77" s="12"/>
      <c r="H77" s="284"/>
      <c r="I77" s="284"/>
      <c r="J77" s="283"/>
    </row>
    <row r="78" spans="1:10" ht="13.8" x14ac:dyDescent="0.3">
      <c r="A78" s="145"/>
      <c r="B78" s="17" t="s">
        <v>216</v>
      </c>
      <c r="C78" s="23"/>
      <c r="D78" s="30">
        <v>1344</v>
      </c>
      <c r="E78" s="111" t="s">
        <v>38</v>
      </c>
      <c r="F78" s="115"/>
      <c r="G78" s="115"/>
      <c r="H78" s="250"/>
      <c r="I78" s="250"/>
      <c r="J78" s="285"/>
    </row>
    <row r="79" spans="1:10" ht="13.8" x14ac:dyDescent="0.3">
      <c r="A79" s="145"/>
      <c r="B79" s="21"/>
      <c r="D79" s="12"/>
      <c r="E79" s="12"/>
      <c r="H79" s="284"/>
      <c r="I79" s="284"/>
      <c r="J79" s="283"/>
    </row>
    <row r="80" spans="1:10" ht="13.8" x14ac:dyDescent="0.3">
      <c r="A80" s="145">
        <v>3.8</v>
      </c>
      <c r="B80" s="397" t="s">
        <v>66</v>
      </c>
      <c r="C80" s="399"/>
      <c r="D80" s="30">
        <v>1346</v>
      </c>
      <c r="E80" s="111" t="s">
        <v>38</v>
      </c>
      <c r="F80" s="115"/>
      <c r="G80" s="115"/>
      <c r="H80" s="250"/>
      <c r="I80" s="250"/>
      <c r="J80" s="285">
        <f>(I80+H80)*F80</f>
        <v>0</v>
      </c>
    </row>
    <row r="81" spans="1:10" ht="13.8" x14ac:dyDescent="0.3">
      <c r="A81" s="145"/>
      <c r="B81" s="21"/>
      <c r="D81" s="12"/>
      <c r="E81" s="12"/>
      <c r="H81" s="284"/>
      <c r="I81" s="284"/>
      <c r="J81" s="285"/>
    </row>
    <row r="82" spans="1:10" ht="13.8" x14ac:dyDescent="0.3">
      <c r="A82" s="145">
        <v>3.9</v>
      </c>
      <c r="B82" s="407" t="s">
        <v>87</v>
      </c>
      <c r="C82" s="408"/>
      <c r="D82" s="30">
        <v>1346</v>
      </c>
      <c r="E82" s="111" t="s">
        <v>38</v>
      </c>
      <c r="F82" s="115"/>
      <c r="G82" s="115"/>
      <c r="H82" s="250"/>
      <c r="I82" s="250"/>
      <c r="J82" s="285">
        <f>(I82+H82)*F82</f>
        <v>0</v>
      </c>
    </row>
    <row r="83" spans="1:10" ht="13.8" x14ac:dyDescent="0.3">
      <c r="A83" s="145"/>
      <c r="B83" s="16"/>
      <c r="C83" s="23"/>
      <c r="D83" s="12"/>
      <c r="E83" s="12"/>
      <c r="H83" s="297"/>
      <c r="I83" s="284"/>
      <c r="J83" s="296"/>
    </row>
    <row r="84" spans="1:10" ht="13.8" x14ac:dyDescent="0.3">
      <c r="A84" s="145"/>
      <c r="B84" s="409" t="s">
        <v>425</v>
      </c>
      <c r="C84" s="410"/>
      <c r="D84" s="30"/>
      <c r="E84" s="30"/>
      <c r="F84" s="33"/>
      <c r="G84" s="33"/>
      <c r="H84" s="298"/>
      <c r="I84" s="282"/>
      <c r="J84" s="283"/>
    </row>
    <row r="85" spans="1:10" ht="13.8" x14ac:dyDescent="0.3">
      <c r="A85" s="145"/>
      <c r="B85" s="16"/>
      <c r="C85" s="23"/>
      <c r="D85" s="31"/>
      <c r="E85" s="31"/>
      <c r="F85" s="33"/>
      <c r="G85" s="33"/>
      <c r="H85" s="297"/>
      <c r="I85" s="284"/>
      <c r="J85" s="283"/>
    </row>
    <row r="86" spans="1:10" ht="13.8" x14ac:dyDescent="0.3">
      <c r="A86" s="160">
        <v>3.1</v>
      </c>
      <c r="B86" s="397" t="s">
        <v>422</v>
      </c>
      <c r="C86" s="399"/>
      <c r="D86" s="30"/>
      <c r="E86" s="30"/>
      <c r="F86" s="33"/>
      <c r="G86" s="33"/>
      <c r="H86" s="298"/>
      <c r="I86" s="282"/>
      <c r="J86" s="283"/>
    </row>
    <row r="87" spans="1:10" ht="13.8" x14ac:dyDescent="0.3">
      <c r="A87" s="160"/>
      <c r="B87" s="397" t="s">
        <v>421</v>
      </c>
      <c r="C87" s="385"/>
      <c r="D87" s="30" t="s">
        <v>29</v>
      </c>
      <c r="E87" s="111" t="s">
        <v>38</v>
      </c>
      <c r="F87" s="115">
        <v>10</v>
      </c>
      <c r="G87" s="114">
        <v>3374.95</v>
      </c>
      <c r="H87" s="114"/>
      <c r="I87" s="250"/>
      <c r="J87" s="285">
        <f>(I87+H87)*F87</f>
        <v>0</v>
      </c>
    </row>
    <row r="88" spans="1:10" ht="13.8" x14ac:dyDescent="0.3">
      <c r="A88" s="160"/>
      <c r="B88" s="16"/>
      <c r="C88" s="16"/>
      <c r="D88" s="30"/>
      <c r="E88" s="30"/>
      <c r="F88" s="33"/>
      <c r="G88" s="33"/>
      <c r="H88" s="282"/>
      <c r="I88" s="282"/>
      <c r="J88" s="283"/>
    </row>
    <row r="89" spans="1:10" ht="13.8" x14ac:dyDescent="0.3">
      <c r="A89" s="160">
        <v>3.11</v>
      </c>
      <c r="B89" s="397" t="s">
        <v>422</v>
      </c>
      <c r="C89" s="399"/>
      <c r="D89" s="30"/>
      <c r="E89" s="30"/>
      <c r="F89" s="33"/>
      <c r="G89" s="33"/>
      <c r="H89" s="282"/>
      <c r="I89" s="282"/>
      <c r="J89" s="283"/>
    </row>
    <row r="90" spans="1:10" ht="13.8" x14ac:dyDescent="0.3">
      <c r="A90" s="160"/>
      <c r="B90" s="397" t="s">
        <v>423</v>
      </c>
      <c r="C90" s="385"/>
      <c r="D90" s="30" t="s">
        <v>29</v>
      </c>
      <c r="E90" s="111" t="s">
        <v>38</v>
      </c>
      <c r="F90" s="115"/>
      <c r="G90" s="115"/>
      <c r="H90" s="250"/>
      <c r="I90" s="250"/>
      <c r="J90" s="285">
        <f>(I90+H90)*F90</f>
        <v>0</v>
      </c>
    </row>
    <row r="91" spans="1:10" ht="13.8" x14ac:dyDescent="0.3">
      <c r="A91" s="160"/>
      <c r="B91" s="21"/>
      <c r="D91" s="30"/>
      <c r="E91" s="30"/>
      <c r="F91" s="33"/>
      <c r="G91" s="33"/>
      <c r="H91" s="282"/>
      <c r="I91" s="282"/>
      <c r="J91" s="283"/>
    </row>
    <row r="92" spans="1:10" ht="13.8" x14ac:dyDescent="0.3">
      <c r="A92" s="160">
        <v>3.12</v>
      </c>
      <c r="B92" s="411" t="s">
        <v>89</v>
      </c>
      <c r="C92" s="412"/>
      <c r="D92" s="30">
        <v>1743</v>
      </c>
      <c r="E92" s="111" t="s">
        <v>38</v>
      </c>
      <c r="F92" s="115"/>
      <c r="G92" s="115"/>
      <c r="H92" s="250"/>
      <c r="I92" s="250"/>
      <c r="J92" s="285">
        <f>(I92+H92)*F92</f>
        <v>0</v>
      </c>
    </row>
    <row r="93" spans="1:10" ht="13.8" x14ac:dyDescent="0.3">
      <c r="A93" s="160"/>
      <c r="B93" s="16"/>
      <c r="C93" s="16"/>
      <c r="D93" s="12"/>
      <c r="E93" s="12"/>
      <c r="H93" s="284"/>
      <c r="I93" s="284"/>
      <c r="J93" s="283"/>
    </row>
    <row r="94" spans="1:10" ht="13.8" x14ac:dyDescent="0.3">
      <c r="A94" s="160">
        <v>3.13</v>
      </c>
      <c r="B94" s="397" t="s">
        <v>424</v>
      </c>
      <c r="C94" s="385"/>
      <c r="D94" s="12"/>
      <c r="E94" s="12"/>
      <c r="H94" s="284"/>
      <c r="I94" s="284"/>
      <c r="J94" s="283"/>
    </row>
    <row r="95" spans="1:10" ht="13.8" x14ac:dyDescent="0.3">
      <c r="A95" s="160"/>
      <c r="B95" s="397" t="s">
        <v>423</v>
      </c>
      <c r="C95" s="385"/>
      <c r="D95" s="30">
        <v>1743</v>
      </c>
      <c r="E95" s="111" t="s">
        <v>38</v>
      </c>
      <c r="F95" s="115">
        <v>6</v>
      </c>
      <c r="G95" s="114">
        <v>4610.26</v>
      </c>
      <c r="H95" s="114"/>
      <c r="I95" s="250"/>
      <c r="J95" s="285">
        <f>(I95+H95)*F95</f>
        <v>0</v>
      </c>
    </row>
    <row r="96" spans="1:10" ht="13.8" x14ac:dyDescent="0.3">
      <c r="A96" s="160"/>
      <c r="B96" s="16"/>
      <c r="D96" s="12"/>
      <c r="E96" s="12"/>
      <c r="H96" s="284"/>
      <c r="I96" s="284"/>
      <c r="J96" s="283"/>
    </row>
    <row r="97" spans="1:10" ht="13.8" x14ac:dyDescent="0.3">
      <c r="A97" s="160">
        <v>3.14</v>
      </c>
      <c r="B97" s="397" t="s">
        <v>214</v>
      </c>
      <c r="C97" s="399"/>
      <c r="D97" s="12"/>
      <c r="E97" s="12"/>
      <c r="H97" s="284"/>
      <c r="I97" s="284"/>
      <c r="J97" s="283"/>
    </row>
    <row r="98" spans="1:10" ht="13.8" x14ac:dyDescent="0.3">
      <c r="A98" s="160"/>
      <c r="B98" s="397" t="s">
        <v>217</v>
      </c>
      <c r="C98" s="399"/>
      <c r="D98" s="30">
        <v>1744</v>
      </c>
      <c r="E98" s="111" t="s">
        <v>38</v>
      </c>
      <c r="F98" s="115">
        <v>6</v>
      </c>
      <c r="G98" s="115"/>
      <c r="H98" s="250"/>
      <c r="I98" s="250"/>
      <c r="J98" s="285">
        <f>(I98+H98)*F98</f>
        <v>0</v>
      </c>
    </row>
    <row r="99" spans="1:10" ht="13.8" x14ac:dyDescent="0.3">
      <c r="A99" s="160"/>
      <c r="B99" s="16"/>
      <c r="D99" s="12"/>
      <c r="E99" s="12"/>
      <c r="H99" s="284"/>
      <c r="I99" s="284"/>
      <c r="J99" s="283"/>
    </row>
    <row r="100" spans="1:10" ht="13.8" x14ac:dyDescent="0.3">
      <c r="A100" s="160">
        <v>3.15</v>
      </c>
      <c r="B100" s="397" t="s">
        <v>214</v>
      </c>
      <c r="C100" s="399"/>
      <c r="D100" s="12"/>
      <c r="E100" s="12"/>
      <c r="H100" s="284"/>
      <c r="I100" s="284"/>
      <c r="J100" s="283"/>
    </row>
    <row r="101" spans="1:10" ht="13.8" x14ac:dyDescent="0.3">
      <c r="A101" s="160"/>
      <c r="B101" s="397" t="s">
        <v>218</v>
      </c>
      <c r="C101" s="399"/>
      <c r="D101" s="30">
        <v>1744</v>
      </c>
      <c r="E101" s="111" t="s">
        <v>38</v>
      </c>
      <c r="F101" s="115"/>
      <c r="G101" s="115"/>
      <c r="H101" s="250"/>
      <c r="I101" s="250"/>
      <c r="J101" s="285">
        <f>(I101+H101)*F101</f>
        <v>0</v>
      </c>
    </row>
    <row r="102" spans="1:10" ht="13.8" x14ac:dyDescent="0.3">
      <c r="A102" s="160"/>
      <c r="B102" s="21"/>
      <c r="D102" s="12"/>
      <c r="E102" s="12"/>
      <c r="H102" s="284"/>
      <c r="I102" s="284"/>
      <c r="J102" s="283"/>
    </row>
    <row r="103" spans="1:10" ht="13.8" x14ac:dyDescent="0.3">
      <c r="A103" s="160">
        <v>3.16</v>
      </c>
      <c r="B103" s="397" t="s">
        <v>82</v>
      </c>
      <c r="C103" s="399"/>
      <c r="D103" s="30">
        <v>1746</v>
      </c>
      <c r="E103" s="111" t="s">
        <v>38</v>
      </c>
      <c r="F103" s="115">
        <v>10</v>
      </c>
      <c r="G103" s="114">
        <v>2607.7600000000002</v>
      </c>
      <c r="H103" s="114"/>
      <c r="I103" s="250"/>
      <c r="J103" s="285">
        <f>(I103+H103)*F103</f>
        <v>0</v>
      </c>
    </row>
    <row r="104" spans="1:10" ht="13.8" x14ac:dyDescent="0.3">
      <c r="A104" s="160"/>
      <c r="B104" s="21"/>
      <c r="D104" s="12"/>
      <c r="E104" s="12"/>
      <c r="H104" s="284"/>
      <c r="I104" s="284"/>
      <c r="J104" s="283"/>
    </row>
    <row r="105" spans="1:10" ht="13.8" x14ac:dyDescent="0.3">
      <c r="A105" s="160">
        <v>3.17</v>
      </c>
      <c r="B105" s="397" t="s">
        <v>498</v>
      </c>
      <c r="C105" s="399"/>
      <c r="D105" s="30"/>
      <c r="E105" s="30"/>
      <c r="F105" s="33"/>
      <c r="G105" s="33"/>
      <c r="H105" s="282"/>
      <c r="I105" s="282"/>
      <c r="J105" s="283"/>
    </row>
    <row r="106" spans="1:10" ht="13.8" x14ac:dyDescent="0.3">
      <c r="A106" s="160"/>
      <c r="B106" s="384" t="s">
        <v>566</v>
      </c>
      <c r="C106" s="399"/>
      <c r="D106" s="30">
        <v>1745</v>
      </c>
      <c r="E106" s="111" t="s">
        <v>38</v>
      </c>
      <c r="F106" s="115">
        <v>1</v>
      </c>
      <c r="G106" s="115"/>
      <c r="H106" s="250"/>
      <c r="I106" s="250"/>
      <c r="J106" s="285">
        <f>(I106+H106)*F106</f>
        <v>0</v>
      </c>
    </row>
    <row r="107" spans="1:10" ht="13.8" x14ac:dyDescent="0.3">
      <c r="A107" s="160"/>
      <c r="B107" s="397"/>
      <c r="C107" s="385"/>
      <c r="D107" s="12"/>
      <c r="E107" s="12"/>
      <c r="H107" s="284"/>
      <c r="I107" s="284"/>
      <c r="J107" s="283"/>
    </row>
    <row r="108" spans="1:10" ht="13.8" x14ac:dyDescent="0.3">
      <c r="A108" s="160">
        <v>3.18</v>
      </c>
      <c r="B108" s="397" t="s">
        <v>220</v>
      </c>
      <c r="C108" s="385"/>
      <c r="D108" s="30"/>
      <c r="E108" s="30"/>
      <c r="F108" s="33"/>
      <c r="G108" s="33"/>
      <c r="H108" s="282"/>
      <c r="I108" s="282"/>
      <c r="J108" s="283"/>
    </row>
    <row r="109" spans="1:10" ht="13.8" x14ac:dyDescent="0.3">
      <c r="A109" s="145"/>
      <c r="B109" s="397" t="s">
        <v>221</v>
      </c>
      <c r="C109" s="385"/>
      <c r="D109" s="30">
        <v>1750</v>
      </c>
      <c r="E109" s="111" t="s">
        <v>38</v>
      </c>
      <c r="F109" s="115"/>
      <c r="G109" s="115"/>
      <c r="H109" s="250"/>
      <c r="I109" s="250"/>
      <c r="J109" s="285">
        <f>(I109+H109)*F109</f>
        <v>0</v>
      </c>
    </row>
    <row r="110" spans="1:10" ht="13.8" x14ac:dyDescent="0.3">
      <c r="A110" s="145"/>
      <c r="B110" s="16"/>
      <c r="C110" s="16"/>
      <c r="D110" s="12"/>
      <c r="E110" s="12"/>
      <c r="H110" s="297"/>
      <c r="I110" s="284"/>
      <c r="J110" s="283"/>
    </row>
    <row r="111" spans="1:10" ht="13.8" thickBot="1" x14ac:dyDescent="0.3">
      <c r="A111" s="186"/>
      <c r="B111" s="24"/>
      <c r="C111" s="24"/>
      <c r="D111" s="13"/>
      <c r="E111" s="13"/>
      <c r="F111" s="269"/>
      <c r="G111" s="269"/>
      <c r="H111" s="286"/>
      <c r="I111" s="286"/>
      <c r="J111" s="287"/>
    </row>
    <row r="112" spans="1:10" ht="13.8" thickTop="1" x14ac:dyDescent="0.25">
      <c r="A112" s="187"/>
      <c r="I112" s="288"/>
      <c r="J112" s="281"/>
    </row>
    <row r="113" spans="1:19" x14ac:dyDescent="0.25">
      <c r="A113" s="263"/>
      <c r="B113" s="19" t="s">
        <v>39</v>
      </c>
      <c r="C113" s="25"/>
      <c r="D113" s="25"/>
      <c r="E113" s="25"/>
      <c r="F113" s="270"/>
      <c r="G113" s="270"/>
      <c r="H113" s="289"/>
      <c r="I113" s="290"/>
      <c r="J113" s="291">
        <f>SUM(J71:J111)</f>
        <v>0</v>
      </c>
    </row>
    <row r="114" spans="1:19" ht="14.4" thickBot="1" x14ac:dyDescent="0.35">
      <c r="A114" s="165" t="s">
        <v>31</v>
      </c>
      <c r="B114" s="395" t="s">
        <v>32</v>
      </c>
      <c r="C114" s="396"/>
      <c r="D114" s="32" t="s">
        <v>19</v>
      </c>
      <c r="E114" s="89" t="s">
        <v>33</v>
      </c>
      <c r="F114" s="89" t="s">
        <v>114</v>
      </c>
      <c r="G114" s="89"/>
      <c r="H114" s="278"/>
      <c r="I114" s="278"/>
      <c r="J114" s="279"/>
    </row>
    <row r="115" spans="1:19" ht="13.8" thickTop="1" x14ac:dyDescent="0.25">
      <c r="A115" s="145"/>
      <c r="B115" s="11"/>
      <c r="I115" s="288"/>
      <c r="J115" s="276"/>
    </row>
    <row r="116" spans="1:19" ht="12" customHeight="1" x14ac:dyDescent="0.25">
      <c r="A116" s="145"/>
      <c r="B116" s="39" t="s">
        <v>36</v>
      </c>
      <c r="C116" s="17"/>
      <c r="I116" s="288"/>
      <c r="J116" s="292">
        <f>J113</f>
        <v>0</v>
      </c>
    </row>
    <row r="117" spans="1:19" ht="12" customHeight="1" thickBot="1" x14ac:dyDescent="0.3">
      <c r="A117" s="262"/>
      <c r="B117" s="20"/>
      <c r="C117" s="26"/>
      <c r="D117" s="18"/>
      <c r="E117" s="24"/>
      <c r="F117" s="269"/>
      <c r="G117" s="269"/>
      <c r="H117" s="293"/>
      <c r="I117" s="294"/>
      <c r="J117" s="299"/>
    </row>
    <row r="118" spans="1:19" ht="13.8" thickTop="1" x14ac:dyDescent="0.25">
      <c r="A118" s="145"/>
      <c r="B118" s="21"/>
      <c r="C118" s="21"/>
      <c r="D118" s="12"/>
      <c r="E118" s="12"/>
      <c r="H118" s="280"/>
      <c r="I118" s="280"/>
      <c r="J118" s="281"/>
    </row>
    <row r="119" spans="1:19" x14ac:dyDescent="0.25">
      <c r="A119" s="145"/>
      <c r="B119" s="22" t="s">
        <v>0</v>
      </c>
      <c r="C119" s="22"/>
      <c r="D119" s="12"/>
      <c r="E119" s="12"/>
      <c r="H119" s="280"/>
      <c r="I119" s="280"/>
      <c r="J119" s="281"/>
    </row>
    <row r="120" spans="1:19" ht="13.8" x14ac:dyDescent="0.3">
      <c r="A120" s="145"/>
      <c r="B120" s="17"/>
      <c r="D120" s="30"/>
      <c r="E120" s="30"/>
      <c r="F120" s="33"/>
      <c r="G120" s="33"/>
      <c r="H120" s="282"/>
      <c r="I120" s="282"/>
      <c r="J120" s="283"/>
    </row>
    <row r="121" spans="1:19" x14ac:dyDescent="0.25">
      <c r="A121" s="145"/>
      <c r="B121" t="s">
        <v>190</v>
      </c>
      <c r="D121" s="12"/>
      <c r="E121" s="12"/>
      <c r="H121" s="280"/>
      <c r="I121" s="280"/>
      <c r="J121" s="281"/>
    </row>
    <row r="122" spans="1:19" x14ac:dyDescent="0.25">
      <c r="A122" s="145"/>
      <c r="B122" s="17" t="s">
        <v>191</v>
      </c>
      <c r="C122" s="17"/>
      <c r="D122" s="12"/>
      <c r="E122" s="12"/>
      <c r="H122" s="280"/>
      <c r="I122" s="280"/>
      <c r="J122" s="281"/>
    </row>
    <row r="123" spans="1:19" ht="13.8" x14ac:dyDescent="0.3">
      <c r="A123" s="145"/>
      <c r="B123" s="17" t="s">
        <v>192</v>
      </c>
      <c r="D123" s="30"/>
      <c r="E123" s="30"/>
      <c r="F123" s="33"/>
      <c r="G123" s="33"/>
      <c r="H123" s="282"/>
      <c r="I123" s="282"/>
      <c r="J123" s="283"/>
      <c r="N123" s="58"/>
      <c r="O123" s="400"/>
      <c r="P123" s="401"/>
    </row>
    <row r="124" spans="1:19" ht="13.8" x14ac:dyDescent="0.3">
      <c r="A124" s="145"/>
      <c r="B124" s="17" t="s">
        <v>205</v>
      </c>
      <c r="C124" s="16"/>
      <c r="D124" s="12"/>
      <c r="E124" s="12"/>
      <c r="H124" s="280"/>
      <c r="I124" s="280"/>
      <c r="J124" s="281"/>
      <c r="O124" s="398"/>
      <c r="P124" s="402"/>
      <c r="Q124" s="33"/>
      <c r="R124" s="33"/>
      <c r="S124" s="33"/>
    </row>
    <row r="125" spans="1:19" ht="13.8" x14ac:dyDescent="0.3">
      <c r="A125" s="145"/>
      <c r="B125" s="17" t="s">
        <v>193</v>
      </c>
      <c r="C125" s="23"/>
      <c r="D125" s="30"/>
      <c r="E125" s="30"/>
      <c r="F125" s="33"/>
      <c r="G125" s="33"/>
      <c r="H125" s="282"/>
      <c r="I125" s="282"/>
      <c r="J125" s="283"/>
      <c r="O125" s="21"/>
    </row>
    <row r="126" spans="1:19" ht="13.8" x14ac:dyDescent="0.3">
      <c r="A126" s="145"/>
      <c r="B126" s="17" t="s">
        <v>194</v>
      </c>
      <c r="C126" s="16"/>
      <c r="D126" s="12"/>
      <c r="E126" s="12"/>
      <c r="H126" s="280"/>
      <c r="I126" s="280"/>
      <c r="J126" s="281"/>
      <c r="N126" s="240"/>
      <c r="O126" s="398"/>
      <c r="P126" s="398"/>
    </row>
    <row r="127" spans="1:19" ht="13.8" x14ac:dyDescent="0.3">
      <c r="A127" s="145"/>
      <c r="B127" s="17" t="s">
        <v>195</v>
      </c>
      <c r="C127" s="16"/>
      <c r="D127" s="30"/>
      <c r="E127" s="30"/>
      <c r="F127" s="33"/>
      <c r="G127" s="33"/>
      <c r="H127" s="282"/>
      <c r="I127" s="282"/>
      <c r="J127" s="283"/>
      <c r="N127" s="240"/>
      <c r="O127" s="398"/>
      <c r="P127" s="398"/>
      <c r="Q127" s="33"/>
      <c r="R127" s="33"/>
      <c r="S127" s="33"/>
    </row>
    <row r="128" spans="1:19" ht="13.8" x14ac:dyDescent="0.3">
      <c r="A128" s="145"/>
      <c r="B128" s="17" t="s">
        <v>196</v>
      </c>
      <c r="C128" s="23"/>
      <c r="D128" s="12"/>
      <c r="E128" s="12"/>
      <c r="H128" s="280"/>
      <c r="I128" s="280"/>
      <c r="J128" s="281"/>
      <c r="N128" s="240"/>
      <c r="O128" s="44"/>
      <c r="P128" s="44"/>
      <c r="Q128" s="33"/>
      <c r="R128" s="33"/>
      <c r="S128" s="33"/>
    </row>
    <row r="129" spans="1:19" ht="13.8" x14ac:dyDescent="0.3">
      <c r="A129" s="145"/>
      <c r="B129" s="17" t="s">
        <v>204</v>
      </c>
      <c r="C129" s="23"/>
      <c r="D129" s="30"/>
      <c r="E129" s="30"/>
      <c r="F129" s="33"/>
      <c r="G129" s="33"/>
      <c r="H129" s="282"/>
      <c r="I129" s="282"/>
      <c r="J129" s="283"/>
      <c r="N129" s="240"/>
      <c r="O129" s="398"/>
      <c r="P129" s="398"/>
      <c r="Q129" s="33"/>
      <c r="R129" s="33"/>
      <c r="S129" s="33"/>
    </row>
    <row r="130" spans="1:19" ht="13.8" x14ac:dyDescent="0.3">
      <c r="A130" s="145"/>
      <c r="B130" s="17" t="s">
        <v>197</v>
      </c>
      <c r="C130" s="23"/>
      <c r="D130" s="31"/>
      <c r="E130" s="31"/>
      <c r="F130" s="33"/>
      <c r="G130" s="33"/>
      <c r="H130" s="280"/>
      <c r="I130" s="280"/>
      <c r="J130" s="283"/>
      <c r="N130" s="240"/>
      <c r="O130" s="21"/>
    </row>
    <row r="131" spans="1:19" ht="13.8" x14ac:dyDescent="0.3">
      <c r="A131" s="145"/>
      <c r="B131" s="17" t="s">
        <v>198</v>
      </c>
      <c r="C131" s="23"/>
      <c r="D131" s="30"/>
      <c r="E131" s="30"/>
      <c r="F131" s="33"/>
      <c r="G131" s="33"/>
      <c r="H131" s="282"/>
      <c r="I131" s="282"/>
      <c r="J131" s="283"/>
      <c r="N131" s="240"/>
      <c r="O131" s="398"/>
      <c r="P131" s="398"/>
    </row>
    <row r="132" spans="1:19" ht="13.8" x14ac:dyDescent="0.3">
      <c r="A132" s="145"/>
      <c r="B132" s="17" t="s">
        <v>203</v>
      </c>
      <c r="C132" s="23"/>
      <c r="D132" s="30"/>
      <c r="E132" s="30"/>
      <c r="F132" s="33"/>
      <c r="G132" s="33"/>
      <c r="H132" s="282"/>
      <c r="I132" s="282"/>
      <c r="J132" s="283"/>
      <c r="N132" s="240"/>
      <c r="O132" s="398"/>
      <c r="P132" s="398"/>
      <c r="Q132" s="33"/>
      <c r="R132" s="33"/>
      <c r="S132" s="33"/>
    </row>
    <row r="133" spans="1:19" ht="13.8" x14ac:dyDescent="0.3">
      <c r="A133" s="145"/>
      <c r="B133" s="17" t="s">
        <v>199</v>
      </c>
      <c r="D133" s="30"/>
      <c r="E133" s="30"/>
      <c r="F133" s="33"/>
      <c r="G133" s="33"/>
      <c r="H133" s="282"/>
      <c r="I133" s="282"/>
      <c r="J133" s="283"/>
      <c r="N133" s="240"/>
      <c r="O133" s="17"/>
      <c r="P133" s="17"/>
      <c r="Q133" s="33"/>
      <c r="R133" s="33"/>
      <c r="S133" s="33"/>
    </row>
    <row r="134" spans="1:19" ht="13.8" x14ac:dyDescent="0.3">
      <c r="A134" s="145"/>
      <c r="B134" s="397" t="s">
        <v>206</v>
      </c>
      <c r="C134" s="385"/>
      <c r="D134" s="30"/>
      <c r="E134" s="30"/>
      <c r="F134" s="33"/>
      <c r="G134" s="33"/>
      <c r="H134" s="282"/>
      <c r="I134" s="282"/>
      <c r="J134" s="283"/>
      <c r="N134" s="240"/>
      <c r="O134" s="398"/>
      <c r="P134" s="398"/>
      <c r="Q134" s="33"/>
      <c r="R134" s="33"/>
      <c r="S134" s="33"/>
    </row>
    <row r="135" spans="1:19" ht="13.8" x14ac:dyDescent="0.3">
      <c r="A135" s="145"/>
      <c r="B135" s="397" t="s">
        <v>426</v>
      </c>
      <c r="C135" s="385"/>
      <c r="D135" s="30"/>
      <c r="E135" s="30"/>
      <c r="F135" s="33"/>
      <c r="G135" s="33"/>
      <c r="H135" s="282"/>
      <c r="I135" s="282"/>
      <c r="J135" s="283"/>
      <c r="N135" s="240"/>
      <c r="O135" s="398"/>
      <c r="P135" s="398"/>
      <c r="Q135" s="33"/>
      <c r="R135" s="33"/>
      <c r="S135" s="33"/>
    </row>
    <row r="136" spans="1:19" ht="13.8" x14ac:dyDescent="0.3">
      <c r="A136" s="145"/>
      <c r="B136" s="397" t="s">
        <v>427</v>
      </c>
      <c r="C136" s="385"/>
      <c r="D136" s="30"/>
      <c r="E136" s="30"/>
      <c r="F136" s="33"/>
      <c r="G136" s="33"/>
      <c r="H136" s="282"/>
      <c r="I136" s="282"/>
      <c r="J136" s="283"/>
      <c r="N136" s="240"/>
      <c r="O136" s="17"/>
      <c r="P136" s="17"/>
      <c r="Q136" s="33"/>
      <c r="R136" s="33"/>
      <c r="S136" s="33"/>
    </row>
    <row r="137" spans="1:19" ht="13.8" x14ac:dyDescent="0.3">
      <c r="A137" s="169" t="s">
        <v>46</v>
      </c>
      <c r="B137" s="397" t="s">
        <v>428</v>
      </c>
      <c r="C137" s="385"/>
      <c r="D137" s="30"/>
      <c r="E137" s="30"/>
      <c r="F137" s="33"/>
      <c r="G137" s="33"/>
      <c r="H137" s="282"/>
      <c r="I137" s="282"/>
      <c r="J137" s="283"/>
      <c r="N137" s="240"/>
      <c r="O137" s="398"/>
      <c r="P137" s="398"/>
      <c r="Q137" s="33"/>
      <c r="R137" s="33"/>
      <c r="S137" s="33"/>
    </row>
    <row r="138" spans="1:19" ht="13.8" x14ac:dyDescent="0.3">
      <c r="A138" s="145"/>
      <c r="D138" s="12"/>
      <c r="E138" s="12"/>
      <c r="H138" s="280"/>
      <c r="I138" s="280"/>
      <c r="J138" s="281"/>
      <c r="N138" s="240"/>
      <c r="O138" s="398"/>
      <c r="P138" s="398"/>
      <c r="Q138" s="33"/>
      <c r="R138" s="33"/>
      <c r="S138" s="33"/>
    </row>
    <row r="139" spans="1:19" x14ac:dyDescent="0.25">
      <c r="A139" s="145"/>
      <c r="B139" s="17" t="s">
        <v>211</v>
      </c>
      <c r="C139" s="17"/>
      <c r="D139" s="12"/>
      <c r="E139" s="12"/>
      <c r="H139" s="280"/>
      <c r="I139" s="280"/>
      <c r="J139" s="281"/>
      <c r="N139" s="240"/>
      <c r="O139" s="17"/>
      <c r="P139" s="17"/>
    </row>
    <row r="140" spans="1:19" ht="13.8" x14ac:dyDescent="0.3">
      <c r="A140" s="145"/>
      <c r="B140" s="17" t="s">
        <v>207</v>
      </c>
      <c r="C140" s="23"/>
      <c r="D140" s="30"/>
      <c r="E140" s="30"/>
      <c r="F140" s="33"/>
      <c r="G140" s="33"/>
      <c r="H140" s="282"/>
      <c r="I140" s="282"/>
      <c r="J140" s="283"/>
      <c r="N140" s="240"/>
      <c r="O140" s="398"/>
      <c r="P140" s="398"/>
    </row>
    <row r="141" spans="1:19" ht="13.8" x14ac:dyDescent="0.3">
      <c r="A141" s="145"/>
      <c r="B141" s="17" t="s">
        <v>208</v>
      </c>
      <c r="C141" s="16"/>
      <c r="D141" s="12"/>
      <c r="E141" s="12"/>
      <c r="H141" s="280"/>
      <c r="I141" s="280"/>
      <c r="J141" s="281"/>
      <c r="N141" s="240"/>
      <c r="O141" s="398"/>
      <c r="P141" s="398"/>
      <c r="Q141" s="33"/>
      <c r="R141" s="33"/>
      <c r="S141" s="33"/>
    </row>
    <row r="142" spans="1:19" ht="13.8" x14ac:dyDescent="0.3">
      <c r="A142" s="145"/>
      <c r="B142" s="17" t="s">
        <v>209</v>
      </c>
      <c r="C142" s="23"/>
      <c r="D142" s="12"/>
      <c r="E142" s="12"/>
      <c r="H142" s="280"/>
      <c r="I142" s="280"/>
      <c r="J142" s="281"/>
      <c r="N142" s="240"/>
      <c r="O142" s="17"/>
      <c r="P142" s="17"/>
    </row>
    <row r="143" spans="1:19" ht="13.8" x14ac:dyDescent="0.3">
      <c r="A143" s="145"/>
      <c r="B143" s="17" t="s">
        <v>210</v>
      </c>
      <c r="C143" s="23"/>
      <c r="D143" s="30"/>
      <c r="E143" s="30"/>
      <c r="F143" s="33"/>
      <c r="G143" s="33"/>
      <c r="H143" s="282"/>
      <c r="I143" s="282"/>
      <c r="J143" s="283"/>
      <c r="N143" s="240"/>
      <c r="O143" s="398"/>
      <c r="P143" s="398"/>
      <c r="Q143" s="33"/>
      <c r="R143" s="33"/>
      <c r="S143" s="33"/>
    </row>
    <row r="144" spans="1:19" ht="13.8" x14ac:dyDescent="0.3">
      <c r="A144" s="145"/>
      <c r="B144" s="16"/>
      <c r="C144" s="23"/>
      <c r="D144" s="12"/>
      <c r="E144" s="12"/>
      <c r="H144" s="280"/>
      <c r="I144" s="280"/>
      <c r="J144" s="281"/>
      <c r="N144" s="240"/>
      <c r="O144" s="398"/>
      <c r="P144" s="398"/>
      <c r="Q144" s="33"/>
      <c r="R144" s="33"/>
      <c r="S144" s="33"/>
    </row>
    <row r="145" spans="1:10" x14ac:dyDescent="0.25">
      <c r="A145" s="145"/>
      <c r="B145" s="17" t="s">
        <v>212</v>
      </c>
      <c r="C145" s="17"/>
      <c r="D145" s="12"/>
      <c r="E145" s="12"/>
      <c r="H145" s="280"/>
      <c r="I145" s="280"/>
      <c r="J145" s="281"/>
    </row>
    <row r="146" spans="1:10" ht="13.8" x14ac:dyDescent="0.3">
      <c r="A146" s="145"/>
      <c r="B146" s="17" t="s">
        <v>213</v>
      </c>
      <c r="D146" s="30"/>
      <c r="E146" s="30"/>
      <c r="F146" s="33"/>
      <c r="G146" s="33"/>
      <c r="H146" s="282"/>
      <c r="I146" s="282"/>
      <c r="J146" s="283"/>
    </row>
    <row r="147" spans="1:10" x14ac:dyDescent="0.25">
      <c r="A147" s="145"/>
      <c r="B147" s="17" t="s">
        <v>429</v>
      </c>
      <c r="C147" s="17"/>
      <c r="D147" s="12"/>
      <c r="E147" s="12"/>
      <c r="H147" s="280"/>
      <c r="I147" s="280"/>
      <c r="J147" s="281"/>
    </row>
    <row r="148" spans="1:10" ht="13.8" x14ac:dyDescent="0.3">
      <c r="A148" s="145"/>
      <c r="B148" s="17" t="s">
        <v>430</v>
      </c>
      <c r="C148" s="17"/>
      <c r="D148" s="30"/>
      <c r="E148" s="30"/>
      <c r="F148" s="33"/>
      <c r="G148" s="33"/>
      <c r="H148" s="282"/>
      <c r="I148" s="282"/>
      <c r="J148" s="283"/>
    </row>
    <row r="149" spans="1:10" x14ac:dyDescent="0.25">
      <c r="A149" s="145"/>
      <c r="B149" s="17" t="s">
        <v>419</v>
      </c>
      <c r="D149" s="12"/>
      <c r="E149" s="12"/>
      <c r="H149" s="280"/>
      <c r="I149" s="280"/>
      <c r="J149" s="281"/>
    </row>
    <row r="150" spans="1:10" ht="13.8" x14ac:dyDescent="0.3">
      <c r="A150" s="160"/>
      <c r="B150" s="397"/>
      <c r="C150" s="399"/>
      <c r="D150" s="30"/>
      <c r="E150" s="30"/>
      <c r="F150" s="33"/>
      <c r="G150" s="33"/>
      <c r="H150" s="282"/>
      <c r="I150" s="282"/>
      <c r="J150" s="283"/>
    </row>
    <row r="151" spans="1:10" ht="13.8" x14ac:dyDescent="0.3">
      <c r="A151" s="160">
        <v>3.26</v>
      </c>
      <c r="B151" s="397" t="s">
        <v>431</v>
      </c>
      <c r="C151" s="385"/>
      <c r="D151" s="30">
        <v>1804</v>
      </c>
      <c r="E151" s="111" t="s">
        <v>38</v>
      </c>
      <c r="F151" s="115">
        <v>8</v>
      </c>
      <c r="G151" s="114">
        <v>2736.76</v>
      </c>
      <c r="H151" s="114"/>
      <c r="I151" s="250"/>
      <c r="J151" s="285">
        <f>(I151+H151)*F151</f>
        <v>0</v>
      </c>
    </row>
    <row r="152" spans="1:10" ht="13.8" x14ac:dyDescent="0.3">
      <c r="A152" s="160"/>
      <c r="B152" s="397"/>
      <c r="C152" s="385"/>
      <c r="D152" s="30"/>
      <c r="E152" s="30"/>
      <c r="F152" s="33"/>
      <c r="G152" s="33"/>
      <c r="H152" s="282"/>
      <c r="I152" s="282"/>
      <c r="J152" s="296"/>
    </row>
    <row r="153" spans="1:10" ht="13.8" x14ac:dyDescent="0.3">
      <c r="A153" s="145">
        <v>3.27</v>
      </c>
      <c r="B153" s="397" t="s">
        <v>432</v>
      </c>
      <c r="C153" s="385"/>
      <c r="D153" s="30">
        <v>1804</v>
      </c>
      <c r="E153" s="111" t="s">
        <v>38</v>
      </c>
      <c r="F153" s="115"/>
      <c r="G153" s="115"/>
      <c r="H153" s="250"/>
      <c r="I153" s="250"/>
      <c r="J153" s="285">
        <f>(I153+H153)*F153</f>
        <v>0</v>
      </c>
    </row>
    <row r="154" spans="1:10" ht="13.8" x14ac:dyDescent="0.3">
      <c r="A154" s="145"/>
      <c r="B154" s="16"/>
      <c r="C154" s="16"/>
      <c r="D154" s="12"/>
      <c r="E154" s="12"/>
      <c r="H154" s="284"/>
      <c r="I154" s="284"/>
      <c r="J154" s="283"/>
    </row>
    <row r="155" spans="1:10" ht="13.8" x14ac:dyDescent="0.3">
      <c r="A155" s="145">
        <v>3.28</v>
      </c>
      <c r="B155" s="397" t="s">
        <v>433</v>
      </c>
      <c r="C155" s="385"/>
      <c r="D155" s="30">
        <v>1806</v>
      </c>
      <c r="E155" s="111" t="s">
        <v>38</v>
      </c>
      <c r="F155" s="115"/>
      <c r="G155" s="115"/>
      <c r="H155" s="250"/>
      <c r="I155" s="250"/>
      <c r="J155" s="285"/>
    </row>
    <row r="156" spans="1:10" ht="13.8" x14ac:dyDescent="0.3">
      <c r="A156" s="145"/>
      <c r="B156" s="397"/>
      <c r="C156" s="385"/>
      <c r="D156" s="30"/>
      <c r="E156" s="30"/>
      <c r="F156" s="33"/>
      <c r="G156" s="33"/>
      <c r="H156" s="282"/>
      <c r="I156" s="282"/>
      <c r="J156" s="283"/>
    </row>
    <row r="157" spans="1:10" ht="13.8" x14ac:dyDescent="0.3">
      <c r="A157" s="145">
        <v>3.29</v>
      </c>
      <c r="B157" s="397" t="s">
        <v>434</v>
      </c>
      <c r="C157" s="399"/>
      <c r="D157" s="30">
        <v>1814</v>
      </c>
      <c r="E157" s="111" t="s">
        <v>38</v>
      </c>
      <c r="F157" s="115"/>
      <c r="G157" s="115"/>
      <c r="H157" s="250"/>
      <c r="I157" s="250"/>
      <c r="J157" s="285">
        <f>(I157+H157)*F157</f>
        <v>0</v>
      </c>
    </row>
    <row r="158" spans="1:10" ht="13.8" x14ac:dyDescent="0.3">
      <c r="A158" s="160"/>
      <c r="B158" s="397"/>
      <c r="C158" s="399"/>
      <c r="D158" s="12"/>
      <c r="E158" s="12"/>
      <c r="H158" s="284"/>
      <c r="I158" s="284"/>
      <c r="J158" s="296"/>
    </row>
    <row r="159" spans="1:10" ht="13.8" x14ac:dyDescent="0.3">
      <c r="A159" s="160">
        <v>3.3</v>
      </c>
      <c r="B159" s="397" t="s">
        <v>435</v>
      </c>
      <c r="C159" s="399"/>
      <c r="D159" s="30">
        <v>1814</v>
      </c>
      <c r="E159" s="111" t="s">
        <v>38</v>
      </c>
      <c r="F159" s="115"/>
      <c r="G159" s="115"/>
      <c r="H159" s="250"/>
      <c r="I159" s="250"/>
      <c r="J159" s="285"/>
    </row>
    <row r="160" spans="1:10" ht="13.8" x14ac:dyDescent="0.3">
      <c r="A160" s="160"/>
      <c r="B160" s="21"/>
      <c r="D160" s="12"/>
      <c r="E160" s="12"/>
      <c r="H160" s="284"/>
      <c r="I160" s="284"/>
      <c r="J160" s="296"/>
    </row>
    <row r="161" spans="1:10" ht="13.8" x14ac:dyDescent="0.3">
      <c r="A161" s="160">
        <v>3.31</v>
      </c>
      <c r="B161" s="397" t="s">
        <v>436</v>
      </c>
      <c r="C161" s="399"/>
      <c r="D161" s="30">
        <v>1860</v>
      </c>
      <c r="E161" s="111" t="s">
        <v>38</v>
      </c>
      <c r="F161" s="115"/>
      <c r="G161" s="115"/>
      <c r="H161" s="250"/>
      <c r="I161" s="250"/>
      <c r="J161" s="285">
        <f>(I161+H161)*F161</f>
        <v>0</v>
      </c>
    </row>
    <row r="162" spans="1:10" ht="13.8" x14ac:dyDescent="0.3">
      <c r="A162" s="160"/>
      <c r="B162" s="41"/>
      <c r="C162" s="72"/>
      <c r="D162" s="30"/>
      <c r="E162" s="30"/>
      <c r="F162" s="33"/>
      <c r="G162" s="33"/>
      <c r="H162" s="282"/>
      <c r="I162" s="282"/>
      <c r="J162" s="283"/>
    </row>
    <row r="163" spans="1:10" ht="13.8" x14ac:dyDescent="0.3">
      <c r="A163" s="160">
        <v>3.32</v>
      </c>
      <c r="B163" s="397" t="s">
        <v>482</v>
      </c>
      <c r="C163" s="399"/>
      <c r="D163" s="30">
        <v>1861</v>
      </c>
      <c r="E163" s="111" t="s">
        <v>38</v>
      </c>
      <c r="F163" s="115"/>
      <c r="G163" s="115"/>
      <c r="H163" s="250"/>
      <c r="I163" s="250"/>
      <c r="J163" s="285"/>
    </row>
    <row r="164" spans="1:10" ht="13.8" x14ac:dyDescent="0.3">
      <c r="A164" s="160"/>
      <c r="B164" s="397"/>
      <c r="C164" s="399"/>
      <c r="D164" s="30"/>
      <c r="E164" s="30"/>
      <c r="F164" s="33"/>
      <c r="G164" s="33"/>
      <c r="H164" s="282"/>
      <c r="I164" s="282"/>
      <c r="J164" s="283"/>
    </row>
    <row r="165" spans="1:10" ht="13.8" x14ac:dyDescent="0.3">
      <c r="A165" s="160">
        <v>3.33</v>
      </c>
      <c r="B165" s="397" t="s">
        <v>222</v>
      </c>
      <c r="C165" s="399"/>
      <c r="D165" s="30"/>
      <c r="E165" s="30"/>
      <c r="F165" s="33"/>
      <c r="G165" s="33"/>
      <c r="H165" s="282"/>
      <c r="I165" s="282"/>
      <c r="J165" s="283"/>
    </row>
    <row r="166" spans="1:10" ht="13.8" x14ac:dyDescent="0.3">
      <c r="A166" s="160"/>
      <c r="B166" s="397" t="s">
        <v>223</v>
      </c>
      <c r="C166" s="399"/>
      <c r="D166" s="30"/>
      <c r="E166" s="30"/>
      <c r="F166" s="33"/>
      <c r="G166" s="33"/>
      <c r="H166" s="282"/>
      <c r="I166" s="282"/>
      <c r="J166" s="283"/>
    </row>
    <row r="167" spans="1:10" ht="13.8" x14ac:dyDescent="0.3">
      <c r="A167" s="160"/>
      <c r="B167" s="397" t="s">
        <v>224</v>
      </c>
      <c r="C167" s="399"/>
      <c r="D167" s="30" t="s">
        <v>15</v>
      </c>
      <c r="E167" s="111" t="s">
        <v>38</v>
      </c>
      <c r="F167" s="115">
        <v>2</v>
      </c>
      <c r="G167" s="114">
        <v>17810.060000000001</v>
      </c>
      <c r="H167" s="114"/>
      <c r="I167" s="250"/>
      <c r="J167" s="285">
        <f>(I167+H167)*F167</f>
        <v>0</v>
      </c>
    </row>
    <row r="168" spans="1:10" ht="13.8" x14ac:dyDescent="0.3">
      <c r="A168" s="160"/>
      <c r="B168" s="44"/>
      <c r="C168" s="44"/>
      <c r="D168" s="30"/>
      <c r="E168" s="30"/>
      <c r="F168" s="33"/>
      <c r="G168" s="33"/>
      <c r="H168" s="298"/>
      <c r="I168" s="282"/>
      <c r="J168" s="283"/>
    </row>
    <row r="169" spans="1:10" ht="13.8" x14ac:dyDescent="0.3">
      <c r="A169" s="160">
        <v>3.34</v>
      </c>
      <c r="B169" s="397" t="s">
        <v>494</v>
      </c>
      <c r="C169" s="399"/>
      <c r="D169" s="30"/>
      <c r="E169" s="30"/>
      <c r="F169" s="33"/>
      <c r="G169" s="33"/>
      <c r="H169" s="298"/>
      <c r="I169" s="282"/>
      <c r="J169" s="283"/>
    </row>
    <row r="170" spans="1:10" ht="13.8" x14ac:dyDescent="0.3">
      <c r="A170" s="160"/>
      <c r="B170" s="397" t="s">
        <v>493</v>
      </c>
      <c r="C170" s="399"/>
      <c r="D170" s="30"/>
      <c r="E170" s="30"/>
      <c r="F170" s="33"/>
      <c r="G170" s="33"/>
      <c r="H170" s="298"/>
      <c r="I170" s="282"/>
      <c r="J170" s="283"/>
    </row>
    <row r="171" spans="1:10" ht="13.8" x14ac:dyDescent="0.3">
      <c r="A171" s="160"/>
      <c r="B171" s="397"/>
      <c r="C171" s="399"/>
      <c r="D171" s="30">
        <v>3086</v>
      </c>
      <c r="E171" s="111" t="s">
        <v>38</v>
      </c>
      <c r="F171" s="115"/>
      <c r="G171" s="115"/>
      <c r="H171" s="250"/>
      <c r="I171" s="250"/>
      <c r="J171" s="285">
        <f>(I171+H171)*F171</f>
        <v>0</v>
      </c>
    </row>
    <row r="172" spans="1:10" ht="13.8" x14ac:dyDescent="0.3">
      <c r="A172" s="160"/>
      <c r="B172" s="397"/>
      <c r="C172" s="399"/>
      <c r="D172" s="30"/>
      <c r="E172" s="30"/>
      <c r="F172" s="33"/>
      <c r="G172" s="33"/>
      <c r="H172" s="282"/>
      <c r="I172" s="298"/>
      <c r="J172" s="283"/>
    </row>
    <row r="173" spans="1:10" ht="13.8" thickBot="1" x14ac:dyDescent="0.3">
      <c r="A173" s="160"/>
      <c r="D173" s="12"/>
      <c r="E173" s="12"/>
      <c r="H173" s="280"/>
      <c r="I173" s="280"/>
      <c r="J173" s="281"/>
    </row>
    <row r="174" spans="1:10" ht="13.8" thickTop="1" x14ac:dyDescent="0.25">
      <c r="A174" s="264"/>
      <c r="B174" s="14"/>
      <c r="C174" s="27"/>
      <c r="D174" s="27"/>
      <c r="E174" s="27"/>
      <c r="F174" s="271"/>
      <c r="G174" s="271"/>
      <c r="H174" s="300"/>
      <c r="I174" s="301"/>
      <c r="J174" s="302"/>
    </row>
    <row r="175" spans="1:10" x14ac:dyDescent="0.25">
      <c r="A175" s="263"/>
      <c r="B175" s="19" t="s">
        <v>39</v>
      </c>
      <c r="C175" s="25"/>
      <c r="D175" s="25"/>
      <c r="E175" s="90"/>
      <c r="F175" s="272"/>
      <c r="G175" s="272"/>
      <c r="H175" s="303"/>
      <c r="I175" s="304"/>
      <c r="J175" s="291">
        <f>SUM(J116:J173)</f>
        <v>0</v>
      </c>
    </row>
    <row r="176" spans="1:10" ht="14.4" thickBot="1" x14ac:dyDescent="0.35">
      <c r="A176" s="165" t="s">
        <v>31</v>
      </c>
      <c r="B176" s="395" t="s">
        <v>32</v>
      </c>
      <c r="C176" s="396"/>
      <c r="D176" s="32" t="s">
        <v>19</v>
      </c>
      <c r="E176" s="89" t="s">
        <v>33</v>
      </c>
      <c r="F176" s="89" t="s">
        <v>114</v>
      </c>
      <c r="G176" s="89"/>
      <c r="H176" s="278"/>
      <c r="I176" s="278"/>
      <c r="J176" s="279"/>
    </row>
    <row r="177" spans="1:10" ht="13.8" thickTop="1" x14ac:dyDescent="0.25">
      <c r="A177" s="145"/>
      <c r="B177" s="11"/>
      <c r="I177" s="288"/>
      <c r="J177" s="276"/>
    </row>
    <row r="178" spans="1:10" x14ac:dyDescent="0.25">
      <c r="A178" s="145"/>
      <c r="B178" s="39" t="s">
        <v>36</v>
      </c>
      <c r="C178" s="17"/>
      <c r="I178" s="288"/>
      <c r="J178" s="292">
        <f>J175</f>
        <v>0</v>
      </c>
    </row>
    <row r="179" spans="1:10" ht="13.8" thickBot="1" x14ac:dyDescent="0.3">
      <c r="A179" s="262"/>
      <c r="B179" s="20"/>
      <c r="C179" s="26"/>
      <c r="D179" s="18"/>
      <c r="E179" s="24"/>
      <c r="F179" s="269"/>
      <c r="G179" s="269"/>
      <c r="H179" s="293"/>
      <c r="I179" s="294"/>
      <c r="J179" s="295"/>
    </row>
    <row r="180" spans="1:10" ht="20.25" customHeight="1" thickTop="1" x14ac:dyDescent="0.25">
      <c r="A180" s="145"/>
      <c r="B180" s="415" t="s">
        <v>47</v>
      </c>
      <c r="C180" s="416"/>
      <c r="D180" s="12"/>
      <c r="E180" s="12"/>
      <c r="H180" s="280"/>
      <c r="I180" s="280"/>
      <c r="J180" s="281"/>
    </row>
    <row r="181" spans="1:10" ht="11.25" customHeight="1" x14ac:dyDescent="0.3">
      <c r="A181" s="145"/>
      <c r="B181" s="17"/>
      <c r="D181" s="30"/>
      <c r="E181" s="30"/>
      <c r="F181" s="33"/>
      <c r="G181" s="33"/>
      <c r="H181" s="282"/>
      <c r="I181" s="282"/>
      <c r="J181" s="283"/>
    </row>
    <row r="182" spans="1:10" ht="13.8" x14ac:dyDescent="0.3">
      <c r="A182" s="145"/>
      <c r="B182" s="413" t="s">
        <v>225</v>
      </c>
      <c r="C182" s="414"/>
      <c r="D182" s="12"/>
      <c r="E182" s="12"/>
      <c r="H182" s="280"/>
      <c r="I182" s="280"/>
      <c r="J182" s="281"/>
    </row>
    <row r="183" spans="1:10" ht="13.8" x14ac:dyDescent="0.3">
      <c r="A183" s="145"/>
      <c r="B183" s="413" t="s">
        <v>226</v>
      </c>
      <c r="C183" s="414"/>
      <c r="D183" s="12"/>
      <c r="E183" s="12"/>
      <c r="H183" s="280"/>
      <c r="I183" s="280"/>
      <c r="J183" s="281"/>
    </row>
    <row r="184" spans="1:10" ht="13.8" x14ac:dyDescent="0.3">
      <c r="A184" s="145"/>
      <c r="B184" s="413" t="s">
        <v>227</v>
      </c>
      <c r="C184" s="414"/>
      <c r="D184" s="30"/>
      <c r="E184" s="30"/>
      <c r="F184" s="33"/>
      <c r="G184" s="33"/>
      <c r="H184" s="282"/>
      <c r="I184" s="282"/>
      <c r="J184" s="283"/>
    </row>
    <row r="185" spans="1:10" ht="13.8" x14ac:dyDescent="0.3">
      <c r="A185" s="145"/>
      <c r="B185" s="17"/>
      <c r="C185" s="16"/>
      <c r="D185" s="12"/>
      <c r="E185" s="12"/>
      <c r="H185" s="280"/>
      <c r="I185" s="284"/>
      <c r="J185" s="281"/>
    </row>
    <row r="186" spans="1:10" ht="13.8" x14ac:dyDescent="0.3">
      <c r="A186" s="145">
        <v>3.36</v>
      </c>
      <c r="B186" s="397" t="s">
        <v>546</v>
      </c>
      <c r="C186" s="399"/>
      <c r="D186" s="30"/>
      <c r="E186" s="111" t="s">
        <v>38</v>
      </c>
      <c r="F186" s="115">
        <v>0</v>
      </c>
      <c r="G186" s="115"/>
      <c r="H186" s="305"/>
      <c r="I186" s="250"/>
      <c r="J186" s="285">
        <f>(I186+H186)*F186</f>
        <v>0</v>
      </c>
    </row>
    <row r="187" spans="1:10" ht="13.8" x14ac:dyDescent="0.3">
      <c r="A187" s="145"/>
      <c r="B187" s="17"/>
      <c r="C187" s="16"/>
      <c r="D187" s="12"/>
      <c r="E187" s="12"/>
      <c r="H187" s="297"/>
      <c r="I187" s="284"/>
      <c r="J187" s="283"/>
    </row>
    <row r="188" spans="1:10" ht="13.8" x14ac:dyDescent="0.3">
      <c r="A188" s="145">
        <v>3.38</v>
      </c>
      <c r="B188" s="397" t="s">
        <v>545</v>
      </c>
      <c r="C188" s="399"/>
      <c r="D188" s="102"/>
      <c r="E188" s="111" t="s">
        <v>38</v>
      </c>
      <c r="F188" s="115">
        <v>0</v>
      </c>
      <c r="G188" s="115"/>
      <c r="H188" s="305"/>
      <c r="I188" s="250"/>
      <c r="J188" s="285">
        <f>(I188+H188)*F188</f>
        <v>0</v>
      </c>
    </row>
    <row r="189" spans="1:10" ht="14.25" customHeight="1" x14ac:dyDescent="0.3">
      <c r="A189" s="145">
        <v>3.39</v>
      </c>
      <c r="B189" s="405"/>
      <c r="C189" s="406"/>
      <c r="D189" s="102"/>
      <c r="E189" s="116"/>
      <c r="F189" s="117"/>
      <c r="G189" s="117"/>
      <c r="H189" s="250"/>
      <c r="I189" s="250"/>
      <c r="J189" s="285"/>
    </row>
    <row r="190" spans="1:10" ht="13.8" x14ac:dyDescent="0.3">
      <c r="A190" s="145"/>
      <c r="B190" s="397"/>
      <c r="C190" s="385"/>
      <c r="D190" s="30"/>
      <c r="E190" s="30"/>
      <c r="F190" s="33"/>
      <c r="G190" s="33"/>
      <c r="H190" s="282"/>
      <c r="I190" s="282"/>
      <c r="J190" s="283"/>
    </row>
    <row r="191" spans="1:10" ht="13.8" x14ac:dyDescent="0.3">
      <c r="A191" s="260" t="s">
        <v>512</v>
      </c>
      <c r="B191" s="397" t="s">
        <v>520</v>
      </c>
      <c r="C191" s="385"/>
      <c r="D191" s="30"/>
      <c r="E191" s="116" t="s">
        <v>460</v>
      </c>
      <c r="F191" s="33">
        <v>0</v>
      </c>
      <c r="G191" s="33"/>
      <c r="H191" s="282"/>
      <c r="I191" s="282"/>
      <c r="J191" s="285">
        <f>(I191+H191)*F191</f>
        <v>0</v>
      </c>
    </row>
    <row r="192" spans="1:10" ht="13.8" x14ac:dyDescent="0.3">
      <c r="A192" s="261"/>
      <c r="B192" s="397"/>
      <c r="C192" s="385"/>
      <c r="D192" s="30"/>
      <c r="E192" s="30"/>
      <c r="F192" s="33"/>
      <c r="G192" s="33"/>
      <c r="H192" s="282"/>
      <c r="I192" s="282"/>
      <c r="J192" s="283"/>
    </row>
    <row r="193" spans="1:10" ht="13.8" x14ac:dyDescent="0.3">
      <c r="A193" s="260" t="s">
        <v>513</v>
      </c>
      <c r="B193" s="397" t="s">
        <v>541</v>
      </c>
      <c r="C193" s="385"/>
      <c r="D193" s="30"/>
      <c r="E193" s="116" t="s">
        <v>460</v>
      </c>
      <c r="F193" s="33">
        <v>0</v>
      </c>
      <c r="G193" s="33"/>
      <c r="H193" s="282"/>
      <c r="I193" s="282"/>
      <c r="J193" s="285">
        <f>(I193+H193)*F193</f>
        <v>0</v>
      </c>
    </row>
    <row r="194" spans="1:10" x14ac:dyDescent="0.25">
      <c r="A194" s="260"/>
      <c r="B194" s="397"/>
      <c r="C194" s="385"/>
      <c r="D194" s="12"/>
      <c r="E194" s="12"/>
      <c r="H194" s="280"/>
      <c r="I194" s="280"/>
      <c r="J194" s="281"/>
    </row>
    <row r="195" spans="1:10" ht="13.8" x14ac:dyDescent="0.3">
      <c r="A195" s="260" t="s">
        <v>514</v>
      </c>
      <c r="B195" s="397" t="s">
        <v>521</v>
      </c>
      <c r="C195" s="385"/>
      <c r="D195" s="12"/>
      <c r="E195" s="116" t="s">
        <v>460</v>
      </c>
      <c r="F195" s="58">
        <v>0</v>
      </c>
      <c r="H195" s="280"/>
      <c r="I195" s="280"/>
      <c r="J195" s="285">
        <f>(I195+H195)*F195</f>
        <v>0</v>
      </c>
    </row>
    <row r="196" spans="1:10" ht="13.8" x14ac:dyDescent="0.3">
      <c r="A196" s="261"/>
      <c r="B196" s="397"/>
      <c r="C196" s="385"/>
      <c r="D196" s="30"/>
      <c r="E196" s="30"/>
      <c r="F196" s="33"/>
      <c r="G196" s="33"/>
      <c r="H196" s="282"/>
      <c r="I196" s="282"/>
      <c r="J196" s="283"/>
    </row>
    <row r="197" spans="1:10" ht="13.8" x14ac:dyDescent="0.3">
      <c r="A197" s="260" t="s">
        <v>515</v>
      </c>
      <c r="B197" s="397" t="s">
        <v>522</v>
      </c>
      <c r="C197" s="385"/>
      <c r="D197" s="12"/>
      <c r="E197" s="116" t="s">
        <v>460</v>
      </c>
      <c r="F197" s="58">
        <v>0</v>
      </c>
      <c r="H197" s="280"/>
      <c r="I197" s="280"/>
      <c r="J197" s="285">
        <f>(I197+H197)*F197</f>
        <v>0</v>
      </c>
    </row>
    <row r="198" spans="1:10" x14ac:dyDescent="0.25">
      <c r="A198" s="261"/>
      <c r="B198" s="397"/>
      <c r="C198" s="385"/>
      <c r="D198" s="12"/>
      <c r="E198" s="12"/>
      <c r="H198" s="280"/>
      <c r="I198" s="280"/>
      <c r="J198" s="281"/>
    </row>
    <row r="199" spans="1:10" ht="13.8" x14ac:dyDescent="0.3">
      <c r="A199" s="260" t="s">
        <v>516</v>
      </c>
      <c r="B199" s="397" t="s">
        <v>523</v>
      </c>
      <c r="C199" s="385"/>
      <c r="D199" s="30"/>
      <c r="E199" s="116" t="s">
        <v>460</v>
      </c>
      <c r="F199" s="33">
        <v>0</v>
      </c>
      <c r="G199" s="33"/>
      <c r="H199" s="282"/>
      <c r="I199" s="282"/>
      <c r="J199" s="285">
        <f>(I199+H199)*F199</f>
        <v>0</v>
      </c>
    </row>
    <row r="200" spans="1:10" x14ac:dyDescent="0.25">
      <c r="A200" s="261"/>
      <c r="B200" s="397"/>
      <c r="C200" s="385"/>
      <c r="D200" s="12"/>
      <c r="E200" s="12"/>
      <c r="H200" s="280"/>
      <c r="I200" s="280"/>
      <c r="J200" s="281"/>
    </row>
    <row r="201" spans="1:10" ht="13.8" x14ac:dyDescent="0.3">
      <c r="A201" s="260" t="s">
        <v>517</v>
      </c>
      <c r="B201" s="397" t="s">
        <v>524</v>
      </c>
      <c r="C201" s="385"/>
      <c r="D201" s="30"/>
      <c r="E201" s="116" t="s">
        <v>460</v>
      </c>
      <c r="F201" s="33">
        <v>0</v>
      </c>
      <c r="G201" s="33"/>
      <c r="H201" s="282"/>
      <c r="I201" s="282"/>
      <c r="J201" s="285">
        <f>(I201+H201)*F201</f>
        <v>0</v>
      </c>
    </row>
    <row r="202" spans="1:10" ht="13.8" x14ac:dyDescent="0.3">
      <c r="A202" s="260"/>
      <c r="B202" s="397"/>
      <c r="C202" s="385"/>
      <c r="D202" s="30"/>
      <c r="E202" s="30"/>
      <c r="F202" s="33"/>
      <c r="G202" s="33"/>
      <c r="H202" s="282"/>
      <c r="I202" s="282"/>
      <c r="J202" s="283"/>
    </row>
    <row r="203" spans="1:10" ht="13.8" x14ac:dyDescent="0.3">
      <c r="A203" s="260" t="s">
        <v>518</v>
      </c>
      <c r="B203" s="397" t="s">
        <v>525</v>
      </c>
      <c r="C203" s="385"/>
      <c r="D203" s="30"/>
      <c r="E203" s="116" t="s">
        <v>460</v>
      </c>
      <c r="F203" s="33">
        <v>0</v>
      </c>
      <c r="G203" s="33"/>
      <c r="H203" s="282"/>
      <c r="I203" s="282"/>
      <c r="J203" s="285">
        <f>(I203+H203)*F203</f>
        <v>0</v>
      </c>
    </row>
    <row r="204" spans="1:10" ht="13.8" x14ac:dyDescent="0.3">
      <c r="A204" s="260"/>
      <c r="B204" s="397"/>
      <c r="C204" s="385"/>
      <c r="D204" s="30"/>
      <c r="E204" s="30"/>
      <c r="F204" s="33"/>
      <c r="G204" s="33"/>
      <c r="H204" s="282"/>
      <c r="I204" s="282"/>
      <c r="J204" s="283"/>
    </row>
    <row r="205" spans="1:10" ht="13.8" x14ac:dyDescent="0.3">
      <c r="A205" s="260" t="s">
        <v>519</v>
      </c>
      <c r="B205" s="397" t="s">
        <v>543</v>
      </c>
      <c r="C205" s="385"/>
      <c r="D205" s="30"/>
      <c r="E205" s="116" t="s">
        <v>460</v>
      </c>
      <c r="F205" s="33">
        <v>0</v>
      </c>
      <c r="G205" s="33"/>
      <c r="H205" s="282"/>
      <c r="I205" s="282"/>
      <c r="J205" s="285">
        <f>(I205+H205)*F205</f>
        <v>0</v>
      </c>
    </row>
    <row r="206" spans="1:10" ht="13.8" x14ac:dyDescent="0.3">
      <c r="A206" s="260"/>
      <c r="B206" s="397"/>
      <c r="C206" s="385"/>
      <c r="D206" s="30"/>
      <c r="E206" s="30"/>
      <c r="F206" s="33"/>
      <c r="G206" s="33"/>
      <c r="H206" s="282"/>
      <c r="I206" s="282"/>
      <c r="J206" s="283"/>
    </row>
    <row r="207" spans="1:10" ht="13.8" x14ac:dyDescent="0.3">
      <c r="A207" s="260" t="s">
        <v>526</v>
      </c>
      <c r="B207" s="397" t="s">
        <v>529</v>
      </c>
      <c r="C207" s="385"/>
      <c r="D207" s="30"/>
      <c r="E207" s="30" t="s">
        <v>45</v>
      </c>
      <c r="F207" s="33">
        <v>0</v>
      </c>
      <c r="G207" s="33"/>
      <c r="H207" s="282"/>
      <c r="I207" s="282"/>
      <c r="J207" s="285">
        <f>(I207+H207)*F207</f>
        <v>0</v>
      </c>
    </row>
    <row r="208" spans="1:10" ht="13.8" x14ac:dyDescent="0.3">
      <c r="A208" s="260"/>
      <c r="B208" s="397"/>
      <c r="C208" s="385"/>
      <c r="D208" s="30"/>
      <c r="E208" s="30"/>
      <c r="F208" s="33"/>
      <c r="G208" s="33"/>
      <c r="H208" s="282"/>
      <c r="I208" s="282"/>
      <c r="J208" s="283"/>
    </row>
    <row r="209" spans="1:10" ht="13.8" x14ac:dyDescent="0.3">
      <c r="A209" s="260" t="s">
        <v>527</v>
      </c>
      <c r="B209" s="397" t="s">
        <v>530</v>
      </c>
      <c r="C209" s="385"/>
      <c r="D209" s="30"/>
      <c r="E209" s="30" t="s">
        <v>45</v>
      </c>
      <c r="F209" s="33">
        <v>0</v>
      </c>
      <c r="G209" s="33"/>
      <c r="H209" s="282"/>
      <c r="I209" s="282"/>
      <c r="J209" s="285">
        <f>(I209+H209)*F209</f>
        <v>0</v>
      </c>
    </row>
    <row r="210" spans="1:10" ht="13.8" x14ac:dyDescent="0.3">
      <c r="A210" s="260"/>
      <c r="B210" s="397"/>
      <c r="C210" s="385"/>
      <c r="D210" s="30"/>
      <c r="E210" s="30"/>
      <c r="F210" s="33"/>
      <c r="G210" s="33"/>
      <c r="H210" s="282"/>
      <c r="I210" s="282"/>
      <c r="J210" s="283"/>
    </row>
    <row r="211" spans="1:10" ht="13.8" x14ac:dyDescent="0.3">
      <c r="A211" s="260" t="s">
        <v>528</v>
      </c>
      <c r="B211" s="397" t="s">
        <v>542</v>
      </c>
      <c r="C211" s="385"/>
      <c r="D211" s="30"/>
      <c r="E211" s="116" t="s">
        <v>460</v>
      </c>
      <c r="F211" s="33">
        <v>0</v>
      </c>
      <c r="G211" s="33"/>
      <c r="H211" s="282"/>
      <c r="I211" s="282"/>
      <c r="J211" s="285">
        <f>(I211+H211)*F211</f>
        <v>0</v>
      </c>
    </row>
    <row r="212" spans="1:10" ht="13.8" x14ac:dyDescent="0.3">
      <c r="A212" s="260"/>
      <c r="B212" s="397"/>
      <c r="C212" s="385"/>
      <c r="D212" s="30"/>
      <c r="E212" s="102"/>
      <c r="F212" s="33"/>
      <c r="G212" s="33"/>
      <c r="H212" s="282"/>
      <c r="I212" s="282"/>
      <c r="J212" s="283"/>
    </row>
    <row r="213" spans="1:10" ht="13.8" x14ac:dyDescent="0.3">
      <c r="A213" s="260" t="s">
        <v>531</v>
      </c>
      <c r="B213" s="397" t="s">
        <v>535</v>
      </c>
      <c r="C213" s="385"/>
      <c r="D213" s="30"/>
      <c r="E213" s="116" t="s">
        <v>460</v>
      </c>
      <c r="F213" s="33">
        <v>0</v>
      </c>
      <c r="G213" s="33"/>
      <c r="H213" s="282"/>
      <c r="I213" s="282"/>
      <c r="J213" s="285">
        <f>(I213+H213)*F213</f>
        <v>0</v>
      </c>
    </row>
    <row r="214" spans="1:10" ht="13.8" x14ac:dyDescent="0.3">
      <c r="A214" s="260"/>
      <c r="B214" s="397"/>
      <c r="C214" s="385"/>
      <c r="D214" s="30"/>
      <c r="E214" s="102"/>
      <c r="F214" s="33"/>
      <c r="G214" s="33"/>
      <c r="H214" s="282"/>
      <c r="I214" s="282"/>
      <c r="J214" s="283"/>
    </row>
    <row r="215" spans="1:10" ht="13.8" x14ac:dyDescent="0.3">
      <c r="A215" s="260" t="s">
        <v>532</v>
      </c>
      <c r="B215" s="397" t="s">
        <v>536</v>
      </c>
      <c r="C215" s="385"/>
      <c r="D215" s="30"/>
      <c r="E215" s="116" t="s">
        <v>460</v>
      </c>
      <c r="F215" s="33">
        <v>0</v>
      </c>
      <c r="G215" s="33"/>
      <c r="H215" s="282"/>
      <c r="I215" s="282"/>
      <c r="J215" s="285">
        <f>(I215+H215)*F215</f>
        <v>0</v>
      </c>
    </row>
    <row r="216" spans="1:10" ht="13.8" x14ac:dyDescent="0.3">
      <c r="A216" s="260"/>
      <c r="B216" s="397"/>
      <c r="C216" s="385"/>
      <c r="D216" s="30"/>
      <c r="E216" s="102"/>
      <c r="F216" s="33"/>
      <c r="G216" s="33"/>
      <c r="H216" s="282"/>
      <c r="I216" s="282"/>
      <c r="J216" s="283"/>
    </row>
    <row r="217" spans="1:10" ht="13.8" x14ac:dyDescent="0.3">
      <c r="A217" s="260" t="s">
        <v>533</v>
      </c>
      <c r="B217" s="397" t="s">
        <v>537</v>
      </c>
      <c r="C217" s="385"/>
      <c r="D217" s="30"/>
      <c r="E217" s="116" t="s">
        <v>460</v>
      </c>
      <c r="F217" s="33">
        <v>0</v>
      </c>
      <c r="G217" s="33"/>
      <c r="H217" s="282"/>
      <c r="I217" s="282"/>
      <c r="J217" s="285">
        <f>(I217+H217)*F217</f>
        <v>0</v>
      </c>
    </row>
    <row r="218" spans="1:10" ht="13.8" x14ac:dyDescent="0.3">
      <c r="A218" s="260"/>
      <c r="B218" s="397"/>
      <c r="C218" s="385"/>
      <c r="D218" s="30"/>
      <c r="E218" s="102"/>
      <c r="F218" s="33"/>
      <c r="G218" s="33"/>
      <c r="H218" s="282"/>
      <c r="I218" s="282"/>
      <c r="J218" s="283"/>
    </row>
    <row r="219" spans="1:10" ht="13.8" x14ac:dyDescent="0.3">
      <c r="A219" s="260" t="s">
        <v>534</v>
      </c>
      <c r="B219" s="397" t="s">
        <v>538</v>
      </c>
      <c r="C219" s="385"/>
      <c r="D219" s="30"/>
      <c r="E219" s="116" t="s">
        <v>460</v>
      </c>
      <c r="F219" s="33">
        <v>0</v>
      </c>
      <c r="G219" s="33"/>
      <c r="H219" s="282"/>
      <c r="I219" s="282"/>
      <c r="J219" s="285">
        <f>(I219+H219)*F219</f>
        <v>0</v>
      </c>
    </row>
    <row r="220" spans="1:10" ht="13.8" x14ac:dyDescent="0.3">
      <c r="A220" s="260"/>
      <c r="B220" s="397"/>
      <c r="C220" s="385"/>
      <c r="D220" s="30"/>
      <c r="E220" s="102"/>
      <c r="F220" s="33"/>
      <c r="G220" s="33"/>
      <c r="H220" s="282"/>
      <c r="I220" s="282"/>
      <c r="J220" s="283"/>
    </row>
    <row r="221" spans="1:10" ht="13.8" x14ac:dyDescent="0.3">
      <c r="A221" s="260" t="s">
        <v>539</v>
      </c>
      <c r="B221" s="397" t="s">
        <v>540</v>
      </c>
      <c r="C221" s="385"/>
      <c r="D221" s="30"/>
      <c r="E221" s="102" t="s">
        <v>367</v>
      </c>
      <c r="F221" s="33">
        <v>0</v>
      </c>
      <c r="G221" s="114">
        <v>5000</v>
      </c>
      <c r="H221" s="114"/>
      <c r="I221" s="282"/>
      <c r="J221" s="285">
        <f>(I221+H221)*F221</f>
        <v>0</v>
      </c>
    </row>
    <row r="222" spans="1:10" ht="13.8" thickBot="1" x14ac:dyDescent="0.3">
      <c r="A222" s="267"/>
      <c r="B222" s="397"/>
      <c r="C222" s="385"/>
      <c r="D222" s="13"/>
      <c r="E222" s="13"/>
      <c r="F222" s="269"/>
      <c r="G222" s="269"/>
      <c r="H222" s="286"/>
      <c r="I222" s="286"/>
      <c r="J222" s="287"/>
    </row>
    <row r="223" spans="1:10" ht="13.8" thickTop="1" x14ac:dyDescent="0.25">
      <c r="A223" s="265"/>
      <c r="B223" s="14"/>
      <c r="C223" s="27"/>
      <c r="D223" s="27"/>
      <c r="E223" s="27"/>
      <c r="F223" s="271"/>
      <c r="G223" s="271"/>
      <c r="H223" s="300"/>
      <c r="I223" s="301"/>
      <c r="J223" s="302"/>
    </row>
    <row r="224" spans="1:10" ht="18.75" customHeight="1" thickBot="1" x14ac:dyDescent="0.3">
      <c r="A224" s="266"/>
      <c r="B224" s="134" t="s">
        <v>364</v>
      </c>
      <c r="C224" s="24"/>
      <c r="D224" s="24"/>
      <c r="E224" s="24"/>
      <c r="F224" s="269"/>
      <c r="G224" s="269"/>
      <c r="H224" s="293"/>
      <c r="I224" s="294"/>
      <c r="J224" s="306">
        <f>SUM(J177:J222)</f>
        <v>0</v>
      </c>
    </row>
    <row r="225" spans="2:2" ht="13.8" thickTop="1" x14ac:dyDescent="0.25"/>
    <row r="228" spans="2:2" x14ac:dyDescent="0.25">
      <c r="B228" s="17"/>
    </row>
    <row r="229" spans="2:2" x14ac:dyDescent="0.25">
      <c r="B229" s="17"/>
    </row>
    <row r="230" spans="2:2" x14ac:dyDescent="0.25">
      <c r="B230" s="17"/>
    </row>
    <row r="231" spans="2:2" x14ac:dyDescent="0.25">
      <c r="B231" s="17"/>
    </row>
    <row r="232" spans="2:2" x14ac:dyDescent="0.25">
      <c r="B232" s="17"/>
    </row>
    <row r="233" spans="2:2" x14ac:dyDescent="0.25">
      <c r="B233" s="17"/>
    </row>
    <row r="253" ht="86.25" customHeight="1" x14ac:dyDescent="0.25"/>
  </sheetData>
  <mergeCells count="115">
    <mergeCell ref="B199:C199"/>
    <mergeCell ref="B200:C200"/>
    <mergeCell ref="B201:C201"/>
    <mergeCell ref="B222:C222"/>
    <mergeCell ref="B202:C202"/>
    <mergeCell ref="B203:C203"/>
    <mergeCell ref="B204:C204"/>
    <mergeCell ref="B205:C205"/>
    <mergeCell ref="B206:C206"/>
    <mergeCell ref="B207:C207"/>
    <mergeCell ref="B208:C208"/>
    <mergeCell ref="B209:C209"/>
    <mergeCell ref="B210:C210"/>
    <mergeCell ref="B211:C211"/>
    <mergeCell ref="B212:C212"/>
    <mergeCell ref="B218:C218"/>
    <mergeCell ref="B219:C219"/>
    <mergeCell ref="B213:C213"/>
    <mergeCell ref="B214:C214"/>
    <mergeCell ref="B215:C215"/>
    <mergeCell ref="B216:C216"/>
    <mergeCell ref="B217:C217"/>
    <mergeCell ref="B220:C220"/>
    <mergeCell ref="B221:C221"/>
    <mergeCell ref="B194:C194"/>
    <mergeCell ref="B195:C195"/>
    <mergeCell ref="B196:C196"/>
    <mergeCell ref="B197:C197"/>
    <mergeCell ref="B198:C198"/>
    <mergeCell ref="A3:H3"/>
    <mergeCell ref="B183:C183"/>
    <mergeCell ref="B169:C169"/>
    <mergeCell ref="B170:C170"/>
    <mergeCell ref="B180:C180"/>
    <mergeCell ref="B182:C182"/>
    <mergeCell ref="B166:C166"/>
    <mergeCell ref="B167:C167"/>
    <mergeCell ref="B153:C153"/>
    <mergeCell ref="B155:C155"/>
    <mergeCell ref="B156:C156"/>
    <mergeCell ref="B158:C158"/>
    <mergeCell ref="B165:C165"/>
    <mergeCell ref="B164:C164"/>
    <mergeCell ref="B171:C171"/>
    <mergeCell ref="B176:C176"/>
    <mergeCell ref="B193:C193"/>
    <mergeCell ref="B184:C184"/>
    <mergeCell ref="B192:C192"/>
    <mergeCell ref="B191:C191"/>
    <mergeCell ref="B188:C188"/>
    <mergeCell ref="B186:C186"/>
    <mergeCell ref="B189:C189"/>
    <mergeCell ref="B190:C190"/>
    <mergeCell ref="B82:C82"/>
    <mergeCell ref="B84:C84"/>
    <mergeCell ref="B172:C172"/>
    <mergeCell ref="B136:C136"/>
    <mergeCell ref="B114:C114"/>
    <mergeCell ref="B159:C159"/>
    <mergeCell ref="B151:C151"/>
    <mergeCell ref="B157:C157"/>
    <mergeCell ref="B163:C163"/>
    <mergeCell ref="B161:C161"/>
    <mergeCell ref="B92:C92"/>
    <mergeCell ref="B94:C94"/>
    <mergeCell ref="B90:C90"/>
    <mergeCell ref="B87:C87"/>
    <mergeCell ref="B89:C89"/>
    <mergeCell ref="B108:C108"/>
    <mergeCell ref="B107:C107"/>
    <mergeCell ref="B95:C95"/>
    <mergeCell ref="B97:C97"/>
    <mergeCell ref="B101:C101"/>
    <mergeCell ref="B103:C103"/>
    <mergeCell ref="B105:C105"/>
    <mergeCell ref="B106:C106"/>
    <mergeCell ref="B98:C98"/>
    <mergeCell ref="B100:C100"/>
    <mergeCell ref="B59:C59"/>
    <mergeCell ref="B86:C86"/>
    <mergeCell ref="B69:C69"/>
    <mergeCell ref="B62:C62"/>
    <mergeCell ref="B80:C80"/>
    <mergeCell ref="B4:C4"/>
    <mergeCell ref="B19:C19"/>
    <mergeCell ref="B21:C21"/>
    <mergeCell ref="B38:C38"/>
    <mergeCell ref="B39:C39"/>
    <mergeCell ref="B61:C61"/>
    <mergeCell ref="B40:C40"/>
    <mergeCell ref="B41:C41"/>
    <mergeCell ref="B55:C55"/>
    <mergeCell ref="B56:C56"/>
    <mergeCell ref="B58:C58"/>
    <mergeCell ref="B109:C109"/>
    <mergeCell ref="B152:C152"/>
    <mergeCell ref="B150:C150"/>
    <mergeCell ref="B135:C135"/>
    <mergeCell ref="B137:C137"/>
    <mergeCell ref="B134:C134"/>
    <mergeCell ref="O123:P123"/>
    <mergeCell ref="O124:P124"/>
    <mergeCell ref="O126:P126"/>
    <mergeCell ref="O127:P127"/>
    <mergeCell ref="O129:P129"/>
    <mergeCell ref="O131:P131"/>
    <mergeCell ref="O132:P132"/>
    <mergeCell ref="O134:P134"/>
    <mergeCell ref="O135:P135"/>
    <mergeCell ref="O137:P137"/>
    <mergeCell ref="O138:P138"/>
    <mergeCell ref="O140:P140"/>
    <mergeCell ref="O141:P141"/>
    <mergeCell ref="O143:P143"/>
    <mergeCell ref="O144:P144"/>
  </mergeCells>
  <pageMargins left="0.70866141732283472" right="0.70866141732283472" top="0.74803149606299213" bottom="0.74803149606299213" header="0.31496062992125984" footer="0.31496062992125984"/>
  <pageSetup paperSize="9" scale="80" firstPageNumber="5" orientation="portrait" useFirstPageNumber="1" r:id="rId1"/>
  <headerFooter scaleWithDoc="0" alignWithMargins="0">
    <oddFooter>&amp;L&amp;8Bill of Quantities&amp;C&amp;P - &amp;N</oddFooter>
  </headerFooter>
  <rowBreaks count="3" manualBreakCount="3">
    <brk id="68" max="13" man="1"/>
    <brk id="113" max="13" man="1"/>
    <brk id="175" max="1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165"/>
  <sheetViews>
    <sheetView view="pageBreakPreview" topLeftCell="A120" zoomScaleNormal="100" zoomScaleSheetLayoutView="100" zoomScalePageLayoutView="70" workbookViewId="0">
      <selection activeCell="I174" sqref="I174"/>
    </sheetView>
  </sheetViews>
  <sheetFormatPr defaultColWidth="9.109375" defaultRowHeight="13.2" x14ac:dyDescent="0.25"/>
  <cols>
    <col min="1" max="1" width="5.88671875" style="17" customWidth="1"/>
    <col min="2" max="2" width="9.109375" style="17"/>
    <col min="3" max="3" width="28.88671875" style="17" customWidth="1"/>
    <col min="4" max="4" width="7.109375" style="17" customWidth="1"/>
    <col min="5" max="5" width="6.44140625" style="17" customWidth="1"/>
    <col min="6" max="6" width="5.6640625" style="17" customWidth="1"/>
    <col min="7" max="7" width="11.5546875" style="17" hidden="1" customWidth="1"/>
    <col min="8" max="8" width="11.5546875" style="17" customWidth="1"/>
    <col min="9" max="9" width="12" style="17" customWidth="1"/>
    <col min="10" max="10" width="16.5546875" style="17" customWidth="1"/>
    <col min="11" max="16384" width="9.109375" style="17"/>
  </cols>
  <sheetData>
    <row r="1" spans="1:10" ht="19.5" customHeight="1" thickTop="1" x14ac:dyDescent="0.25">
      <c r="A1" s="136" t="s">
        <v>48</v>
      </c>
      <c r="B1" s="137"/>
      <c r="C1" s="137"/>
      <c r="D1" s="137"/>
      <c r="E1" s="137"/>
      <c r="F1" s="188"/>
      <c r="G1" s="188"/>
      <c r="H1" s="188"/>
      <c r="I1" s="188"/>
      <c r="J1" s="189"/>
    </row>
    <row r="2" spans="1:10" x14ac:dyDescent="0.25">
      <c r="A2" s="163"/>
      <c r="J2" s="164"/>
    </row>
    <row r="3" spans="1:10" ht="12.75" customHeight="1" x14ac:dyDescent="0.25">
      <c r="A3" s="381" t="s">
        <v>564</v>
      </c>
      <c r="B3" s="382"/>
      <c r="C3" s="382"/>
      <c r="D3" s="382"/>
      <c r="E3" s="382"/>
      <c r="F3" s="382"/>
      <c r="G3" s="382"/>
      <c r="H3" s="383"/>
      <c r="I3" s="229"/>
      <c r="J3" s="229"/>
    </row>
    <row r="4" spans="1:10" ht="18.75" customHeight="1" thickBot="1" x14ac:dyDescent="0.35">
      <c r="A4" s="142" t="s">
        <v>31</v>
      </c>
      <c r="B4" s="395" t="s">
        <v>32</v>
      </c>
      <c r="C4" s="396"/>
      <c r="D4" s="32" t="s">
        <v>19</v>
      </c>
      <c r="E4" s="89" t="s">
        <v>33</v>
      </c>
      <c r="F4" s="89" t="s">
        <v>114</v>
      </c>
      <c r="G4" s="89"/>
      <c r="H4" s="89" t="s">
        <v>34</v>
      </c>
      <c r="I4" s="89" t="s">
        <v>158</v>
      </c>
      <c r="J4" s="166" t="s">
        <v>159</v>
      </c>
    </row>
    <row r="5" spans="1:10" s="323" customFormat="1" ht="13.8" thickTop="1" x14ac:dyDescent="0.25">
      <c r="A5" s="342"/>
      <c r="D5" s="327"/>
      <c r="E5" s="327"/>
      <c r="H5" s="327"/>
      <c r="I5" s="327"/>
      <c r="J5" s="343"/>
    </row>
    <row r="6" spans="1:10" s="323" customFormat="1" ht="13.8" x14ac:dyDescent="0.3">
      <c r="A6" s="342"/>
      <c r="B6" s="22" t="s">
        <v>441</v>
      </c>
      <c r="C6" s="15"/>
      <c r="D6" s="327"/>
      <c r="E6" s="327"/>
      <c r="H6" s="327"/>
      <c r="I6" s="327"/>
      <c r="J6" s="343"/>
    </row>
    <row r="7" spans="1:10" s="323" customFormat="1" ht="13.8" x14ac:dyDescent="0.3">
      <c r="A7" s="342"/>
      <c r="B7" s="16"/>
      <c r="C7" s="16"/>
      <c r="D7" s="327"/>
      <c r="E7" s="327"/>
      <c r="H7" s="327"/>
      <c r="I7" s="327"/>
      <c r="J7" s="343"/>
    </row>
    <row r="8" spans="1:10" s="323" customFormat="1" ht="13.8" x14ac:dyDescent="0.3">
      <c r="A8" s="342"/>
      <c r="B8" s="16" t="s">
        <v>228</v>
      </c>
      <c r="C8" s="16"/>
      <c r="D8" s="327"/>
      <c r="E8" s="327"/>
      <c r="H8" s="327"/>
      <c r="I8" s="327"/>
      <c r="J8" s="343"/>
    </row>
    <row r="9" spans="1:10" s="323" customFormat="1" ht="13.8" x14ac:dyDescent="0.3">
      <c r="A9" s="342"/>
      <c r="B9" s="16" t="s">
        <v>229</v>
      </c>
      <c r="C9" s="23"/>
      <c r="D9" s="327"/>
      <c r="E9" s="327"/>
      <c r="H9" s="327"/>
      <c r="I9" s="327"/>
      <c r="J9" s="343"/>
    </row>
    <row r="10" spans="1:10" s="323" customFormat="1" ht="13.8" x14ac:dyDescent="0.3">
      <c r="A10" s="342"/>
      <c r="B10" s="16" t="s">
        <v>230</v>
      </c>
      <c r="C10" s="23"/>
      <c r="D10" s="327"/>
      <c r="E10" s="327"/>
      <c r="H10" s="327"/>
      <c r="I10" s="327"/>
      <c r="J10" s="343"/>
    </row>
    <row r="11" spans="1:10" s="323" customFormat="1" ht="13.8" x14ac:dyDescent="0.3">
      <c r="A11" s="342"/>
      <c r="B11" s="16" t="s">
        <v>231</v>
      </c>
      <c r="C11" s="23"/>
      <c r="D11" s="327"/>
      <c r="E11" s="327"/>
      <c r="H11" s="327"/>
      <c r="I11" s="327"/>
      <c r="J11" s="343"/>
    </row>
    <row r="12" spans="1:10" s="323" customFormat="1" ht="13.8" x14ac:dyDescent="0.3">
      <c r="A12" s="342"/>
      <c r="B12" s="16" t="s">
        <v>232</v>
      </c>
      <c r="C12" s="23"/>
      <c r="D12" s="327"/>
      <c r="E12" s="327"/>
      <c r="H12" s="327"/>
      <c r="I12" s="327"/>
      <c r="J12" s="343"/>
    </row>
    <row r="13" spans="1:10" s="323" customFormat="1" ht="13.8" x14ac:dyDescent="0.3">
      <c r="A13" s="342"/>
      <c r="B13" s="16"/>
      <c r="C13" s="23"/>
      <c r="D13" s="327"/>
      <c r="E13" s="327"/>
      <c r="H13" s="327"/>
      <c r="I13" s="327"/>
      <c r="J13" s="343"/>
    </row>
    <row r="14" spans="1:10" s="323" customFormat="1" ht="13.8" customHeight="1" x14ac:dyDescent="0.3">
      <c r="A14" s="344">
        <v>4.0999999999999996</v>
      </c>
      <c r="B14" s="384" t="s">
        <v>448</v>
      </c>
      <c r="C14" s="417"/>
      <c r="D14" s="33" t="s">
        <v>20</v>
      </c>
      <c r="E14" s="111" t="s">
        <v>38</v>
      </c>
      <c r="F14" s="115">
        <v>65</v>
      </c>
      <c r="G14" s="114">
        <v>612.45000000000005</v>
      </c>
      <c r="H14" s="114"/>
      <c r="I14" s="230"/>
      <c r="J14" s="148">
        <f>(H14+I14)*F14</f>
        <v>0</v>
      </c>
    </row>
    <row r="15" spans="1:10" s="323" customFormat="1" ht="13.8" customHeight="1" x14ac:dyDescent="0.3">
      <c r="A15" s="346"/>
      <c r="D15" s="327"/>
      <c r="E15" s="327"/>
      <c r="H15" s="327"/>
      <c r="I15" s="332"/>
      <c r="J15" s="194"/>
    </row>
    <row r="16" spans="1:10" s="323" customFormat="1" ht="13.8" customHeight="1" x14ac:dyDescent="0.3">
      <c r="A16" s="344">
        <v>4.2</v>
      </c>
      <c r="B16" s="384" t="s">
        <v>449</v>
      </c>
      <c r="C16" s="417"/>
      <c r="D16" s="42" t="s">
        <v>21</v>
      </c>
      <c r="E16" s="111" t="s">
        <v>38</v>
      </c>
      <c r="F16" s="115">
        <v>15</v>
      </c>
      <c r="G16" s="114">
        <v>1220</v>
      </c>
      <c r="H16" s="114"/>
      <c r="I16" s="230"/>
      <c r="J16" s="148">
        <f>(H16+I16)*F16</f>
        <v>0</v>
      </c>
    </row>
    <row r="17" spans="1:10" s="323" customFormat="1" ht="13.8" customHeight="1" x14ac:dyDescent="0.3">
      <c r="A17" s="344"/>
      <c r="B17" s="322"/>
      <c r="C17" s="339"/>
      <c r="D17" s="30"/>
      <c r="E17" s="30"/>
      <c r="F17" s="33"/>
      <c r="G17" s="33"/>
      <c r="H17" s="34"/>
      <c r="I17" s="231"/>
      <c r="J17" s="149"/>
    </row>
    <row r="18" spans="1:10" s="323" customFormat="1" ht="13.8" customHeight="1" x14ac:dyDescent="0.3">
      <c r="A18" s="344">
        <v>4.3</v>
      </c>
      <c r="B18" s="384" t="s">
        <v>450</v>
      </c>
      <c r="C18" s="417"/>
      <c r="D18" s="43" t="s">
        <v>104</v>
      </c>
      <c r="E18" s="111" t="s">
        <v>38</v>
      </c>
      <c r="F18" s="115"/>
      <c r="G18" s="115"/>
      <c r="H18" s="114"/>
      <c r="I18" s="230"/>
      <c r="J18" s="148">
        <f>(H18+I18)*F18</f>
        <v>0</v>
      </c>
    </row>
    <row r="19" spans="1:10" s="323" customFormat="1" ht="13.8" customHeight="1" x14ac:dyDescent="0.3">
      <c r="A19" s="346"/>
      <c r="B19" s="384"/>
      <c r="C19" s="417"/>
      <c r="D19" s="30"/>
      <c r="E19" s="30"/>
      <c r="F19" s="33"/>
      <c r="G19" s="33"/>
      <c r="H19" s="34"/>
      <c r="I19" s="231"/>
      <c r="J19" s="149"/>
    </row>
    <row r="20" spans="1:10" s="323" customFormat="1" ht="13.8" customHeight="1" x14ac:dyDescent="0.3">
      <c r="A20" s="344">
        <v>4.4000000000000004</v>
      </c>
      <c r="B20" s="384" t="s">
        <v>451</v>
      </c>
      <c r="C20" s="417"/>
      <c r="D20" s="43" t="s">
        <v>22</v>
      </c>
      <c r="E20" s="111" t="s">
        <v>38</v>
      </c>
      <c r="F20" s="115"/>
      <c r="G20" s="115"/>
      <c r="H20" s="114"/>
      <c r="I20" s="230"/>
      <c r="J20" s="148"/>
    </row>
    <row r="21" spans="1:10" s="323" customFormat="1" ht="13.8" customHeight="1" x14ac:dyDescent="0.3">
      <c r="A21" s="347"/>
      <c r="B21" s="403"/>
      <c r="C21" s="404"/>
      <c r="D21" s="30"/>
      <c r="E21" s="30"/>
      <c r="F21" s="33"/>
      <c r="G21" s="33"/>
      <c r="H21" s="34"/>
      <c r="I21" s="231"/>
      <c r="J21" s="194"/>
    </row>
    <row r="22" spans="1:10" s="323" customFormat="1" ht="13.8" customHeight="1" x14ac:dyDescent="0.3">
      <c r="A22" s="344">
        <v>4.5</v>
      </c>
      <c r="B22" s="384" t="s">
        <v>452</v>
      </c>
      <c r="C22" s="417"/>
      <c r="D22" s="43" t="s">
        <v>22</v>
      </c>
      <c r="E22" s="111" t="s">
        <v>38</v>
      </c>
      <c r="F22" s="115">
        <v>5</v>
      </c>
      <c r="G22" s="115"/>
      <c r="H22" s="114"/>
      <c r="I22" s="230"/>
      <c r="J22" s="148">
        <f>(H22+I22)*F22</f>
        <v>0</v>
      </c>
    </row>
    <row r="23" spans="1:10" s="323" customFormat="1" ht="13.8" customHeight="1" x14ac:dyDescent="0.3">
      <c r="A23" s="346"/>
      <c r="B23" s="16"/>
      <c r="C23" s="16"/>
      <c r="D23" s="31"/>
      <c r="E23" s="31"/>
      <c r="F23" s="23"/>
      <c r="G23" s="23"/>
      <c r="H23" s="327"/>
      <c r="I23" s="332"/>
      <c r="J23" s="149"/>
    </row>
    <row r="24" spans="1:10" s="323" customFormat="1" ht="13.8" customHeight="1" x14ac:dyDescent="0.3">
      <c r="A24" s="344">
        <v>4.5999999999999996</v>
      </c>
      <c r="B24" s="384" t="s">
        <v>453</v>
      </c>
      <c r="C24" s="417"/>
      <c r="D24" s="43" t="s">
        <v>22</v>
      </c>
      <c r="E24" s="111" t="s">
        <v>38</v>
      </c>
      <c r="F24" s="115">
        <v>25</v>
      </c>
      <c r="G24" s="114">
        <v>2310</v>
      </c>
      <c r="H24" s="114"/>
      <c r="I24" s="230"/>
      <c r="J24" s="148">
        <f>(H24+I24)*F24</f>
        <v>0</v>
      </c>
    </row>
    <row r="25" spans="1:10" s="323" customFormat="1" ht="13.8" customHeight="1" x14ac:dyDescent="0.3">
      <c r="A25" s="346"/>
      <c r="D25" s="327"/>
      <c r="E25" s="327"/>
      <c r="H25" s="327"/>
      <c r="I25" s="332"/>
      <c r="J25" s="149"/>
    </row>
    <row r="26" spans="1:10" s="323" customFormat="1" ht="13.8" customHeight="1" x14ac:dyDescent="0.3">
      <c r="A26" s="344">
        <v>4.7</v>
      </c>
      <c r="B26" s="384" t="s">
        <v>454</v>
      </c>
      <c r="C26" s="417"/>
      <c r="D26" s="43" t="s">
        <v>22</v>
      </c>
      <c r="E26" s="111" t="s">
        <v>38</v>
      </c>
      <c r="F26" s="115">
        <v>0</v>
      </c>
      <c r="G26" s="115"/>
      <c r="H26" s="114"/>
      <c r="I26" s="230"/>
      <c r="J26" s="148">
        <f>(H26+I26)*F26</f>
        <v>0</v>
      </c>
    </row>
    <row r="27" spans="1:10" s="323" customFormat="1" ht="13.8" customHeight="1" x14ac:dyDescent="0.3">
      <c r="A27" s="344"/>
      <c r="D27" s="327"/>
      <c r="E27" s="327"/>
      <c r="H27" s="327"/>
      <c r="I27" s="332"/>
      <c r="J27" s="149"/>
    </row>
    <row r="28" spans="1:10" s="323" customFormat="1" ht="12" customHeight="1" x14ac:dyDescent="0.3">
      <c r="A28" s="344">
        <v>4.8</v>
      </c>
      <c r="B28" s="384" t="s">
        <v>567</v>
      </c>
      <c r="C28" s="417"/>
      <c r="D28" s="43" t="s">
        <v>102</v>
      </c>
      <c r="E28" s="111" t="s">
        <v>38</v>
      </c>
      <c r="F28" s="115">
        <v>1</v>
      </c>
      <c r="G28" s="114">
        <v>2160</v>
      </c>
      <c r="H28" s="114"/>
      <c r="I28" s="230"/>
      <c r="J28" s="148">
        <f>(H28+I28)*F28</f>
        <v>0</v>
      </c>
    </row>
    <row r="29" spans="1:10" s="323" customFormat="1" ht="12" customHeight="1" x14ac:dyDescent="0.3">
      <c r="A29" s="346"/>
      <c r="C29" s="23"/>
      <c r="D29" s="327"/>
      <c r="E29" s="327"/>
      <c r="H29" s="327"/>
      <c r="I29" s="332"/>
      <c r="J29" s="148"/>
    </row>
    <row r="30" spans="1:10" s="323" customFormat="1" ht="10.8" customHeight="1" x14ac:dyDescent="0.3">
      <c r="A30" s="344">
        <v>4.9000000000000004</v>
      </c>
      <c r="B30" s="384" t="s">
        <v>455</v>
      </c>
      <c r="C30" s="417"/>
      <c r="D30" s="43" t="s">
        <v>103</v>
      </c>
      <c r="E30" s="111" t="s">
        <v>38</v>
      </c>
      <c r="F30" s="115"/>
      <c r="G30" s="115"/>
      <c r="H30" s="114"/>
      <c r="I30" s="230"/>
      <c r="J30" s="148"/>
    </row>
    <row r="31" spans="1:10" s="323" customFormat="1" ht="15" customHeight="1" x14ac:dyDescent="0.3">
      <c r="A31" s="346"/>
      <c r="C31" s="16"/>
      <c r="D31" s="327"/>
      <c r="E31" s="327"/>
      <c r="H31" s="327"/>
      <c r="I31" s="332"/>
      <c r="J31" s="149"/>
    </row>
    <row r="32" spans="1:10" s="323" customFormat="1" ht="1.2" customHeight="1" x14ac:dyDescent="0.3">
      <c r="A32" s="346"/>
      <c r="B32" s="16" t="s">
        <v>233</v>
      </c>
      <c r="C32" s="16"/>
      <c r="D32" s="327"/>
      <c r="E32" s="327"/>
      <c r="H32" s="327"/>
      <c r="I32" s="332"/>
      <c r="J32" s="149"/>
    </row>
    <row r="33" spans="1:10" s="323" customFormat="1" ht="17.399999999999999" hidden="1" customHeight="1" x14ac:dyDescent="0.3">
      <c r="A33" s="346"/>
      <c r="B33" s="16" t="s">
        <v>234</v>
      </c>
      <c r="C33" s="16"/>
      <c r="D33" s="327"/>
      <c r="E33" s="327"/>
      <c r="H33" s="327"/>
      <c r="I33" s="332"/>
      <c r="J33" s="149"/>
    </row>
    <row r="34" spans="1:10" s="323" customFormat="1" ht="18" hidden="1" customHeight="1" x14ac:dyDescent="0.3">
      <c r="A34" s="346"/>
      <c r="C34" s="23"/>
      <c r="D34" s="327"/>
      <c r="E34" s="327"/>
      <c r="H34" s="327"/>
      <c r="I34" s="332"/>
      <c r="J34" s="149"/>
    </row>
    <row r="35" spans="1:10" s="323" customFormat="1" ht="19.8" hidden="1" customHeight="1" x14ac:dyDescent="0.3">
      <c r="A35" s="346">
        <v>4.0999999999999996</v>
      </c>
      <c r="B35" s="384" t="s">
        <v>235</v>
      </c>
      <c r="C35" s="417"/>
      <c r="D35" s="43" t="s">
        <v>23</v>
      </c>
      <c r="E35" s="111" t="s">
        <v>38</v>
      </c>
      <c r="F35" s="115">
        <v>0</v>
      </c>
      <c r="G35" s="114">
        <v>601.54999999999995</v>
      </c>
      <c r="H35" s="114"/>
      <c r="I35" s="230"/>
      <c r="J35" s="148">
        <f>(H35+I35)*F35</f>
        <v>0</v>
      </c>
    </row>
    <row r="36" spans="1:10" s="323" customFormat="1" ht="24" hidden="1" customHeight="1" x14ac:dyDescent="0.3">
      <c r="A36" s="346"/>
      <c r="C36" s="23"/>
      <c r="D36" s="327"/>
      <c r="E36" s="327"/>
      <c r="H36" s="327"/>
      <c r="I36" s="332"/>
      <c r="J36" s="149"/>
    </row>
    <row r="37" spans="1:10" s="323" customFormat="1" ht="11.4" hidden="1" customHeight="1" x14ac:dyDescent="0.3">
      <c r="A37" s="346">
        <v>4.1100000000000003</v>
      </c>
      <c r="B37" s="384" t="s">
        <v>236</v>
      </c>
      <c r="C37" s="417"/>
      <c r="D37" s="43" t="s">
        <v>24</v>
      </c>
      <c r="E37" s="111" t="s">
        <v>38</v>
      </c>
      <c r="F37" s="115"/>
      <c r="G37" s="115"/>
      <c r="H37" s="114"/>
      <c r="I37" s="230"/>
      <c r="J37" s="148">
        <f>(H37+I37)*F37</f>
        <v>0</v>
      </c>
    </row>
    <row r="38" spans="1:10" s="323" customFormat="1" ht="10.8" hidden="1" customHeight="1" x14ac:dyDescent="0.3">
      <c r="A38" s="346"/>
      <c r="B38" s="384"/>
      <c r="C38" s="417"/>
      <c r="D38" s="327"/>
      <c r="E38" s="327"/>
      <c r="H38" s="327"/>
      <c r="I38" s="327"/>
      <c r="J38" s="149"/>
    </row>
    <row r="39" spans="1:10" s="323" customFormat="1" ht="27.6" hidden="1" customHeight="1" x14ac:dyDescent="0.3">
      <c r="A39" s="346">
        <v>4.12</v>
      </c>
      <c r="B39" s="384" t="s">
        <v>237</v>
      </c>
      <c r="C39" s="417"/>
      <c r="D39" s="43" t="s">
        <v>25</v>
      </c>
      <c r="E39" s="111" t="s">
        <v>38</v>
      </c>
      <c r="F39" s="115"/>
      <c r="G39" s="115"/>
      <c r="H39" s="114"/>
      <c r="I39" s="114"/>
      <c r="J39" s="148">
        <f>(H39+I39)*F39</f>
        <v>0</v>
      </c>
    </row>
    <row r="40" spans="1:10" s="323" customFormat="1" ht="24" hidden="1" customHeight="1" x14ac:dyDescent="0.3">
      <c r="A40" s="346"/>
      <c r="B40" s="384"/>
      <c r="C40" s="417"/>
      <c r="D40" s="327"/>
      <c r="E40" s="327"/>
      <c r="H40" s="327"/>
      <c r="I40" s="327"/>
      <c r="J40" s="149"/>
    </row>
    <row r="41" spans="1:10" s="323" customFormat="1" ht="7.8" hidden="1" customHeight="1" x14ac:dyDescent="0.3">
      <c r="A41" s="346">
        <v>4.13</v>
      </c>
      <c r="B41" s="384" t="s">
        <v>238</v>
      </c>
      <c r="C41" s="417"/>
      <c r="D41" s="43" t="s">
        <v>25</v>
      </c>
      <c r="E41" s="111" t="s">
        <v>38</v>
      </c>
      <c r="F41" s="115"/>
      <c r="G41" s="115"/>
      <c r="H41" s="114"/>
      <c r="I41" s="114"/>
      <c r="J41" s="148">
        <f>(H41+I41)*F41</f>
        <v>0</v>
      </c>
    </row>
    <row r="42" spans="1:10" s="323" customFormat="1" ht="10.8" customHeight="1" x14ac:dyDescent="0.3">
      <c r="A42" s="346"/>
      <c r="D42" s="327"/>
      <c r="E42" s="327"/>
      <c r="H42" s="327"/>
      <c r="I42" s="327"/>
      <c r="J42" s="194"/>
    </row>
    <row r="43" spans="1:10" s="323" customFormat="1" ht="13.8" x14ac:dyDescent="0.3">
      <c r="A43" s="346"/>
      <c r="B43" s="16" t="s">
        <v>239</v>
      </c>
      <c r="C43" s="16"/>
      <c r="D43" s="30"/>
      <c r="E43" s="30"/>
      <c r="F43" s="33"/>
      <c r="G43" s="33"/>
      <c r="H43" s="34"/>
      <c r="I43" s="34"/>
      <c r="J43" s="149"/>
    </row>
    <row r="44" spans="1:10" s="323" customFormat="1" ht="13.8" x14ac:dyDescent="0.3">
      <c r="A44" s="346"/>
      <c r="B44" s="16" t="s">
        <v>240</v>
      </c>
      <c r="C44" s="16"/>
      <c r="D44" s="30"/>
      <c r="E44" s="30"/>
      <c r="F44" s="33"/>
      <c r="G44" s="33"/>
      <c r="H44" s="34"/>
      <c r="I44" s="34"/>
      <c r="J44" s="149"/>
    </row>
    <row r="45" spans="1:10" s="323" customFormat="1" ht="16.2" customHeight="1" x14ac:dyDescent="0.3">
      <c r="A45" s="346"/>
      <c r="B45" s="16"/>
      <c r="C45" s="16"/>
      <c r="D45" s="30"/>
      <c r="E45" s="30"/>
      <c r="F45" s="33"/>
      <c r="G45" s="33"/>
      <c r="H45" s="34"/>
      <c r="I45" s="34"/>
      <c r="J45" s="149"/>
    </row>
    <row r="46" spans="1:10" s="323" customFormat="1" ht="11.4" customHeight="1" x14ac:dyDescent="0.3">
      <c r="A46" s="347">
        <v>4.1399999999999997</v>
      </c>
      <c r="B46" s="329" t="s">
        <v>67</v>
      </c>
      <c r="C46" s="345"/>
      <c r="D46" s="43" t="s">
        <v>18</v>
      </c>
      <c r="E46" s="111" t="s">
        <v>38</v>
      </c>
      <c r="F46" s="115">
        <v>20</v>
      </c>
      <c r="G46" s="114">
        <v>1667</v>
      </c>
      <c r="H46" s="114"/>
      <c r="I46" s="230"/>
      <c r="J46" s="148">
        <f>(H46+I46)*F46</f>
        <v>0</v>
      </c>
    </row>
    <row r="47" spans="1:10" s="323" customFormat="1" ht="13.2" customHeight="1" x14ac:dyDescent="0.3">
      <c r="A47" s="346"/>
      <c r="B47" s="329"/>
      <c r="C47" s="345"/>
      <c r="D47" s="30"/>
      <c r="E47" s="30"/>
      <c r="F47" s="33"/>
      <c r="G47" s="33"/>
      <c r="H47" s="34"/>
      <c r="I47" s="231"/>
      <c r="J47" s="149"/>
    </row>
    <row r="48" spans="1:10" s="323" customFormat="1" ht="13.8" x14ac:dyDescent="0.3">
      <c r="A48" s="346">
        <v>4.1500000000000004</v>
      </c>
      <c r="B48" s="323" t="s">
        <v>49</v>
      </c>
      <c r="D48" s="43" t="s">
        <v>18</v>
      </c>
      <c r="E48" s="111" t="s">
        <v>38</v>
      </c>
      <c r="F48" s="115">
        <v>50</v>
      </c>
      <c r="G48" s="114">
        <v>980.55</v>
      </c>
      <c r="H48" s="114"/>
      <c r="I48" s="230"/>
      <c r="J48" s="148">
        <f>(H48+I48)*F48</f>
        <v>0</v>
      </c>
    </row>
    <row r="49" spans="1:10" s="323" customFormat="1" ht="14.4" customHeight="1" x14ac:dyDescent="0.3">
      <c r="A49" s="346"/>
      <c r="D49" s="43"/>
      <c r="E49" s="30"/>
      <c r="F49" s="33"/>
      <c r="G49" s="33"/>
      <c r="H49" s="34"/>
      <c r="I49" s="34"/>
      <c r="J49" s="149"/>
    </row>
    <row r="50" spans="1:10" s="323" customFormat="1" ht="15.6" customHeight="1" x14ac:dyDescent="0.3">
      <c r="A50" s="348">
        <v>4.16</v>
      </c>
      <c r="B50" s="323" t="s">
        <v>83</v>
      </c>
      <c r="C50" s="23"/>
      <c r="D50" s="43" t="s">
        <v>84</v>
      </c>
      <c r="E50" s="111" t="s">
        <v>38</v>
      </c>
      <c r="F50" s="33"/>
      <c r="G50" s="33"/>
      <c r="H50" s="34"/>
      <c r="I50" s="34"/>
      <c r="J50" s="148">
        <f>(H50+I50)*F50</f>
        <v>0</v>
      </c>
    </row>
    <row r="51" spans="1:10" s="323" customFormat="1" ht="11.4" customHeight="1" x14ac:dyDescent="0.3">
      <c r="A51" s="348"/>
      <c r="B51" s="21"/>
      <c r="D51" s="327"/>
      <c r="E51" s="327"/>
      <c r="F51" s="33"/>
      <c r="G51" s="33"/>
      <c r="H51" s="34"/>
      <c r="I51" s="34"/>
      <c r="J51" s="148"/>
    </row>
    <row r="52" spans="1:10" s="323" customFormat="1" ht="13.8" customHeight="1" x14ac:dyDescent="0.3">
      <c r="A52" s="348">
        <v>4.17</v>
      </c>
      <c r="B52" s="323" t="s">
        <v>85</v>
      </c>
      <c r="C52" s="23"/>
      <c r="D52" s="43" t="s">
        <v>84</v>
      </c>
      <c r="E52" s="111" t="s">
        <v>38</v>
      </c>
      <c r="F52" s="33"/>
      <c r="G52" s="33"/>
      <c r="H52" s="34"/>
      <c r="I52" s="34"/>
      <c r="J52" s="148">
        <f>(H52+I52)*F52</f>
        <v>0</v>
      </c>
    </row>
    <row r="53" spans="1:10" s="323" customFormat="1" ht="14.4" customHeight="1" x14ac:dyDescent="0.3">
      <c r="A53" s="348"/>
      <c r="B53" s="21"/>
      <c r="D53" s="327"/>
      <c r="E53" s="327"/>
      <c r="F53" s="33"/>
      <c r="G53" s="33"/>
      <c r="H53" s="34"/>
      <c r="I53" s="34"/>
      <c r="J53" s="149"/>
    </row>
    <row r="54" spans="1:10" s="323" customFormat="1" ht="13.8" x14ac:dyDescent="0.3">
      <c r="A54" s="348"/>
      <c r="B54" s="16" t="s">
        <v>365</v>
      </c>
      <c r="C54" s="16"/>
      <c r="D54" s="30"/>
      <c r="E54" s="30"/>
      <c r="F54" s="33"/>
      <c r="G54" s="33"/>
      <c r="H54" s="34"/>
      <c r="I54" s="34"/>
      <c r="J54" s="149"/>
    </row>
    <row r="55" spans="1:10" s="323" customFormat="1" ht="13.8" x14ac:dyDescent="0.3">
      <c r="A55" s="348"/>
      <c r="B55" s="16" t="s">
        <v>366</v>
      </c>
      <c r="C55" s="16"/>
      <c r="D55" s="327"/>
      <c r="E55" s="327"/>
      <c r="F55" s="33"/>
      <c r="G55" s="33"/>
      <c r="H55" s="34"/>
      <c r="I55" s="34"/>
      <c r="J55" s="149"/>
    </row>
    <row r="56" spans="1:10" s="323" customFormat="1" ht="13.8" x14ac:dyDescent="0.3">
      <c r="A56" s="348"/>
      <c r="B56" s="16" t="s">
        <v>241</v>
      </c>
      <c r="C56" s="16"/>
      <c r="D56" s="30"/>
      <c r="E56" s="30"/>
      <c r="F56" s="33"/>
      <c r="G56" s="33"/>
      <c r="H56" s="34"/>
      <c r="I56" s="34"/>
      <c r="J56" s="149"/>
    </row>
    <row r="57" spans="1:10" s="323" customFormat="1" ht="18.600000000000001" customHeight="1" x14ac:dyDescent="0.3">
      <c r="A57" s="348"/>
      <c r="B57" s="16"/>
      <c r="C57" s="23"/>
      <c r="D57" s="31"/>
      <c r="E57" s="31"/>
      <c r="F57" s="33"/>
      <c r="G57" s="33"/>
      <c r="H57" s="34"/>
      <c r="I57" s="34"/>
      <c r="J57" s="149"/>
    </row>
    <row r="58" spans="1:10" s="323" customFormat="1" ht="17.399999999999999" customHeight="1" x14ac:dyDescent="0.3">
      <c r="A58" s="346">
        <v>4.18</v>
      </c>
      <c r="B58" s="384" t="s">
        <v>509</v>
      </c>
      <c r="C58" s="417"/>
      <c r="D58" s="43" t="s">
        <v>17</v>
      </c>
      <c r="E58" s="111" t="s">
        <v>38</v>
      </c>
      <c r="F58" s="33">
        <v>10</v>
      </c>
      <c r="G58" s="114">
        <v>0</v>
      </c>
      <c r="H58" s="114"/>
      <c r="I58" s="34"/>
      <c r="J58" s="148">
        <f>(H58+I58)*F58</f>
        <v>0</v>
      </c>
    </row>
    <row r="59" spans="1:10" s="323" customFormat="1" ht="27" customHeight="1" x14ac:dyDescent="0.3">
      <c r="A59" s="346"/>
      <c r="B59" s="384"/>
      <c r="C59" s="417"/>
      <c r="D59" s="30"/>
      <c r="E59" s="30"/>
      <c r="F59" s="33"/>
      <c r="G59" s="33"/>
      <c r="H59" s="34"/>
      <c r="I59" s="34"/>
      <c r="J59" s="149"/>
    </row>
    <row r="60" spans="1:10" s="323" customFormat="1" ht="13.8" x14ac:dyDescent="0.3">
      <c r="A60" s="346">
        <v>4.1900000000000004</v>
      </c>
      <c r="B60" s="384" t="s">
        <v>510</v>
      </c>
      <c r="C60" s="417"/>
      <c r="D60" s="43">
        <v>1167</v>
      </c>
      <c r="E60" s="111" t="s">
        <v>38</v>
      </c>
      <c r="F60" s="33">
        <v>15</v>
      </c>
      <c r="G60" s="33"/>
      <c r="H60" s="34"/>
      <c r="I60" s="34"/>
      <c r="J60" s="148">
        <f>(H60+I60)*F60</f>
        <v>0</v>
      </c>
    </row>
    <row r="61" spans="1:10" s="323" customFormat="1" ht="13.8" x14ac:dyDescent="0.3">
      <c r="A61" s="347"/>
      <c r="B61" s="384"/>
      <c r="C61" s="417"/>
      <c r="D61" s="30"/>
      <c r="E61" s="30"/>
      <c r="F61" s="33"/>
      <c r="G61" s="33"/>
      <c r="H61" s="34"/>
      <c r="I61" s="34"/>
      <c r="J61" s="149"/>
    </row>
    <row r="62" spans="1:10" s="323" customFormat="1" x14ac:dyDescent="0.25">
      <c r="A62" s="349"/>
      <c r="B62" s="322"/>
      <c r="I62" s="339"/>
      <c r="J62" s="343"/>
    </row>
    <row r="63" spans="1:10" s="323" customFormat="1" ht="13.8" thickBot="1" x14ac:dyDescent="0.3">
      <c r="A63" s="349"/>
      <c r="B63" s="322" t="s">
        <v>39</v>
      </c>
      <c r="I63" s="339"/>
      <c r="J63" s="158">
        <f>SUM(J11:J61)</f>
        <v>0</v>
      </c>
    </row>
    <row r="64" spans="1:10" s="323" customFormat="1" ht="21" customHeight="1" thickBot="1" x14ac:dyDescent="0.35">
      <c r="A64" s="336" t="s">
        <v>31</v>
      </c>
      <c r="B64" s="391" t="s">
        <v>32</v>
      </c>
      <c r="C64" s="418"/>
      <c r="D64" s="74" t="s">
        <v>19</v>
      </c>
      <c r="E64" s="337" t="s">
        <v>33</v>
      </c>
      <c r="F64" s="337" t="s">
        <v>114</v>
      </c>
      <c r="G64" s="337"/>
      <c r="H64" s="337"/>
      <c r="I64" s="337"/>
      <c r="J64" s="338"/>
    </row>
    <row r="65" spans="1:10" s="323" customFormat="1" ht="13.8" thickTop="1" x14ac:dyDescent="0.25">
      <c r="A65" s="342"/>
      <c r="B65" s="322"/>
      <c r="I65" s="339"/>
      <c r="J65" s="350"/>
    </row>
    <row r="66" spans="1:10" s="323" customFormat="1" x14ac:dyDescent="0.25">
      <c r="A66" s="342"/>
      <c r="B66" s="322" t="s">
        <v>36</v>
      </c>
      <c r="I66" s="339"/>
      <c r="J66" s="174">
        <f>J63</f>
        <v>0</v>
      </c>
    </row>
    <row r="67" spans="1:10" s="323" customFormat="1" ht="13.8" thickBot="1" x14ac:dyDescent="0.3">
      <c r="A67" s="351"/>
      <c r="B67" s="20"/>
      <c r="C67" s="26"/>
      <c r="D67" s="333"/>
      <c r="E67" s="333"/>
      <c r="F67" s="333"/>
      <c r="G67" s="333"/>
      <c r="H67" s="333"/>
      <c r="I67" s="352"/>
      <c r="J67" s="353"/>
    </row>
    <row r="68" spans="1:10" s="323" customFormat="1" ht="13.8" thickTop="1" x14ac:dyDescent="0.25">
      <c r="A68" s="348"/>
      <c r="B68" s="21"/>
      <c r="C68" s="21"/>
      <c r="D68" s="327"/>
      <c r="E68" s="327"/>
      <c r="H68" s="327"/>
      <c r="I68" s="327"/>
      <c r="J68" s="343"/>
    </row>
    <row r="69" spans="1:10" s="323" customFormat="1" ht="13.8" x14ac:dyDescent="0.3">
      <c r="A69" s="346"/>
      <c r="B69" s="384"/>
      <c r="C69" s="417"/>
      <c r="D69" s="30"/>
      <c r="E69" s="30"/>
      <c r="F69" s="33"/>
      <c r="G69" s="33"/>
      <c r="H69" s="34"/>
      <c r="I69" s="34"/>
      <c r="J69" s="149"/>
    </row>
    <row r="70" spans="1:10" s="323" customFormat="1" ht="13.8" x14ac:dyDescent="0.3">
      <c r="A70" s="346"/>
      <c r="B70" s="421" t="s">
        <v>442</v>
      </c>
      <c r="C70" s="422"/>
      <c r="D70" s="30"/>
      <c r="E70" s="30"/>
      <c r="F70" s="33"/>
      <c r="G70" s="33"/>
      <c r="H70" s="34"/>
      <c r="I70" s="34"/>
      <c r="J70" s="149"/>
    </row>
    <row r="71" spans="1:10" s="323" customFormat="1" ht="13.8" x14ac:dyDescent="0.3">
      <c r="A71" s="346"/>
      <c r="B71" s="21"/>
      <c r="D71" s="30"/>
      <c r="E71" s="30"/>
      <c r="F71" s="33"/>
      <c r="G71" s="33"/>
      <c r="H71" s="34"/>
      <c r="I71" s="34"/>
      <c r="J71" s="149"/>
    </row>
    <row r="72" spans="1:10" s="323" customFormat="1" ht="13.8" x14ac:dyDescent="0.3">
      <c r="A72" s="346"/>
      <c r="B72" s="384" t="s">
        <v>242</v>
      </c>
      <c r="C72" s="417"/>
      <c r="D72" s="30"/>
      <c r="E72" s="30"/>
      <c r="F72" s="33"/>
      <c r="G72" s="33"/>
      <c r="H72" s="34"/>
      <c r="I72" s="34"/>
      <c r="J72" s="149"/>
    </row>
    <row r="73" spans="1:10" s="323" customFormat="1" ht="13.8" x14ac:dyDescent="0.3">
      <c r="A73" s="346"/>
      <c r="B73" s="384" t="s">
        <v>243</v>
      </c>
      <c r="C73" s="417"/>
      <c r="D73" s="327"/>
      <c r="E73" s="327"/>
      <c r="H73" s="327"/>
      <c r="I73" s="327"/>
      <c r="J73" s="149"/>
    </row>
    <row r="74" spans="1:10" s="323" customFormat="1" ht="13.8" x14ac:dyDescent="0.3">
      <c r="A74" s="346"/>
      <c r="B74" s="384"/>
      <c r="C74" s="417"/>
      <c r="D74" s="327"/>
      <c r="E74" s="327"/>
      <c r="H74" s="327"/>
      <c r="I74" s="327"/>
      <c r="J74" s="149"/>
    </row>
    <row r="75" spans="1:10" s="323" customFormat="1" ht="13.8" x14ac:dyDescent="0.3">
      <c r="A75" s="346"/>
      <c r="B75" s="413" t="s">
        <v>244</v>
      </c>
      <c r="C75" s="414"/>
      <c r="D75" s="30"/>
      <c r="E75" s="30"/>
      <c r="F75" s="33"/>
      <c r="G75" s="33"/>
      <c r="H75" s="34"/>
      <c r="I75" s="34"/>
      <c r="J75" s="149"/>
    </row>
    <row r="76" spans="1:10" s="323" customFormat="1" ht="13.8" x14ac:dyDescent="0.3">
      <c r="A76" s="346"/>
      <c r="B76" s="413" t="s">
        <v>245</v>
      </c>
      <c r="C76" s="414"/>
      <c r="D76" s="327"/>
      <c r="E76" s="327"/>
      <c r="H76" s="327"/>
      <c r="I76" s="327"/>
      <c r="J76" s="149"/>
    </row>
    <row r="77" spans="1:10" s="323" customFormat="1" ht="13.8" x14ac:dyDescent="0.3">
      <c r="A77" s="346"/>
      <c r="B77" s="413" t="s">
        <v>246</v>
      </c>
      <c r="C77" s="414"/>
      <c r="D77" s="327"/>
      <c r="E77" s="327"/>
      <c r="H77" s="327"/>
      <c r="I77" s="327"/>
      <c r="J77" s="149"/>
    </row>
    <row r="78" spans="1:10" s="323" customFormat="1" ht="13.8" x14ac:dyDescent="0.3">
      <c r="A78" s="346"/>
      <c r="B78" s="413" t="s">
        <v>247</v>
      </c>
      <c r="C78" s="414"/>
      <c r="D78" s="30"/>
      <c r="E78" s="30"/>
      <c r="F78" s="33"/>
      <c r="G78" s="33"/>
      <c r="H78" s="34"/>
      <c r="I78" s="34"/>
      <c r="J78" s="149"/>
    </row>
    <row r="79" spans="1:10" s="323" customFormat="1" ht="13.8" x14ac:dyDescent="0.3">
      <c r="A79" s="346"/>
      <c r="B79" s="413" t="s">
        <v>248</v>
      </c>
      <c r="C79" s="414"/>
      <c r="D79" s="327"/>
      <c r="E79" s="327"/>
      <c r="H79" s="327"/>
      <c r="I79" s="327"/>
      <c r="J79" s="149"/>
    </row>
    <row r="80" spans="1:10" s="323" customFormat="1" ht="13.8" x14ac:dyDescent="0.3">
      <c r="A80" s="346"/>
      <c r="B80" s="413" t="s">
        <v>249</v>
      </c>
      <c r="C80" s="414"/>
      <c r="D80" s="327"/>
      <c r="E80" s="327"/>
      <c r="H80" s="327"/>
      <c r="I80" s="327"/>
      <c r="J80" s="149"/>
    </row>
    <row r="81" spans="1:10" s="323" customFormat="1" ht="13.8" x14ac:dyDescent="0.3">
      <c r="A81" s="354"/>
      <c r="B81" s="413" t="s">
        <v>250</v>
      </c>
      <c r="C81" s="414"/>
      <c r="D81" s="30"/>
      <c r="E81" s="30"/>
      <c r="F81" s="33"/>
      <c r="G81" s="33"/>
      <c r="H81" s="34"/>
      <c r="I81" s="34"/>
      <c r="J81" s="149"/>
    </row>
    <row r="82" spans="1:10" s="323" customFormat="1" ht="13.8" x14ac:dyDescent="0.3">
      <c r="A82" s="354"/>
      <c r="B82" s="413" t="s">
        <v>251</v>
      </c>
      <c r="C82" s="414"/>
      <c r="D82" s="327"/>
      <c r="E82" s="327"/>
      <c r="H82" s="327"/>
      <c r="I82" s="327"/>
      <c r="J82" s="149"/>
    </row>
    <row r="83" spans="1:10" s="323" customFormat="1" ht="13.8" x14ac:dyDescent="0.3">
      <c r="A83" s="346"/>
      <c r="B83" s="413" t="s">
        <v>252</v>
      </c>
      <c r="C83" s="414"/>
      <c r="D83" s="30"/>
      <c r="E83" s="30"/>
      <c r="F83" s="33"/>
      <c r="G83" s="33"/>
      <c r="H83" s="34"/>
      <c r="I83" s="34"/>
      <c r="J83" s="149"/>
    </row>
    <row r="84" spans="1:10" s="323" customFormat="1" ht="13.8" x14ac:dyDescent="0.3">
      <c r="A84" s="346"/>
      <c r="B84" s="413" t="s">
        <v>253</v>
      </c>
      <c r="C84" s="414"/>
      <c r="D84" s="327"/>
      <c r="E84" s="327"/>
      <c r="H84" s="327"/>
      <c r="I84" s="327"/>
      <c r="J84" s="149"/>
    </row>
    <row r="85" spans="1:10" s="323" customFormat="1" ht="13.8" x14ac:dyDescent="0.3">
      <c r="A85" s="346"/>
      <c r="B85" s="384"/>
      <c r="C85" s="417"/>
      <c r="D85" s="30"/>
      <c r="E85" s="30"/>
      <c r="F85" s="33"/>
      <c r="G85" s="33"/>
      <c r="H85" s="34"/>
      <c r="I85" s="34"/>
      <c r="J85" s="149"/>
    </row>
    <row r="86" spans="1:10" s="323" customFormat="1" ht="13.8" x14ac:dyDescent="0.3">
      <c r="A86" s="346"/>
      <c r="B86" s="384" t="s">
        <v>254</v>
      </c>
      <c r="C86" s="417"/>
      <c r="D86" s="30"/>
      <c r="E86" s="30"/>
      <c r="F86" s="33"/>
      <c r="G86" s="33"/>
      <c r="H86" s="34"/>
      <c r="I86" s="34"/>
      <c r="J86" s="149"/>
    </row>
    <row r="87" spans="1:10" s="323" customFormat="1" ht="13.8" x14ac:dyDescent="0.3">
      <c r="A87" s="346"/>
      <c r="B87" s="384" t="s">
        <v>255</v>
      </c>
      <c r="C87" s="417"/>
      <c r="D87" s="327"/>
      <c r="E87" s="327"/>
      <c r="H87" s="327"/>
      <c r="I87" s="327"/>
      <c r="J87" s="149"/>
    </row>
    <row r="88" spans="1:10" s="323" customFormat="1" ht="13.8" x14ac:dyDescent="0.3">
      <c r="A88" s="346"/>
      <c r="B88" s="384" t="s">
        <v>256</v>
      </c>
      <c r="C88" s="417"/>
      <c r="D88" s="30"/>
      <c r="E88" s="30"/>
      <c r="F88" s="33"/>
      <c r="G88" s="33"/>
      <c r="H88" s="34"/>
      <c r="I88" s="34"/>
      <c r="J88" s="149"/>
    </row>
    <row r="89" spans="1:10" s="323" customFormat="1" ht="13.8" x14ac:dyDescent="0.3">
      <c r="A89" s="342"/>
      <c r="B89" s="384" t="s">
        <v>257</v>
      </c>
      <c r="C89" s="417"/>
      <c r="D89" s="30"/>
      <c r="E89" s="30"/>
      <c r="F89" s="33"/>
      <c r="G89" s="33"/>
      <c r="H89" s="34"/>
      <c r="I89" s="34"/>
      <c r="J89" s="149"/>
    </row>
    <row r="90" spans="1:10" s="323" customFormat="1" ht="13.8" x14ac:dyDescent="0.3">
      <c r="A90" s="342"/>
      <c r="B90" s="384" t="s">
        <v>258</v>
      </c>
      <c r="C90" s="417"/>
      <c r="D90" s="327"/>
      <c r="E90" s="327"/>
      <c r="H90" s="327"/>
      <c r="I90" s="327"/>
      <c r="J90" s="149"/>
    </row>
    <row r="91" spans="1:10" s="323" customFormat="1" ht="13.8" x14ac:dyDescent="0.3">
      <c r="A91" s="348"/>
      <c r="B91" s="384" t="s">
        <v>259</v>
      </c>
      <c r="C91" s="417"/>
      <c r="D91" s="327"/>
      <c r="E91" s="327"/>
      <c r="H91" s="327"/>
      <c r="I91" s="327"/>
      <c r="J91" s="149"/>
    </row>
    <row r="92" spans="1:10" s="323" customFormat="1" ht="13.8" x14ac:dyDescent="0.3">
      <c r="A92" s="342"/>
      <c r="B92" s="384"/>
      <c r="C92" s="417"/>
      <c r="D92" s="30"/>
      <c r="E92" s="30"/>
      <c r="F92" s="33"/>
      <c r="G92" s="33"/>
      <c r="H92" s="34"/>
      <c r="I92" s="34"/>
      <c r="J92" s="149"/>
    </row>
    <row r="93" spans="1:10" s="323" customFormat="1" ht="13.8" x14ac:dyDescent="0.3">
      <c r="A93" s="346">
        <v>4.2</v>
      </c>
      <c r="B93" s="323" t="s">
        <v>69</v>
      </c>
      <c r="D93" s="43" t="s">
        <v>70</v>
      </c>
      <c r="E93" s="111" t="s">
        <v>38</v>
      </c>
      <c r="F93" s="115">
        <f>F14</f>
        <v>65</v>
      </c>
      <c r="G93" s="115"/>
      <c r="H93" s="223"/>
      <c r="I93" s="230"/>
      <c r="J93" s="148">
        <f>(H93+I93)*F93</f>
        <v>0</v>
      </c>
    </row>
    <row r="94" spans="1:10" s="323" customFormat="1" ht="13.8" x14ac:dyDescent="0.3">
      <c r="A94" s="346"/>
      <c r="B94" s="384"/>
      <c r="C94" s="417"/>
      <c r="D94" s="327"/>
      <c r="E94" s="327"/>
      <c r="H94" s="327"/>
      <c r="I94" s="332"/>
      <c r="J94" s="149"/>
    </row>
    <row r="95" spans="1:10" s="323" customFormat="1" ht="13.8" x14ac:dyDescent="0.3">
      <c r="A95" s="346">
        <v>4.21</v>
      </c>
      <c r="B95" s="384" t="s">
        <v>50</v>
      </c>
      <c r="C95" s="417"/>
      <c r="D95" s="43" t="s">
        <v>70</v>
      </c>
      <c r="E95" s="111" t="s">
        <v>38</v>
      </c>
      <c r="F95" s="115">
        <f>F16</f>
        <v>15</v>
      </c>
      <c r="G95" s="115"/>
      <c r="H95" s="223"/>
      <c r="I95" s="230"/>
      <c r="J95" s="148">
        <f>(H95+I95)*F95</f>
        <v>0</v>
      </c>
    </row>
    <row r="96" spans="1:10" s="323" customFormat="1" ht="13.8" customHeight="1" x14ac:dyDescent="0.3">
      <c r="A96" s="346"/>
      <c r="B96" s="21"/>
      <c r="D96" s="327"/>
      <c r="E96" s="327"/>
      <c r="H96" s="327"/>
      <c r="I96" s="332"/>
      <c r="J96" s="149"/>
    </row>
    <row r="97" spans="1:10" s="323" customFormat="1" ht="15.6" customHeight="1" x14ac:dyDescent="0.3">
      <c r="A97" s="346">
        <v>4.22</v>
      </c>
      <c r="B97" s="384" t="s">
        <v>124</v>
      </c>
      <c r="C97" s="417"/>
      <c r="D97" s="43" t="s">
        <v>70</v>
      </c>
      <c r="E97" s="111" t="s">
        <v>38</v>
      </c>
      <c r="F97" s="115"/>
      <c r="G97" s="115"/>
      <c r="H97" s="223"/>
      <c r="I97" s="230"/>
      <c r="J97" s="148">
        <f>(H97+I97)*F97</f>
        <v>0</v>
      </c>
    </row>
    <row r="98" spans="1:10" s="323" customFormat="1" ht="12.6" customHeight="1" x14ac:dyDescent="0.3">
      <c r="A98" s="346"/>
      <c r="B98" s="384"/>
      <c r="C98" s="417"/>
      <c r="D98" s="30"/>
      <c r="E98" s="30"/>
      <c r="F98" s="33"/>
      <c r="G98" s="33"/>
      <c r="H98" s="34"/>
      <c r="I98" s="231"/>
      <c r="J98" s="194"/>
    </row>
    <row r="99" spans="1:10" s="323" customFormat="1" ht="16.8" customHeight="1" x14ac:dyDescent="0.3">
      <c r="A99" s="346">
        <v>4.2300000000000004</v>
      </c>
      <c r="B99" s="323" t="s">
        <v>51</v>
      </c>
      <c r="D99" s="43" t="s">
        <v>70</v>
      </c>
      <c r="E99" s="111" t="s">
        <v>38</v>
      </c>
      <c r="F99" s="115">
        <f>F22+F24</f>
        <v>30</v>
      </c>
      <c r="G99" s="115"/>
      <c r="H99" s="223"/>
      <c r="I99" s="230"/>
      <c r="J99" s="148">
        <f>(H99+I99)*F99</f>
        <v>0</v>
      </c>
    </row>
    <row r="100" spans="1:10" s="323" customFormat="1" ht="13.8" customHeight="1" x14ac:dyDescent="0.3">
      <c r="A100" s="346"/>
      <c r="B100" s="384"/>
      <c r="C100" s="417"/>
      <c r="D100" s="30"/>
      <c r="E100" s="30"/>
      <c r="F100" s="33"/>
      <c r="G100" s="33"/>
      <c r="H100" s="34"/>
      <c r="I100" s="231"/>
      <c r="J100" s="149"/>
    </row>
    <row r="101" spans="1:10" s="323" customFormat="1" ht="11.4" customHeight="1" x14ac:dyDescent="0.3">
      <c r="A101" s="346">
        <v>4.24</v>
      </c>
      <c r="B101" s="384" t="s">
        <v>92</v>
      </c>
      <c r="C101" s="417"/>
      <c r="D101" s="43" t="s">
        <v>70</v>
      </c>
      <c r="E101" s="111" t="s">
        <v>38</v>
      </c>
      <c r="F101" s="115">
        <f>F28</f>
        <v>1</v>
      </c>
      <c r="G101" s="115"/>
      <c r="H101" s="223"/>
      <c r="I101" s="230"/>
      <c r="J101" s="148">
        <f>(H101+I101)*F101</f>
        <v>0</v>
      </c>
    </row>
    <row r="102" spans="1:10" s="323" customFormat="1" ht="12" customHeight="1" x14ac:dyDescent="0.3">
      <c r="A102" s="346"/>
      <c r="D102" s="30"/>
      <c r="E102" s="30"/>
      <c r="F102" s="33"/>
      <c r="G102" s="33"/>
      <c r="H102" s="34"/>
      <c r="I102" s="231"/>
      <c r="J102" s="194"/>
    </row>
    <row r="103" spans="1:10" s="323" customFormat="1" ht="18.600000000000001" customHeight="1" x14ac:dyDescent="0.3">
      <c r="A103" s="346">
        <v>4.25</v>
      </c>
      <c r="B103" s="384" t="s">
        <v>123</v>
      </c>
      <c r="C103" s="417"/>
      <c r="D103" s="43" t="s">
        <v>70</v>
      </c>
      <c r="E103" s="111" t="s">
        <v>38</v>
      </c>
      <c r="F103" s="115"/>
      <c r="G103" s="115"/>
      <c r="H103" s="223"/>
      <c r="I103" s="230"/>
      <c r="J103" s="148">
        <f>(H103+I103)*F103</f>
        <v>0</v>
      </c>
    </row>
    <row r="104" spans="1:10" s="323" customFormat="1" ht="12.6" customHeight="1" x14ac:dyDescent="0.3">
      <c r="A104" s="346"/>
      <c r="B104" s="384"/>
      <c r="C104" s="417"/>
      <c r="D104" s="30"/>
      <c r="E104" s="30"/>
      <c r="F104" s="33"/>
      <c r="G104" s="33"/>
      <c r="H104" s="34"/>
      <c r="I104" s="231"/>
      <c r="J104" s="149"/>
    </row>
    <row r="105" spans="1:10" s="323" customFormat="1" ht="13.2" customHeight="1" x14ac:dyDescent="0.3">
      <c r="A105" s="346">
        <v>4.26</v>
      </c>
      <c r="B105" s="323" t="s">
        <v>63</v>
      </c>
      <c r="D105" s="43" t="s">
        <v>71</v>
      </c>
      <c r="E105" s="111" t="s">
        <v>38</v>
      </c>
      <c r="F105" s="115">
        <f>F46</f>
        <v>20</v>
      </c>
      <c r="G105" s="115"/>
      <c r="H105" s="223"/>
      <c r="I105" s="230"/>
      <c r="J105" s="148">
        <f>(H105+I105)*F105</f>
        <v>0</v>
      </c>
    </row>
    <row r="106" spans="1:10" s="323" customFormat="1" ht="13.8" customHeight="1" x14ac:dyDescent="0.3">
      <c r="A106" s="346"/>
      <c r="B106" s="384"/>
      <c r="C106" s="417"/>
      <c r="D106" s="327"/>
      <c r="E106" s="327"/>
      <c r="H106" s="327"/>
      <c r="I106" s="332"/>
      <c r="J106" s="149"/>
    </row>
    <row r="107" spans="1:10" s="323" customFormat="1" ht="13.8" x14ac:dyDescent="0.3">
      <c r="A107" s="346">
        <v>4.2699999999999996</v>
      </c>
      <c r="B107" s="384" t="s">
        <v>62</v>
      </c>
      <c r="C107" s="417"/>
      <c r="D107" s="43" t="s">
        <v>71</v>
      </c>
      <c r="E107" s="111" t="s">
        <v>38</v>
      </c>
      <c r="F107" s="115">
        <f>F48</f>
        <v>50</v>
      </c>
      <c r="G107" s="115"/>
      <c r="H107" s="223"/>
      <c r="I107" s="230"/>
      <c r="J107" s="148">
        <f>(H107+I107)*F107</f>
        <v>0</v>
      </c>
    </row>
    <row r="108" spans="1:10" s="323" customFormat="1" ht="15" customHeight="1" x14ac:dyDescent="0.3">
      <c r="A108" s="346"/>
      <c r="D108" s="327"/>
      <c r="E108" s="327"/>
      <c r="H108" s="327"/>
      <c r="I108" s="332"/>
      <c r="J108" s="149"/>
    </row>
    <row r="109" spans="1:10" s="323" customFormat="1" ht="14.4" customHeight="1" x14ac:dyDescent="0.3">
      <c r="A109" s="346">
        <v>4.28</v>
      </c>
      <c r="B109" s="384" t="s">
        <v>4</v>
      </c>
      <c r="C109" s="417"/>
      <c r="D109" s="43" t="s">
        <v>17</v>
      </c>
      <c r="E109" s="111" t="s">
        <v>38</v>
      </c>
      <c r="F109" s="115">
        <f>F58</f>
        <v>10</v>
      </c>
      <c r="G109" s="115"/>
      <c r="H109" s="223"/>
      <c r="I109" s="230"/>
      <c r="J109" s="148">
        <f>(H109+I109)*F109</f>
        <v>0</v>
      </c>
    </row>
    <row r="110" spans="1:10" s="323" customFormat="1" ht="9.6" customHeight="1" x14ac:dyDescent="0.3">
      <c r="A110" s="346"/>
      <c r="B110" s="384"/>
      <c r="C110" s="417"/>
      <c r="D110" s="30"/>
      <c r="E110" s="30"/>
      <c r="F110" s="33"/>
      <c r="G110" s="33"/>
      <c r="H110" s="34"/>
      <c r="I110" s="231"/>
      <c r="J110" s="149"/>
    </row>
    <row r="111" spans="1:10" s="323" customFormat="1" ht="13.8" x14ac:dyDescent="0.3">
      <c r="A111" s="346">
        <v>4.29</v>
      </c>
      <c r="B111" s="323" t="s">
        <v>14</v>
      </c>
      <c r="D111" s="43" t="s">
        <v>17</v>
      </c>
      <c r="E111" s="111" t="s">
        <v>38</v>
      </c>
      <c r="F111" s="115">
        <f>F60</f>
        <v>15</v>
      </c>
      <c r="G111" s="115"/>
      <c r="H111" s="223"/>
      <c r="I111" s="230"/>
      <c r="J111" s="148">
        <f>(H111+I111)*F111</f>
        <v>0</v>
      </c>
    </row>
    <row r="112" spans="1:10" s="323" customFormat="1" ht="14.4" customHeight="1" x14ac:dyDescent="0.25">
      <c r="A112" s="346"/>
      <c r="D112" s="327"/>
      <c r="E112" s="327"/>
      <c r="H112" s="327"/>
      <c r="I112" s="327"/>
      <c r="J112" s="343"/>
    </row>
    <row r="113" spans="1:10" s="323" customFormat="1" ht="9.6" customHeight="1" x14ac:dyDescent="0.25">
      <c r="A113" s="346"/>
      <c r="D113" s="327"/>
      <c r="E113" s="327"/>
      <c r="F113" s="355"/>
      <c r="G113" s="355"/>
      <c r="H113" s="327"/>
      <c r="I113" s="356"/>
      <c r="J113" s="357"/>
    </row>
    <row r="114" spans="1:10" s="323" customFormat="1" ht="10.8" customHeight="1" x14ac:dyDescent="0.3">
      <c r="A114" s="346">
        <v>4.3</v>
      </c>
      <c r="B114" s="323" t="s">
        <v>260</v>
      </c>
      <c r="D114" s="327"/>
      <c r="E114" s="111" t="s">
        <v>38</v>
      </c>
      <c r="F114" s="355"/>
      <c r="G114" s="355"/>
      <c r="H114" s="223"/>
      <c r="I114" s="356"/>
      <c r="J114" s="308" t="s">
        <v>544</v>
      </c>
    </row>
    <row r="115" spans="1:10" s="323" customFormat="1" ht="10.8" customHeight="1" x14ac:dyDescent="0.25">
      <c r="A115" s="346"/>
      <c r="D115" s="327"/>
      <c r="E115" s="327"/>
      <c r="F115" s="355"/>
      <c r="G115" s="355"/>
      <c r="H115" s="327"/>
      <c r="I115" s="356"/>
      <c r="J115" s="357"/>
    </row>
    <row r="116" spans="1:10" s="323" customFormat="1" ht="13.8" x14ac:dyDescent="0.3">
      <c r="A116" s="346">
        <v>4.3099999999999996</v>
      </c>
      <c r="B116" s="323" t="s">
        <v>261</v>
      </c>
      <c r="C116" s="16"/>
      <c r="D116" s="327"/>
      <c r="E116" s="111" t="s">
        <v>38</v>
      </c>
      <c r="F116" s="355"/>
      <c r="G116" s="355"/>
      <c r="H116" s="223"/>
      <c r="I116" s="358"/>
      <c r="J116" s="308" t="s">
        <v>544</v>
      </c>
    </row>
    <row r="117" spans="1:10" s="323" customFormat="1" ht="13.8" x14ac:dyDescent="0.3">
      <c r="A117" s="346"/>
      <c r="B117" s="323" t="s">
        <v>262</v>
      </c>
      <c r="C117" s="16"/>
      <c r="D117" s="327"/>
      <c r="E117" s="327"/>
      <c r="F117" s="355"/>
      <c r="G117" s="355"/>
      <c r="H117" s="327"/>
      <c r="I117" s="327"/>
      <c r="J117" s="357"/>
    </row>
    <row r="118" spans="1:10" s="323" customFormat="1" ht="13.8" x14ac:dyDescent="0.3">
      <c r="A118" s="346"/>
      <c r="B118" s="323" t="s">
        <v>263</v>
      </c>
      <c r="C118" s="16"/>
      <c r="D118" s="327"/>
      <c r="E118" s="327"/>
      <c r="H118" s="327"/>
      <c r="I118" s="327"/>
      <c r="J118" s="343"/>
    </row>
    <row r="119" spans="1:10" s="323" customFormat="1" ht="13.8" x14ac:dyDescent="0.3">
      <c r="A119" s="346"/>
      <c r="B119" s="323" t="s">
        <v>264</v>
      </c>
      <c r="C119" s="23"/>
      <c r="D119" s="327"/>
      <c r="E119" s="327"/>
      <c r="H119" s="327"/>
      <c r="I119" s="327"/>
      <c r="J119" s="343"/>
    </row>
    <row r="120" spans="1:10" s="323" customFormat="1" ht="13.8" x14ac:dyDescent="0.3">
      <c r="A120" s="346"/>
      <c r="B120" s="384" t="s">
        <v>265</v>
      </c>
      <c r="C120" s="417"/>
      <c r="D120" s="30"/>
      <c r="E120" s="30"/>
      <c r="F120" s="33"/>
      <c r="G120" s="33"/>
      <c r="H120" s="34"/>
      <c r="I120" s="34"/>
      <c r="J120" s="149"/>
    </row>
    <row r="121" spans="1:10" s="323" customFormat="1" ht="13.8" thickBot="1" x14ac:dyDescent="0.3">
      <c r="A121" s="359"/>
      <c r="B121" s="384" t="s">
        <v>266</v>
      </c>
      <c r="C121" s="417"/>
      <c r="D121" s="360"/>
      <c r="E121" s="360"/>
      <c r="F121" s="333"/>
      <c r="G121" s="333"/>
      <c r="H121" s="360"/>
      <c r="I121" s="360"/>
      <c r="J121" s="361"/>
    </row>
    <row r="122" spans="1:10" s="323" customFormat="1" ht="13.8" thickTop="1" x14ac:dyDescent="0.25">
      <c r="A122" s="362"/>
      <c r="B122" s="363"/>
      <c r="C122" s="364"/>
      <c r="D122" s="364"/>
      <c r="E122" s="364"/>
      <c r="F122" s="364"/>
      <c r="G122" s="364"/>
      <c r="H122" s="364"/>
      <c r="I122" s="365"/>
      <c r="J122" s="334"/>
    </row>
    <row r="123" spans="1:10" s="323" customFormat="1" ht="13.8" thickBot="1" x14ac:dyDescent="0.3">
      <c r="A123" s="366"/>
      <c r="B123" s="335" t="s">
        <v>39</v>
      </c>
      <c r="C123" s="367"/>
      <c r="D123" s="367"/>
      <c r="E123" s="367"/>
      <c r="F123" s="367"/>
      <c r="G123" s="367"/>
      <c r="H123" s="367"/>
      <c r="I123" s="368"/>
      <c r="J123" s="155">
        <f>SUM(J66:J120)</f>
        <v>0</v>
      </c>
    </row>
    <row r="124" spans="1:10" s="323" customFormat="1" ht="19.5" customHeight="1" thickBot="1" x14ac:dyDescent="0.35">
      <c r="A124" s="336" t="s">
        <v>31</v>
      </c>
      <c r="B124" s="391" t="s">
        <v>32</v>
      </c>
      <c r="C124" s="418"/>
      <c r="D124" s="74" t="s">
        <v>19</v>
      </c>
      <c r="E124" s="337" t="s">
        <v>33</v>
      </c>
      <c r="F124" s="337" t="s">
        <v>114</v>
      </c>
      <c r="G124" s="337"/>
      <c r="H124" s="337"/>
      <c r="I124" s="337"/>
      <c r="J124" s="338"/>
    </row>
    <row r="125" spans="1:10" s="323" customFormat="1" ht="13.8" thickTop="1" x14ac:dyDescent="0.25">
      <c r="A125" s="342"/>
      <c r="B125" s="322"/>
      <c r="I125" s="339"/>
      <c r="J125" s="350"/>
    </row>
    <row r="126" spans="1:10" s="323" customFormat="1" x14ac:dyDescent="0.25">
      <c r="A126" s="342"/>
      <c r="B126" s="322" t="s">
        <v>36</v>
      </c>
      <c r="I126" s="339"/>
      <c r="J126" s="174">
        <f>J123</f>
        <v>0</v>
      </c>
    </row>
    <row r="127" spans="1:10" s="323" customFormat="1" ht="13.8" thickBot="1" x14ac:dyDescent="0.3">
      <c r="A127" s="351"/>
      <c r="B127" s="20"/>
      <c r="C127" s="26"/>
      <c r="D127" s="333"/>
      <c r="E127" s="333"/>
      <c r="F127" s="333"/>
      <c r="G127" s="333"/>
      <c r="H127" s="333"/>
      <c r="I127" s="352"/>
      <c r="J127" s="353"/>
    </row>
    <row r="128" spans="1:10" s="323" customFormat="1" ht="14.4" hidden="1" thickTop="1" thickBot="1" x14ac:dyDescent="0.3">
      <c r="A128" s="348"/>
      <c r="B128" s="21"/>
      <c r="C128" s="21"/>
      <c r="D128" s="327"/>
      <c r="E128" s="327"/>
      <c r="H128" s="327"/>
      <c r="I128" s="327"/>
      <c r="J128" s="343"/>
    </row>
    <row r="129" spans="1:10" s="323" customFormat="1" ht="15" hidden="1" thickTop="1" thickBot="1" x14ac:dyDescent="0.35">
      <c r="A129" s="346"/>
      <c r="B129" s="21"/>
      <c r="D129" s="30"/>
      <c r="E129" s="30"/>
      <c r="F129" s="33"/>
      <c r="G129" s="33"/>
      <c r="H129" s="34"/>
      <c r="I129" s="34"/>
      <c r="J129" s="149"/>
    </row>
    <row r="130" spans="1:10" s="323" customFormat="1" ht="15" hidden="1" thickTop="1" thickBot="1" x14ac:dyDescent="0.35">
      <c r="A130" s="346"/>
      <c r="B130" s="419" t="s">
        <v>443</v>
      </c>
      <c r="C130" s="420"/>
      <c r="D130" s="30"/>
      <c r="E130" s="30"/>
      <c r="F130" s="33"/>
      <c r="G130" s="33"/>
      <c r="H130" s="34"/>
      <c r="I130" s="34"/>
      <c r="J130" s="149"/>
    </row>
    <row r="131" spans="1:10" s="323" customFormat="1" ht="15" hidden="1" thickTop="1" thickBot="1" x14ac:dyDescent="0.35">
      <c r="A131" s="346"/>
      <c r="B131" s="384"/>
      <c r="C131" s="417"/>
      <c r="D131" s="327"/>
      <c r="E131" s="327"/>
      <c r="H131" s="327"/>
      <c r="I131" s="327"/>
      <c r="J131" s="149"/>
    </row>
    <row r="132" spans="1:10" s="323" customFormat="1" ht="15" hidden="1" thickTop="1" thickBot="1" x14ac:dyDescent="0.35">
      <c r="A132" s="346"/>
      <c r="B132" s="413" t="s">
        <v>267</v>
      </c>
      <c r="C132" s="414"/>
      <c r="D132" s="327"/>
      <c r="E132" s="327"/>
      <c r="H132" s="327"/>
      <c r="I132" s="327"/>
      <c r="J132" s="149"/>
    </row>
    <row r="133" spans="1:10" s="323" customFormat="1" ht="15" hidden="1" thickTop="1" thickBot="1" x14ac:dyDescent="0.35">
      <c r="A133" s="346"/>
      <c r="B133" s="413" t="s">
        <v>268</v>
      </c>
      <c r="C133" s="414"/>
      <c r="D133" s="30"/>
      <c r="E133" s="30"/>
      <c r="F133" s="33"/>
      <c r="G133" s="33"/>
      <c r="H133" s="34"/>
      <c r="I133" s="34"/>
      <c r="J133" s="149"/>
    </row>
    <row r="134" spans="1:10" s="323" customFormat="1" ht="15" hidden="1" thickTop="1" thickBot="1" x14ac:dyDescent="0.35">
      <c r="A134" s="346"/>
      <c r="B134" s="413" t="s">
        <v>484</v>
      </c>
      <c r="C134" s="414"/>
      <c r="D134" s="327"/>
      <c r="E134" s="327"/>
      <c r="H134" s="327"/>
      <c r="I134" s="327"/>
      <c r="J134" s="149"/>
    </row>
    <row r="135" spans="1:10" s="323" customFormat="1" ht="15" hidden="1" thickTop="1" thickBot="1" x14ac:dyDescent="0.35">
      <c r="A135" s="346"/>
      <c r="B135" s="413"/>
      <c r="C135" s="414"/>
      <c r="D135" s="327"/>
      <c r="E135" s="327"/>
      <c r="H135" s="327"/>
      <c r="I135" s="327"/>
      <c r="J135" s="149"/>
    </row>
    <row r="136" spans="1:10" s="323" customFormat="1" ht="15" hidden="1" thickTop="1" thickBot="1" x14ac:dyDescent="0.35">
      <c r="A136" s="346">
        <v>4.32</v>
      </c>
      <c r="B136" s="384" t="s">
        <v>81</v>
      </c>
      <c r="C136" s="417"/>
      <c r="D136" s="43"/>
      <c r="E136" s="111" t="s">
        <v>38</v>
      </c>
      <c r="F136" s="115">
        <v>0</v>
      </c>
      <c r="G136" s="114">
        <v>210</v>
      </c>
      <c r="H136" s="114"/>
      <c r="I136" s="230"/>
      <c r="J136" s="148">
        <f>(H136+I136)*F136</f>
        <v>0</v>
      </c>
    </row>
    <row r="137" spans="1:10" s="323" customFormat="1" ht="15" hidden="1" thickTop="1" thickBot="1" x14ac:dyDescent="0.35">
      <c r="A137" s="346"/>
      <c r="B137" s="384"/>
      <c r="C137" s="417"/>
      <c r="D137" s="30"/>
      <c r="E137" s="30"/>
      <c r="F137" s="33"/>
      <c r="G137" s="33"/>
      <c r="H137" s="34"/>
      <c r="I137" s="231"/>
      <c r="J137" s="149"/>
    </row>
    <row r="138" spans="1:10" s="323" customFormat="1" ht="15" hidden="1" thickTop="1" thickBot="1" x14ac:dyDescent="0.35">
      <c r="A138" s="346">
        <v>4.33</v>
      </c>
      <c r="B138" s="384" t="s">
        <v>79</v>
      </c>
      <c r="C138" s="417"/>
      <c r="D138" s="327"/>
      <c r="E138" s="111" t="s">
        <v>38</v>
      </c>
      <c r="F138" s="115">
        <v>0</v>
      </c>
      <c r="G138" s="114">
        <v>178</v>
      </c>
      <c r="H138" s="114"/>
      <c r="I138" s="230"/>
      <c r="J138" s="148">
        <f>(H138+I138)*F138</f>
        <v>0</v>
      </c>
    </row>
    <row r="139" spans="1:10" s="323" customFormat="1" ht="15" hidden="1" thickTop="1" thickBot="1" x14ac:dyDescent="0.35">
      <c r="A139" s="346"/>
      <c r="B139" s="384"/>
      <c r="C139" s="417"/>
      <c r="D139" s="30"/>
      <c r="E139" s="30"/>
      <c r="F139" s="33"/>
      <c r="G139" s="33"/>
      <c r="H139" s="34"/>
      <c r="I139" s="231"/>
      <c r="J139" s="149"/>
    </row>
    <row r="140" spans="1:10" s="323" customFormat="1" ht="15" hidden="1" thickTop="1" thickBot="1" x14ac:dyDescent="0.35">
      <c r="A140" s="348">
        <v>4.34</v>
      </c>
      <c r="B140" s="384" t="s">
        <v>269</v>
      </c>
      <c r="C140" s="417"/>
      <c r="D140" s="30"/>
      <c r="E140" s="30"/>
      <c r="F140" s="33"/>
      <c r="G140" s="33"/>
      <c r="H140" s="34"/>
      <c r="I140" s="231"/>
      <c r="J140" s="149"/>
    </row>
    <row r="141" spans="1:10" s="323" customFormat="1" ht="15" hidden="1" thickTop="1" thickBot="1" x14ac:dyDescent="0.35">
      <c r="A141" s="342"/>
      <c r="B141" s="384" t="s">
        <v>270</v>
      </c>
      <c r="C141" s="417"/>
      <c r="D141" s="327"/>
      <c r="E141" s="111" t="s">
        <v>38</v>
      </c>
      <c r="F141" s="115"/>
      <c r="G141" s="115"/>
      <c r="H141" s="114"/>
      <c r="I141" s="230"/>
      <c r="J141" s="148">
        <f>(H141+I141)*F141</f>
        <v>0</v>
      </c>
    </row>
    <row r="142" spans="1:10" s="323" customFormat="1" ht="15" hidden="1" thickTop="1" thickBot="1" x14ac:dyDescent="0.35">
      <c r="A142" s="348"/>
      <c r="B142" s="384"/>
      <c r="C142" s="417"/>
      <c r="D142" s="327"/>
      <c r="E142" s="327"/>
      <c r="H142" s="327"/>
      <c r="I142" s="332"/>
      <c r="J142" s="149"/>
    </row>
    <row r="143" spans="1:10" s="323" customFormat="1" ht="15" hidden="1" thickTop="1" thickBot="1" x14ac:dyDescent="0.35">
      <c r="A143" s="348">
        <v>4.3499999999999996</v>
      </c>
      <c r="B143" s="384" t="s">
        <v>75</v>
      </c>
      <c r="C143" s="417"/>
      <c r="D143" s="30"/>
      <c r="E143" s="111" t="s">
        <v>38</v>
      </c>
      <c r="F143" s="115"/>
      <c r="G143" s="115"/>
      <c r="H143" s="114"/>
      <c r="I143" s="230"/>
      <c r="J143" s="148">
        <f>(H143+I143)*F143</f>
        <v>0</v>
      </c>
    </row>
    <row r="144" spans="1:10" s="323" customFormat="1" ht="15" hidden="1" thickTop="1" thickBot="1" x14ac:dyDescent="0.35">
      <c r="A144" s="346"/>
      <c r="D144" s="43"/>
      <c r="E144" s="30"/>
      <c r="F144" s="33"/>
      <c r="G144" s="33"/>
      <c r="H144" s="34"/>
      <c r="I144" s="231"/>
      <c r="J144" s="194"/>
    </row>
    <row r="145" spans="1:10" s="323" customFormat="1" ht="15" hidden="1" thickTop="1" thickBot="1" x14ac:dyDescent="0.35">
      <c r="A145" s="346">
        <v>4.3600000000000003</v>
      </c>
      <c r="B145" s="384" t="s">
        <v>76</v>
      </c>
      <c r="C145" s="417"/>
      <c r="D145" s="327"/>
      <c r="E145" s="111" t="s">
        <v>38</v>
      </c>
      <c r="F145" s="115"/>
      <c r="G145" s="115"/>
      <c r="H145" s="114"/>
      <c r="I145" s="230"/>
      <c r="J145" s="148">
        <f>(H145+I145)*F145</f>
        <v>0</v>
      </c>
    </row>
    <row r="146" spans="1:10" s="323" customFormat="1" ht="15" hidden="1" thickTop="1" thickBot="1" x14ac:dyDescent="0.35">
      <c r="A146" s="346"/>
      <c r="B146" s="384"/>
      <c r="C146" s="417"/>
      <c r="D146" s="43"/>
      <c r="E146" s="30"/>
      <c r="F146" s="33"/>
      <c r="G146" s="33"/>
      <c r="H146" s="34"/>
      <c r="I146" s="231"/>
      <c r="J146" s="149"/>
    </row>
    <row r="147" spans="1:10" s="323" customFormat="1" ht="15" hidden="1" thickTop="1" thickBot="1" x14ac:dyDescent="0.35">
      <c r="A147" s="346">
        <v>4.37</v>
      </c>
      <c r="B147" s="323" t="s">
        <v>271</v>
      </c>
      <c r="D147" s="327"/>
      <c r="E147" s="327"/>
      <c r="H147" s="327"/>
      <c r="I147" s="332"/>
      <c r="J147" s="149"/>
    </row>
    <row r="148" spans="1:10" s="323" customFormat="1" ht="15" hidden="1" thickTop="1" thickBot="1" x14ac:dyDescent="0.35">
      <c r="A148" s="346"/>
      <c r="B148" s="384" t="s">
        <v>272</v>
      </c>
      <c r="C148" s="417"/>
      <c r="D148" s="43">
        <v>3202</v>
      </c>
      <c r="E148" s="111" t="s">
        <v>38</v>
      </c>
      <c r="F148" s="115"/>
      <c r="G148" s="115"/>
      <c r="H148" s="114"/>
      <c r="I148" s="230"/>
      <c r="J148" s="148">
        <f>(H148+I148)*F148</f>
        <v>0</v>
      </c>
    </row>
    <row r="149" spans="1:10" s="323" customFormat="1" ht="15" hidden="1" thickTop="1" thickBot="1" x14ac:dyDescent="0.35">
      <c r="A149" s="346"/>
      <c r="B149" s="384"/>
      <c r="C149" s="417"/>
      <c r="D149" s="30"/>
      <c r="E149" s="30"/>
      <c r="F149" s="33"/>
      <c r="G149" s="33"/>
      <c r="H149" s="34"/>
      <c r="I149" s="231"/>
      <c r="J149" s="149"/>
    </row>
    <row r="150" spans="1:10" s="323" customFormat="1" ht="15" hidden="1" thickTop="1" thickBot="1" x14ac:dyDescent="0.35">
      <c r="A150" s="346">
        <v>4.38</v>
      </c>
      <c r="B150" s="323" t="s">
        <v>68</v>
      </c>
      <c r="D150" s="43"/>
      <c r="E150" s="111" t="s">
        <v>38</v>
      </c>
      <c r="F150" s="115"/>
      <c r="G150" s="115"/>
      <c r="H150" s="114"/>
      <c r="I150" s="230"/>
      <c r="J150" s="148">
        <f>(H150+I150)*F150</f>
        <v>0</v>
      </c>
    </row>
    <row r="151" spans="1:10" s="323" customFormat="1" ht="15" hidden="1" thickTop="1" thickBot="1" x14ac:dyDescent="0.35">
      <c r="A151" s="346"/>
      <c r="B151" s="384"/>
      <c r="C151" s="417"/>
      <c r="D151" s="30"/>
      <c r="E151" s="30"/>
      <c r="F151" s="33"/>
      <c r="G151" s="33"/>
      <c r="H151" s="34"/>
      <c r="I151" s="231"/>
      <c r="J151" s="149"/>
    </row>
    <row r="152" spans="1:10" s="323" customFormat="1" ht="15" hidden="1" thickTop="1" thickBot="1" x14ac:dyDescent="0.35">
      <c r="A152" s="346">
        <v>4.3899999999999997</v>
      </c>
      <c r="B152" s="384" t="s">
        <v>132</v>
      </c>
      <c r="C152" s="417"/>
      <c r="D152" s="43"/>
      <c r="E152" s="111" t="s">
        <v>38</v>
      </c>
      <c r="F152" s="115"/>
      <c r="G152" s="115"/>
      <c r="H152" s="114"/>
      <c r="I152" s="230"/>
      <c r="J152" s="148">
        <f>(H152+I152)*F152</f>
        <v>0</v>
      </c>
    </row>
    <row r="153" spans="1:10" s="323" customFormat="1" ht="15" hidden="1" thickTop="1" thickBot="1" x14ac:dyDescent="0.35">
      <c r="A153" s="346"/>
      <c r="D153" s="30"/>
      <c r="E153" s="118"/>
      <c r="F153" s="119"/>
      <c r="G153" s="119"/>
      <c r="H153" s="120"/>
      <c r="I153" s="232"/>
      <c r="J153" s="149"/>
    </row>
    <row r="154" spans="1:10" s="323" customFormat="1" ht="15" hidden="1" thickTop="1" thickBot="1" x14ac:dyDescent="0.35">
      <c r="A154" s="369">
        <v>4.4000000000000004</v>
      </c>
      <c r="B154" s="384" t="s">
        <v>74</v>
      </c>
      <c r="C154" s="417"/>
      <c r="D154" s="43"/>
      <c r="E154" s="111" t="s">
        <v>38</v>
      </c>
      <c r="F154" s="115"/>
      <c r="G154" s="115"/>
      <c r="H154" s="114"/>
      <c r="I154" s="230"/>
      <c r="J154" s="148">
        <f>(H154+I154)*F154</f>
        <v>0</v>
      </c>
    </row>
    <row r="155" spans="1:10" s="323" customFormat="1" ht="15" hidden="1" thickTop="1" thickBot="1" x14ac:dyDescent="0.35">
      <c r="A155" s="346"/>
      <c r="B155" s="384"/>
      <c r="C155" s="417"/>
      <c r="D155" s="30"/>
      <c r="E155" s="30"/>
      <c r="F155" s="33"/>
      <c r="G155" s="33"/>
      <c r="H155" s="34"/>
      <c r="I155" s="34"/>
      <c r="J155" s="149"/>
    </row>
    <row r="156" spans="1:10" s="323" customFormat="1" ht="15" hidden="1" thickTop="1" thickBot="1" x14ac:dyDescent="0.35">
      <c r="A156" s="348">
        <v>4.41</v>
      </c>
      <c r="B156" s="323" t="s">
        <v>131</v>
      </c>
      <c r="D156" s="43">
        <v>3175</v>
      </c>
      <c r="E156" s="111" t="s">
        <v>273</v>
      </c>
      <c r="F156" s="33"/>
      <c r="G156" s="33"/>
      <c r="H156" s="34"/>
      <c r="I156" s="34"/>
      <c r="J156" s="148">
        <f>(H156+I156)*F156</f>
        <v>0</v>
      </c>
    </row>
    <row r="157" spans="1:10" s="323" customFormat="1" ht="15" hidden="1" thickTop="1" thickBot="1" x14ac:dyDescent="0.35">
      <c r="A157" s="346"/>
      <c r="B157" s="384"/>
      <c r="C157" s="417"/>
      <c r="D157" s="327"/>
      <c r="E157" s="327"/>
      <c r="H157" s="327"/>
      <c r="I157" s="327"/>
      <c r="J157" s="149"/>
    </row>
    <row r="158" spans="1:10" s="323" customFormat="1" ht="15" hidden="1" thickTop="1" thickBot="1" x14ac:dyDescent="0.35">
      <c r="A158" s="346">
        <v>4.42</v>
      </c>
      <c r="B158" s="323" t="s">
        <v>501</v>
      </c>
      <c r="D158" s="30"/>
      <c r="E158" s="30"/>
      <c r="F158" s="33"/>
      <c r="G158" s="33"/>
      <c r="H158" s="34"/>
      <c r="I158" s="34"/>
      <c r="J158" s="148">
        <f>(H158+I158)*F158</f>
        <v>0</v>
      </c>
    </row>
    <row r="159" spans="1:10" s="323" customFormat="1" ht="15" hidden="1" thickTop="1" thickBot="1" x14ac:dyDescent="0.35">
      <c r="A159" s="346"/>
      <c r="D159" s="30"/>
      <c r="E159" s="30"/>
      <c r="F159" s="33"/>
      <c r="G159" s="33"/>
      <c r="H159" s="34"/>
      <c r="I159" s="34"/>
      <c r="J159" s="149"/>
    </row>
    <row r="160" spans="1:10" s="323" customFormat="1" ht="15" hidden="1" thickTop="1" thickBot="1" x14ac:dyDescent="0.35">
      <c r="A160" s="348">
        <v>4.42</v>
      </c>
      <c r="B160" s="323" t="s">
        <v>274</v>
      </c>
      <c r="C160" s="16"/>
      <c r="D160" s="30"/>
      <c r="E160" s="111" t="s">
        <v>273</v>
      </c>
      <c r="F160" s="33"/>
      <c r="G160" s="33"/>
      <c r="H160" s="34"/>
      <c r="I160" s="34"/>
      <c r="J160" s="148">
        <f>(H160+I160)*F160</f>
        <v>0</v>
      </c>
    </row>
    <row r="161" spans="1:10" s="323" customFormat="1" ht="15" hidden="1" thickTop="1" thickBot="1" x14ac:dyDescent="0.35">
      <c r="A161" s="348"/>
      <c r="B161" s="323" t="s">
        <v>275</v>
      </c>
      <c r="C161" s="23"/>
      <c r="D161" s="30"/>
      <c r="E161" s="30"/>
      <c r="F161" s="33"/>
      <c r="G161" s="33"/>
      <c r="H161" s="34"/>
      <c r="I161" s="34"/>
      <c r="J161" s="149"/>
    </row>
    <row r="162" spans="1:10" s="323" customFormat="1" ht="15" hidden="1" thickTop="1" thickBot="1" x14ac:dyDescent="0.35">
      <c r="A162" s="346"/>
      <c r="B162" s="384" t="s">
        <v>276</v>
      </c>
      <c r="C162" s="417"/>
      <c r="D162" s="30"/>
      <c r="E162" s="30"/>
      <c r="F162" s="33"/>
      <c r="G162" s="33"/>
      <c r="H162" s="34"/>
      <c r="I162" s="34"/>
      <c r="J162" s="149"/>
    </row>
    <row r="163" spans="1:10" s="323" customFormat="1" ht="15" hidden="1" thickTop="1" thickBot="1" x14ac:dyDescent="0.35">
      <c r="A163" s="346"/>
      <c r="D163" s="30"/>
      <c r="E163" s="30"/>
      <c r="F163" s="33"/>
      <c r="G163" s="33"/>
      <c r="H163" s="34"/>
      <c r="I163" s="34"/>
      <c r="J163" s="149"/>
    </row>
    <row r="164" spans="1:10" s="323" customFormat="1" ht="13.8" thickTop="1" x14ac:dyDescent="0.25">
      <c r="A164" s="362"/>
      <c r="B164" s="363"/>
      <c r="C164" s="364"/>
      <c r="D164" s="364"/>
      <c r="E164" s="364"/>
      <c r="F164" s="364"/>
      <c r="G164" s="364"/>
      <c r="H164" s="364"/>
      <c r="I164" s="365"/>
      <c r="J164" s="334"/>
    </row>
    <row r="165" spans="1:10" s="323" customFormat="1" ht="13.8" thickBot="1" x14ac:dyDescent="0.3">
      <c r="A165" s="366"/>
      <c r="B165" s="341" t="s">
        <v>364</v>
      </c>
      <c r="C165" s="367"/>
      <c r="D165" s="367"/>
      <c r="E165" s="367"/>
      <c r="F165" s="367"/>
      <c r="G165" s="367"/>
      <c r="H165" s="367"/>
      <c r="I165" s="368"/>
      <c r="J165" s="155">
        <f>SUM(J126:J163)</f>
        <v>0</v>
      </c>
    </row>
  </sheetData>
  <mergeCells count="86">
    <mergeCell ref="B91:C91"/>
    <mergeCell ref="B92:C92"/>
    <mergeCell ref="B94:C94"/>
    <mergeCell ref="B95:C95"/>
    <mergeCell ref="B97:C97"/>
    <mergeCell ref="B107:C107"/>
    <mergeCell ref="B109:C109"/>
    <mergeCell ref="B110:C110"/>
    <mergeCell ref="B14:C14"/>
    <mergeCell ref="B16:C16"/>
    <mergeCell ref="B18:C18"/>
    <mergeCell ref="B20:C20"/>
    <mergeCell ref="B22:C22"/>
    <mergeCell ref="B24:C24"/>
    <mergeCell ref="B98:C98"/>
    <mergeCell ref="B100:C100"/>
    <mergeCell ref="B101:C101"/>
    <mergeCell ref="B103:C103"/>
    <mergeCell ref="B104:C104"/>
    <mergeCell ref="B106:C106"/>
    <mergeCell ref="B89:C89"/>
    <mergeCell ref="B88:C88"/>
    <mergeCell ref="B84:C84"/>
    <mergeCell ref="B90:C90"/>
    <mergeCell ref="B72:C72"/>
    <mergeCell ref="B74:C74"/>
    <mergeCell ref="B75:C75"/>
    <mergeCell ref="B77:C77"/>
    <mergeCell ref="B78:C78"/>
    <mergeCell ref="B80:C80"/>
    <mergeCell ref="B73:C73"/>
    <mergeCell ref="B76:C76"/>
    <mergeCell ref="B79:C79"/>
    <mergeCell ref="B82:C82"/>
    <mergeCell ref="B81:C81"/>
    <mergeCell ref="B83:C83"/>
    <mergeCell ref="B85:C85"/>
    <mergeCell ref="B61:C61"/>
    <mergeCell ref="B64:C64"/>
    <mergeCell ref="B40:C40"/>
    <mergeCell ref="B86:C86"/>
    <mergeCell ref="B87:C87"/>
    <mergeCell ref="B4:C4"/>
    <mergeCell ref="B19:C19"/>
    <mergeCell ref="B21:C21"/>
    <mergeCell ref="B38:C38"/>
    <mergeCell ref="B39:C39"/>
    <mergeCell ref="B26:C26"/>
    <mergeCell ref="B28:C28"/>
    <mergeCell ref="B30:C30"/>
    <mergeCell ref="B37:C37"/>
    <mergeCell ref="B35:C35"/>
    <mergeCell ref="B137:C137"/>
    <mergeCell ref="B138:C138"/>
    <mergeCell ref="B139:C139"/>
    <mergeCell ref="B140:C140"/>
    <mergeCell ref="A3:H3"/>
    <mergeCell ref="B124:C124"/>
    <mergeCell ref="B130:C130"/>
    <mergeCell ref="B131:C131"/>
    <mergeCell ref="B58:C58"/>
    <mergeCell ref="B59:C59"/>
    <mergeCell ref="B60:C60"/>
    <mergeCell ref="B120:C120"/>
    <mergeCell ref="B121:C121"/>
    <mergeCell ref="B41:C41"/>
    <mergeCell ref="B69:C69"/>
    <mergeCell ref="B70:C70"/>
    <mergeCell ref="B132:C132"/>
    <mergeCell ref="B133:C133"/>
    <mergeCell ref="B134:C134"/>
    <mergeCell ref="B135:C135"/>
    <mergeCell ref="B136:C136"/>
    <mergeCell ref="B154:C154"/>
    <mergeCell ref="B155:C155"/>
    <mergeCell ref="B157:C157"/>
    <mergeCell ref="B162:C162"/>
    <mergeCell ref="B141:C141"/>
    <mergeCell ref="B142:C142"/>
    <mergeCell ref="B143:C143"/>
    <mergeCell ref="B145:C145"/>
    <mergeCell ref="B146:C146"/>
    <mergeCell ref="B148:C148"/>
    <mergeCell ref="B149:C149"/>
    <mergeCell ref="B151:C151"/>
    <mergeCell ref="B152:C152"/>
  </mergeCells>
  <pageMargins left="0.70866141732283472" right="0.70866141732283472" top="0.74803149606299213" bottom="0.74803149606299213" header="0.31496062992125984" footer="0.31496062992125984"/>
  <pageSetup paperSize="9" scale="83" firstPageNumber="9" orientation="portrait" useFirstPageNumber="1" r:id="rId1"/>
  <headerFooter scaleWithDoc="0" alignWithMargins="0">
    <oddFooter>&amp;L&amp;8Bill of Quanties&amp;C&amp;P - &amp;N</oddFooter>
  </headerFooter>
  <rowBreaks count="2" manualBreakCount="2">
    <brk id="63" max="8" man="1"/>
    <brk id="123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V162"/>
  <sheetViews>
    <sheetView view="pageBreakPreview" topLeftCell="A148" zoomScaleNormal="100" zoomScaleSheetLayoutView="100" zoomScalePageLayoutView="80" workbookViewId="0">
      <selection activeCell="H7" sqref="H7:I160"/>
    </sheetView>
  </sheetViews>
  <sheetFormatPr defaultRowHeight="13.2" x14ac:dyDescent="0.25"/>
  <cols>
    <col min="1" max="1" width="5.109375" customWidth="1"/>
    <col min="3" max="3" width="33.88671875" customWidth="1"/>
    <col min="4" max="4" width="7.109375" customWidth="1"/>
    <col min="5" max="5" width="5" customWidth="1"/>
    <col min="6" max="6" width="8.109375" customWidth="1"/>
    <col min="7" max="7" width="13.77734375" hidden="1" customWidth="1"/>
    <col min="8" max="8" width="12" customWidth="1"/>
    <col min="9" max="9" width="11.33203125" customWidth="1"/>
    <col min="10" max="10" width="16.44140625" customWidth="1"/>
    <col min="12" max="12" width="12" customWidth="1"/>
    <col min="14" max="14" width="12.109375" customWidth="1"/>
  </cols>
  <sheetData>
    <row r="1" spans="1:10" ht="14.4" thickTop="1" x14ac:dyDescent="0.25">
      <c r="A1" s="136" t="s">
        <v>312</v>
      </c>
      <c r="B1" s="138"/>
      <c r="C1" s="138"/>
      <c r="D1" s="138"/>
      <c r="E1" s="138"/>
      <c r="F1" s="139"/>
      <c r="G1" s="139"/>
      <c r="H1" s="139"/>
      <c r="I1" s="139"/>
      <c r="J1" s="140"/>
    </row>
    <row r="2" spans="1:10" x14ac:dyDescent="0.25">
      <c r="A2" s="141"/>
      <c r="J2" s="181"/>
    </row>
    <row r="3" spans="1:10" ht="12.75" customHeight="1" x14ac:dyDescent="0.25">
      <c r="A3" s="381" t="s">
        <v>564</v>
      </c>
      <c r="B3" s="382"/>
      <c r="C3" s="382"/>
      <c r="D3" s="382"/>
      <c r="E3" s="382"/>
      <c r="F3" s="382"/>
      <c r="G3" s="382"/>
      <c r="H3" s="383"/>
      <c r="I3" s="229"/>
      <c r="J3" s="229"/>
    </row>
    <row r="4" spans="1:10" ht="18.75" customHeight="1" thickBot="1" x14ac:dyDescent="0.35">
      <c r="A4" s="165" t="s">
        <v>31</v>
      </c>
      <c r="B4" s="395" t="s">
        <v>32</v>
      </c>
      <c r="C4" s="396"/>
      <c r="D4" s="32" t="s">
        <v>19</v>
      </c>
      <c r="E4" s="89" t="s">
        <v>33</v>
      </c>
      <c r="F4" s="89" t="s">
        <v>114</v>
      </c>
      <c r="G4" s="89"/>
      <c r="H4" s="89" t="s">
        <v>34</v>
      </c>
      <c r="I4" s="89" t="s">
        <v>158</v>
      </c>
      <c r="J4" s="166" t="s">
        <v>159</v>
      </c>
    </row>
    <row r="5" spans="1:10" ht="18.75" customHeight="1" thickTop="1" x14ac:dyDescent="0.3">
      <c r="A5" s="183"/>
      <c r="B5" s="243"/>
      <c r="C5" s="244"/>
      <c r="D5" s="30"/>
      <c r="E5" s="40"/>
      <c r="F5" s="237"/>
      <c r="G5" s="237"/>
      <c r="H5" s="40"/>
      <c r="I5" s="40"/>
      <c r="J5" s="245"/>
    </row>
    <row r="6" spans="1:10" ht="18.75" customHeight="1" x14ac:dyDescent="0.3">
      <c r="A6" s="161">
        <v>5.0999999999999996</v>
      </c>
      <c r="B6" s="397" t="s">
        <v>503</v>
      </c>
      <c r="C6" s="399"/>
      <c r="D6" s="43"/>
      <c r="E6" s="30"/>
      <c r="F6" s="33"/>
      <c r="G6" s="33"/>
      <c r="H6" s="34"/>
      <c r="I6" s="34"/>
      <c r="J6" s="246"/>
    </row>
    <row r="7" spans="1:10" ht="18.75" customHeight="1" x14ac:dyDescent="0.3">
      <c r="A7" s="160"/>
      <c r="B7" s="384" t="s">
        <v>568</v>
      </c>
      <c r="C7" s="399"/>
      <c r="D7" s="43">
        <v>3141</v>
      </c>
      <c r="E7" s="121" t="s">
        <v>45</v>
      </c>
      <c r="F7" s="122">
        <v>400</v>
      </c>
      <c r="G7" s="122"/>
      <c r="H7" s="114"/>
      <c r="I7" s="114"/>
      <c r="J7" s="247">
        <f>((F7*H7)+(F7*I7))</f>
        <v>0</v>
      </c>
    </row>
    <row r="8" spans="1:10" ht="18.75" customHeight="1" x14ac:dyDescent="0.3">
      <c r="A8" s="176"/>
      <c r="B8" s="397"/>
      <c r="C8" s="385"/>
      <c r="D8" s="43"/>
      <c r="E8" s="62"/>
      <c r="F8" s="248"/>
      <c r="G8" s="248"/>
      <c r="H8" s="34"/>
      <c r="I8" s="34"/>
      <c r="J8" s="249"/>
    </row>
    <row r="9" spans="1:10" ht="18.75" customHeight="1" x14ac:dyDescent="0.3">
      <c r="A9" s="161">
        <v>5.2</v>
      </c>
      <c r="B9" s="17" t="s">
        <v>504</v>
      </c>
      <c r="D9" s="12"/>
      <c r="E9" s="63"/>
      <c r="F9" s="123"/>
      <c r="G9" s="123"/>
      <c r="H9" s="29"/>
      <c r="I9" s="29"/>
      <c r="J9" s="246"/>
    </row>
    <row r="10" spans="1:10" ht="18.75" customHeight="1" x14ac:dyDescent="0.3">
      <c r="A10" s="160"/>
      <c r="B10" s="17" t="s">
        <v>505</v>
      </c>
      <c r="C10" s="16"/>
      <c r="D10" s="43">
        <v>3141</v>
      </c>
      <c r="E10" s="121" t="s">
        <v>45</v>
      </c>
      <c r="F10" s="122">
        <v>0</v>
      </c>
      <c r="G10" s="122"/>
      <c r="H10" s="250"/>
      <c r="I10" s="114"/>
      <c r="J10" s="247">
        <f>((F10*H10)+(F10*I10))</f>
        <v>0</v>
      </c>
    </row>
    <row r="11" spans="1:10" ht="18.75" customHeight="1" x14ac:dyDescent="0.3">
      <c r="A11" s="160"/>
      <c r="B11" s="17"/>
      <c r="C11" s="16"/>
      <c r="D11" s="12"/>
      <c r="E11" s="63"/>
      <c r="F11" s="123"/>
      <c r="G11" s="123"/>
      <c r="H11" s="29"/>
      <c r="I11" s="29"/>
      <c r="J11" s="246"/>
    </row>
    <row r="12" spans="1:10" ht="18.75" customHeight="1" x14ac:dyDescent="0.3">
      <c r="A12" s="161">
        <v>5.3</v>
      </c>
      <c r="B12" s="17" t="s">
        <v>511</v>
      </c>
      <c r="C12" s="23"/>
      <c r="D12" s="12"/>
      <c r="E12" s="63"/>
      <c r="F12" s="123"/>
      <c r="G12" s="123"/>
      <c r="H12" s="29"/>
      <c r="I12" s="29"/>
      <c r="J12" s="246"/>
    </row>
    <row r="13" spans="1:10" ht="18.75" customHeight="1" x14ac:dyDescent="0.3">
      <c r="A13" s="160"/>
      <c r="B13" s="323" t="s">
        <v>569</v>
      </c>
      <c r="C13" s="23"/>
      <c r="D13" s="43">
        <v>3141</v>
      </c>
      <c r="E13" s="121" t="s">
        <v>45</v>
      </c>
      <c r="F13" s="122">
        <v>3200</v>
      </c>
      <c r="G13" s="114">
        <v>63</v>
      </c>
      <c r="H13" s="114"/>
      <c r="I13" s="114"/>
      <c r="J13" s="247">
        <f>((F13*H13)+(F13*I13))</f>
        <v>0</v>
      </c>
    </row>
    <row r="14" spans="1:10" ht="18.75" customHeight="1" x14ac:dyDescent="0.3">
      <c r="A14" s="160"/>
      <c r="B14" s="17"/>
      <c r="C14" s="23"/>
      <c r="D14" s="12"/>
      <c r="E14" s="63"/>
      <c r="F14" s="123"/>
      <c r="G14" s="123"/>
      <c r="H14" s="29"/>
      <c r="I14" s="29"/>
      <c r="J14" s="246"/>
    </row>
    <row r="15" spans="1:10" ht="18.75" customHeight="1" x14ac:dyDescent="0.3">
      <c r="A15" s="161">
        <v>5.4</v>
      </c>
      <c r="B15" s="17" t="s">
        <v>506</v>
      </c>
      <c r="C15" s="17"/>
      <c r="D15" s="12"/>
      <c r="E15" s="63"/>
      <c r="F15" s="123"/>
      <c r="G15" s="123"/>
      <c r="H15" s="29"/>
      <c r="I15" s="29"/>
      <c r="J15" s="246"/>
    </row>
    <row r="16" spans="1:10" ht="18.75" customHeight="1" x14ac:dyDescent="0.3">
      <c r="A16" s="160"/>
      <c r="B16" s="17" t="s">
        <v>507</v>
      </c>
      <c r="D16" s="43">
        <v>3141</v>
      </c>
      <c r="E16" s="121" t="s">
        <v>45</v>
      </c>
      <c r="F16" s="122"/>
      <c r="G16" s="122"/>
      <c r="H16" s="114"/>
      <c r="I16" s="114"/>
      <c r="J16" s="247">
        <f>((F16*H16)+(F16*I16))</f>
        <v>0</v>
      </c>
    </row>
    <row r="17" spans="1:14" ht="18.75" customHeight="1" x14ac:dyDescent="0.3">
      <c r="A17" s="160"/>
      <c r="B17" s="17"/>
      <c r="C17" s="17"/>
      <c r="D17" s="30"/>
      <c r="E17" s="62"/>
      <c r="F17" s="33"/>
      <c r="G17" s="33"/>
      <c r="H17" s="34"/>
      <c r="I17" s="34"/>
      <c r="J17" s="246"/>
    </row>
    <row r="18" spans="1:14" ht="18.75" customHeight="1" x14ac:dyDescent="0.3">
      <c r="A18" s="183"/>
      <c r="B18" s="243"/>
      <c r="C18" s="244"/>
      <c r="D18" s="30"/>
      <c r="E18" s="40"/>
      <c r="F18" s="237"/>
      <c r="G18" s="237"/>
      <c r="H18" s="40"/>
      <c r="I18" s="40"/>
      <c r="J18" s="245"/>
    </row>
    <row r="19" spans="1:14" ht="18.75" customHeight="1" x14ac:dyDescent="0.3">
      <c r="A19" s="161">
        <v>5.5</v>
      </c>
      <c r="B19" s="397" t="s">
        <v>12</v>
      </c>
      <c r="C19" s="399"/>
      <c r="D19" s="43">
        <v>1153</v>
      </c>
      <c r="E19" s="111" t="s">
        <v>38</v>
      </c>
      <c r="F19" s="115">
        <v>4</v>
      </c>
      <c r="G19" s="115"/>
      <c r="H19" s="114"/>
      <c r="I19" s="114"/>
      <c r="J19" s="247">
        <f>((F19*H19)+(F19*I19))</f>
        <v>0</v>
      </c>
      <c r="L19" s="255"/>
      <c r="M19" s="256"/>
      <c r="N19" s="257"/>
    </row>
    <row r="20" spans="1:14" ht="18.75" customHeight="1" x14ac:dyDescent="0.3">
      <c r="A20" s="161"/>
      <c r="B20" s="21"/>
      <c r="D20" s="30"/>
      <c r="E20" s="30"/>
      <c r="F20" s="33"/>
      <c r="G20" s="33"/>
      <c r="H20" s="34"/>
      <c r="I20" s="34"/>
      <c r="J20" s="246"/>
      <c r="L20" s="255"/>
      <c r="M20" s="256"/>
      <c r="N20" s="257"/>
    </row>
    <row r="21" spans="1:14" ht="18.75" customHeight="1" x14ac:dyDescent="0.3">
      <c r="A21" s="161">
        <v>5.6</v>
      </c>
      <c r="B21" s="397" t="s">
        <v>65</v>
      </c>
      <c r="C21" s="385"/>
      <c r="D21" s="43">
        <v>1154</v>
      </c>
      <c r="E21" s="111" t="s">
        <v>38</v>
      </c>
      <c r="F21" s="115">
        <v>7</v>
      </c>
      <c r="G21" s="115"/>
      <c r="H21" s="114"/>
      <c r="I21" s="114"/>
      <c r="J21" s="247">
        <f>((F21*H21)+(F21*I21))</f>
        <v>0</v>
      </c>
      <c r="L21" s="255"/>
      <c r="M21" s="256"/>
      <c r="N21" s="257"/>
    </row>
    <row r="22" spans="1:14" ht="18.75" customHeight="1" x14ac:dyDescent="0.3">
      <c r="A22" s="161"/>
      <c r="B22" s="397"/>
      <c r="C22" s="385"/>
      <c r="D22" s="12"/>
      <c r="E22" s="12"/>
      <c r="H22" s="29"/>
      <c r="I22" s="29"/>
      <c r="J22" s="246"/>
      <c r="L22" s="255"/>
      <c r="M22" s="256"/>
      <c r="N22" s="257"/>
    </row>
    <row r="23" spans="1:14" ht="18.75" customHeight="1" x14ac:dyDescent="0.3">
      <c r="A23" s="161">
        <v>5.7</v>
      </c>
      <c r="B23" s="397" t="s">
        <v>100</v>
      </c>
      <c r="C23" s="385"/>
      <c r="D23" s="43">
        <v>1155</v>
      </c>
      <c r="E23" s="111" t="s">
        <v>38</v>
      </c>
      <c r="F23" s="115">
        <v>2</v>
      </c>
      <c r="G23" s="115"/>
      <c r="H23" s="114"/>
      <c r="I23" s="114"/>
      <c r="J23" s="247">
        <f>((F23*H23)+(F23*I23))</f>
        <v>0</v>
      </c>
    </row>
    <row r="24" spans="1:14" ht="18.75" customHeight="1" x14ac:dyDescent="0.3">
      <c r="A24" s="161"/>
      <c r="B24" s="413"/>
      <c r="C24" s="414"/>
      <c r="D24" s="30"/>
      <c r="E24" s="30"/>
      <c r="F24" s="33"/>
      <c r="G24" s="33"/>
      <c r="H24" s="34"/>
      <c r="I24" s="34"/>
      <c r="J24" s="246"/>
    </row>
    <row r="25" spans="1:14" ht="18.75" customHeight="1" x14ac:dyDescent="0.3">
      <c r="A25" s="161">
        <v>5.8</v>
      </c>
      <c r="B25" s="397" t="s">
        <v>13</v>
      </c>
      <c r="C25" s="399"/>
      <c r="D25" s="43">
        <v>1156</v>
      </c>
      <c r="E25" s="111" t="s">
        <v>38</v>
      </c>
      <c r="F25" s="115">
        <v>0</v>
      </c>
      <c r="G25" s="115"/>
      <c r="H25" s="114"/>
      <c r="I25" s="114"/>
      <c r="J25" s="247">
        <f>((F25*H25)+(F25*I25))</f>
        <v>0</v>
      </c>
    </row>
    <row r="26" spans="1:14" ht="18.75" customHeight="1" x14ac:dyDescent="0.3">
      <c r="A26" s="183"/>
      <c r="B26" s="243"/>
      <c r="C26" s="244"/>
      <c r="D26" s="30"/>
      <c r="E26" s="40"/>
      <c r="F26" s="237"/>
      <c r="G26" s="237"/>
      <c r="H26" s="40"/>
      <c r="I26" s="40"/>
      <c r="J26" s="245"/>
    </row>
    <row r="27" spans="1:14" ht="18.75" customHeight="1" thickBot="1" x14ac:dyDescent="0.3">
      <c r="A27" s="154"/>
      <c r="B27" s="75" t="s">
        <v>39</v>
      </c>
      <c r="C27" s="76"/>
      <c r="D27" s="76"/>
      <c r="E27" s="76"/>
      <c r="F27" s="76"/>
      <c r="G27" s="76"/>
      <c r="H27" s="76"/>
      <c r="I27" s="77"/>
      <c r="J27" s="155">
        <f>SUM(J7:J26)</f>
        <v>0</v>
      </c>
    </row>
    <row r="28" spans="1:14" ht="18.75" customHeight="1" thickBot="1" x14ac:dyDescent="0.35">
      <c r="A28" s="156" t="s">
        <v>31</v>
      </c>
      <c r="B28" s="430" t="s">
        <v>32</v>
      </c>
      <c r="C28" s="418"/>
      <c r="D28" s="74" t="s">
        <v>19</v>
      </c>
      <c r="E28" s="88" t="s">
        <v>33</v>
      </c>
      <c r="F28" s="88" t="s">
        <v>114</v>
      </c>
      <c r="G28" s="88"/>
      <c r="H28" s="88"/>
      <c r="I28" s="88"/>
      <c r="J28" s="157"/>
    </row>
    <row r="29" spans="1:14" ht="18.75" customHeight="1" thickTop="1" x14ac:dyDescent="0.25">
      <c r="A29" s="143"/>
      <c r="B29" s="11"/>
      <c r="I29" s="35"/>
      <c r="J29" s="181"/>
    </row>
    <row r="30" spans="1:14" ht="23.25" customHeight="1" x14ac:dyDescent="0.25">
      <c r="A30" s="253"/>
      <c r="B30" s="19" t="s">
        <v>36</v>
      </c>
      <c r="C30" s="90"/>
      <c r="D30" s="25"/>
      <c r="E30" s="25"/>
      <c r="F30" s="25"/>
      <c r="G30" s="25"/>
      <c r="H30" s="25"/>
      <c r="I30" s="36"/>
      <c r="J30" s="254">
        <f>J27</f>
        <v>0</v>
      </c>
    </row>
    <row r="31" spans="1:14" ht="14.4" x14ac:dyDescent="0.3">
      <c r="A31" s="161">
        <v>5.9</v>
      </c>
      <c r="B31" s="397" t="s">
        <v>135</v>
      </c>
      <c r="C31" s="399"/>
      <c r="D31" s="43">
        <v>1157</v>
      </c>
      <c r="E31" s="111" t="s">
        <v>38</v>
      </c>
      <c r="F31" s="115">
        <v>1</v>
      </c>
      <c r="G31" s="33"/>
      <c r="H31" s="233"/>
      <c r="I31" s="114"/>
      <c r="J31" s="148">
        <f>(I31+H31)*F31</f>
        <v>0</v>
      </c>
      <c r="L31" s="255"/>
      <c r="M31" s="256"/>
      <c r="N31" s="257"/>
    </row>
    <row r="32" spans="1:14" ht="13.8" x14ac:dyDescent="0.3">
      <c r="A32" s="161"/>
      <c r="B32" s="413"/>
      <c r="C32" s="414"/>
      <c r="D32" s="12"/>
      <c r="E32" s="12"/>
      <c r="H32" s="29"/>
      <c r="I32" s="29"/>
      <c r="J32" s="148"/>
      <c r="L32" s="255"/>
      <c r="M32" s="256"/>
      <c r="N32" s="257"/>
    </row>
    <row r="33" spans="1:10" ht="13.8" x14ac:dyDescent="0.3">
      <c r="A33" s="160">
        <v>5.0999999999999996</v>
      </c>
      <c r="B33" s="397" t="s">
        <v>134</v>
      </c>
      <c r="C33" s="399"/>
      <c r="D33" s="43">
        <v>1158</v>
      </c>
      <c r="E33" s="111" t="s">
        <v>38</v>
      </c>
      <c r="F33" s="115">
        <v>0</v>
      </c>
      <c r="G33" s="115"/>
      <c r="H33" s="114"/>
      <c r="I33" s="114"/>
      <c r="J33" s="148">
        <f t="shared" ref="J33" si="0">(I33+H33)*F33</f>
        <v>0</v>
      </c>
    </row>
    <row r="34" spans="1:10" ht="13.8" x14ac:dyDescent="0.3">
      <c r="A34" s="185"/>
      <c r="B34" s="413"/>
      <c r="C34" s="414"/>
      <c r="D34" s="30"/>
      <c r="E34" s="118"/>
      <c r="F34" s="119"/>
      <c r="G34" s="119"/>
      <c r="H34" s="120"/>
      <c r="I34" s="120"/>
      <c r="J34" s="194"/>
    </row>
    <row r="35" spans="1:10" ht="13.8" x14ac:dyDescent="0.3">
      <c r="A35" s="160">
        <v>5.1100000000000003</v>
      </c>
      <c r="B35" s="397" t="s">
        <v>136</v>
      </c>
      <c r="C35" s="399"/>
      <c r="D35" s="43">
        <v>1159</v>
      </c>
      <c r="E35" s="111" t="s">
        <v>38</v>
      </c>
      <c r="F35" s="115">
        <v>0</v>
      </c>
      <c r="G35" s="115"/>
      <c r="H35" s="114"/>
      <c r="I35" s="114"/>
      <c r="J35" s="148">
        <f>(I35+H35)*F35</f>
        <v>0</v>
      </c>
    </row>
    <row r="36" spans="1:10" ht="13.8" x14ac:dyDescent="0.3">
      <c r="A36" s="160"/>
      <c r="B36" s="413"/>
      <c r="C36" s="414"/>
      <c r="D36" s="30"/>
      <c r="E36" s="30"/>
      <c r="F36" s="33"/>
      <c r="G36" s="33"/>
      <c r="H36" s="34"/>
      <c r="I36" s="34"/>
      <c r="J36" s="148"/>
    </row>
    <row r="37" spans="1:10" ht="13.8" x14ac:dyDescent="0.3">
      <c r="A37" s="160">
        <v>5.12</v>
      </c>
      <c r="B37" s="397" t="s">
        <v>277</v>
      </c>
      <c r="C37" s="399"/>
      <c r="D37" s="12"/>
      <c r="E37" s="12"/>
      <c r="H37" s="29"/>
      <c r="I37" s="29"/>
      <c r="J37" s="148"/>
    </row>
    <row r="38" spans="1:10" ht="13.8" x14ac:dyDescent="0.3">
      <c r="A38" s="160"/>
      <c r="B38" s="397" t="s">
        <v>278</v>
      </c>
      <c r="C38" s="399"/>
      <c r="D38" s="43">
        <v>1160</v>
      </c>
      <c r="E38" s="111" t="s">
        <v>38</v>
      </c>
      <c r="F38" s="115">
        <v>0</v>
      </c>
      <c r="G38" s="115"/>
      <c r="H38" s="114"/>
      <c r="I38" s="114"/>
      <c r="J38" s="148">
        <f t="shared" ref="J38" si="1">(I38+H38)*F38</f>
        <v>0</v>
      </c>
    </row>
    <row r="39" spans="1:10" ht="13.8" x14ac:dyDescent="0.3">
      <c r="A39" s="160"/>
      <c r="B39" s="103"/>
      <c r="C39" s="72"/>
      <c r="D39" s="43"/>
      <c r="E39" s="30"/>
      <c r="F39" s="33"/>
      <c r="G39" s="33"/>
      <c r="H39" s="34"/>
      <c r="I39" s="34"/>
      <c r="J39" s="194"/>
    </row>
    <row r="40" spans="1:10" ht="1.8" customHeight="1" x14ac:dyDescent="0.3">
      <c r="A40" s="160"/>
      <c r="B40" s="423" t="s">
        <v>461</v>
      </c>
      <c r="C40" s="424"/>
      <c r="D40" s="30"/>
      <c r="E40" s="30"/>
      <c r="F40" s="33"/>
      <c r="G40" s="33"/>
      <c r="H40" s="34"/>
      <c r="I40" s="34"/>
      <c r="J40" s="149"/>
    </row>
    <row r="41" spans="1:10" ht="13.8" hidden="1" x14ac:dyDescent="0.3">
      <c r="A41" s="160">
        <v>5.13</v>
      </c>
      <c r="B41" s="397" t="s">
        <v>9</v>
      </c>
      <c r="C41" s="399"/>
      <c r="D41" s="43">
        <v>1145</v>
      </c>
      <c r="E41" s="111" t="s">
        <v>38</v>
      </c>
      <c r="F41" s="115"/>
      <c r="G41" s="115"/>
      <c r="H41" s="114"/>
      <c r="I41" s="114"/>
      <c r="J41" s="148">
        <f>(I41+H41)*F41</f>
        <v>0</v>
      </c>
    </row>
    <row r="42" spans="1:10" ht="13.8" hidden="1" x14ac:dyDescent="0.3">
      <c r="A42" s="160"/>
      <c r="B42" s="397"/>
      <c r="C42" s="399"/>
      <c r="D42" s="30"/>
      <c r="E42" s="30"/>
      <c r="F42" s="33"/>
      <c r="G42" s="33"/>
      <c r="H42" s="34"/>
      <c r="I42" s="34"/>
      <c r="J42" s="149"/>
    </row>
    <row r="43" spans="1:10" ht="13.8" hidden="1" x14ac:dyDescent="0.3">
      <c r="A43" s="160">
        <v>5.14</v>
      </c>
      <c r="B43" s="397" t="s">
        <v>10</v>
      </c>
      <c r="C43" s="399"/>
      <c r="D43" s="43">
        <v>1146</v>
      </c>
      <c r="E43" s="111" t="s">
        <v>38</v>
      </c>
      <c r="F43" s="115">
        <v>0</v>
      </c>
      <c r="G43" s="115"/>
      <c r="H43" s="114"/>
      <c r="I43" s="114"/>
      <c r="J43" s="148">
        <f>(I43+H43)*F43</f>
        <v>0</v>
      </c>
    </row>
    <row r="44" spans="1:10" ht="13.8" hidden="1" x14ac:dyDescent="0.3">
      <c r="A44" s="185"/>
      <c r="B44" s="397"/>
      <c r="C44" s="399"/>
      <c r="D44" s="12"/>
      <c r="E44" s="12"/>
      <c r="H44" s="29"/>
      <c r="I44" s="29"/>
      <c r="J44" s="149"/>
    </row>
    <row r="45" spans="1:10" ht="13.8" hidden="1" x14ac:dyDescent="0.3">
      <c r="A45" s="160">
        <v>5.15</v>
      </c>
      <c r="B45" s="397" t="s">
        <v>11</v>
      </c>
      <c r="C45" s="399"/>
      <c r="D45" s="43">
        <v>1147</v>
      </c>
      <c r="E45" s="111" t="s">
        <v>38</v>
      </c>
      <c r="F45" s="115">
        <v>0</v>
      </c>
      <c r="G45" s="115"/>
      <c r="H45" s="114"/>
      <c r="I45" s="114"/>
      <c r="J45" s="148">
        <f>(I45+H45)*F45</f>
        <v>0</v>
      </c>
    </row>
    <row r="46" spans="1:10" ht="13.8" hidden="1" x14ac:dyDescent="0.3">
      <c r="A46" s="185"/>
      <c r="B46" s="397"/>
      <c r="C46" s="385"/>
      <c r="D46" s="30"/>
      <c r="E46" s="30"/>
      <c r="F46" s="33"/>
      <c r="G46" s="33"/>
      <c r="H46" s="34"/>
      <c r="I46" s="34"/>
      <c r="J46" s="149"/>
    </row>
    <row r="47" spans="1:10" ht="13.8" hidden="1" x14ac:dyDescent="0.3">
      <c r="A47" s="160">
        <v>5.16</v>
      </c>
      <c r="B47" s="17" t="s">
        <v>99</v>
      </c>
      <c r="C47" s="17"/>
      <c r="D47" s="43">
        <v>1148</v>
      </c>
      <c r="E47" s="111" t="s">
        <v>38</v>
      </c>
      <c r="F47" s="115"/>
      <c r="G47" s="115"/>
      <c r="H47" s="114"/>
      <c r="I47" s="114"/>
      <c r="J47" s="148">
        <f>(I47+H47)*F47</f>
        <v>0</v>
      </c>
    </row>
    <row r="48" spans="1:10" ht="14.4" hidden="1" x14ac:dyDescent="0.3">
      <c r="A48" s="160"/>
      <c r="B48" s="397"/>
      <c r="C48" s="399"/>
      <c r="D48" s="12"/>
      <c r="E48" s="12"/>
      <c r="H48" s="233"/>
      <c r="I48" s="29"/>
      <c r="J48" s="149"/>
    </row>
    <row r="49" spans="1:10" ht="14.4" hidden="1" x14ac:dyDescent="0.3">
      <c r="A49" s="160">
        <v>5.17</v>
      </c>
      <c r="B49" s="397" t="s">
        <v>78</v>
      </c>
      <c r="C49" s="399"/>
      <c r="D49" s="43">
        <v>1149</v>
      </c>
      <c r="E49" s="111" t="s">
        <v>38</v>
      </c>
      <c r="F49" s="115"/>
      <c r="G49" s="33"/>
      <c r="H49" s="233"/>
      <c r="I49" s="114"/>
      <c r="J49" s="148">
        <f>(I49+H49)*F49</f>
        <v>0</v>
      </c>
    </row>
    <row r="50" spans="1:10" ht="13.8" hidden="1" x14ac:dyDescent="0.3">
      <c r="A50" s="160"/>
      <c r="B50" s="21"/>
      <c r="D50" s="12"/>
      <c r="E50" s="12"/>
      <c r="H50" s="29"/>
      <c r="I50" s="29"/>
      <c r="J50" s="149"/>
    </row>
    <row r="51" spans="1:10" ht="13.8" hidden="1" x14ac:dyDescent="0.3">
      <c r="A51" s="160">
        <v>5.18</v>
      </c>
      <c r="B51" s="397" t="s">
        <v>137</v>
      </c>
      <c r="C51" s="399"/>
      <c r="D51" s="43">
        <v>1150</v>
      </c>
      <c r="E51" s="111" t="s">
        <v>38</v>
      </c>
      <c r="F51" s="115"/>
      <c r="G51" s="115"/>
      <c r="H51" s="114"/>
      <c r="I51" s="114"/>
      <c r="J51" s="148"/>
    </row>
    <row r="52" spans="1:10" ht="13.8" hidden="1" x14ac:dyDescent="0.3">
      <c r="A52" s="160"/>
      <c r="B52" s="397"/>
      <c r="C52" s="399"/>
      <c r="D52" s="30"/>
      <c r="E52" s="30"/>
      <c r="F52" s="33"/>
      <c r="G52" s="33"/>
      <c r="H52" s="120"/>
      <c r="I52" s="120"/>
      <c r="J52" s="149"/>
    </row>
    <row r="53" spans="1:10" ht="13.8" hidden="1" x14ac:dyDescent="0.3">
      <c r="A53" s="160">
        <v>5.19</v>
      </c>
      <c r="B53" s="17" t="s">
        <v>101</v>
      </c>
      <c r="C53" s="17"/>
      <c r="D53" s="43">
        <v>1151</v>
      </c>
      <c r="E53" s="111" t="s">
        <v>38</v>
      </c>
      <c r="F53" s="115"/>
      <c r="G53" s="115"/>
      <c r="H53" s="114"/>
      <c r="I53" s="114"/>
      <c r="J53" s="148">
        <f>(I53+H53)*F53</f>
        <v>0</v>
      </c>
    </row>
    <row r="54" spans="1:10" ht="13.8" hidden="1" x14ac:dyDescent="0.3">
      <c r="A54" s="160"/>
      <c r="B54" s="397"/>
      <c r="C54" s="399"/>
      <c r="D54" s="30"/>
      <c r="E54" s="30"/>
      <c r="F54" s="33"/>
      <c r="G54" s="33"/>
      <c r="H54" s="34"/>
      <c r="I54" s="34"/>
      <c r="J54" s="149"/>
    </row>
    <row r="55" spans="1:10" ht="13.8" hidden="1" x14ac:dyDescent="0.3">
      <c r="A55" s="160">
        <v>5.2</v>
      </c>
      <c r="B55" s="397" t="s">
        <v>277</v>
      </c>
      <c r="C55" s="399"/>
      <c r="D55" s="43"/>
      <c r="E55" s="30"/>
      <c r="F55" s="33"/>
      <c r="G55" s="33"/>
      <c r="H55" s="34"/>
      <c r="I55" s="34"/>
      <c r="J55" s="149"/>
    </row>
    <row r="56" spans="1:10" ht="13.8" hidden="1" x14ac:dyDescent="0.3">
      <c r="A56" s="160"/>
      <c r="B56" s="397" t="s">
        <v>279</v>
      </c>
      <c r="C56" s="399"/>
      <c r="D56" s="43">
        <v>1152</v>
      </c>
      <c r="E56" s="111" t="s">
        <v>38</v>
      </c>
      <c r="F56" s="115"/>
      <c r="G56" s="115"/>
      <c r="H56" s="114"/>
      <c r="I56" s="114"/>
      <c r="J56" s="148"/>
    </row>
    <row r="57" spans="1:10" ht="13.8" hidden="1" x14ac:dyDescent="0.3">
      <c r="A57" s="160"/>
      <c r="B57" s="41"/>
      <c r="C57" s="72"/>
      <c r="D57" s="43"/>
      <c r="E57" s="30"/>
      <c r="F57" s="33"/>
      <c r="G57" s="33"/>
      <c r="H57" s="34"/>
      <c r="I57" s="34"/>
      <c r="J57" s="149"/>
    </row>
    <row r="58" spans="1:10" ht="13.8" x14ac:dyDescent="0.3">
      <c r="A58" s="160"/>
      <c r="B58" s="423" t="s">
        <v>462</v>
      </c>
      <c r="C58" s="424"/>
      <c r="D58" s="43"/>
      <c r="E58" s="30"/>
      <c r="F58" s="33"/>
      <c r="G58" s="33"/>
      <c r="H58" s="34"/>
      <c r="I58" s="34"/>
      <c r="J58" s="149"/>
    </row>
    <row r="59" spans="1:10" ht="13.8" x14ac:dyDescent="0.3">
      <c r="A59" s="160">
        <v>5.21</v>
      </c>
      <c r="B59" s="397" t="s">
        <v>94</v>
      </c>
      <c r="C59" s="399"/>
      <c r="D59" s="43">
        <v>1100</v>
      </c>
      <c r="E59" s="111" t="s">
        <v>38</v>
      </c>
      <c r="F59" s="115">
        <v>25</v>
      </c>
      <c r="G59" s="114">
        <v>101.97</v>
      </c>
      <c r="H59" s="114"/>
      <c r="I59" s="114"/>
      <c r="J59" s="148">
        <f>(I59+H59)*F59</f>
        <v>0</v>
      </c>
    </row>
    <row r="60" spans="1:10" ht="13.8" x14ac:dyDescent="0.3">
      <c r="A60" s="161"/>
      <c r="B60" s="17"/>
      <c r="C60" s="17"/>
      <c r="D60" s="43"/>
      <c r="E60" s="30"/>
      <c r="F60" s="33"/>
      <c r="G60" s="33"/>
      <c r="H60" s="34"/>
      <c r="I60" s="34"/>
      <c r="J60" s="149"/>
    </row>
    <row r="61" spans="1:10" ht="13.8" x14ac:dyDescent="0.3">
      <c r="A61" s="160">
        <v>5.22</v>
      </c>
      <c r="B61" s="397" t="s">
        <v>95</v>
      </c>
      <c r="C61" s="399"/>
      <c r="D61" s="43">
        <v>1120</v>
      </c>
      <c r="E61" s="111" t="s">
        <v>38</v>
      </c>
      <c r="F61" s="115">
        <v>24</v>
      </c>
      <c r="G61" s="114">
        <v>204.22</v>
      </c>
      <c r="H61" s="114"/>
      <c r="I61" s="114"/>
      <c r="J61" s="148">
        <f>(I61+H61)*F61</f>
        <v>0</v>
      </c>
    </row>
    <row r="62" spans="1:10" ht="13.8" x14ac:dyDescent="0.3">
      <c r="A62" s="161"/>
      <c r="B62" s="397"/>
      <c r="C62" s="399"/>
      <c r="D62" s="43"/>
      <c r="E62" s="30"/>
      <c r="F62" s="33"/>
      <c r="G62" s="33"/>
      <c r="H62" s="29"/>
      <c r="I62" s="29"/>
      <c r="J62" s="149"/>
    </row>
    <row r="63" spans="1:10" ht="13.8" x14ac:dyDescent="0.3">
      <c r="A63" s="160">
        <v>5.23</v>
      </c>
      <c r="B63" s="17" t="s">
        <v>96</v>
      </c>
      <c r="C63" s="17"/>
      <c r="D63" s="43">
        <v>1121</v>
      </c>
      <c r="E63" s="111" t="s">
        <v>38</v>
      </c>
      <c r="F63" s="115">
        <v>22</v>
      </c>
      <c r="G63" s="115"/>
      <c r="H63" s="114"/>
      <c r="I63" s="114"/>
      <c r="J63" s="148">
        <f>(I63+H63)*F63</f>
        <v>0</v>
      </c>
    </row>
    <row r="64" spans="1:10" ht="13.8" x14ac:dyDescent="0.3">
      <c r="A64" s="160"/>
      <c r="B64" s="397"/>
      <c r="C64" s="399"/>
      <c r="D64" s="43"/>
      <c r="E64" s="30"/>
      <c r="F64" s="33"/>
      <c r="G64" s="33"/>
      <c r="H64" s="34"/>
      <c r="I64" s="34"/>
      <c r="J64" s="149"/>
    </row>
    <row r="65" spans="1:22" ht="14.4" x14ac:dyDescent="0.3">
      <c r="A65" s="160">
        <v>5.24</v>
      </c>
      <c r="B65" s="397" t="s">
        <v>97</v>
      </c>
      <c r="C65" s="399"/>
      <c r="D65" s="43">
        <v>1122</v>
      </c>
      <c r="E65" s="111" t="s">
        <v>38</v>
      </c>
      <c r="F65" s="115">
        <v>8</v>
      </c>
      <c r="G65" s="114">
        <v>348.01</v>
      </c>
      <c r="H65" s="114"/>
      <c r="I65" s="114"/>
      <c r="J65" s="148">
        <f>(I65+H65)*F65</f>
        <v>0</v>
      </c>
      <c r="N65" s="238"/>
      <c r="O65" s="398"/>
      <c r="P65" s="398"/>
      <c r="Q65" s="42"/>
      <c r="R65" s="33"/>
      <c r="S65" s="33"/>
      <c r="T65" s="239"/>
      <c r="U65" s="55"/>
      <c r="V65" s="55"/>
    </row>
    <row r="66" spans="1:22" ht="14.4" x14ac:dyDescent="0.3">
      <c r="A66" s="160"/>
      <c r="B66" s="17"/>
      <c r="D66" s="43"/>
      <c r="E66" s="30"/>
      <c r="F66" s="33"/>
      <c r="G66" s="33"/>
      <c r="H66" s="233"/>
      <c r="I66" s="29"/>
      <c r="J66" s="149"/>
      <c r="N66" s="238"/>
      <c r="O66" s="425"/>
      <c r="P66" s="425"/>
      <c r="T66" s="17"/>
      <c r="U66" s="17"/>
      <c r="V66" s="55"/>
    </row>
    <row r="67" spans="1:22" ht="14.4" x14ac:dyDescent="0.3">
      <c r="A67" s="160">
        <v>5.25</v>
      </c>
      <c r="B67" s="17" t="s">
        <v>437</v>
      </c>
      <c r="D67" s="12"/>
      <c r="E67" s="12"/>
      <c r="H67" s="233"/>
      <c r="I67" s="114"/>
      <c r="J67" s="149"/>
      <c r="N67" s="240"/>
      <c r="O67" s="398"/>
      <c r="P67" s="398"/>
      <c r="Q67" s="42"/>
      <c r="R67" s="33"/>
      <c r="S67" s="33"/>
      <c r="T67" s="55"/>
      <c r="U67" s="55"/>
      <c r="V67" s="55"/>
    </row>
    <row r="68" spans="1:22" ht="13.8" x14ac:dyDescent="0.3">
      <c r="A68" s="160"/>
      <c r="B68" s="397" t="s">
        <v>279</v>
      </c>
      <c r="C68" s="399"/>
      <c r="D68" s="43">
        <v>1140</v>
      </c>
      <c r="E68" s="30" t="s">
        <v>38</v>
      </c>
      <c r="F68" s="33">
        <v>2</v>
      </c>
      <c r="G68" s="114">
        <v>316.33999999999997</v>
      </c>
      <c r="H68" s="114"/>
      <c r="I68" s="114"/>
      <c r="J68" s="149">
        <f>(I68+H68)*F68</f>
        <v>0</v>
      </c>
      <c r="N68" s="241"/>
      <c r="O68" s="425"/>
      <c r="P68" s="425"/>
      <c r="Q68" s="33"/>
      <c r="R68" s="33"/>
      <c r="S68" s="33"/>
      <c r="T68" s="55"/>
      <c r="U68" s="55"/>
      <c r="V68" s="55"/>
    </row>
    <row r="69" spans="1:22" ht="13.8" x14ac:dyDescent="0.3">
      <c r="A69" s="240"/>
      <c r="B69" s="17"/>
      <c r="H69" s="114"/>
      <c r="I69" s="114"/>
      <c r="N69" s="240"/>
      <c r="O69" s="398"/>
      <c r="P69" s="398"/>
      <c r="Q69" s="42"/>
      <c r="R69" s="33"/>
      <c r="S69" s="33"/>
      <c r="T69" s="55"/>
      <c r="U69" s="55"/>
      <c r="V69" s="55"/>
    </row>
    <row r="70" spans="1:22" ht="14.4" x14ac:dyDescent="0.3">
      <c r="A70" s="161">
        <v>5.3</v>
      </c>
      <c r="B70" s="17" t="s">
        <v>502</v>
      </c>
      <c r="C70" s="23"/>
      <c r="D70" s="12"/>
      <c r="E70" s="63"/>
      <c r="F70" s="123"/>
      <c r="G70" s="123"/>
      <c r="H70" s="120"/>
      <c r="I70" s="120"/>
      <c r="J70" s="149"/>
      <c r="N70" s="240"/>
      <c r="O70" s="425"/>
      <c r="P70" s="425"/>
      <c r="Q70" s="33"/>
      <c r="R70" s="33"/>
      <c r="S70" s="33"/>
      <c r="T70" s="55"/>
      <c r="U70" s="55"/>
      <c r="V70" s="55"/>
    </row>
    <row r="71" spans="1:22" ht="14.4" x14ac:dyDescent="0.3">
      <c r="A71" s="183" t="s">
        <v>93</v>
      </c>
      <c r="B71" s="17" t="s">
        <v>98</v>
      </c>
      <c r="C71" s="21"/>
      <c r="D71" s="43">
        <v>1142</v>
      </c>
      <c r="E71" s="121" t="s">
        <v>45</v>
      </c>
      <c r="F71" s="122">
        <v>12</v>
      </c>
      <c r="G71" s="114">
        <v>377.12</v>
      </c>
      <c r="H71" s="114"/>
      <c r="I71" s="114"/>
      <c r="J71" s="148">
        <f>(I71+H71)*F71</f>
        <v>0</v>
      </c>
      <c r="N71" s="240"/>
      <c r="O71" s="398"/>
      <c r="P71" s="398"/>
      <c r="T71" s="17"/>
      <c r="U71" s="17"/>
      <c r="V71" s="55"/>
    </row>
    <row r="72" spans="1:22" ht="14.4" x14ac:dyDescent="0.3">
      <c r="A72" s="145"/>
      <c r="B72" s="16"/>
      <c r="C72" s="16"/>
      <c r="D72" s="12"/>
      <c r="E72" s="63"/>
      <c r="F72" s="123"/>
      <c r="G72" s="123"/>
      <c r="H72" s="34"/>
      <c r="I72" s="34"/>
      <c r="J72" s="149"/>
      <c r="N72" s="240"/>
      <c r="O72" s="398"/>
      <c r="P72" s="398"/>
      <c r="Q72" s="42"/>
      <c r="R72" s="33"/>
      <c r="S72" s="33"/>
      <c r="T72" s="55"/>
      <c r="U72" s="55"/>
      <c r="V72" s="55"/>
    </row>
    <row r="73" spans="1:22" ht="14.4" x14ac:dyDescent="0.3">
      <c r="A73" s="145">
        <v>5.28</v>
      </c>
      <c r="B73" s="17" t="s">
        <v>280</v>
      </c>
      <c r="C73" s="16"/>
      <c r="D73" s="12"/>
      <c r="E73" s="63"/>
      <c r="F73" s="123"/>
      <c r="G73" s="123"/>
      <c r="H73" s="29"/>
      <c r="I73" s="29"/>
      <c r="J73" s="149"/>
      <c r="N73" s="240"/>
      <c r="O73" s="242"/>
      <c r="P73" s="44"/>
      <c r="Q73" s="42"/>
      <c r="R73" s="33"/>
      <c r="S73" s="33"/>
      <c r="T73" s="55"/>
      <c r="U73" s="55"/>
      <c r="V73" s="55"/>
    </row>
    <row r="74" spans="1:22" ht="14.4" x14ac:dyDescent="0.3">
      <c r="A74" s="183"/>
      <c r="B74" s="17" t="s">
        <v>278</v>
      </c>
      <c r="C74" s="21"/>
      <c r="D74" s="43">
        <v>1143</v>
      </c>
      <c r="E74" s="121" t="s">
        <v>45</v>
      </c>
      <c r="F74" s="122">
        <v>2</v>
      </c>
      <c r="G74" s="114">
        <v>752.35</v>
      </c>
      <c r="H74" s="114"/>
      <c r="I74" s="114"/>
      <c r="J74" s="148">
        <f>(I74+H74)*F74</f>
        <v>0</v>
      </c>
      <c r="N74" s="240"/>
      <c r="O74" s="427"/>
      <c r="P74" s="427"/>
      <c r="Q74" s="33"/>
      <c r="R74" s="33"/>
      <c r="S74" s="33"/>
      <c r="T74" s="55"/>
      <c r="U74" s="55"/>
      <c r="V74" s="55"/>
    </row>
    <row r="75" spans="1:22" ht="13.8" x14ac:dyDescent="0.3">
      <c r="A75" s="141"/>
      <c r="B75" s="11"/>
      <c r="I75" s="35"/>
      <c r="J75" s="146"/>
      <c r="N75" s="240"/>
      <c r="O75" s="398"/>
      <c r="P75" s="398"/>
      <c r="Q75" s="42"/>
      <c r="R75" s="33"/>
      <c r="S75" s="33"/>
      <c r="T75" s="55"/>
      <c r="U75" s="55"/>
      <c r="V75" s="55"/>
    </row>
    <row r="76" spans="1:22" ht="14.4" thickBot="1" x14ac:dyDescent="0.35">
      <c r="A76" s="154"/>
      <c r="B76" s="75" t="s">
        <v>39</v>
      </c>
      <c r="C76" s="76"/>
      <c r="D76" s="76"/>
      <c r="E76" s="76"/>
      <c r="F76" s="76"/>
      <c r="G76" s="76"/>
      <c r="H76" s="76"/>
      <c r="I76" s="77"/>
      <c r="J76" s="155">
        <f>SUM(J30:J74)</f>
        <v>0</v>
      </c>
      <c r="N76" s="240"/>
      <c r="O76" s="44"/>
      <c r="P76" s="44"/>
      <c r="Q76" s="42"/>
      <c r="R76" s="33"/>
      <c r="S76" s="33"/>
      <c r="T76" s="55"/>
      <c r="U76" s="55"/>
      <c r="V76" s="55"/>
    </row>
    <row r="77" spans="1:22" ht="14.4" thickBot="1" x14ac:dyDescent="0.35">
      <c r="A77" s="156" t="s">
        <v>31</v>
      </c>
      <c r="B77" s="430" t="s">
        <v>32</v>
      </c>
      <c r="C77" s="418"/>
      <c r="D77" s="74" t="s">
        <v>19</v>
      </c>
      <c r="E77" s="74" t="s">
        <v>33</v>
      </c>
      <c r="F77" s="74" t="s">
        <v>114</v>
      </c>
      <c r="G77" s="74"/>
      <c r="H77" s="74"/>
      <c r="I77" s="74"/>
      <c r="J77" s="195"/>
    </row>
    <row r="78" spans="1:22" ht="13.8" thickTop="1" x14ac:dyDescent="0.25">
      <c r="A78" s="143"/>
      <c r="B78" s="11"/>
      <c r="I78" s="87"/>
      <c r="J78" s="181"/>
    </row>
    <row r="79" spans="1:22" ht="14.25" customHeight="1" x14ac:dyDescent="0.3">
      <c r="A79" s="143"/>
      <c r="B79" s="39" t="s">
        <v>36</v>
      </c>
      <c r="C79" s="23"/>
      <c r="I79" s="87"/>
      <c r="J79" s="174">
        <f>J76</f>
        <v>0</v>
      </c>
    </row>
    <row r="80" spans="1:22" ht="13.5" customHeight="1" thickBot="1" x14ac:dyDescent="0.3">
      <c r="A80" s="151"/>
      <c r="B80" s="20"/>
      <c r="C80" s="26"/>
      <c r="D80" s="18"/>
      <c r="E80" s="24"/>
      <c r="F80" s="24"/>
      <c r="G80" s="24"/>
      <c r="H80" s="24"/>
      <c r="I80" s="96"/>
      <c r="J80" s="184"/>
    </row>
    <row r="81" spans="1:22" ht="13.8" thickTop="1" x14ac:dyDescent="0.25">
      <c r="A81" s="196"/>
      <c r="B81" s="21"/>
      <c r="C81" s="21"/>
      <c r="D81" s="12"/>
      <c r="E81" s="12"/>
      <c r="H81" s="12"/>
      <c r="I81" s="29"/>
      <c r="J81" s="146"/>
    </row>
    <row r="82" spans="1:22" ht="13.8" x14ac:dyDescent="0.3">
      <c r="A82" s="145"/>
      <c r="B82" s="16"/>
      <c r="C82" s="23"/>
      <c r="D82" s="43"/>
      <c r="E82" s="30"/>
      <c r="F82" s="33"/>
      <c r="G82" s="33"/>
      <c r="H82" s="34"/>
      <c r="I82" s="34"/>
      <c r="J82" s="149"/>
    </row>
    <row r="83" spans="1:22" ht="13.8" x14ac:dyDescent="0.3">
      <c r="A83" s="145"/>
      <c r="B83" s="22" t="s">
        <v>438</v>
      </c>
      <c r="C83" s="46"/>
      <c r="D83" s="12"/>
      <c r="E83" s="12"/>
      <c r="H83" s="29"/>
      <c r="I83" s="29"/>
      <c r="J83" s="149"/>
    </row>
    <row r="84" spans="1:22" ht="13.8" x14ac:dyDescent="0.3">
      <c r="A84" s="145"/>
      <c r="B84" s="16"/>
      <c r="C84" s="23"/>
      <c r="D84" s="43"/>
      <c r="E84" s="30"/>
      <c r="F84" s="33"/>
      <c r="G84" s="33"/>
      <c r="H84" s="34"/>
      <c r="I84" s="34"/>
      <c r="J84" s="149"/>
    </row>
    <row r="85" spans="1:22" ht="13.8" x14ac:dyDescent="0.3">
      <c r="A85" s="145"/>
      <c r="B85" s="16" t="s">
        <v>281</v>
      </c>
      <c r="D85" s="12"/>
      <c r="E85" s="12"/>
      <c r="H85" s="29"/>
      <c r="I85" s="29"/>
      <c r="J85" s="149"/>
    </row>
    <row r="86" spans="1:22" ht="13.8" x14ac:dyDescent="0.3">
      <c r="A86" s="145"/>
      <c r="B86" s="16" t="s">
        <v>282</v>
      </c>
      <c r="C86" s="16"/>
      <c r="D86" s="30"/>
      <c r="E86" s="30"/>
      <c r="F86" s="33"/>
      <c r="G86" s="33"/>
      <c r="H86" s="34"/>
      <c r="I86" s="34"/>
      <c r="J86" s="149"/>
    </row>
    <row r="87" spans="1:22" ht="13.8" x14ac:dyDescent="0.3">
      <c r="A87" s="145"/>
      <c r="B87" s="16" t="s">
        <v>283</v>
      </c>
      <c r="C87" s="16"/>
      <c r="D87" s="12"/>
      <c r="E87" s="12"/>
      <c r="H87" s="12"/>
      <c r="I87" s="29"/>
      <c r="J87" s="149"/>
    </row>
    <row r="88" spans="1:22" ht="13.8" x14ac:dyDescent="0.3">
      <c r="A88" s="145"/>
      <c r="B88" s="16" t="s">
        <v>284</v>
      </c>
      <c r="C88" s="16"/>
      <c r="D88" s="30"/>
      <c r="E88" s="30"/>
      <c r="F88" s="33"/>
      <c r="G88" s="33"/>
      <c r="H88" s="34"/>
      <c r="I88" s="34"/>
      <c r="J88" s="149"/>
    </row>
    <row r="89" spans="1:22" ht="13.8" x14ac:dyDescent="0.3">
      <c r="A89" s="145"/>
      <c r="B89" s="16" t="s">
        <v>285</v>
      </c>
      <c r="C89" s="23"/>
      <c r="D89" s="31"/>
      <c r="E89" s="31"/>
      <c r="F89" s="23"/>
      <c r="G89" s="23"/>
      <c r="H89" s="12"/>
      <c r="I89" s="29"/>
      <c r="J89" s="149"/>
    </row>
    <row r="90" spans="1:22" ht="13.8" x14ac:dyDescent="0.3">
      <c r="A90" s="160"/>
      <c r="B90" s="413" t="s">
        <v>286</v>
      </c>
      <c r="C90" s="414"/>
      <c r="D90" s="43"/>
      <c r="E90" s="30"/>
      <c r="F90" s="33"/>
      <c r="G90" s="33"/>
      <c r="H90" s="34"/>
      <c r="I90" s="34"/>
      <c r="J90" s="149"/>
    </row>
    <row r="91" spans="1:22" ht="13.8" x14ac:dyDescent="0.3">
      <c r="A91" s="160"/>
      <c r="B91" s="413" t="s">
        <v>287</v>
      </c>
      <c r="C91" s="414"/>
      <c r="D91" s="30"/>
      <c r="E91" s="30"/>
      <c r="F91" s="33"/>
      <c r="G91" s="33"/>
      <c r="H91" s="34"/>
      <c r="I91" s="34"/>
      <c r="J91" s="149"/>
    </row>
    <row r="92" spans="1:22" ht="13.8" x14ac:dyDescent="0.3">
      <c r="A92" s="160"/>
      <c r="B92" s="413" t="s">
        <v>288</v>
      </c>
      <c r="C92" s="414"/>
      <c r="D92" s="43"/>
      <c r="E92" s="30"/>
      <c r="F92" s="33"/>
      <c r="G92" s="33"/>
      <c r="H92" s="34"/>
      <c r="I92" s="34"/>
      <c r="J92" s="149"/>
    </row>
    <row r="93" spans="1:22" ht="13.8" x14ac:dyDescent="0.3">
      <c r="A93" s="160"/>
      <c r="B93" s="413" t="s">
        <v>289</v>
      </c>
      <c r="C93" s="414"/>
      <c r="D93" s="30"/>
      <c r="E93" s="30"/>
      <c r="F93" s="33"/>
      <c r="G93" s="33"/>
      <c r="H93" s="34"/>
      <c r="I93" s="34"/>
      <c r="J93" s="149"/>
      <c r="N93" s="240"/>
      <c r="O93" s="398"/>
      <c r="P93" s="398"/>
      <c r="Q93" s="42"/>
      <c r="R93" s="33"/>
      <c r="S93" s="33"/>
      <c r="T93" s="55"/>
      <c r="U93" s="55"/>
      <c r="V93" s="55"/>
    </row>
    <row r="94" spans="1:22" ht="13.8" x14ac:dyDescent="0.3">
      <c r="A94" s="161"/>
      <c r="B94" s="413" t="s">
        <v>290</v>
      </c>
      <c r="C94" s="414"/>
      <c r="D94" s="43"/>
      <c r="E94" s="30"/>
      <c r="F94" s="33"/>
      <c r="G94" s="33"/>
      <c r="H94" s="34"/>
      <c r="I94" s="34"/>
      <c r="J94" s="149"/>
      <c r="N94" s="240"/>
      <c r="O94" s="398"/>
      <c r="P94" s="398"/>
      <c r="Q94" s="42"/>
      <c r="R94" s="33"/>
      <c r="S94" s="33"/>
      <c r="T94" s="55"/>
      <c r="U94" s="55"/>
      <c r="V94" s="55"/>
    </row>
    <row r="95" spans="1:22" ht="13.8" x14ac:dyDescent="0.3">
      <c r="A95" s="161"/>
      <c r="B95" s="413" t="s">
        <v>291</v>
      </c>
      <c r="C95" s="414"/>
      <c r="D95" s="30"/>
      <c r="E95" s="30"/>
      <c r="F95" s="33"/>
      <c r="G95" s="33"/>
      <c r="H95" s="34"/>
      <c r="I95" s="34"/>
      <c r="J95" s="149"/>
      <c r="N95" s="240"/>
      <c r="O95" s="398"/>
      <c r="P95" s="398"/>
      <c r="Q95" s="42"/>
      <c r="R95" s="33"/>
      <c r="S95" s="33"/>
      <c r="T95" s="55"/>
      <c r="U95" s="55"/>
      <c r="V95" s="55"/>
    </row>
    <row r="96" spans="1:22" ht="13.8" x14ac:dyDescent="0.3">
      <c r="A96" s="161"/>
      <c r="B96" s="397"/>
      <c r="C96" s="385"/>
      <c r="D96" s="43"/>
      <c r="E96" s="30"/>
      <c r="F96" s="33"/>
      <c r="G96" s="33"/>
      <c r="H96" s="34"/>
      <c r="I96" s="34"/>
      <c r="J96" s="149"/>
      <c r="N96" s="240"/>
      <c r="O96" s="398"/>
      <c r="P96" s="398"/>
      <c r="S96" s="17"/>
      <c r="T96" s="17"/>
      <c r="U96" s="17"/>
      <c r="V96" s="55"/>
    </row>
    <row r="97" spans="1:22" ht="13.8" x14ac:dyDescent="0.3">
      <c r="A97" s="161"/>
      <c r="B97" s="413" t="s">
        <v>292</v>
      </c>
      <c r="C97" s="414"/>
      <c r="D97" s="12"/>
      <c r="E97" s="12"/>
      <c r="H97" s="12"/>
      <c r="I97" s="29"/>
      <c r="J97" s="149"/>
      <c r="N97" s="240"/>
      <c r="O97" s="398"/>
      <c r="P97" s="398"/>
      <c r="Q97" s="42"/>
      <c r="R97" s="33"/>
      <c r="S97" s="33"/>
      <c r="T97" s="55"/>
      <c r="U97" s="55"/>
      <c r="V97" s="55"/>
    </row>
    <row r="98" spans="1:22" ht="13.8" x14ac:dyDescent="0.3">
      <c r="A98" s="161"/>
      <c r="B98" s="413" t="s">
        <v>293</v>
      </c>
      <c r="C98" s="414"/>
      <c r="D98" s="43"/>
      <c r="E98" s="30"/>
      <c r="F98" s="33"/>
      <c r="G98" s="33"/>
      <c r="H98" s="34"/>
      <c r="I98" s="34"/>
      <c r="J98" s="149"/>
      <c r="N98" s="240"/>
      <c r="O98" s="44"/>
      <c r="P98" s="44"/>
      <c r="Q98" s="42"/>
      <c r="R98" s="33"/>
      <c r="S98" s="33"/>
      <c r="T98" s="55"/>
      <c r="U98" s="55"/>
      <c r="V98" s="55"/>
    </row>
    <row r="99" spans="1:22" ht="13.8" x14ac:dyDescent="0.3">
      <c r="A99" s="161"/>
      <c r="B99" s="413"/>
      <c r="C99" s="414"/>
      <c r="D99" s="30"/>
      <c r="E99" s="30"/>
      <c r="F99" s="33"/>
      <c r="G99" s="33"/>
      <c r="H99" s="34"/>
      <c r="I99" s="34"/>
      <c r="J99" s="149"/>
      <c r="N99" s="240"/>
      <c r="O99" s="398"/>
      <c r="P99" s="398"/>
      <c r="Q99" s="42"/>
      <c r="R99" s="33"/>
      <c r="S99" s="33"/>
      <c r="T99" s="17"/>
      <c r="U99" s="17"/>
      <c r="V99" s="55"/>
    </row>
    <row r="100" spans="1:22" ht="13.8" x14ac:dyDescent="0.3">
      <c r="A100" s="160">
        <v>5.29</v>
      </c>
      <c r="B100" s="397" t="s">
        <v>294</v>
      </c>
      <c r="C100" s="399"/>
      <c r="D100" s="43"/>
      <c r="E100" s="30"/>
      <c r="F100" s="33"/>
      <c r="G100" s="33"/>
      <c r="H100" s="34"/>
      <c r="I100" s="34"/>
      <c r="J100" s="149"/>
      <c r="N100" s="240"/>
      <c r="O100" s="398"/>
      <c r="P100" s="398"/>
      <c r="Q100" s="42"/>
      <c r="R100" s="33"/>
      <c r="S100" s="33"/>
      <c r="T100" s="55"/>
      <c r="U100" s="55"/>
      <c r="V100" s="55"/>
    </row>
    <row r="101" spans="1:22" ht="13.8" x14ac:dyDescent="0.3">
      <c r="A101" s="160"/>
      <c r="B101" s="397" t="s">
        <v>295</v>
      </c>
      <c r="C101" s="399"/>
      <c r="D101" s="43" t="s">
        <v>72</v>
      </c>
      <c r="E101" s="111" t="s">
        <v>38</v>
      </c>
      <c r="F101" s="115">
        <v>1</v>
      </c>
      <c r="G101" s="115"/>
      <c r="H101" s="114"/>
      <c r="I101" s="114"/>
      <c r="J101" s="148">
        <f>(I101+H101)*F101</f>
        <v>0</v>
      </c>
      <c r="N101" s="240"/>
      <c r="O101" s="44"/>
      <c r="P101" s="44"/>
      <c r="Q101" s="42"/>
      <c r="R101" s="33"/>
      <c r="S101" s="33"/>
      <c r="T101" s="55"/>
      <c r="U101" s="55"/>
      <c r="V101" s="55"/>
    </row>
    <row r="102" spans="1:22" ht="13.8" x14ac:dyDescent="0.3">
      <c r="A102" s="160"/>
      <c r="B102" s="397"/>
      <c r="C102" s="399"/>
      <c r="D102" s="43"/>
      <c r="E102" s="30"/>
      <c r="F102" s="33"/>
      <c r="G102" s="33"/>
      <c r="H102" s="34"/>
      <c r="I102" s="34"/>
      <c r="J102" s="194"/>
      <c r="N102" s="240"/>
      <c r="O102" s="398"/>
      <c r="P102" s="398"/>
      <c r="Q102" s="42"/>
      <c r="R102" s="33"/>
      <c r="S102" s="33"/>
      <c r="T102" s="55"/>
      <c r="U102" s="55"/>
      <c r="V102" s="55"/>
    </row>
    <row r="103" spans="1:22" ht="13.8" x14ac:dyDescent="0.3">
      <c r="A103" s="160">
        <v>5.3</v>
      </c>
      <c r="B103" s="397" t="s">
        <v>404</v>
      </c>
      <c r="C103" s="399"/>
      <c r="D103" s="12"/>
      <c r="E103" s="12"/>
      <c r="F103" s="17"/>
      <c r="G103" s="17"/>
      <c r="H103" s="29"/>
      <c r="I103" s="29"/>
      <c r="J103" s="149"/>
      <c r="N103" s="240"/>
      <c r="O103" s="398"/>
      <c r="P103" s="398"/>
      <c r="Q103" s="42"/>
      <c r="R103" s="33"/>
      <c r="S103" s="33"/>
      <c r="T103" s="55"/>
      <c r="U103" s="55"/>
      <c r="V103" s="55"/>
    </row>
    <row r="104" spans="1:22" ht="13.8" x14ac:dyDescent="0.3">
      <c r="A104" s="160"/>
      <c r="B104" s="397" t="s">
        <v>295</v>
      </c>
      <c r="C104" s="399"/>
      <c r="D104" s="43" t="s">
        <v>72</v>
      </c>
      <c r="E104" s="111" t="s">
        <v>38</v>
      </c>
      <c r="F104" s="115">
        <v>1</v>
      </c>
      <c r="G104" s="115"/>
      <c r="H104" s="114"/>
      <c r="I104" s="114"/>
      <c r="J104" s="148">
        <f>(I104+H104)*F104</f>
        <v>0</v>
      </c>
      <c r="N104" s="240"/>
      <c r="O104" s="44"/>
      <c r="P104" s="44"/>
      <c r="Q104" s="42"/>
      <c r="R104" s="33"/>
      <c r="S104" s="33"/>
      <c r="T104" s="55"/>
      <c r="U104" s="55"/>
      <c r="V104" s="55"/>
    </row>
    <row r="105" spans="1:22" ht="13.8" x14ac:dyDescent="0.3">
      <c r="A105" s="160"/>
      <c r="B105" s="41"/>
      <c r="C105" s="72"/>
      <c r="D105" s="43"/>
      <c r="E105" s="30"/>
      <c r="F105" s="33"/>
      <c r="G105" s="33"/>
      <c r="H105" s="34"/>
      <c r="I105" s="34"/>
      <c r="J105" s="194"/>
      <c r="N105" s="241"/>
      <c r="O105" s="425"/>
      <c r="P105" s="425"/>
      <c r="Q105" s="33"/>
      <c r="R105" s="33"/>
      <c r="S105" s="33"/>
      <c r="T105" s="55"/>
      <c r="U105" s="55"/>
      <c r="V105" s="55"/>
    </row>
    <row r="106" spans="1:22" ht="13.8" x14ac:dyDescent="0.3">
      <c r="A106" s="160">
        <v>5.34</v>
      </c>
      <c r="B106" s="397" t="s">
        <v>495</v>
      </c>
      <c r="C106" s="399"/>
      <c r="D106" s="43"/>
      <c r="E106" s="30"/>
      <c r="F106" s="33"/>
      <c r="G106" s="33"/>
      <c r="H106" s="29"/>
      <c r="I106" s="29"/>
      <c r="J106" s="149"/>
      <c r="N106" s="240"/>
      <c r="O106" s="426"/>
      <c r="P106" s="426"/>
      <c r="Q106" s="42"/>
      <c r="R106" s="33"/>
      <c r="S106" s="33"/>
      <c r="T106" s="55"/>
      <c r="U106" s="55"/>
      <c r="V106" s="55"/>
    </row>
    <row r="107" spans="1:22" ht="13.8" x14ac:dyDescent="0.3">
      <c r="A107" s="160"/>
      <c r="B107" s="397" t="s">
        <v>295</v>
      </c>
      <c r="C107" s="399"/>
      <c r="D107" s="43" t="s">
        <v>72</v>
      </c>
      <c r="E107" s="111" t="s">
        <v>38</v>
      </c>
      <c r="F107" s="115">
        <v>1</v>
      </c>
      <c r="G107" s="114">
        <v>1120</v>
      </c>
      <c r="H107" s="114"/>
      <c r="I107" s="114"/>
      <c r="J107" s="148">
        <f>(I107+H107)*F107</f>
        <v>0</v>
      </c>
      <c r="N107" s="240"/>
      <c r="O107" s="425"/>
      <c r="P107" s="425"/>
      <c r="Q107" s="33"/>
      <c r="R107" s="33"/>
      <c r="S107" s="33"/>
      <c r="T107" s="55"/>
      <c r="U107" s="55"/>
      <c r="V107" s="55"/>
    </row>
    <row r="108" spans="1:22" ht="13.8" x14ac:dyDescent="0.3">
      <c r="A108" s="160"/>
      <c r="B108" s="41"/>
      <c r="C108" s="72"/>
      <c r="D108" s="43"/>
      <c r="E108" s="30"/>
      <c r="F108" s="33"/>
      <c r="G108" s="33"/>
      <c r="H108" s="34"/>
      <c r="I108" s="34"/>
      <c r="J108" s="194"/>
      <c r="N108" s="251"/>
      <c r="O108" s="425"/>
      <c r="P108" s="425"/>
      <c r="U108" s="17"/>
      <c r="V108" s="55"/>
    </row>
    <row r="109" spans="1:22" ht="13.8" x14ac:dyDescent="0.3">
      <c r="A109" s="160">
        <v>5.35</v>
      </c>
      <c r="B109" s="397" t="s">
        <v>483</v>
      </c>
      <c r="C109" s="399"/>
      <c r="D109" s="43"/>
      <c r="E109" s="30"/>
      <c r="F109" s="33"/>
      <c r="G109" s="33"/>
      <c r="H109" s="34"/>
      <c r="I109" s="34"/>
      <c r="J109" s="149"/>
      <c r="N109" s="240"/>
      <c r="O109" s="425"/>
      <c r="P109" s="425"/>
      <c r="Q109" s="42"/>
      <c r="R109" s="33"/>
      <c r="S109" s="33"/>
      <c r="T109" s="55"/>
      <c r="U109" s="55"/>
      <c r="V109" s="55"/>
    </row>
    <row r="110" spans="1:22" ht="13.8" x14ac:dyDescent="0.3">
      <c r="A110" s="160"/>
      <c r="B110" s="397" t="s">
        <v>295</v>
      </c>
      <c r="C110" s="399"/>
      <c r="D110" s="43" t="s">
        <v>72</v>
      </c>
      <c r="E110" s="111" t="s">
        <v>38</v>
      </c>
      <c r="F110" s="115"/>
      <c r="G110" s="115"/>
      <c r="H110" s="114"/>
      <c r="I110" s="114"/>
      <c r="J110" s="148"/>
      <c r="N110" s="240"/>
      <c r="O110" s="425"/>
      <c r="P110" s="425"/>
      <c r="Q110" s="33"/>
      <c r="R110" s="33"/>
      <c r="S110" s="33"/>
      <c r="T110" s="55"/>
      <c r="U110" s="55"/>
      <c r="V110" s="55"/>
    </row>
    <row r="111" spans="1:22" ht="13.8" x14ac:dyDescent="0.3">
      <c r="A111" s="160"/>
      <c r="B111" s="41"/>
      <c r="C111" s="72"/>
      <c r="D111" s="43"/>
      <c r="E111" s="30"/>
      <c r="F111" s="33"/>
      <c r="G111" s="33"/>
      <c r="H111" s="34"/>
      <c r="I111" s="34"/>
      <c r="J111" s="149"/>
      <c r="N111" s="240"/>
      <c r="O111" s="425"/>
      <c r="P111" s="425"/>
      <c r="Q111" s="42"/>
      <c r="R111" s="33"/>
      <c r="S111" s="33"/>
      <c r="T111" s="55"/>
      <c r="U111" s="55"/>
      <c r="V111" s="55"/>
    </row>
    <row r="112" spans="1:22" ht="13.8" x14ac:dyDescent="0.3">
      <c r="A112" s="185"/>
      <c r="B112" s="413"/>
      <c r="C112" s="414"/>
      <c r="D112" s="30"/>
      <c r="E112" s="30"/>
      <c r="F112" s="33"/>
      <c r="G112" s="33"/>
      <c r="H112" s="34"/>
      <c r="I112" s="34"/>
      <c r="J112" s="149"/>
      <c r="N112" s="240"/>
      <c r="O112" s="398"/>
      <c r="P112" s="398"/>
      <c r="Q112" s="33"/>
      <c r="R112" s="33"/>
      <c r="S112" s="33"/>
      <c r="T112" s="55"/>
      <c r="U112" s="55"/>
      <c r="V112" s="55"/>
    </row>
    <row r="113" spans="1:22" ht="13.8" x14ac:dyDescent="0.3">
      <c r="A113" s="160"/>
      <c r="B113" s="421" t="s">
        <v>439</v>
      </c>
      <c r="C113" s="422"/>
      <c r="D113" s="43"/>
      <c r="E113" s="30"/>
      <c r="F113" s="33"/>
      <c r="G113" s="33"/>
      <c r="H113" s="34"/>
      <c r="I113" s="34"/>
      <c r="J113" s="149"/>
      <c r="N113" s="240"/>
      <c r="O113" s="425"/>
      <c r="P113" s="425"/>
      <c r="Q113" s="42"/>
      <c r="R113" s="33"/>
      <c r="S113" s="33"/>
      <c r="T113" s="55"/>
      <c r="U113" s="55"/>
      <c r="V113" s="55"/>
    </row>
    <row r="114" spans="1:22" ht="13.8" x14ac:dyDescent="0.3">
      <c r="A114" s="160"/>
      <c r="B114" s="413"/>
      <c r="C114" s="414"/>
      <c r="D114" s="30"/>
      <c r="E114" s="30"/>
      <c r="F114" s="33"/>
      <c r="G114" s="33"/>
      <c r="H114" s="34"/>
      <c r="I114" s="34"/>
      <c r="J114" s="149"/>
      <c r="N114" s="241"/>
      <c r="O114" s="425"/>
      <c r="P114" s="425"/>
      <c r="U114" s="17"/>
      <c r="V114" s="55"/>
    </row>
    <row r="115" spans="1:22" ht="13.8" x14ac:dyDescent="0.3">
      <c r="A115" s="176" t="s">
        <v>46</v>
      </c>
      <c r="B115" s="413" t="s">
        <v>296</v>
      </c>
      <c r="C115" s="414"/>
      <c r="D115" s="12"/>
      <c r="E115" s="12"/>
      <c r="H115" s="12"/>
      <c r="I115" s="29"/>
      <c r="J115" s="149"/>
      <c r="N115" s="240"/>
      <c r="O115" s="425"/>
      <c r="P115" s="425"/>
      <c r="Q115" s="42"/>
      <c r="R115" s="33"/>
      <c r="S115" s="33"/>
      <c r="T115" s="55"/>
      <c r="U115" s="55"/>
      <c r="V115" s="55"/>
    </row>
    <row r="116" spans="1:22" ht="13.8" x14ac:dyDescent="0.3">
      <c r="A116" s="160"/>
      <c r="B116" s="413" t="s">
        <v>297</v>
      </c>
      <c r="C116" s="414"/>
      <c r="D116" s="43"/>
      <c r="E116" s="30"/>
      <c r="F116" s="33"/>
      <c r="G116" s="33"/>
      <c r="H116" s="34"/>
      <c r="I116" s="34"/>
      <c r="J116" s="149"/>
      <c r="N116" s="241"/>
      <c r="O116" s="425"/>
      <c r="P116" s="425"/>
      <c r="Q116" s="33"/>
      <c r="R116" s="33"/>
      <c r="S116" s="33"/>
      <c r="T116" s="55"/>
      <c r="U116" s="55"/>
      <c r="V116" s="55"/>
    </row>
    <row r="117" spans="1:22" ht="13.8" x14ac:dyDescent="0.3">
      <c r="A117" s="160"/>
      <c r="B117" s="413" t="s">
        <v>298</v>
      </c>
      <c r="C117" s="414"/>
      <c r="D117" s="30"/>
      <c r="E117" s="30"/>
      <c r="F117" s="33"/>
      <c r="G117" s="33"/>
      <c r="H117" s="34"/>
      <c r="I117" s="34"/>
      <c r="J117" s="149"/>
      <c r="N117" s="240"/>
      <c r="O117" s="425"/>
      <c r="P117" s="425"/>
      <c r="Q117" s="42"/>
      <c r="R117" s="33"/>
      <c r="S117" s="33"/>
      <c r="T117" s="55"/>
      <c r="U117" s="55"/>
      <c r="V117" s="55"/>
    </row>
    <row r="118" spans="1:22" ht="13.8" x14ac:dyDescent="0.3">
      <c r="A118" s="160"/>
      <c r="B118" s="413" t="s">
        <v>299</v>
      </c>
      <c r="C118" s="414"/>
      <c r="D118" s="43"/>
      <c r="E118" s="30"/>
      <c r="F118" s="33"/>
      <c r="G118" s="33"/>
      <c r="H118" s="34"/>
      <c r="I118" s="34"/>
      <c r="J118" s="149"/>
      <c r="N118" s="240"/>
      <c r="O118" s="425"/>
      <c r="P118" s="425"/>
      <c r="U118" s="17"/>
      <c r="V118" s="55"/>
    </row>
    <row r="119" spans="1:22" ht="13.8" x14ac:dyDescent="0.3">
      <c r="A119" s="160"/>
      <c r="B119" s="397"/>
      <c r="C119" s="399"/>
      <c r="D119" s="30"/>
      <c r="E119" s="30"/>
      <c r="F119" s="33"/>
      <c r="G119" s="33"/>
      <c r="H119" s="34"/>
      <c r="I119" s="34"/>
      <c r="J119" s="149"/>
      <c r="N119" s="240"/>
      <c r="O119" s="425"/>
      <c r="P119" s="425"/>
      <c r="Q119" s="42"/>
      <c r="R119" s="33"/>
      <c r="S119" s="33"/>
      <c r="T119" s="55"/>
      <c r="U119" s="55"/>
      <c r="V119" s="55"/>
    </row>
    <row r="120" spans="1:22" ht="13.8" x14ac:dyDescent="0.3">
      <c r="A120" s="160"/>
      <c r="B120" s="413" t="s">
        <v>300</v>
      </c>
      <c r="C120" s="414"/>
      <c r="D120" s="43"/>
      <c r="E120" s="30"/>
      <c r="F120" s="33"/>
      <c r="G120" s="33"/>
      <c r="H120" s="34"/>
      <c r="I120" s="34"/>
      <c r="J120" s="149"/>
      <c r="N120" s="240"/>
      <c r="O120" s="425"/>
      <c r="P120" s="425"/>
      <c r="U120" s="17"/>
      <c r="V120" s="55"/>
    </row>
    <row r="121" spans="1:22" ht="13.8" x14ac:dyDescent="0.3">
      <c r="A121" s="185"/>
      <c r="B121" s="413" t="s">
        <v>301</v>
      </c>
      <c r="C121" s="414"/>
      <c r="D121" s="12"/>
      <c r="E121" s="12"/>
      <c r="H121" s="12"/>
      <c r="I121" s="29"/>
      <c r="J121" s="149"/>
      <c r="N121" s="240"/>
      <c r="O121" s="398"/>
      <c r="P121" s="398"/>
      <c r="Q121" s="42"/>
      <c r="R121" s="33"/>
      <c r="S121" s="33"/>
      <c r="T121" s="55"/>
      <c r="U121" s="55"/>
      <c r="V121" s="55"/>
    </row>
    <row r="122" spans="1:22" ht="13.8" x14ac:dyDescent="0.3">
      <c r="A122" s="160"/>
      <c r="B122" s="413" t="s">
        <v>302</v>
      </c>
      <c r="C122" s="414"/>
      <c r="D122" s="43"/>
      <c r="E122" s="30"/>
      <c r="F122" s="33"/>
      <c r="G122" s="33"/>
      <c r="H122" s="34"/>
      <c r="I122" s="34"/>
      <c r="J122" s="149"/>
      <c r="N122" s="240"/>
      <c r="O122" s="398"/>
      <c r="P122" s="398"/>
      <c r="Q122" s="42"/>
      <c r="R122" s="33"/>
      <c r="S122" s="33"/>
      <c r="T122" s="252"/>
      <c r="U122" s="55"/>
      <c r="V122" s="55"/>
    </row>
    <row r="123" spans="1:22" ht="13.8" x14ac:dyDescent="0.3">
      <c r="A123" s="185"/>
      <c r="B123" s="413" t="s">
        <v>303</v>
      </c>
      <c r="C123" s="414"/>
      <c r="D123" s="30"/>
      <c r="E123" s="30"/>
      <c r="F123" s="33"/>
      <c r="G123" s="33"/>
      <c r="H123" s="34"/>
      <c r="I123" s="34"/>
      <c r="J123" s="149"/>
      <c r="N123" s="240"/>
      <c r="O123" s="17"/>
      <c r="P123" s="17"/>
      <c r="Q123" s="42"/>
      <c r="R123" s="33"/>
      <c r="S123" s="33"/>
      <c r="T123" s="55"/>
      <c r="U123" s="55"/>
      <c r="V123" s="55"/>
    </row>
    <row r="124" spans="1:22" ht="13.8" x14ac:dyDescent="0.3">
      <c r="A124" s="160"/>
      <c r="B124" s="413" t="s">
        <v>304</v>
      </c>
      <c r="C124" s="414"/>
      <c r="D124" s="43"/>
      <c r="E124" s="30"/>
      <c r="F124" s="33"/>
      <c r="G124" s="33"/>
      <c r="H124" s="34"/>
      <c r="I124" s="34"/>
      <c r="J124" s="148"/>
    </row>
    <row r="125" spans="1:22" ht="13.8" x14ac:dyDescent="0.3">
      <c r="A125" s="160"/>
      <c r="B125" s="413" t="s">
        <v>305</v>
      </c>
      <c r="C125" s="414"/>
      <c r="D125" s="12"/>
      <c r="E125" s="12"/>
      <c r="H125" s="12"/>
      <c r="I125" s="29"/>
      <c r="J125" s="194"/>
    </row>
    <row r="126" spans="1:22" ht="13.8" x14ac:dyDescent="0.3">
      <c r="A126" s="160"/>
      <c r="B126" s="413" t="s">
        <v>306</v>
      </c>
      <c r="C126" s="414"/>
      <c r="D126" s="43"/>
      <c r="E126" s="30"/>
      <c r="F126" s="33"/>
      <c r="G126" s="33"/>
      <c r="H126" s="34"/>
      <c r="I126" s="34"/>
      <c r="J126" s="149"/>
    </row>
    <row r="127" spans="1:22" ht="13.8" x14ac:dyDescent="0.3">
      <c r="A127" s="160"/>
      <c r="B127" s="413" t="s">
        <v>307</v>
      </c>
      <c r="C127" s="414"/>
      <c r="D127" s="12"/>
      <c r="E127" s="12"/>
      <c r="H127" s="12"/>
      <c r="I127" s="29"/>
      <c r="J127" s="149"/>
    </row>
    <row r="128" spans="1:22" ht="13.8" x14ac:dyDescent="0.3">
      <c r="A128" s="160"/>
      <c r="B128" s="397"/>
      <c r="C128" s="399"/>
      <c r="D128" s="43"/>
      <c r="E128" s="30"/>
      <c r="F128" s="33"/>
      <c r="G128" s="33"/>
      <c r="H128" s="34"/>
      <c r="I128" s="34"/>
      <c r="J128" s="149"/>
    </row>
    <row r="129" spans="1:10" ht="13.8" x14ac:dyDescent="0.3">
      <c r="A129" s="160">
        <v>5.31</v>
      </c>
      <c r="B129" s="397" t="s">
        <v>133</v>
      </c>
      <c r="C129" s="399"/>
      <c r="D129" s="43" t="s">
        <v>77</v>
      </c>
      <c r="E129" s="111" t="s">
        <v>38</v>
      </c>
      <c r="F129" s="115">
        <v>3</v>
      </c>
      <c r="G129" s="114">
        <v>2775.88</v>
      </c>
      <c r="H129" s="114"/>
      <c r="I129" s="114"/>
      <c r="J129" s="148">
        <f>(I129+H129)*F129</f>
        <v>0</v>
      </c>
    </row>
    <row r="130" spans="1:10" ht="13.8" x14ac:dyDescent="0.3">
      <c r="A130" s="160"/>
      <c r="B130" s="17"/>
      <c r="C130" s="17"/>
      <c r="D130" s="43"/>
      <c r="E130" s="30"/>
      <c r="F130" s="33"/>
      <c r="G130" s="33"/>
      <c r="H130" s="34"/>
      <c r="I130" s="34"/>
      <c r="J130" s="149"/>
    </row>
    <row r="131" spans="1:10" ht="13.8" x14ac:dyDescent="0.3">
      <c r="A131" s="160">
        <v>5.32</v>
      </c>
      <c r="B131" s="428" t="s">
        <v>466</v>
      </c>
      <c r="C131" s="429"/>
      <c r="D131" s="43"/>
      <c r="E131" s="111" t="s">
        <v>38</v>
      </c>
      <c r="F131" s="115">
        <v>60</v>
      </c>
      <c r="G131" s="114">
        <v>720.66</v>
      </c>
      <c r="H131" s="114"/>
      <c r="I131" s="114"/>
      <c r="J131" s="148">
        <f>(I131+H131)*F131</f>
        <v>0</v>
      </c>
    </row>
    <row r="132" spans="1:10" ht="13.8" x14ac:dyDescent="0.3">
      <c r="A132" s="160"/>
      <c r="B132" s="17"/>
      <c r="D132" s="43"/>
      <c r="E132" s="30"/>
      <c r="F132" s="33"/>
      <c r="G132" s="33"/>
      <c r="H132" s="34"/>
      <c r="I132" s="34"/>
      <c r="J132" s="149"/>
    </row>
    <row r="133" spans="1:10" ht="13.8" x14ac:dyDescent="0.3">
      <c r="A133" s="160"/>
      <c r="B133" s="17"/>
      <c r="D133" s="12"/>
      <c r="E133" s="12"/>
      <c r="H133" s="12"/>
      <c r="I133" s="29"/>
      <c r="J133" s="149"/>
    </row>
    <row r="134" spans="1:10" ht="13.8" x14ac:dyDescent="0.3">
      <c r="A134" s="160"/>
      <c r="B134" s="397"/>
      <c r="C134" s="399"/>
      <c r="D134" s="43"/>
      <c r="E134" s="30"/>
      <c r="F134" s="33"/>
      <c r="G134" s="33"/>
      <c r="H134" s="34"/>
      <c r="I134" s="34"/>
      <c r="J134" s="149"/>
    </row>
    <row r="135" spans="1:10" ht="13.8" thickBot="1" x14ac:dyDescent="0.3">
      <c r="A135" s="186"/>
      <c r="B135" s="18"/>
      <c r="C135" s="24"/>
      <c r="D135" s="13"/>
      <c r="E135" s="13"/>
      <c r="F135" s="24"/>
      <c r="G135" s="24"/>
      <c r="H135" s="13"/>
      <c r="I135" s="95"/>
      <c r="J135" s="159"/>
    </row>
    <row r="136" spans="1:10" ht="13.8" thickTop="1" x14ac:dyDescent="0.25">
      <c r="A136" s="131"/>
      <c r="B136" s="14"/>
      <c r="C136" s="27"/>
      <c r="D136" s="27"/>
      <c r="E136" s="27"/>
      <c r="F136" s="27"/>
      <c r="G136" s="27"/>
      <c r="H136" s="27"/>
      <c r="I136" s="99"/>
      <c r="J136" s="132"/>
    </row>
    <row r="137" spans="1:10" ht="13.8" thickBot="1" x14ac:dyDescent="0.3">
      <c r="A137" s="154"/>
      <c r="B137" s="75" t="s">
        <v>39</v>
      </c>
      <c r="C137" s="76"/>
      <c r="D137" s="76"/>
      <c r="E137" s="76"/>
      <c r="F137" s="76"/>
      <c r="G137" s="76"/>
      <c r="H137" s="76"/>
      <c r="I137" s="100"/>
      <c r="J137" s="155">
        <f>SUM(J79:J134)</f>
        <v>0</v>
      </c>
    </row>
    <row r="138" spans="1:10" ht="14.4" thickBot="1" x14ac:dyDescent="0.35">
      <c r="A138" s="156" t="s">
        <v>31</v>
      </c>
      <c r="B138" s="430" t="s">
        <v>32</v>
      </c>
      <c r="C138" s="418"/>
      <c r="D138" s="74" t="s">
        <v>19</v>
      </c>
      <c r="E138" s="74" t="s">
        <v>33</v>
      </c>
      <c r="F138" s="74" t="s">
        <v>114</v>
      </c>
      <c r="G138" s="74"/>
      <c r="H138" s="74"/>
      <c r="I138" s="74"/>
      <c r="J138" s="195"/>
    </row>
    <row r="139" spans="1:10" ht="13.8" thickTop="1" x14ac:dyDescent="0.25">
      <c r="A139" s="143"/>
      <c r="B139" s="11"/>
      <c r="I139" s="87"/>
      <c r="J139" s="181"/>
    </row>
    <row r="140" spans="1:10" ht="13.8" x14ac:dyDescent="0.3">
      <c r="A140" s="143"/>
      <c r="B140" s="39" t="s">
        <v>36</v>
      </c>
      <c r="C140" s="23"/>
      <c r="I140" s="87"/>
      <c r="J140" s="174">
        <f>J137</f>
        <v>0</v>
      </c>
    </row>
    <row r="141" spans="1:10" ht="13.8" thickBot="1" x14ac:dyDescent="0.3">
      <c r="A141" s="151"/>
      <c r="B141" s="20"/>
      <c r="C141" s="26"/>
      <c r="D141" s="18"/>
      <c r="E141" s="24"/>
      <c r="F141" s="24"/>
      <c r="G141" s="24"/>
      <c r="H141" s="24"/>
      <c r="I141" s="96"/>
      <c r="J141" s="175"/>
    </row>
    <row r="142" spans="1:10" ht="13.8" thickTop="1" x14ac:dyDescent="0.25">
      <c r="A142" s="145"/>
      <c r="B142" s="21"/>
      <c r="C142" s="21"/>
      <c r="D142" s="12"/>
      <c r="E142" s="12"/>
      <c r="H142" s="12"/>
      <c r="I142" s="29"/>
      <c r="J142" s="146"/>
    </row>
    <row r="143" spans="1:10" ht="13.8" x14ac:dyDescent="0.3">
      <c r="A143" s="183"/>
      <c r="B143" s="22" t="s">
        <v>465</v>
      </c>
      <c r="C143" s="22"/>
      <c r="D143" s="43"/>
      <c r="E143" s="30"/>
      <c r="F143" s="33"/>
      <c r="G143" s="33"/>
      <c r="H143" s="34"/>
      <c r="I143" s="34"/>
      <c r="J143" s="149"/>
    </row>
    <row r="144" spans="1:10" ht="13.8" x14ac:dyDescent="0.3">
      <c r="A144" s="160"/>
      <c r="B144" s="41"/>
      <c r="C144" s="72"/>
      <c r="D144" s="43"/>
      <c r="E144" s="30"/>
      <c r="F144" s="33"/>
      <c r="G144" s="33"/>
      <c r="H144" s="34"/>
      <c r="I144" s="34"/>
      <c r="J144" s="149"/>
    </row>
    <row r="145" spans="1:10" ht="29.25" customHeight="1" x14ac:dyDescent="0.3">
      <c r="A145" s="160">
        <v>5.33</v>
      </c>
      <c r="B145" s="428" t="s">
        <v>467</v>
      </c>
      <c r="C145" s="429"/>
      <c r="D145" s="43"/>
      <c r="E145" s="111" t="s">
        <v>38</v>
      </c>
      <c r="F145" s="115">
        <v>15</v>
      </c>
      <c r="G145" s="114">
        <v>812.22</v>
      </c>
      <c r="H145" s="114"/>
      <c r="I145" s="114"/>
      <c r="J145" s="148">
        <f>(I145+H145)*F145</f>
        <v>0</v>
      </c>
    </row>
    <row r="146" spans="1:10" ht="13.8" x14ac:dyDescent="0.3">
      <c r="A146" s="160"/>
      <c r="B146" s="397"/>
      <c r="C146" s="399"/>
      <c r="D146" s="43"/>
      <c r="E146" s="30"/>
      <c r="F146" s="33"/>
      <c r="G146" s="33"/>
      <c r="H146" s="34"/>
      <c r="I146" s="34"/>
      <c r="J146" s="148"/>
    </row>
    <row r="147" spans="1:10" ht="13.8" x14ac:dyDescent="0.3">
      <c r="A147" s="160"/>
      <c r="B147" s="41"/>
      <c r="C147" s="72"/>
      <c r="D147" s="30"/>
      <c r="E147" s="30"/>
      <c r="F147" s="33"/>
      <c r="G147" s="33"/>
      <c r="H147" s="34"/>
      <c r="I147" s="34"/>
      <c r="J147" s="148"/>
    </row>
    <row r="148" spans="1:10" ht="34.5" customHeight="1" x14ac:dyDescent="0.3">
      <c r="A148" s="176">
        <v>5.34</v>
      </c>
      <c r="B148" s="428" t="s">
        <v>468</v>
      </c>
      <c r="C148" s="429"/>
      <c r="D148" s="43"/>
      <c r="E148" s="111" t="s">
        <v>38</v>
      </c>
      <c r="F148" s="115">
        <v>0</v>
      </c>
      <c r="G148" s="114">
        <v>1290</v>
      </c>
      <c r="H148" s="114"/>
      <c r="I148" s="114"/>
      <c r="J148" s="148">
        <f t="shared" ref="J148" si="2">(I148+H148)*F148</f>
        <v>0</v>
      </c>
    </row>
    <row r="149" spans="1:10" ht="13.8" x14ac:dyDescent="0.3">
      <c r="A149" s="160"/>
      <c r="B149" s="413"/>
      <c r="C149" s="414"/>
      <c r="D149" s="43"/>
      <c r="E149" s="30"/>
      <c r="F149" s="33"/>
      <c r="G149" s="33"/>
      <c r="H149" s="34"/>
      <c r="I149" s="34"/>
      <c r="J149" s="149"/>
    </row>
    <row r="150" spans="1:10" ht="13.8" x14ac:dyDescent="0.3">
      <c r="A150" s="160"/>
      <c r="B150" s="421" t="s">
        <v>440</v>
      </c>
      <c r="C150" s="422"/>
      <c r="D150" s="30"/>
      <c r="E150" s="30"/>
      <c r="F150" s="33"/>
      <c r="G150" s="33"/>
      <c r="H150" s="48"/>
      <c r="I150" s="34"/>
      <c r="J150" s="149"/>
    </row>
    <row r="151" spans="1:10" ht="13.8" x14ac:dyDescent="0.3">
      <c r="A151" s="160"/>
      <c r="B151" s="413"/>
      <c r="C151" s="414"/>
      <c r="D151" s="43"/>
      <c r="E151" s="30"/>
      <c r="F151" s="33"/>
      <c r="G151" s="33"/>
      <c r="H151" s="48"/>
      <c r="I151" s="34"/>
      <c r="J151" s="149"/>
    </row>
    <row r="152" spans="1:10" ht="13.8" x14ac:dyDescent="0.3">
      <c r="A152" s="160"/>
      <c r="B152" s="413" t="s">
        <v>308</v>
      </c>
      <c r="C152" s="414"/>
      <c r="D152" s="30"/>
      <c r="E152" s="30"/>
      <c r="F152" s="33"/>
      <c r="G152" s="33"/>
      <c r="H152" s="48"/>
      <c r="I152" s="34"/>
      <c r="J152" s="149"/>
    </row>
    <row r="153" spans="1:10" ht="13.8" x14ac:dyDescent="0.3">
      <c r="A153" s="160"/>
      <c r="B153" s="413" t="s">
        <v>309</v>
      </c>
      <c r="C153" s="414"/>
      <c r="D153" s="43"/>
      <c r="E153" s="30"/>
      <c r="F153" s="33"/>
      <c r="G153" s="33"/>
      <c r="H153" s="48"/>
      <c r="I153" s="34"/>
      <c r="J153" s="149"/>
    </row>
    <row r="154" spans="1:10" ht="13.8" x14ac:dyDescent="0.3">
      <c r="A154" s="185"/>
      <c r="B154" s="413" t="s">
        <v>310</v>
      </c>
      <c r="C154" s="414"/>
      <c r="D154" s="12"/>
      <c r="E154" s="12"/>
      <c r="H154" s="73"/>
      <c r="I154" s="29"/>
      <c r="J154" s="149"/>
    </row>
    <row r="155" spans="1:10" ht="13.8" x14ac:dyDescent="0.3">
      <c r="A155" s="160"/>
      <c r="B155" s="413" t="s">
        <v>311</v>
      </c>
      <c r="C155" s="414"/>
      <c r="D155" s="43"/>
      <c r="E155" s="30"/>
      <c r="F155" s="33"/>
      <c r="G155" s="33"/>
      <c r="H155" s="48"/>
      <c r="I155" s="34"/>
      <c r="J155" s="149"/>
    </row>
    <row r="156" spans="1:10" ht="13.8" x14ac:dyDescent="0.3">
      <c r="A156" s="185"/>
      <c r="B156" s="413"/>
      <c r="C156" s="414"/>
      <c r="D156" s="30"/>
      <c r="E156" s="30"/>
      <c r="F156" s="33"/>
      <c r="G156" s="33"/>
      <c r="H156" s="48"/>
      <c r="I156" s="34"/>
      <c r="J156" s="149"/>
    </row>
    <row r="157" spans="1:10" ht="13.8" x14ac:dyDescent="0.3">
      <c r="A157" s="160">
        <v>5.35</v>
      </c>
      <c r="B157" s="397" t="s">
        <v>73</v>
      </c>
      <c r="C157" s="399"/>
      <c r="D157" s="43"/>
      <c r="E157" s="111" t="s">
        <v>38</v>
      </c>
      <c r="F157" s="115">
        <v>8</v>
      </c>
      <c r="G157" s="115"/>
      <c r="H157" s="224"/>
      <c r="I157" s="114"/>
      <c r="J157" s="148">
        <f>(I157+H157)*F157</f>
        <v>0</v>
      </c>
    </row>
    <row r="158" spans="1:10" ht="13.8" x14ac:dyDescent="0.3">
      <c r="A158" s="160"/>
      <c r="B158" s="413"/>
      <c r="C158" s="414"/>
      <c r="D158" s="12"/>
      <c r="E158" s="12"/>
      <c r="H158" s="73"/>
      <c r="I158" s="29"/>
      <c r="J158" s="149"/>
    </row>
    <row r="159" spans="1:10" ht="13.8" thickBot="1" x14ac:dyDescent="0.3">
      <c r="A159" s="186"/>
      <c r="B159" s="18"/>
      <c r="C159" s="24"/>
      <c r="D159" s="13"/>
      <c r="E159" s="13"/>
      <c r="F159" s="24"/>
      <c r="G159" s="24"/>
      <c r="H159" s="13"/>
      <c r="I159" s="13"/>
      <c r="J159" s="159"/>
    </row>
    <row r="160" spans="1:10" ht="13.8" thickTop="1" x14ac:dyDescent="0.25">
      <c r="A160" s="131"/>
      <c r="B160" s="14"/>
      <c r="C160" s="27"/>
      <c r="D160" s="27"/>
      <c r="E160" s="27"/>
      <c r="F160" s="27"/>
      <c r="G160" s="27"/>
      <c r="H160" s="27"/>
      <c r="I160" s="38"/>
      <c r="J160" s="132"/>
    </row>
    <row r="161" spans="1:10" x14ac:dyDescent="0.25">
      <c r="A161" s="133"/>
      <c r="B161" s="134" t="s">
        <v>364</v>
      </c>
      <c r="C161" s="24"/>
      <c r="D161" s="24"/>
      <c r="E161" s="24"/>
      <c r="F161" s="24"/>
      <c r="G161" s="24"/>
      <c r="H161" s="24"/>
      <c r="I161" s="37"/>
      <c r="J161" s="180">
        <f>SUM(J140:J159)</f>
        <v>0</v>
      </c>
    </row>
    <row r="162" spans="1:10" ht="13.8" thickTop="1" x14ac:dyDescent="0.25"/>
  </sheetData>
  <mergeCells count="132">
    <mergeCell ref="B4:C4"/>
    <mergeCell ref="B41:C41"/>
    <mergeCell ref="B43:C43"/>
    <mergeCell ref="B44:C44"/>
    <mergeCell ref="B45:C45"/>
    <mergeCell ref="B46:C46"/>
    <mergeCell ref="A3:H3"/>
    <mergeCell ref="B28:C28"/>
    <mergeCell ref="B6:C6"/>
    <mergeCell ref="B7:C7"/>
    <mergeCell ref="B8:C8"/>
    <mergeCell ref="B19:C19"/>
    <mergeCell ref="B21:C21"/>
    <mergeCell ref="B22:C22"/>
    <mergeCell ref="B23:C23"/>
    <mergeCell ref="B24:C24"/>
    <mergeCell ref="B25:C25"/>
    <mergeCell ref="B77:C77"/>
    <mergeCell ref="B90:C90"/>
    <mergeCell ref="B91:C91"/>
    <mergeCell ref="B92:C92"/>
    <mergeCell ref="B93:C93"/>
    <mergeCell ref="B94:C94"/>
    <mergeCell ref="B96:C96"/>
    <mergeCell ref="B40:C40"/>
    <mergeCell ref="B42:C42"/>
    <mergeCell ref="B54:C54"/>
    <mergeCell ref="B61:C61"/>
    <mergeCell ref="B49:C49"/>
    <mergeCell ref="B51:C51"/>
    <mergeCell ref="B55:C55"/>
    <mergeCell ref="B62:C62"/>
    <mergeCell ref="B64:C64"/>
    <mergeCell ref="B65:C65"/>
    <mergeCell ref="B97:C97"/>
    <mergeCell ref="B98:C98"/>
    <mergeCell ref="B99:C99"/>
    <mergeCell ref="B100:C100"/>
    <mergeCell ref="B95:C95"/>
    <mergeCell ref="B101:C101"/>
    <mergeCell ref="B102:C102"/>
    <mergeCell ref="B103:C103"/>
    <mergeCell ref="B104:C104"/>
    <mergeCell ref="B112:C112"/>
    <mergeCell ref="B113:C113"/>
    <mergeCell ref="B106:C106"/>
    <mergeCell ref="B107:C107"/>
    <mergeCell ref="B109:C109"/>
    <mergeCell ref="B110:C110"/>
    <mergeCell ref="B114:C114"/>
    <mergeCell ref="B115:C115"/>
    <mergeCell ref="B116:C116"/>
    <mergeCell ref="B148:C148"/>
    <mergeCell ref="B149:C149"/>
    <mergeCell ref="B117:C117"/>
    <mergeCell ref="B118:C118"/>
    <mergeCell ref="B119:C119"/>
    <mergeCell ref="B120:C120"/>
    <mergeCell ref="B121:C121"/>
    <mergeCell ref="B122:C122"/>
    <mergeCell ref="B123:C123"/>
    <mergeCell ref="B125:C125"/>
    <mergeCell ref="B126:C126"/>
    <mergeCell ref="B124:C124"/>
    <mergeCell ref="B145:C145"/>
    <mergeCell ref="B146:C146"/>
    <mergeCell ref="B127:C127"/>
    <mergeCell ref="B138:C138"/>
    <mergeCell ref="B134:C134"/>
    <mergeCell ref="B128:C128"/>
    <mergeCell ref="B129:C129"/>
    <mergeCell ref="B131:C131"/>
    <mergeCell ref="B158:C158"/>
    <mergeCell ref="B152:C152"/>
    <mergeCell ref="B153:C153"/>
    <mergeCell ref="B154:C154"/>
    <mergeCell ref="B155:C155"/>
    <mergeCell ref="B156:C156"/>
    <mergeCell ref="B157:C157"/>
    <mergeCell ref="B150:C150"/>
    <mergeCell ref="B151:C151"/>
    <mergeCell ref="O75:P75"/>
    <mergeCell ref="O65:P65"/>
    <mergeCell ref="O66:P66"/>
    <mergeCell ref="O67:P67"/>
    <mergeCell ref="O68:P68"/>
    <mergeCell ref="O69:P69"/>
    <mergeCell ref="O70:P70"/>
    <mergeCell ref="O71:P71"/>
    <mergeCell ref="O72:P72"/>
    <mergeCell ref="O74:P74"/>
    <mergeCell ref="O93:P93"/>
    <mergeCell ref="O94:P94"/>
    <mergeCell ref="O95:P95"/>
    <mergeCell ref="O96:P96"/>
    <mergeCell ref="O97:P97"/>
    <mergeCell ref="O99:P99"/>
    <mergeCell ref="O100:P100"/>
    <mergeCell ref="O120:P120"/>
    <mergeCell ref="O102:P102"/>
    <mergeCell ref="O103:P103"/>
    <mergeCell ref="O105:P105"/>
    <mergeCell ref="O106:P106"/>
    <mergeCell ref="O107:P107"/>
    <mergeCell ref="O108:P108"/>
    <mergeCell ref="O109:P109"/>
    <mergeCell ref="O110:P110"/>
    <mergeCell ref="O111:P111"/>
    <mergeCell ref="O121:P121"/>
    <mergeCell ref="O122:P122"/>
    <mergeCell ref="B31:C31"/>
    <mergeCell ref="B32:C32"/>
    <mergeCell ref="B33:C33"/>
    <mergeCell ref="B34:C34"/>
    <mergeCell ref="B35:C35"/>
    <mergeCell ref="B36:C36"/>
    <mergeCell ref="B37:C37"/>
    <mergeCell ref="B38:C38"/>
    <mergeCell ref="B48:C48"/>
    <mergeCell ref="B52:C52"/>
    <mergeCell ref="B56:C56"/>
    <mergeCell ref="B58:C58"/>
    <mergeCell ref="B59:C59"/>
    <mergeCell ref="B68:C68"/>
    <mergeCell ref="O112:P112"/>
    <mergeCell ref="O113:P113"/>
    <mergeCell ref="O114:P114"/>
    <mergeCell ref="O115:P115"/>
    <mergeCell ref="O116:P116"/>
    <mergeCell ref="O117:P117"/>
    <mergeCell ref="O118:P118"/>
    <mergeCell ref="O119:P119"/>
  </mergeCells>
  <pageMargins left="0.70866141732283472" right="0.70866141732283472" top="0.74803149606299213" bottom="0.74803149606299213" header="0.31496062992125984" footer="0.31496062992125984"/>
  <pageSetup paperSize="9" scale="81" firstPageNumber="13" orientation="portrait" useFirstPageNumber="1" r:id="rId1"/>
  <headerFooter scaleWithDoc="0" alignWithMargins="0">
    <oddFooter>&amp;L&amp;8Bill of Quantities&amp;C&amp;P - &amp;N</oddFooter>
  </headerFooter>
  <rowBreaks count="3" manualBreakCount="3">
    <brk id="27" max="8" man="1"/>
    <brk id="76" max="8" man="1"/>
    <brk id="137" max="8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L97"/>
  <sheetViews>
    <sheetView view="pageBreakPreview" zoomScaleNormal="100" zoomScaleSheetLayoutView="100" zoomScalePageLayoutView="80" workbookViewId="0">
      <selection activeCell="H12" sqref="H12:I96"/>
    </sheetView>
  </sheetViews>
  <sheetFormatPr defaultColWidth="9.109375" defaultRowHeight="13.2" x14ac:dyDescent="0.25"/>
  <cols>
    <col min="1" max="1" width="4.5546875" style="17" customWidth="1"/>
    <col min="2" max="2" width="9.109375" style="17"/>
    <col min="3" max="3" width="36.44140625" style="17" customWidth="1"/>
    <col min="4" max="4" width="7.109375" style="17" customWidth="1"/>
    <col min="5" max="5" width="5.44140625" style="17" customWidth="1"/>
    <col min="6" max="6" width="7.5546875" style="17" customWidth="1"/>
    <col min="7" max="7" width="15.77734375" style="17" hidden="1" customWidth="1"/>
    <col min="8" max="9" width="10.88671875" style="17" customWidth="1"/>
    <col min="10" max="10" width="14.88671875" style="17" customWidth="1"/>
    <col min="11" max="11" width="9.109375" style="17"/>
    <col min="12" max="12" width="10.5546875" style="17" bestFit="1" customWidth="1"/>
    <col min="13" max="16384" width="9.109375" style="17"/>
  </cols>
  <sheetData>
    <row r="1" spans="1:10" ht="14.4" thickTop="1" x14ac:dyDescent="0.25">
      <c r="A1" s="197" t="s">
        <v>125</v>
      </c>
      <c r="B1" s="137"/>
      <c r="C1" s="137"/>
      <c r="D1" s="138"/>
      <c r="E1" s="138"/>
      <c r="F1" s="139"/>
      <c r="G1" s="139"/>
      <c r="H1" s="139"/>
      <c r="I1" s="139"/>
      <c r="J1" s="140"/>
    </row>
    <row r="2" spans="1:10" x14ac:dyDescent="0.25">
      <c r="A2" s="163"/>
      <c r="J2" s="164"/>
    </row>
    <row r="3" spans="1:10" ht="12.75" customHeight="1" x14ac:dyDescent="0.25">
      <c r="A3" s="381" t="s">
        <v>564</v>
      </c>
      <c r="B3" s="382"/>
      <c r="C3" s="382"/>
      <c r="D3" s="382"/>
      <c r="E3" s="382"/>
      <c r="F3" s="382"/>
      <c r="G3" s="382"/>
      <c r="H3" s="383"/>
      <c r="I3" s="229"/>
      <c r="J3" s="229"/>
    </row>
    <row r="4" spans="1:10" ht="15.75" customHeight="1" thickBot="1" x14ac:dyDescent="0.35">
      <c r="A4" s="165" t="s">
        <v>31</v>
      </c>
      <c r="B4" s="395" t="s">
        <v>32</v>
      </c>
      <c r="C4" s="396"/>
      <c r="D4" s="32" t="s">
        <v>19</v>
      </c>
      <c r="E4" s="89" t="s">
        <v>33</v>
      </c>
      <c r="F4" s="89" t="s">
        <v>114</v>
      </c>
      <c r="G4" s="89"/>
      <c r="H4" s="89" t="s">
        <v>34</v>
      </c>
      <c r="I4" s="89" t="s">
        <v>158</v>
      </c>
      <c r="J4" s="166" t="s">
        <v>159</v>
      </c>
    </row>
    <row r="5" spans="1:10" ht="13.8" thickTop="1" x14ac:dyDescent="0.25">
      <c r="A5" s="167"/>
      <c r="D5" s="29"/>
      <c r="E5" s="29"/>
      <c r="H5" s="29"/>
      <c r="I5" s="29"/>
      <c r="J5" s="168"/>
    </row>
    <row r="6" spans="1:10" x14ac:dyDescent="0.25">
      <c r="A6" s="167"/>
      <c r="B6" s="419" t="s">
        <v>347</v>
      </c>
      <c r="C6" s="420"/>
      <c r="D6" s="29"/>
      <c r="E6" s="29"/>
      <c r="H6" s="29"/>
      <c r="I6" s="29"/>
      <c r="J6" s="168"/>
    </row>
    <row r="7" spans="1:10" x14ac:dyDescent="0.25">
      <c r="A7" s="167"/>
      <c r="D7" s="29"/>
      <c r="E7" s="29"/>
      <c r="H7" s="29"/>
      <c r="I7" s="29"/>
      <c r="J7" s="168"/>
    </row>
    <row r="8" spans="1:10" ht="13.8" x14ac:dyDescent="0.3">
      <c r="A8" s="167"/>
      <c r="B8" s="16" t="s">
        <v>313</v>
      </c>
      <c r="C8" s="16"/>
      <c r="D8" s="29"/>
      <c r="E8" s="29"/>
      <c r="H8" s="29"/>
      <c r="I8" s="29"/>
      <c r="J8" s="168"/>
    </row>
    <row r="9" spans="1:10" ht="13.8" x14ac:dyDescent="0.3">
      <c r="A9" s="167"/>
      <c r="B9" s="16" t="s">
        <v>314</v>
      </c>
      <c r="C9" s="16"/>
      <c r="D9" s="29"/>
      <c r="E9" s="29"/>
      <c r="H9" s="29"/>
      <c r="I9" s="29"/>
      <c r="J9" s="168"/>
    </row>
    <row r="10" spans="1:10" ht="13.8" x14ac:dyDescent="0.3">
      <c r="A10" s="167"/>
      <c r="B10" s="16" t="s">
        <v>315</v>
      </c>
      <c r="C10" s="16"/>
      <c r="D10" s="29"/>
      <c r="E10" s="29"/>
      <c r="H10" s="29"/>
      <c r="I10" s="29"/>
      <c r="J10" s="168"/>
    </row>
    <row r="11" spans="1:10" ht="13.8" x14ac:dyDescent="0.3">
      <c r="A11" s="167"/>
      <c r="B11" s="16"/>
      <c r="C11" s="23"/>
      <c r="D11" s="29"/>
      <c r="E11" s="29"/>
      <c r="H11" s="29"/>
      <c r="I11" s="29"/>
      <c r="J11" s="168"/>
    </row>
    <row r="12" spans="1:10" ht="13.8" x14ac:dyDescent="0.3">
      <c r="A12" s="169">
        <v>6.1</v>
      </c>
      <c r="B12" s="17" t="s">
        <v>126</v>
      </c>
      <c r="C12" s="23"/>
      <c r="D12" s="43" t="s">
        <v>127</v>
      </c>
      <c r="E12" s="111" t="s">
        <v>38</v>
      </c>
      <c r="F12" s="115"/>
      <c r="G12" s="115"/>
      <c r="H12" s="114"/>
      <c r="I12" s="114"/>
      <c r="J12" s="148">
        <f>(H12+I12)*F12</f>
        <v>0</v>
      </c>
    </row>
    <row r="13" spans="1:10" ht="13.8" x14ac:dyDescent="0.3">
      <c r="A13" s="167"/>
      <c r="B13" s="16"/>
      <c r="C13" s="23"/>
      <c r="D13" s="29"/>
      <c r="E13" s="29"/>
      <c r="H13" s="29"/>
      <c r="I13" s="29"/>
      <c r="J13" s="149"/>
    </row>
    <row r="14" spans="1:10" ht="13.8" x14ac:dyDescent="0.3">
      <c r="A14" s="169">
        <v>6.2</v>
      </c>
      <c r="B14" s="17" t="s">
        <v>446</v>
      </c>
      <c r="C14" s="23"/>
      <c r="D14" s="43" t="s">
        <v>128</v>
      </c>
      <c r="E14" s="111" t="s">
        <v>38</v>
      </c>
      <c r="F14" s="115">
        <v>100</v>
      </c>
      <c r="G14" s="114">
        <v>198.98</v>
      </c>
      <c r="H14" s="114"/>
      <c r="I14" s="114"/>
      <c r="J14" s="148">
        <f>(H14+I14)*F14</f>
        <v>0</v>
      </c>
    </row>
    <row r="15" spans="1:10" ht="13.8" x14ac:dyDescent="0.3">
      <c r="A15" s="167"/>
      <c r="B15" s="16"/>
      <c r="C15" s="23"/>
      <c r="D15" s="29"/>
      <c r="E15" s="29"/>
      <c r="H15" s="29"/>
      <c r="I15" s="29"/>
      <c r="J15" s="149"/>
    </row>
    <row r="16" spans="1:10" ht="13.8" x14ac:dyDescent="0.3">
      <c r="A16" s="190"/>
      <c r="B16" s="413" t="s">
        <v>469</v>
      </c>
      <c r="C16" s="414"/>
      <c r="D16" s="33"/>
      <c r="E16" s="30"/>
      <c r="F16" s="33"/>
      <c r="G16" s="33"/>
      <c r="H16" s="34"/>
      <c r="I16" s="34"/>
      <c r="J16" s="149"/>
    </row>
    <row r="17" spans="1:12" ht="13.8" x14ac:dyDescent="0.3">
      <c r="A17" s="176"/>
      <c r="B17" s="413" t="s">
        <v>316</v>
      </c>
      <c r="C17" s="414"/>
      <c r="D17" s="29"/>
      <c r="E17" s="29"/>
      <c r="H17" s="29"/>
      <c r="I17" s="29"/>
      <c r="J17" s="149"/>
    </row>
    <row r="18" spans="1:12" ht="13.8" x14ac:dyDescent="0.3">
      <c r="A18" s="190"/>
      <c r="B18" s="413" t="s">
        <v>471</v>
      </c>
      <c r="C18" s="414"/>
      <c r="D18" s="42"/>
      <c r="E18" s="30"/>
      <c r="F18" s="33"/>
      <c r="G18" s="33"/>
      <c r="H18" s="34"/>
      <c r="I18" s="34"/>
      <c r="J18" s="149"/>
    </row>
    <row r="19" spans="1:12" ht="13.8" x14ac:dyDescent="0.3">
      <c r="A19" s="190"/>
      <c r="B19" s="413" t="s">
        <v>317</v>
      </c>
      <c r="C19" s="414"/>
      <c r="D19" s="30"/>
      <c r="E19" s="30"/>
      <c r="F19" s="33"/>
      <c r="G19" s="33"/>
      <c r="H19" s="34"/>
      <c r="I19" s="34"/>
      <c r="J19" s="149"/>
    </row>
    <row r="20" spans="1:12" ht="13.8" x14ac:dyDescent="0.3">
      <c r="A20" s="190"/>
      <c r="B20" s="413" t="s">
        <v>318</v>
      </c>
      <c r="C20" s="414"/>
      <c r="D20" s="43"/>
      <c r="E20" s="30"/>
      <c r="F20" s="33"/>
      <c r="G20" s="33"/>
      <c r="H20" s="34"/>
      <c r="I20" s="34"/>
      <c r="J20" s="149"/>
    </row>
    <row r="21" spans="1:12" ht="13.8" x14ac:dyDescent="0.3">
      <c r="A21" s="176"/>
      <c r="B21" s="413" t="s">
        <v>470</v>
      </c>
      <c r="C21" s="414"/>
      <c r="D21" s="30"/>
      <c r="E21" s="30"/>
      <c r="F21" s="33"/>
      <c r="G21" s="33"/>
      <c r="H21" s="34"/>
      <c r="I21" s="34"/>
      <c r="J21" s="149"/>
    </row>
    <row r="22" spans="1:12" ht="13.8" x14ac:dyDescent="0.3">
      <c r="A22" s="190"/>
      <c r="B22" s="413" t="s">
        <v>319</v>
      </c>
      <c r="C22" s="414"/>
      <c r="D22" s="43"/>
      <c r="E22" s="30"/>
      <c r="F22" s="33"/>
      <c r="G22" s="33"/>
      <c r="H22" s="34"/>
      <c r="I22" s="34"/>
      <c r="J22" s="149"/>
    </row>
    <row r="23" spans="1:12" ht="13.8" x14ac:dyDescent="0.3">
      <c r="A23" s="191"/>
      <c r="B23" s="413" t="s">
        <v>320</v>
      </c>
      <c r="C23" s="414"/>
      <c r="D23" s="30"/>
      <c r="E23" s="30"/>
      <c r="F23" s="33"/>
      <c r="G23" s="33"/>
      <c r="H23" s="34"/>
      <c r="I23" s="34"/>
      <c r="J23" s="149"/>
    </row>
    <row r="24" spans="1:12" ht="13.8" x14ac:dyDescent="0.3">
      <c r="A24" s="190"/>
      <c r="B24" s="413" t="s">
        <v>321</v>
      </c>
      <c r="C24" s="414"/>
      <c r="D24" s="43"/>
      <c r="E24" s="30"/>
      <c r="F24" s="33"/>
      <c r="G24" s="33"/>
      <c r="H24" s="34"/>
      <c r="I24" s="34"/>
      <c r="J24" s="149"/>
    </row>
    <row r="25" spans="1:12" ht="13.8" x14ac:dyDescent="0.3">
      <c r="A25" s="176"/>
      <c r="B25" s="16"/>
      <c r="C25" s="16"/>
      <c r="D25" s="31"/>
      <c r="E25" s="31"/>
      <c r="F25" s="23"/>
      <c r="G25" s="23"/>
      <c r="H25" s="29"/>
      <c r="I25" s="29"/>
      <c r="J25" s="149"/>
    </row>
    <row r="26" spans="1:12" ht="13.8" x14ac:dyDescent="0.3">
      <c r="A26" s="190">
        <v>6.3</v>
      </c>
      <c r="B26" s="431" t="s">
        <v>570</v>
      </c>
      <c r="C26" s="432"/>
      <c r="D26" s="43"/>
      <c r="E26" s="111" t="s">
        <v>38</v>
      </c>
      <c r="F26" s="115">
        <v>100</v>
      </c>
      <c r="G26" s="115"/>
      <c r="H26" s="114"/>
      <c r="I26" s="114"/>
      <c r="J26" s="148">
        <f>(H26+I26)*F26</f>
        <v>0</v>
      </c>
    </row>
    <row r="27" spans="1:12" ht="13.8" x14ac:dyDescent="0.3">
      <c r="A27" s="176"/>
      <c r="B27" s="413"/>
      <c r="C27" s="414"/>
      <c r="D27" s="29"/>
      <c r="E27" s="29"/>
      <c r="H27" s="29"/>
      <c r="I27" s="29"/>
      <c r="J27" s="149"/>
      <c r="L27" s="234"/>
    </row>
    <row r="28" spans="1:12" ht="13.8" x14ac:dyDescent="0.3">
      <c r="A28" s="190">
        <v>6.4</v>
      </c>
      <c r="B28" s="433" t="s">
        <v>571</v>
      </c>
      <c r="C28" s="434"/>
      <c r="D28" s="312"/>
      <c r="E28" s="313" t="s">
        <v>38</v>
      </c>
      <c r="F28" s="314">
        <v>100</v>
      </c>
      <c r="G28" s="114">
        <v>2650</v>
      </c>
      <c r="H28" s="114"/>
      <c r="I28" s="315"/>
      <c r="J28" s="316">
        <f>(H28+I28)*F28</f>
        <v>0</v>
      </c>
    </row>
    <row r="29" spans="1:12" ht="13.8" x14ac:dyDescent="0.3">
      <c r="A29" s="190"/>
      <c r="B29" s="44"/>
      <c r="C29" s="44"/>
      <c r="D29" s="43"/>
      <c r="E29" s="30"/>
      <c r="F29" s="33"/>
      <c r="G29" s="33"/>
      <c r="H29" s="34"/>
      <c r="I29" s="34"/>
      <c r="J29" s="194"/>
    </row>
    <row r="30" spans="1:12" ht="13.8" x14ac:dyDescent="0.3">
      <c r="A30" s="190" t="s">
        <v>464</v>
      </c>
      <c r="B30" s="225" t="s">
        <v>572</v>
      </c>
      <c r="C30" s="44"/>
      <c r="D30" s="43"/>
      <c r="E30" s="111" t="s">
        <v>38</v>
      </c>
      <c r="F30" s="115">
        <v>3</v>
      </c>
      <c r="G30" s="114">
        <v>0</v>
      </c>
      <c r="H30" s="114"/>
      <c r="I30" s="114"/>
      <c r="J30" s="148">
        <f>(H30+I30)*F30</f>
        <v>0</v>
      </c>
    </row>
    <row r="31" spans="1:12" ht="13.8" x14ac:dyDescent="0.3">
      <c r="A31" s="190"/>
      <c r="B31" s="16"/>
      <c r="D31" s="29"/>
      <c r="E31" s="29"/>
      <c r="H31" s="29"/>
      <c r="I31" s="29"/>
      <c r="J31" s="149"/>
    </row>
    <row r="32" spans="1:12" ht="13.8" x14ac:dyDescent="0.3">
      <c r="A32" s="190"/>
      <c r="B32" s="419" t="s">
        <v>189</v>
      </c>
      <c r="C32" s="420"/>
      <c r="D32" s="43"/>
      <c r="E32" s="30"/>
      <c r="F32" s="33"/>
      <c r="G32" s="33"/>
      <c r="H32" s="34"/>
      <c r="I32" s="34"/>
      <c r="J32" s="149"/>
    </row>
    <row r="33" spans="1:10" ht="13.8" x14ac:dyDescent="0.3">
      <c r="A33" s="176"/>
      <c r="B33" s="413"/>
      <c r="C33" s="414"/>
      <c r="D33" s="29"/>
      <c r="E33" s="29"/>
      <c r="H33" s="29"/>
      <c r="I33" s="29"/>
      <c r="J33" s="149"/>
    </row>
    <row r="34" spans="1:10" ht="13.8" x14ac:dyDescent="0.3">
      <c r="A34" s="190" t="s">
        <v>46</v>
      </c>
      <c r="B34" s="413" t="s">
        <v>322</v>
      </c>
      <c r="C34" s="414"/>
      <c r="D34" s="43"/>
      <c r="E34" s="30"/>
      <c r="F34" s="33"/>
      <c r="G34" s="33"/>
      <c r="H34" s="34"/>
      <c r="I34" s="34"/>
      <c r="J34" s="149"/>
    </row>
    <row r="35" spans="1:10" ht="13.8" x14ac:dyDescent="0.3">
      <c r="A35" s="176"/>
      <c r="B35" s="413" t="s">
        <v>323</v>
      </c>
      <c r="C35" s="414"/>
      <c r="D35" s="29"/>
      <c r="E35" s="29"/>
      <c r="H35" s="29"/>
      <c r="I35" s="29"/>
      <c r="J35" s="149"/>
    </row>
    <row r="36" spans="1:10" ht="13.8" x14ac:dyDescent="0.3">
      <c r="A36" s="176"/>
      <c r="B36" s="413" t="s">
        <v>324</v>
      </c>
      <c r="C36" s="414"/>
      <c r="D36" s="29"/>
      <c r="E36" s="29"/>
      <c r="H36" s="29"/>
      <c r="I36" s="29"/>
      <c r="J36" s="149"/>
    </row>
    <row r="37" spans="1:10" ht="13.8" x14ac:dyDescent="0.3">
      <c r="A37" s="176"/>
      <c r="C37" s="16"/>
      <c r="D37" s="29"/>
      <c r="E37" s="29"/>
      <c r="H37" s="29"/>
      <c r="I37" s="29"/>
      <c r="J37" s="149"/>
    </row>
    <row r="38" spans="1:10" ht="13.8" x14ac:dyDescent="0.3">
      <c r="A38" s="176"/>
      <c r="B38" s="16" t="s">
        <v>325</v>
      </c>
      <c r="C38" s="23"/>
      <c r="D38" s="29"/>
      <c r="E38" s="29"/>
      <c r="H38" s="29"/>
      <c r="I38" s="29"/>
      <c r="J38" s="149"/>
    </row>
    <row r="39" spans="1:10" ht="13.8" x14ac:dyDescent="0.3">
      <c r="A39" s="176"/>
      <c r="B39" s="413" t="s">
        <v>326</v>
      </c>
      <c r="C39" s="414"/>
      <c r="D39" s="43"/>
      <c r="E39" s="30"/>
      <c r="F39" s="33"/>
      <c r="G39" s="33"/>
      <c r="H39" s="34"/>
      <c r="I39" s="34"/>
      <c r="J39" s="149"/>
    </row>
    <row r="40" spans="1:10" ht="13.8" x14ac:dyDescent="0.3">
      <c r="A40" s="176"/>
      <c r="B40" s="413" t="s">
        <v>327</v>
      </c>
      <c r="C40" s="414"/>
      <c r="D40" s="29"/>
      <c r="E40" s="29"/>
      <c r="H40" s="29"/>
      <c r="I40" s="29"/>
      <c r="J40" s="149"/>
    </row>
    <row r="41" spans="1:10" ht="13.8" x14ac:dyDescent="0.3">
      <c r="A41" s="176"/>
      <c r="B41" s="397"/>
      <c r="C41" s="399"/>
      <c r="D41" s="43"/>
      <c r="E41" s="30"/>
      <c r="F41" s="33"/>
      <c r="G41" s="33"/>
      <c r="H41" s="34"/>
      <c r="I41" s="34"/>
      <c r="J41" s="149"/>
    </row>
    <row r="42" spans="1:10" ht="14.4" x14ac:dyDescent="0.3">
      <c r="A42" s="190">
        <v>6.5</v>
      </c>
      <c r="B42" s="397" t="s">
        <v>508</v>
      </c>
      <c r="C42" s="399"/>
      <c r="D42" s="29"/>
      <c r="E42" s="121" t="s">
        <v>45</v>
      </c>
      <c r="F42" s="122">
        <f>35*100</f>
        <v>3500</v>
      </c>
      <c r="G42" s="114">
        <v>57</v>
      </c>
      <c r="H42" s="114"/>
      <c r="I42" s="114"/>
      <c r="J42" s="148">
        <f>(H42+I42)*F42</f>
        <v>0</v>
      </c>
    </row>
    <row r="43" spans="1:10" ht="14.4" x14ac:dyDescent="0.3">
      <c r="A43" s="190"/>
      <c r="B43" s="397"/>
      <c r="C43" s="399"/>
      <c r="D43" s="43"/>
      <c r="E43" s="62"/>
      <c r="F43" s="33"/>
      <c r="G43" s="33"/>
      <c r="H43" s="34"/>
      <c r="I43" s="34"/>
      <c r="J43" s="149"/>
    </row>
    <row r="44" spans="1:10" ht="14.4" x14ac:dyDescent="0.3">
      <c r="A44" s="190">
        <v>6.6</v>
      </c>
      <c r="B44" s="397" t="s">
        <v>348</v>
      </c>
      <c r="C44" s="399"/>
      <c r="D44" s="43"/>
      <c r="E44" s="121" t="s">
        <v>45</v>
      </c>
      <c r="F44" s="115"/>
      <c r="G44" s="115"/>
      <c r="H44" s="114"/>
      <c r="I44" s="114"/>
      <c r="J44" s="148"/>
    </row>
    <row r="45" spans="1:10" ht="13.8" x14ac:dyDescent="0.3">
      <c r="A45" s="176"/>
      <c r="B45" s="397"/>
      <c r="C45" s="399"/>
      <c r="D45" s="43"/>
      <c r="E45" s="30"/>
      <c r="F45" s="33"/>
      <c r="G45" s="33"/>
      <c r="H45" s="34"/>
      <c r="I45" s="34"/>
      <c r="J45" s="149"/>
    </row>
    <row r="46" spans="1:10" ht="13.8" x14ac:dyDescent="0.3">
      <c r="A46" s="190">
        <v>6.7</v>
      </c>
      <c r="B46" s="17" t="s">
        <v>332</v>
      </c>
      <c r="D46" s="29"/>
      <c r="E46" s="29"/>
      <c r="H46" s="29"/>
      <c r="I46" s="29"/>
      <c r="J46" s="149"/>
    </row>
    <row r="47" spans="1:10" ht="13.8" x14ac:dyDescent="0.3">
      <c r="A47" s="176"/>
      <c r="B47" s="17" t="s">
        <v>328</v>
      </c>
      <c r="C47" s="16"/>
      <c r="D47" s="43"/>
      <c r="E47" s="30"/>
      <c r="F47" s="33"/>
      <c r="G47" s="33"/>
      <c r="H47" s="34"/>
      <c r="I47" s="34"/>
      <c r="J47" s="149"/>
    </row>
    <row r="48" spans="1:10" ht="13.8" x14ac:dyDescent="0.3">
      <c r="A48" s="176"/>
      <c r="B48" s="17" t="s">
        <v>329</v>
      </c>
      <c r="C48" s="16"/>
      <c r="D48" s="29"/>
      <c r="E48" s="29"/>
      <c r="H48" s="29"/>
      <c r="I48" s="29"/>
      <c r="J48" s="149"/>
    </row>
    <row r="49" spans="1:10" ht="13.8" x14ac:dyDescent="0.3">
      <c r="A49" s="190"/>
      <c r="B49" s="17" t="s">
        <v>330</v>
      </c>
      <c r="C49" s="23"/>
      <c r="D49" s="29"/>
      <c r="E49" s="29"/>
      <c r="H49" s="29"/>
      <c r="I49" s="29"/>
      <c r="J49" s="149"/>
    </row>
    <row r="50" spans="1:10" ht="13.8" x14ac:dyDescent="0.3">
      <c r="A50" s="176"/>
      <c r="B50" s="17" t="s">
        <v>463</v>
      </c>
      <c r="C50" s="23"/>
      <c r="D50" s="43"/>
      <c r="E50" s="30"/>
      <c r="F50" s="33"/>
      <c r="G50" s="33"/>
      <c r="H50" s="34"/>
      <c r="I50" s="34"/>
      <c r="J50" s="149"/>
    </row>
    <row r="51" spans="1:10" ht="13.8" x14ac:dyDescent="0.3">
      <c r="A51" s="176"/>
      <c r="B51" s="17" t="s">
        <v>331</v>
      </c>
      <c r="C51" s="23"/>
      <c r="D51" s="29"/>
      <c r="E51" s="29"/>
      <c r="H51" s="29"/>
      <c r="I51" s="29"/>
      <c r="J51" s="149"/>
    </row>
    <row r="52" spans="1:10" ht="13.8" x14ac:dyDescent="0.3">
      <c r="A52" s="190"/>
      <c r="B52" s="17" t="s">
        <v>472</v>
      </c>
      <c r="D52" s="29"/>
      <c r="E52" s="111" t="s">
        <v>38</v>
      </c>
      <c r="F52" s="115"/>
      <c r="G52" s="115"/>
      <c r="H52" s="114"/>
      <c r="I52" s="114"/>
      <c r="J52" s="148">
        <f>(H52+I52)*F52</f>
        <v>0</v>
      </c>
    </row>
    <row r="53" spans="1:10" ht="13.8" x14ac:dyDescent="0.3">
      <c r="A53" s="176"/>
      <c r="D53" s="43"/>
      <c r="E53" s="30"/>
      <c r="F53" s="33"/>
      <c r="G53" s="33"/>
      <c r="H53" s="34"/>
      <c r="I53" s="34"/>
      <c r="J53" s="194"/>
    </row>
    <row r="54" spans="1:10" ht="13.8" x14ac:dyDescent="0.3">
      <c r="A54" s="176"/>
      <c r="B54" s="47" t="s">
        <v>444</v>
      </c>
      <c r="C54" s="47"/>
      <c r="D54" s="30"/>
      <c r="E54" s="30"/>
      <c r="F54" s="33"/>
      <c r="G54" s="33"/>
      <c r="H54" s="34"/>
      <c r="I54" s="34"/>
      <c r="J54" s="149"/>
    </row>
    <row r="55" spans="1:10" ht="13.8" x14ac:dyDescent="0.3">
      <c r="A55" s="176"/>
      <c r="D55" s="30"/>
      <c r="E55" s="30"/>
      <c r="F55" s="33"/>
      <c r="G55" s="33"/>
      <c r="H55" s="34"/>
      <c r="I55" s="34"/>
      <c r="J55" s="149"/>
    </row>
    <row r="56" spans="1:10" ht="13.8" x14ac:dyDescent="0.3">
      <c r="A56" s="176"/>
      <c r="B56" s="16" t="s">
        <v>334</v>
      </c>
      <c r="C56" s="16"/>
      <c r="D56" s="30"/>
      <c r="E56" s="30"/>
      <c r="F56" s="33"/>
      <c r="G56" s="33"/>
      <c r="H56" s="34"/>
      <c r="I56" s="34"/>
      <c r="J56" s="149"/>
    </row>
    <row r="57" spans="1:10" ht="13.8" x14ac:dyDescent="0.3">
      <c r="A57" s="176"/>
      <c r="B57" s="16" t="s">
        <v>335</v>
      </c>
      <c r="C57" s="16"/>
      <c r="D57" s="30"/>
      <c r="E57" s="30"/>
      <c r="F57" s="33"/>
      <c r="G57" s="33"/>
      <c r="H57" s="34"/>
      <c r="I57" s="34"/>
      <c r="J57" s="149"/>
    </row>
    <row r="58" spans="1:10" ht="13.8" x14ac:dyDescent="0.3">
      <c r="A58" s="176"/>
      <c r="B58" s="16" t="s">
        <v>336</v>
      </c>
      <c r="C58" s="16"/>
      <c r="D58" s="30"/>
      <c r="E58" s="30"/>
      <c r="F58" s="33"/>
      <c r="G58" s="33"/>
      <c r="H58" s="34"/>
      <c r="I58" s="34"/>
      <c r="J58" s="149"/>
    </row>
    <row r="59" spans="1:10" ht="13.8" x14ac:dyDescent="0.3">
      <c r="A59" s="191"/>
      <c r="B59" s="16" t="s">
        <v>243</v>
      </c>
      <c r="C59" s="72"/>
      <c r="D59" s="43"/>
      <c r="E59" s="30"/>
      <c r="F59" s="33"/>
      <c r="G59" s="33"/>
      <c r="H59" s="34"/>
      <c r="I59" s="34"/>
      <c r="J59" s="149"/>
    </row>
    <row r="60" spans="1:10" ht="13.8" x14ac:dyDescent="0.3">
      <c r="A60" s="176"/>
      <c r="B60" s="41"/>
      <c r="C60" s="72"/>
      <c r="D60" s="30"/>
      <c r="E60" s="30"/>
      <c r="F60" s="33"/>
      <c r="G60" s="33"/>
      <c r="H60" s="34"/>
      <c r="I60" s="34"/>
      <c r="J60" s="149"/>
    </row>
    <row r="61" spans="1:10" ht="13.8" x14ac:dyDescent="0.3">
      <c r="A61" s="190">
        <v>6.8</v>
      </c>
      <c r="B61" s="17" t="s">
        <v>129</v>
      </c>
      <c r="D61" s="43" t="s">
        <v>349</v>
      </c>
      <c r="E61" s="111" t="s">
        <v>38</v>
      </c>
      <c r="F61" s="115">
        <v>100</v>
      </c>
      <c r="G61" s="115"/>
      <c r="H61" s="114"/>
      <c r="I61" s="114"/>
      <c r="J61" s="148">
        <f>(H61+I61)*F61</f>
        <v>0</v>
      </c>
    </row>
    <row r="62" spans="1:10" ht="13.8" x14ac:dyDescent="0.3">
      <c r="A62" s="176"/>
      <c r="C62" s="17" t="s">
        <v>333</v>
      </c>
      <c r="D62" s="43"/>
      <c r="E62" s="30"/>
      <c r="F62" s="33"/>
      <c r="G62" s="33"/>
      <c r="H62" s="34"/>
      <c r="I62" s="34"/>
      <c r="J62" s="194"/>
    </row>
    <row r="63" spans="1:10" ht="13.8" x14ac:dyDescent="0.3">
      <c r="A63" s="190">
        <v>6.9</v>
      </c>
      <c r="B63" s="397" t="s">
        <v>350</v>
      </c>
      <c r="C63" s="399"/>
      <c r="D63" s="43" t="s">
        <v>351</v>
      </c>
      <c r="E63" s="111" t="s">
        <v>38</v>
      </c>
      <c r="F63" s="115"/>
      <c r="G63" s="115"/>
      <c r="H63" s="114"/>
      <c r="I63" s="114"/>
      <c r="J63" s="148">
        <f>(H63+I63)*F63</f>
        <v>0</v>
      </c>
    </row>
    <row r="64" spans="1:10" ht="13.8" x14ac:dyDescent="0.3">
      <c r="A64" s="176"/>
      <c r="B64" s="397"/>
      <c r="C64" s="399"/>
      <c r="D64" s="30"/>
      <c r="E64" s="30"/>
      <c r="F64" s="33"/>
      <c r="G64" s="33"/>
      <c r="H64" s="34"/>
      <c r="I64" s="34"/>
      <c r="J64" s="149"/>
    </row>
    <row r="65" spans="1:10" ht="13.8" x14ac:dyDescent="0.3">
      <c r="A65" s="176"/>
      <c r="B65" s="397"/>
      <c r="C65" s="399"/>
      <c r="D65" s="43"/>
      <c r="E65" s="30"/>
      <c r="F65" s="33"/>
      <c r="G65" s="33"/>
      <c r="H65" s="34"/>
      <c r="I65" s="34"/>
      <c r="J65" s="149"/>
    </row>
    <row r="66" spans="1:10" ht="13.8" x14ac:dyDescent="0.3">
      <c r="A66" s="191"/>
      <c r="B66" s="397"/>
      <c r="C66" s="399"/>
      <c r="D66" s="30"/>
      <c r="E66" s="30"/>
      <c r="F66" s="33"/>
      <c r="G66" s="33"/>
      <c r="H66" s="34"/>
      <c r="I66" s="34"/>
      <c r="J66" s="149"/>
    </row>
    <row r="67" spans="1:10" ht="13.8" x14ac:dyDescent="0.3">
      <c r="A67" s="176"/>
      <c r="B67" s="397"/>
      <c r="C67" s="399"/>
      <c r="D67" s="43"/>
      <c r="E67" s="30"/>
      <c r="F67" s="33"/>
      <c r="G67" s="33"/>
      <c r="H67" s="34"/>
      <c r="I67" s="34"/>
      <c r="J67" s="149"/>
    </row>
    <row r="68" spans="1:10" ht="13.8" thickBot="1" x14ac:dyDescent="0.3">
      <c r="A68" s="192"/>
      <c r="B68" s="18"/>
      <c r="C68" s="18"/>
      <c r="D68" s="95"/>
      <c r="E68" s="95"/>
      <c r="F68" s="18"/>
      <c r="G68" s="18"/>
      <c r="H68" s="95"/>
      <c r="I68" s="95"/>
      <c r="J68" s="171"/>
    </row>
    <row r="69" spans="1:10" ht="13.8" thickTop="1" x14ac:dyDescent="0.25">
      <c r="A69" s="163"/>
      <c r="B69" s="39"/>
      <c r="I69" s="87"/>
      <c r="J69" s="168"/>
    </row>
    <row r="70" spans="1:10" ht="13.8" thickBot="1" x14ac:dyDescent="0.3">
      <c r="A70" s="193"/>
      <c r="B70" s="75" t="s">
        <v>39</v>
      </c>
      <c r="C70" s="130"/>
      <c r="D70" s="130"/>
      <c r="E70" s="130"/>
      <c r="F70" s="130"/>
      <c r="G70" s="130"/>
      <c r="H70" s="130"/>
      <c r="I70" s="100"/>
      <c r="J70" s="155">
        <f>SUM(J12:J67)</f>
        <v>0</v>
      </c>
    </row>
    <row r="71" spans="1:10" ht="17.25" customHeight="1" thickBot="1" x14ac:dyDescent="0.35">
      <c r="A71" s="156" t="s">
        <v>31</v>
      </c>
      <c r="B71" s="430" t="s">
        <v>32</v>
      </c>
      <c r="C71" s="418"/>
      <c r="D71" s="74" t="s">
        <v>19</v>
      </c>
      <c r="E71" s="88" t="s">
        <v>33</v>
      </c>
      <c r="F71" s="88" t="s">
        <v>114</v>
      </c>
      <c r="G71" s="88"/>
      <c r="H71" s="88"/>
      <c r="I71" s="88"/>
      <c r="J71" s="157"/>
    </row>
    <row r="72" spans="1:10" ht="12" customHeight="1" thickTop="1" x14ac:dyDescent="0.25">
      <c r="A72" s="167"/>
      <c r="B72" s="39"/>
      <c r="I72" s="87"/>
      <c r="J72" s="164"/>
    </row>
    <row r="73" spans="1:10" x14ac:dyDescent="0.25">
      <c r="A73" s="167"/>
      <c r="B73" s="39" t="s">
        <v>36</v>
      </c>
      <c r="I73" s="87"/>
      <c r="J73" s="174">
        <f>J70</f>
        <v>0</v>
      </c>
    </row>
    <row r="74" spans="1:10" ht="13.8" thickBot="1" x14ac:dyDescent="0.3">
      <c r="A74" s="170"/>
      <c r="B74" s="20"/>
      <c r="C74" s="26"/>
      <c r="D74" s="18"/>
      <c r="E74" s="18"/>
      <c r="F74" s="18"/>
      <c r="G74" s="18"/>
      <c r="H74" s="18"/>
      <c r="I74" s="96"/>
      <c r="J74" s="175"/>
    </row>
    <row r="75" spans="1:10" ht="13.8" thickTop="1" x14ac:dyDescent="0.25">
      <c r="A75" s="169"/>
      <c r="B75" s="21"/>
      <c r="C75" s="21"/>
      <c r="D75" s="29"/>
      <c r="E75" s="29"/>
      <c r="H75" s="29"/>
      <c r="I75" s="29"/>
      <c r="J75" s="168"/>
    </row>
    <row r="76" spans="1:10" ht="13.8" x14ac:dyDescent="0.3">
      <c r="A76" s="183"/>
      <c r="B76" s="16" t="s">
        <v>337</v>
      </c>
      <c r="C76" s="21"/>
      <c r="D76" s="29"/>
      <c r="E76" s="29"/>
      <c r="H76" s="29"/>
      <c r="I76" s="29"/>
      <c r="J76" s="168"/>
    </row>
    <row r="77" spans="1:10" ht="13.8" x14ac:dyDescent="0.3">
      <c r="A77" s="169"/>
      <c r="B77" s="16" t="s">
        <v>338</v>
      </c>
      <c r="C77" s="16"/>
      <c r="D77" s="30"/>
      <c r="E77" s="30"/>
      <c r="F77" s="33"/>
      <c r="G77" s="33"/>
      <c r="H77" s="34"/>
      <c r="I77" s="34"/>
      <c r="J77" s="149"/>
    </row>
    <row r="78" spans="1:10" ht="13.8" x14ac:dyDescent="0.3">
      <c r="A78" s="169"/>
      <c r="B78" s="16" t="s">
        <v>339</v>
      </c>
      <c r="C78" s="16"/>
      <c r="D78" s="29"/>
      <c r="E78" s="29"/>
      <c r="H78" s="29"/>
      <c r="I78" s="29"/>
      <c r="J78" s="168"/>
    </row>
    <row r="79" spans="1:10" ht="13.8" x14ac:dyDescent="0.3">
      <c r="A79" s="183"/>
      <c r="B79" s="16" t="s">
        <v>340</v>
      </c>
      <c r="C79" s="21"/>
      <c r="D79" s="29"/>
      <c r="E79" s="29"/>
      <c r="H79" s="29"/>
      <c r="I79" s="29"/>
      <c r="J79" s="168"/>
    </row>
    <row r="80" spans="1:10" ht="13.8" x14ac:dyDescent="0.3">
      <c r="A80" s="169"/>
      <c r="B80" s="16" t="s">
        <v>341</v>
      </c>
      <c r="C80" s="23"/>
      <c r="D80" s="43"/>
      <c r="E80" s="30"/>
      <c r="F80" s="33"/>
      <c r="G80" s="33"/>
      <c r="H80" s="34"/>
      <c r="I80" s="34"/>
      <c r="J80" s="149"/>
    </row>
    <row r="81" spans="1:10" ht="13.8" x14ac:dyDescent="0.3">
      <c r="A81" s="169"/>
      <c r="B81" s="16" t="s">
        <v>342</v>
      </c>
      <c r="D81" s="29"/>
      <c r="E81" s="29"/>
      <c r="H81" s="29"/>
      <c r="I81" s="29"/>
      <c r="J81" s="168"/>
    </row>
    <row r="82" spans="1:10" ht="13.8" x14ac:dyDescent="0.3">
      <c r="A82" s="169"/>
      <c r="B82" s="16" t="s">
        <v>343</v>
      </c>
      <c r="C82" s="23"/>
      <c r="D82" s="43"/>
      <c r="E82" s="30"/>
      <c r="F82" s="33"/>
      <c r="G82" s="33"/>
      <c r="H82" s="34"/>
      <c r="I82" s="34"/>
      <c r="J82" s="149"/>
    </row>
    <row r="83" spans="1:10" ht="13.8" x14ac:dyDescent="0.3">
      <c r="A83" s="169"/>
      <c r="B83" s="16" t="s">
        <v>344</v>
      </c>
      <c r="D83" s="29"/>
      <c r="E83" s="29"/>
      <c r="H83" s="29"/>
      <c r="I83" s="29"/>
      <c r="J83" s="168"/>
    </row>
    <row r="84" spans="1:10" ht="13.8" x14ac:dyDescent="0.3">
      <c r="A84" s="169"/>
      <c r="B84" s="16" t="s">
        <v>345</v>
      </c>
      <c r="C84" s="16"/>
      <c r="D84" s="30"/>
      <c r="E84" s="30"/>
      <c r="F84" s="33"/>
      <c r="G84" s="33"/>
      <c r="H84" s="34"/>
      <c r="I84" s="34"/>
      <c r="J84" s="149"/>
    </row>
    <row r="85" spans="1:10" ht="13.8" x14ac:dyDescent="0.3">
      <c r="A85" s="169"/>
      <c r="B85" s="16" t="s">
        <v>346</v>
      </c>
      <c r="C85" s="16"/>
      <c r="D85" s="29"/>
      <c r="E85" s="29"/>
      <c r="H85" s="29"/>
      <c r="I85" s="29"/>
      <c r="J85" s="168"/>
    </row>
    <row r="86" spans="1:10" ht="13.8" x14ac:dyDescent="0.3">
      <c r="A86" s="169"/>
      <c r="B86" s="16"/>
      <c r="C86" s="16"/>
      <c r="D86" s="30"/>
      <c r="E86" s="30"/>
      <c r="F86" s="33"/>
      <c r="G86" s="33"/>
      <c r="H86" s="34"/>
      <c r="I86" s="34"/>
      <c r="J86" s="149"/>
    </row>
    <row r="87" spans="1:10" ht="13.8" x14ac:dyDescent="0.3">
      <c r="A87" s="176">
        <v>6.1</v>
      </c>
      <c r="B87" s="17" t="s">
        <v>130</v>
      </c>
      <c r="D87" s="31"/>
      <c r="E87" s="111" t="s">
        <v>38</v>
      </c>
      <c r="F87" s="115">
        <v>100</v>
      </c>
      <c r="G87" s="115"/>
      <c r="H87" s="223"/>
      <c r="I87" s="114"/>
      <c r="J87" s="148">
        <f>(H87+I87)*F87</f>
        <v>0</v>
      </c>
    </row>
    <row r="88" spans="1:10" ht="13.8" x14ac:dyDescent="0.3">
      <c r="A88" s="176"/>
      <c r="B88" s="397"/>
      <c r="C88" s="399"/>
      <c r="D88" s="43"/>
      <c r="E88" s="30"/>
      <c r="F88" s="33"/>
      <c r="G88" s="33"/>
      <c r="H88" s="34"/>
      <c r="I88" s="34"/>
      <c r="J88" s="149"/>
    </row>
    <row r="89" spans="1:10" ht="13.8" x14ac:dyDescent="0.3">
      <c r="A89" s="176">
        <v>6.11</v>
      </c>
      <c r="B89" s="397" t="s">
        <v>16</v>
      </c>
      <c r="C89" s="399"/>
      <c r="D89" s="30"/>
      <c r="E89" s="111" t="s">
        <v>38</v>
      </c>
      <c r="F89" s="115"/>
      <c r="G89" s="115"/>
      <c r="H89" s="223"/>
      <c r="I89" s="114"/>
      <c r="J89" s="148">
        <f>(H89+I89)*F89</f>
        <v>0</v>
      </c>
    </row>
    <row r="90" spans="1:10" ht="13.8" x14ac:dyDescent="0.3">
      <c r="A90" s="190"/>
      <c r="B90" s="413"/>
      <c r="C90" s="414"/>
      <c r="D90" s="43"/>
      <c r="E90" s="30"/>
      <c r="F90" s="33"/>
      <c r="G90" s="33"/>
      <c r="H90" s="34"/>
      <c r="I90" s="34"/>
      <c r="J90" s="149"/>
    </row>
    <row r="91" spans="1:10" ht="13.8" x14ac:dyDescent="0.3">
      <c r="A91" s="176"/>
      <c r="B91" s="397"/>
      <c r="C91" s="399"/>
      <c r="D91" s="30"/>
      <c r="E91" s="30"/>
      <c r="F91" s="33"/>
      <c r="G91" s="33"/>
      <c r="H91" s="34"/>
      <c r="I91" s="34"/>
      <c r="J91" s="149"/>
    </row>
    <row r="92" spans="1:10" x14ac:dyDescent="0.25">
      <c r="A92" s="176"/>
      <c r="D92" s="29"/>
      <c r="E92" s="29"/>
      <c r="H92" s="29"/>
      <c r="I92" s="29"/>
      <c r="J92" s="168"/>
    </row>
    <row r="93" spans="1:10" ht="13.8" x14ac:dyDescent="0.3">
      <c r="A93" s="176"/>
      <c r="B93" s="397"/>
      <c r="C93" s="399"/>
      <c r="D93" s="43"/>
      <c r="E93" s="30"/>
      <c r="F93" s="33"/>
      <c r="G93" s="33"/>
      <c r="H93" s="34"/>
      <c r="I93" s="34"/>
      <c r="J93" s="149"/>
    </row>
    <row r="94" spans="1:10" ht="13.8" thickBot="1" x14ac:dyDescent="0.3">
      <c r="A94" s="192"/>
      <c r="B94" s="18"/>
      <c r="C94" s="18"/>
      <c r="D94" s="95"/>
      <c r="E94" s="95"/>
      <c r="F94" s="18"/>
      <c r="G94" s="18"/>
      <c r="H94" s="95"/>
      <c r="I94" s="95"/>
      <c r="J94" s="171"/>
    </row>
    <row r="95" spans="1:10" ht="13.8" thickTop="1" x14ac:dyDescent="0.25">
      <c r="A95" s="163"/>
      <c r="B95" s="39"/>
      <c r="I95" s="87"/>
      <c r="J95" s="168"/>
    </row>
    <row r="96" spans="1:10" ht="13.8" thickBot="1" x14ac:dyDescent="0.3">
      <c r="A96" s="179"/>
      <c r="B96" s="134" t="s">
        <v>364</v>
      </c>
      <c r="C96" s="18"/>
      <c r="D96" s="18"/>
      <c r="E96" s="18"/>
      <c r="F96" s="18"/>
      <c r="G96" s="18"/>
      <c r="H96" s="18"/>
      <c r="I96" s="96"/>
      <c r="J96" s="180">
        <f>SUM(J73:J92)</f>
        <v>0</v>
      </c>
    </row>
    <row r="97" ht="13.8" thickTop="1" x14ac:dyDescent="0.25"/>
  </sheetData>
  <mergeCells count="38">
    <mergeCell ref="B20:C20"/>
    <mergeCell ref="B21:C21"/>
    <mergeCell ref="B22:C22"/>
    <mergeCell ref="B23:C23"/>
    <mergeCell ref="B44:C44"/>
    <mergeCell ref="B33:C33"/>
    <mergeCell ref="B41:C41"/>
    <mergeCell ref="B42:C42"/>
    <mergeCell ref="B24:C24"/>
    <mergeCell ref="B26:C26"/>
    <mergeCell ref="B27:C27"/>
    <mergeCell ref="B28:C28"/>
    <mergeCell ref="B32:C32"/>
    <mergeCell ref="B35:C35"/>
    <mergeCell ref="B36:C36"/>
    <mergeCell ref="B40:C40"/>
    <mergeCell ref="B93:C93"/>
    <mergeCell ref="B34:C34"/>
    <mergeCell ref="B39:C39"/>
    <mergeCell ref="B66:C66"/>
    <mergeCell ref="B67:C67"/>
    <mergeCell ref="B88:C88"/>
    <mergeCell ref="B89:C89"/>
    <mergeCell ref="B90:C90"/>
    <mergeCell ref="B91:C91"/>
    <mergeCell ref="B43:C43"/>
    <mergeCell ref="B71:C71"/>
    <mergeCell ref="B65:C65"/>
    <mergeCell ref="B63:C63"/>
    <mergeCell ref="B64:C64"/>
    <mergeCell ref="B45:C45"/>
    <mergeCell ref="A3:H3"/>
    <mergeCell ref="B19:C19"/>
    <mergeCell ref="B6:C6"/>
    <mergeCell ref="B4:C4"/>
    <mergeCell ref="B16:C16"/>
    <mergeCell ref="B17:C17"/>
    <mergeCell ref="B18:C18"/>
  </mergeCells>
  <pageMargins left="0.70866141732283472" right="0.70866141732283472" top="0.74803149606299213" bottom="0.74803149606299213" header="0.31496062992125984" footer="0.31496062992125984"/>
  <pageSetup paperSize="9" scale="81" firstPageNumber="17" orientation="portrait" useFirstPageNumber="1" r:id="rId1"/>
  <headerFooter scaleWithDoc="0" alignWithMargins="0">
    <oddFooter>&amp;L&amp;8Bill of Quantities&amp;C&amp;P - &amp;N</oddFooter>
  </headerFooter>
  <rowBreaks count="1" manualBreakCount="1">
    <brk id="70" max="8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34"/>
  <sheetViews>
    <sheetView view="pageBreakPreview" topLeftCell="A8" zoomScaleNormal="100" zoomScaleSheetLayoutView="100" zoomScalePageLayoutView="85" workbookViewId="0">
      <selection activeCell="H20" sqref="H20:H29"/>
    </sheetView>
  </sheetViews>
  <sheetFormatPr defaultRowHeight="13.2" x14ac:dyDescent="0.25"/>
  <cols>
    <col min="1" max="1" width="5.88671875" customWidth="1"/>
    <col min="3" max="3" width="28.88671875" customWidth="1"/>
    <col min="4" max="4" width="6.88671875" customWidth="1"/>
    <col min="5" max="5" width="4.88671875" customWidth="1"/>
    <col min="6" max="6" width="6.44140625" customWidth="1"/>
    <col min="7" max="7" width="12.88671875" customWidth="1"/>
    <col min="8" max="8" width="13.88671875" customWidth="1"/>
    <col min="9" max="9" width="15" customWidth="1"/>
  </cols>
  <sheetData>
    <row r="1" spans="1:9" ht="14.4" thickTop="1" x14ac:dyDescent="0.25">
      <c r="A1" s="136" t="s">
        <v>352</v>
      </c>
      <c r="B1" s="137"/>
      <c r="C1" s="137"/>
      <c r="D1" s="138"/>
      <c r="E1" s="138"/>
      <c r="F1" s="139"/>
      <c r="G1" s="139"/>
      <c r="H1" s="139"/>
      <c r="I1" s="140"/>
    </row>
    <row r="2" spans="1:9" x14ac:dyDescent="0.25">
      <c r="A2" s="141"/>
      <c r="I2" s="181"/>
    </row>
    <row r="3" spans="1:9" ht="12.75" customHeight="1" x14ac:dyDescent="0.25">
      <c r="A3" s="381" t="s">
        <v>564</v>
      </c>
      <c r="B3" s="382"/>
      <c r="C3" s="382"/>
      <c r="D3" s="382"/>
      <c r="E3" s="382"/>
      <c r="F3" s="382"/>
      <c r="G3" s="383"/>
      <c r="H3" s="229"/>
      <c r="I3" s="229"/>
    </row>
    <row r="4" spans="1:9" ht="21" customHeight="1" thickBot="1" x14ac:dyDescent="0.35">
      <c r="A4" s="165" t="s">
        <v>31</v>
      </c>
      <c r="B4" s="395" t="s">
        <v>32</v>
      </c>
      <c r="C4" s="396"/>
      <c r="D4" s="32" t="s">
        <v>19</v>
      </c>
      <c r="E4" s="89" t="s">
        <v>33</v>
      </c>
      <c r="F4" s="89" t="s">
        <v>114</v>
      </c>
      <c r="G4" s="89" t="s">
        <v>34</v>
      </c>
      <c r="H4" s="89" t="s">
        <v>158</v>
      </c>
      <c r="I4" s="166" t="s">
        <v>159</v>
      </c>
    </row>
    <row r="5" spans="1:9" ht="13.8" thickTop="1" x14ac:dyDescent="0.25">
      <c r="A5" s="143"/>
      <c r="D5" s="12"/>
      <c r="E5" s="12"/>
      <c r="G5" s="12"/>
      <c r="H5" s="12"/>
      <c r="I5" s="146"/>
    </row>
    <row r="6" spans="1:9" x14ac:dyDescent="0.25">
      <c r="A6" s="143"/>
      <c r="B6" s="421" t="s">
        <v>353</v>
      </c>
      <c r="C6" s="422"/>
      <c r="D6" s="12"/>
      <c r="E6" s="12"/>
      <c r="G6" s="12"/>
      <c r="H6" s="12"/>
      <c r="I6" s="146"/>
    </row>
    <row r="7" spans="1:9" x14ac:dyDescent="0.25">
      <c r="A7" s="143"/>
      <c r="B7" s="421" t="s">
        <v>354</v>
      </c>
      <c r="C7" s="422"/>
      <c r="D7" s="12"/>
      <c r="E7" s="12"/>
      <c r="G7" s="12"/>
      <c r="H7" s="12"/>
      <c r="I7" s="146"/>
    </row>
    <row r="8" spans="1:9" ht="13.8" x14ac:dyDescent="0.3">
      <c r="A8" s="143"/>
      <c r="B8" s="16"/>
      <c r="C8" s="16"/>
      <c r="D8" s="12"/>
      <c r="E8" s="12"/>
      <c r="G8" s="12"/>
      <c r="H8" s="12"/>
      <c r="I8" s="146"/>
    </row>
    <row r="9" spans="1:9" ht="13.8" x14ac:dyDescent="0.3">
      <c r="A9" s="143"/>
      <c r="B9" s="16" t="s">
        <v>355</v>
      </c>
      <c r="C9" s="16"/>
      <c r="D9" s="29"/>
      <c r="E9" s="12"/>
      <c r="G9" s="12"/>
      <c r="H9" s="12"/>
      <c r="I9" s="146"/>
    </row>
    <row r="10" spans="1:9" ht="13.8" x14ac:dyDescent="0.3">
      <c r="A10" s="167"/>
      <c r="B10" s="16" t="s">
        <v>473</v>
      </c>
      <c r="C10" s="16"/>
      <c r="D10" s="12"/>
      <c r="E10" s="12"/>
      <c r="G10" s="12"/>
      <c r="H10" s="12"/>
      <c r="I10" s="146"/>
    </row>
    <row r="11" spans="1:9" ht="13.8" x14ac:dyDescent="0.3">
      <c r="A11" s="167"/>
      <c r="B11" s="16" t="s">
        <v>474</v>
      </c>
      <c r="C11" s="16"/>
      <c r="D11" s="12"/>
      <c r="E11" s="12"/>
      <c r="G11" s="12"/>
      <c r="H11" s="12"/>
      <c r="I11" s="146"/>
    </row>
    <row r="12" spans="1:9" ht="13.8" x14ac:dyDescent="0.3">
      <c r="A12" s="143"/>
      <c r="B12" s="16" t="s">
        <v>475</v>
      </c>
      <c r="C12" s="23"/>
      <c r="D12" s="12"/>
      <c r="E12" s="12"/>
      <c r="G12" s="12"/>
      <c r="H12" s="12"/>
      <c r="I12" s="146"/>
    </row>
    <row r="13" spans="1:9" ht="13.8" x14ac:dyDescent="0.3">
      <c r="A13" s="143"/>
      <c r="B13" s="16" t="s">
        <v>355</v>
      </c>
      <c r="C13" s="16"/>
      <c r="D13" s="29"/>
      <c r="E13" s="12"/>
      <c r="G13" s="12"/>
      <c r="H13" s="12"/>
      <c r="I13" s="146"/>
    </row>
    <row r="14" spans="1:9" ht="13.8" x14ac:dyDescent="0.3">
      <c r="A14" s="167"/>
      <c r="B14" s="16" t="s">
        <v>476</v>
      </c>
      <c r="C14" s="16"/>
      <c r="D14" s="12"/>
      <c r="E14" s="12"/>
      <c r="G14" s="12"/>
      <c r="H14" s="12"/>
      <c r="I14" s="146"/>
    </row>
    <row r="15" spans="1:9" ht="13.8" x14ac:dyDescent="0.3">
      <c r="A15" s="167"/>
      <c r="B15" s="16" t="s">
        <v>477</v>
      </c>
      <c r="C15" s="16"/>
      <c r="D15" s="12"/>
      <c r="E15" s="12"/>
      <c r="G15" s="12"/>
      <c r="H15" s="12"/>
      <c r="I15" s="146"/>
    </row>
    <row r="16" spans="1:9" ht="13.8" x14ac:dyDescent="0.3">
      <c r="A16" s="143"/>
      <c r="B16" s="16" t="s">
        <v>356</v>
      </c>
      <c r="C16" s="23"/>
      <c r="D16" s="12"/>
      <c r="E16" s="12"/>
      <c r="G16" s="12"/>
      <c r="H16" s="12"/>
      <c r="I16" s="146"/>
    </row>
    <row r="17" spans="1:9" ht="13.8" x14ac:dyDescent="0.3">
      <c r="A17" s="145"/>
      <c r="B17" s="16" t="s">
        <v>357</v>
      </c>
      <c r="C17" s="23"/>
      <c r="D17" s="43"/>
      <c r="E17" s="30"/>
      <c r="F17" s="33"/>
      <c r="G17" s="34"/>
      <c r="H17" s="34"/>
      <c r="I17" s="149"/>
    </row>
    <row r="18" spans="1:9" ht="13.8" x14ac:dyDescent="0.3">
      <c r="A18" s="143"/>
      <c r="B18" s="16" t="s">
        <v>358</v>
      </c>
      <c r="C18" s="23"/>
      <c r="D18" s="12"/>
      <c r="E18" s="12"/>
      <c r="G18" s="12"/>
      <c r="H18" s="12"/>
      <c r="I18" s="146"/>
    </row>
    <row r="19" spans="1:9" ht="13.8" x14ac:dyDescent="0.3">
      <c r="A19" s="145"/>
      <c r="B19" s="17"/>
      <c r="C19" s="23"/>
      <c r="D19" s="43"/>
      <c r="E19" s="30"/>
      <c r="F19" s="33"/>
      <c r="G19" s="34"/>
      <c r="H19" s="34"/>
      <c r="I19" s="149"/>
    </row>
    <row r="20" spans="1:9" ht="13.8" x14ac:dyDescent="0.3">
      <c r="A20" s="169">
        <v>7.1</v>
      </c>
      <c r="B20" s="403" t="s">
        <v>573</v>
      </c>
      <c r="C20" s="404"/>
      <c r="D20" s="12"/>
      <c r="E20" s="111" t="s">
        <v>38</v>
      </c>
      <c r="F20" s="115">
        <v>150</v>
      </c>
      <c r="G20" s="114"/>
      <c r="H20" s="114"/>
      <c r="I20" s="148">
        <f>(G20+H20)*F20</f>
        <v>0</v>
      </c>
    </row>
    <row r="21" spans="1:9" ht="13.8" x14ac:dyDescent="0.3">
      <c r="A21" s="161"/>
      <c r="B21" s="413"/>
      <c r="C21" s="414"/>
      <c r="D21" s="33"/>
      <c r="E21" s="30"/>
      <c r="F21" s="33"/>
      <c r="G21" s="34"/>
      <c r="H21" s="48"/>
      <c r="I21" s="149"/>
    </row>
    <row r="22" spans="1:9" x14ac:dyDescent="0.25">
      <c r="A22" s="161">
        <v>7.2</v>
      </c>
      <c r="B22" s="397" t="s">
        <v>359</v>
      </c>
      <c r="C22" s="399"/>
      <c r="D22" s="12"/>
      <c r="E22" s="12"/>
      <c r="G22" s="29"/>
      <c r="H22" s="73"/>
      <c r="I22" s="146"/>
    </row>
    <row r="23" spans="1:9" ht="13.8" x14ac:dyDescent="0.3">
      <c r="A23" s="161"/>
      <c r="B23" s="397" t="s">
        <v>360</v>
      </c>
      <c r="C23" s="399"/>
      <c r="D23" s="42"/>
      <c r="E23" s="111" t="s">
        <v>38</v>
      </c>
      <c r="F23" s="115">
        <v>3</v>
      </c>
      <c r="G23" s="114"/>
      <c r="H23" s="250"/>
      <c r="I23" s="148">
        <f>(G23+H23)*F23</f>
        <v>0</v>
      </c>
    </row>
    <row r="24" spans="1:9" ht="13.8" x14ac:dyDescent="0.3">
      <c r="A24" s="161"/>
      <c r="B24" s="413"/>
      <c r="C24" s="414"/>
      <c r="D24" s="30"/>
      <c r="E24" s="30"/>
      <c r="F24" s="33"/>
      <c r="G24" s="34"/>
      <c r="H24" s="48"/>
      <c r="I24" s="149"/>
    </row>
    <row r="25" spans="1:9" ht="13.8" x14ac:dyDescent="0.3">
      <c r="A25" s="161">
        <v>7.3</v>
      </c>
      <c r="B25" s="397" t="s">
        <v>363</v>
      </c>
      <c r="C25" s="399"/>
      <c r="D25" s="43"/>
      <c r="E25" s="111" t="s">
        <v>38</v>
      </c>
      <c r="F25" s="115">
        <v>3</v>
      </c>
      <c r="G25" s="114"/>
      <c r="H25" s="114"/>
      <c r="I25" s="148">
        <f>(G25+H25)*F25</f>
        <v>0</v>
      </c>
    </row>
    <row r="26" spans="1:9" ht="13.8" x14ac:dyDescent="0.3">
      <c r="A26" s="160"/>
      <c r="B26" s="413"/>
      <c r="C26" s="414"/>
      <c r="D26" s="30"/>
      <c r="E26" s="30"/>
      <c r="F26" s="33"/>
      <c r="G26" s="34"/>
      <c r="H26" s="48"/>
      <c r="I26" s="149"/>
    </row>
    <row r="27" spans="1:9" ht="13.8" x14ac:dyDescent="0.3">
      <c r="A27" s="161">
        <v>7.4</v>
      </c>
      <c r="B27" s="397" t="s">
        <v>361</v>
      </c>
      <c r="C27" s="399"/>
      <c r="D27" s="43"/>
      <c r="E27" s="30"/>
      <c r="F27" s="33"/>
      <c r="G27" s="34"/>
      <c r="H27" s="48"/>
      <c r="I27" s="149"/>
    </row>
    <row r="28" spans="1:9" ht="13.8" x14ac:dyDescent="0.3">
      <c r="A28" s="191"/>
      <c r="B28" s="397" t="s">
        <v>362</v>
      </c>
      <c r="C28" s="399"/>
      <c r="D28" s="30"/>
      <c r="E28" s="111" t="s">
        <v>38</v>
      </c>
      <c r="F28" s="115">
        <v>0</v>
      </c>
      <c r="G28" s="114"/>
      <c r="H28" s="114"/>
      <c r="I28" s="148">
        <f>(G28+H28)*F28</f>
        <v>0</v>
      </c>
    </row>
    <row r="29" spans="1:9" ht="13.8" x14ac:dyDescent="0.3">
      <c r="A29" s="161"/>
      <c r="B29" s="413"/>
      <c r="C29" s="414"/>
      <c r="D29" s="43"/>
      <c r="E29" s="30"/>
      <c r="F29" s="33"/>
      <c r="G29" s="34"/>
      <c r="H29" s="34"/>
      <c r="I29" s="149"/>
    </row>
    <row r="30" spans="1:9" ht="13.8" x14ac:dyDescent="0.3">
      <c r="A30" s="160"/>
      <c r="B30" s="44"/>
      <c r="C30" s="45"/>
      <c r="D30" s="30"/>
      <c r="E30" s="30"/>
      <c r="F30" s="33"/>
      <c r="G30" s="34"/>
      <c r="H30" s="34"/>
      <c r="I30" s="149"/>
    </row>
    <row r="31" spans="1:9" ht="13.8" thickBot="1" x14ac:dyDescent="0.3">
      <c r="A31" s="186"/>
      <c r="B31" s="18"/>
      <c r="C31" s="24"/>
      <c r="D31" s="13"/>
      <c r="E31" s="13"/>
      <c r="F31" s="24"/>
      <c r="G31" s="13"/>
      <c r="H31" s="13"/>
      <c r="I31" s="159"/>
    </row>
    <row r="32" spans="1:9" ht="13.8" thickTop="1" x14ac:dyDescent="0.25">
      <c r="A32" s="131"/>
      <c r="B32" s="14"/>
      <c r="C32" s="27"/>
      <c r="D32" s="27"/>
      <c r="E32" s="27"/>
      <c r="F32" s="27"/>
      <c r="G32" s="27"/>
      <c r="H32" s="38"/>
      <c r="I32" s="132"/>
    </row>
    <row r="33" spans="1:9" ht="13.8" thickBot="1" x14ac:dyDescent="0.3">
      <c r="A33" s="133"/>
      <c r="B33" s="134" t="s">
        <v>364</v>
      </c>
      <c r="C33" s="24"/>
      <c r="D33" s="24"/>
      <c r="E33" s="24"/>
      <c r="F33" s="24"/>
      <c r="G33" s="24"/>
      <c r="H33" s="37"/>
      <c r="I33" s="180">
        <f>SUM(I20:I32)</f>
        <v>0</v>
      </c>
    </row>
    <row r="34" spans="1:9" ht="13.8" thickTop="1" x14ac:dyDescent="0.25"/>
  </sheetData>
  <mergeCells count="14">
    <mergeCell ref="B25:C25"/>
    <mergeCell ref="B26:C26"/>
    <mergeCell ref="B27:C27"/>
    <mergeCell ref="B28:C28"/>
    <mergeCell ref="B29:C29"/>
    <mergeCell ref="A3:G3"/>
    <mergeCell ref="B23:C23"/>
    <mergeCell ref="B7:C7"/>
    <mergeCell ref="B24:C24"/>
    <mergeCell ref="B4:C4"/>
    <mergeCell ref="B6:C6"/>
    <mergeCell ref="B21:C21"/>
    <mergeCell ref="B22:C22"/>
    <mergeCell ref="B20:C20"/>
  </mergeCells>
  <pageMargins left="0.70866141732283472" right="0.70866141732283472" top="0.74803149606299213" bottom="0.74803149606299213" header="0.31496062992125984" footer="0.31496062992125984"/>
  <pageSetup paperSize="9" scale="83" firstPageNumber="19" orientation="portrait" useFirstPageNumber="1" r:id="rId1"/>
  <headerFooter scaleWithDoc="0" alignWithMargins="0">
    <oddFooter>&amp;L&amp;8Bill of Quantities&amp;C&amp;P -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66"/>
  <sheetViews>
    <sheetView showGridLines="0" view="pageBreakPreview" topLeftCell="A16" zoomScale="85" zoomScaleNormal="85" zoomScaleSheetLayoutView="85" workbookViewId="0">
      <selection activeCell="K21" sqref="K21"/>
    </sheetView>
  </sheetViews>
  <sheetFormatPr defaultColWidth="9.109375" defaultRowHeight="13.2" x14ac:dyDescent="0.25"/>
  <cols>
    <col min="1" max="1" width="1" style="2" customWidth="1"/>
    <col min="2" max="2" width="5.88671875" style="1" customWidth="1"/>
    <col min="3" max="3" width="49.5546875" style="2" customWidth="1"/>
    <col min="4" max="4" width="19.33203125" style="2" customWidth="1"/>
    <col min="5" max="5" width="19.6640625" style="2" customWidth="1"/>
    <col min="6" max="6" width="22.77734375" style="8" customWidth="1"/>
    <col min="7" max="7" width="9.109375" style="2"/>
    <col min="8" max="8" width="13" style="2" bestFit="1" customWidth="1"/>
    <col min="9" max="16384" width="9.109375" style="2"/>
  </cols>
  <sheetData>
    <row r="1" spans="1:8" ht="8.4" customHeight="1" thickTop="1" thickBot="1" x14ac:dyDescent="0.3">
      <c r="A1" s="198"/>
      <c r="B1" s="199"/>
      <c r="C1" s="200"/>
      <c r="D1" s="200"/>
      <c r="E1" s="200"/>
      <c r="F1" s="201"/>
    </row>
    <row r="2" spans="1:8" ht="16.5" customHeight="1" x14ac:dyDescent="0.3">
      <c r="A2" s="202"/>
      <c r="B2" s="370" t="s">
        <v>52</v>
      </c>
      <c r="C2" s="371"/>
      <c r="D2" s="372"/>
      <c r="E2" s="372"/>
      <c r="F2" s="373"/>
    </row>
    <row r="3" spans="1:8" ht="9.75" customHeight="1" x14ac:dyDescent="0.25">
      <c r="A3" s="203"/>
      <c r="B3" s="235"/>
      <c r="C3" s="236"/>
      <c r="D3" s="236"/>
      <c r="E3" s="98"/>
      <c r="F3" s="204"/>
    </row>
    <row r="4" spans="1:8" ht="18.75" customHeight="1" x14ac:dyDescent="0.25">
      <c r="A4" s="203"/>
      <c r="B4" s="381" t="s">
        <v>564</v>
      </c>
      <c r="C4" s="382"/>
      <c r="D4" s="382"/>
      <c r="E4" s="382"/>
      <c r="F4" s="382"/>
      <c r="G4" s="382"/>
      <c r="H4" s="383"/>
    </row>
    <row r="5" spans="1:8" s="3" customFormat="1" ht="18" customHeight="1" thickBot="1" x14ac:dyDescent="0.3">
      <c r="A5" s="205"/>
      <c r="B5" s="78" t="s">
        <v>31</v>
      </c>
      <c r="C5" s="71" t="s">
        <v>32</v>
      </c>
      <c r="D5" s="59" t="s">
        <v>7</v>
      </c>
      <c r="E5" s="59" t="s">
        <v>6</v>
      </c>
      <c r="F5" s="206" t="s">
        <v>35</v>
      </c>
    </row>
    <row r="6" spans="1:8" s="3" customFormat="1" ht="11.7" customHeight="1" thickTop="1" x14ac:dyDescent="0.25">
      <c r="A6" s="205"/>
      <c r="B6" s="79"/>
      <c r="C6" s="4"/>
      <c r="D6" s="6"/>
      <c r="E6" s="6"/>
      <c r="F6" s="207"/>
    </row>
    <row r="7" spans="1:8" s="3" customFormat="1" ht="20.25" customHeight="1" x14ac:dyDescent="0.25">
      <c r="A7" s="205"/>
      <c r="B7" s="104" t="s">
        <v>53</v>
      </c>
      <c r="C7" s="60" t="s">
        <v>54</v>
      </c>
      <c r="D7" s="61"/>
      <c r="E7" s="61"/>
      <c r="F7" s="208">
        <f>'1 P&amp;G'!G129</f>
        <v>0</v>
      </c>
    </row>
    <row r="8" spans="1:8" s="3" customFormat="1" ht="11.7" customHeight="1" x14ac:dyDescent="0.25">
      <c r="A8" s="205"/>
      <c r="B8" s="80"/>
      <c r="C8" s="4"/>
      <c r="D8" s="5"/>
      <c r="E8" s="5"/>
      <c r="F8" s="209"/>
    </row>
    <row r="9" spans="1:8" s="3" customFormat="1" ht="27.75" customHeight="1" x14ac:dyDescent="0.25">
      <c r="A9" s="205"/>
      <c r="B9" s="104" t="s">
        <v>55</v>
      </c>
      <c r="C9" s="60" t="s">
        <v>56</v>
      </c>
      <c r="D9" s="61"/>
      <c r="E9" s="61"/>
      <c r="F9" s="208">
        <f>'2MV transformers, etc'!J116</f>
        <v>0</v>
      </c>
    </row>
    <row r="10" spans="1:8" s="3" customFormat="1" ht="11.7" customHeight="1" x14ac:dyDescent="0.25">
      <c r="A10" s="205"/>
      <c r="B10" s="81"/>
      <c r="C10" s="9"/>
      <c r="D10" s="7"/>
      <c r="E10" s="7"/>
      <c r="F10" s="228"/>
    </row>
    <row r="11" spans="1:8" s="3" customFormat="1" ht="24.75" customHeight="1" x14ac:dyDescent="0.25">
      <c r="A11" s="205"/>
      <c r="B11" s="105" t="s">
        <v>57</v>
      </c>
      <c r="C11" s="106" t="s">
        <v>27</v>
      </c>
      <c r="D11" s="107"/>
      <c r="E11" s="107"/>
      <c r="F11" s="208">
        <f>'3 MV overhead'!J224</f>
        <v>0</v>
      </c>
    </row>
    <row r="12" spans="1:8" s="3" customFormat="1" ht="11.7" customHeight="1" x14ac:dyDescent="0.25">
      <c r="A12" s="205"/>
      <c r="B12" s="81"/>
      <c r="C12" s="9"/>
      <c r="D12" s="7"/>
      <c r="E12" s="7"/>
      <c r="F12" s="228"/>
    </row>
    <row r="13" spans="1:8" s="3" customFormat="1" ht="20.25" customHeight="1" x14ac:dyDescent="0.25">
      <c r="A13" s="205"/>
      <c r="B13" s="105" t="s">
        <v>58</v>
      </c>
      <c r="C13" s="106" t="s">
        <v>59</v>
      </c>
      <c r="D13" s="107"/>
      <c r="E13" s="107"/>
      <c r="F13" s="208">
        <f>'4 Overhead support'!J165</f>
        <v>0</v>
      </c>
    </row>
    <row r="14" spans="1:8" s="3" customFormat="1" ht="11.7" customHeight="1" x14ac:dyDescent="0.25">
      <c r="A14" s="205"/>
      <c r="B14" s="81"/>
      <c r="C14" s="9"/>
      <c r="D14" s="7"/>
      <c r="E14" s="7"/>
      <c r="F14" s="209"/>
    </row>
    <row r="15" spans="1:8" s="3" customFormat="1" ht="20.25" customHeight="1" x14ac:dyDescent="0.25">
      <c r="A15" s="205"/>
      <c r="B15" s="105" t="s">
        <v>60</v>
      </c>
      <c r="C15" s="106" t="s">
        <v>28</v>
      </c>
      <c r="D15" s="107"/>
      <c r="E15" s="107"/>
      <c r="F15" s="208">
        <f>'5 LV Overhead'!J161</f>
        <v>0</v>
      </c>
    </row>
    <row r="16" spans="1:8" s="3" customFormat="1" ht="11.7" customHeight="1" x14ac:dyDescent="0.25">
      <c r="A16" s="205"/>
      <c r="B16" s="80"/>
      <c r="C16" s="4"/>
      <c r="D16" s="5"/>
      <c r="E16" s="5"/>
      <c r="F16" s="209"/>
    </row>
    <row r="17" spans="1:8" s="3" customFormat="1" ht="20.25" customHeight="1" x14ac:dyDescent="0.25">
      <c r="A17" s="205"/>
      <c r="B17" s="104" t="s">
        <v>61</v>
      </c>
      <c r="C17" s="60" t="s">
        <v>1</v>
      </c>
      <c r="D17" s="61"/>
      <c r="E17" s="61"/>
      <c r="F17" s="208">
        <f>'6 House connection'!J96</f>
        <v>0</v>
      </c>
    </row>
    <row r="18" spans="1:8" s="3" customFormat="1" ht="11.7" customHeight="1" x14ac:dyDescent="0.25">
      <c r="A18" s="205"/>
      <c r="B18" s="80"/>
      <c r="C18" s="4"/>
      <c r="D18" s="5"/>
      <c r="E18" s="5"/>
      <c r="F18" s="209"/>
    </row>
    <row r="19" spans="1:8" s="3" customFormat="1" ht="20.25" customHeight="1" x14ac:dyDescent="0.25">
      <c r="A19" s="205"/>
      <c r="B19" s="104" t="s">
        <v>2</v>
      </c>
      <c r="C19" s="60" t="s">
        <v>407</v>
      </c>
      <c r="D19" s="61"/>
      <c r="E19" s="61"/>
      <c r="F19" s="208">
        <f>'7 Dismantling'!I33</f>
        <v>0</v>
      </c>
    </row>
    <row r="20" spans="1:8" s="3" customFormat="1" ht="15.75" customHeight="1" x14ac:dyDescent="0.25">
      <c r="A20" s="205"/>
      <c r="B20" s="80"/>
      <c r="C20" s="60"/>
      <c r="D20" s="5"/>
      <c r="E20" s="125"/>
      <c r="F20" s="209"/>
    </row>
    <row r="21" spans="1:8" s="3" customFormat="1" ht="15.75" customHeight="1" x14ac:dyDescent="0.25">
      <c r="A21" s="205"/>
      <c r="B21" s="80" t="s">
        <v>500</v>
      </c>
      <c r="C21" s="60" t="s">
        <v>561</v>
      </c>
      <c r="D21" s="5"/>
      <c r="E21" s="125"/>
      <c r="F21" s="209">
        <v>0</v>
      </c>
    </row>
    <row r="22" spans="1:8" s="10" customFormat="1" ht="11.7" customHeight="1" x14ac:dyDescent="0.25">
      <c r="A22" s="210"/>
      <c r="B22" s="83"/>
      <c r="C22" s="64"/>
      <c r="D22" s="101"/>
      <c r="E22" s="65"/>
      <c r="F22" s="211"/>
    </row>
    <row r="23" spans="1:8" s="3" customFormat="1" x14ac:dyDescent="0.25">
      <c r="A23" s="205"/>
      <c r="B23" s="79"/>
      <c r="C23" s="93" t="s">
        <v>496</v>
      </c>
      <c r="D23" s="108">
        <f>SUM(D7:D22)</f>
        <v>0</v>
      </c>
      <c r="E23" s="92">
        <f>SUM(E6:E19)</f>
        <v>0</v>
      </c>
      <c r="F23" s="212">
        <f>SUM(F7:F21)</f>
        <v>0</v>
      </c>
      <c r="H23" s="320"/>
    </row>
    <row r="24" spans="1:8" s="3" customFormat="1" ht="11.7" customHeight="1" x14ac:dyDescent="0.25">
      <c r="A24" s="205"/>
      <c r="B24" s="85"/>
      <c r="C24" s="64"/>
      <c r="D24" s="94"/>
      <c r="E24" s="65"/>
      <c r="F24" s="213"/>
    </row>
    <row r="25" spans="1:8" s="3" customFormat="1" ht="30" customHeight="1" x14ac:dyDescent="0.25">
      <c r="A25" s="205"/>
      <c r="B25" s="85"/>
      <c r="C25" s="378" t="s">
        <v>552</v>
      </c>
      <c r="D25" s="379"/>
      <c r="E25" s="380"/>
      <c r="F25" s="214">
        <f>0.1*F23</f>
        <v>0</v>
      </c>
    </row>
    <row r="26" spans="1:8" s="3" customFormat="1" ht="30" customHeight="1" x14ac:dyDescent="0.25">
      <c r="A26" s="205"/>
      <c r="B26" s="85"/>
      <c r="C26" s="317" t="s">
        <v>497</v>
      </c>
      <c r="D26" s="124"/>
      <c r="E26" s="125"/>
      <c r="F26" s="214">
        <f>F25+F23</f>
        <v>0</v>
      </c>
      <c r="H26" s="318"/>
    </row>
    <row r="27" spans="1:8" s="3" customFormat="1" ht="11.7" customHeight="1" x14ac:dyDescent="0.25">
      <c r="A27" s="205"/>
      <c r="B27" s="85"/>
      <c r="C27" s="6"/>
      <c r="D27" s="124"/>
      <c r="E27" s="125"/>
      <c r="F27" s="214"/>
      <c r="H27" s="318"/>
    </row>
    <row r="28" spans="1:8" s="3" customFormat="1" ht="16.5" customHeight="1" x14ac:dyDescent="0.25">
      <c r="A28" s="205"/>
      <c r="B28" s="85"/>
      <c r="C28" s="374" t="s">
        <v>480</v>
      </c>
      <c r="D28" s="375"/>
      <c r="E28" s="66"/>
      <c r="F28" s="212">
        <f>0.15*F26</f>
        <v>0</v>
      </c>
      <c r="H28" s="318"/>
    </row>
    <row r="29" spans="1:8" ht="11.7" customHeight="1" x14ac:dyDescent="0.25">
      <c r="A29" s="203"/>
      <c r="B29" s="84"/>
      <c r="C29" s="67"/>
      <c r="D29" s="68"/>
      <c r="E29" s="69"/>
      <c r="F29" s="215"/>
      <c r="H29" s="319"/>
    </row>
    <row r="30" spans="1:8" x14ac:dyDescent="0.25">
      <c r="A30" s="203"/>
      <c r="B30" s="82"/>
      <c r="C30" s="376" t="s">
        <v>445</v>
      </c>
      <c r="D30" s="377"/>
      <c r="E30" s="70"/>
      <c r="F30" s="212">
        <f>F28+F26</f>
        <v>0</v>
      </c>
      <c r="H30" s="319"/>
    </row>
    <row r="31" spans="1:8" x14ac:dyDescent="0.25">
      <c r="A31" s="203"/>
      <c r="B31" s="85"/>
      <c r="C31" s="3"/>
      <c r="D31" s="3"/>
      <c r="E31" s="3"/>
      <c r="F31" s="216"/>
      <c r="H31" s="319"/>
    </row>
    <row r="32" spans="1:8" x14ac:dyDescent="0.25">
      <c r="A32" s="203"/>
      <c r="B32" s="85"/>
      <c r="C32" s="3"/>
      <c r="D32" s="3"/>
      <c r="E32" s="3"/>
      <c r="F32" s="217"/>
      <c r="H32" s="319"/>
    </row>
    <row r="33" spans="1:8" ht="12.45" customHeight="1" x14ac:dyDescent="0.25">
      <c r="A33" s="203"/>
      <c r="B33" s="86"/>
      <c r="C33" s="226"/>
      <c r="D33" s="226"/>
      <c r="E33" s="226"/>
      <c r="F33" s="227"/>
      <c r="H33" s="319"/>
    </row>
    <row r="34" spans="1:8" x14ac:dyDescent="0.25">
      <c r="A34" s="203"/>
      <c r="B34" s="86"/>
      <c r="F34" s="218"/>
      <c r="H34" s="319"/>
    </row>
    <row r="35" spans="1:8" x14ac:dyDescent="0.25">
      <c r="A35" s="203"/>
      <c r="B35" s="86"/>
      <c r="F35" s="218"/>
    </row>
    <row r="36" spans="1:8" ht="13.8" thickBot="1" x14ac:dyDescent="0.3">
      <c r="A36" s="219"/>
      <c r="B36" s="220"/>
      <c r="C36" s="221"/>
      <c r="D36" s="221"/>
      <c r="E36" s="221"/>
      <c r="F36" s="222"/>
      <c r="H36" s="319"/>
    </row>
    <row r="37" spans="1:8" ht="13.8" thickTop="1" x14ac:dyDescent="0.25"/>
    <row r="38" spans="1:8" x14ac:dyDescent="0.25">
      <c r="H38" s="319"/>
    </row>
    <row r="41" spans="1:8" ht="6" customHeight="1" x14ac:dyDescent="0.25"/>
    <row r="66" ht="17.399999999999999" customHeight="1" x14ac:dyDescent="0.25"/>
  </sheetData>
  <mergeCells count="5">
    <mergeCell ref="B2:F2"/>
    <mergeCell ref="C28:D28"/>
    <mergeCell ref="C30:D30"/>
    <mergeCell ref="C25:E25"/>
    <mergeCell ref="B4:H4"/>
  </mergeCells>
  <phoneticPr fontId="0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6" firstPageNumber="21" orientation="portrait" useFirstPageNumber="1" r:id="rId1"/>
  <headerFooter scaleWithDoc="0" alignWithMargins="0">
    <oddFooter>&amp;L&amp;8Bill of Quantities&amp;C&amp;P -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8</vt:i4>
      </vt:variant>
    </vt:vector>
  </HeadingPairs>
  <TitlesOfParts>
    <vt:vector size="17" baseType="lpstr">
      <vt:lpstr>VVVVa</vt:lpstr>
      <vt:lpstr>1 P&amp;G</vt:lpstr>
      <vt:lpstr>2MV transformers, etc</vt:lpstr>
      <vt:lpstr>3 MV overhead</vt:lpstr>
      <vt:lpstr>4 Overhead support</vt:lpstr>
      <vt:lpstr>5 LV Overhead</vt:lpstr>
      <vt:lpstr>6 House connection</vt:lpstr>
      <vt:lpstr>7 Dismantling</vt:lpstr>
      <vt:lpstr>9 Summary</vt:lpstr>
      <vt:lpstr>'1 P&amp;G'!Print_Area</vt:lpstr>
      <vt:lpstr>'2MV transformers, etc'!Print_Area</vt:lpstr>
      <vt:lpstr>'3 MV overhead'!Print_Area</vt:lpstr>
      <vt:lpstr>'4 Overhead support'!Print_Area</vt:lpstr>
      <vt:lpstr>'5 LV Overhead'!Print_Area</vt:lpstr>
      <vt:lpstr>'6 House connection'!Print_Area</vt:lpstr>
      <vt:lpstr>'7 Dismantling'!Print_Area</vt:lpstr>
      <vt:lpstr>'9 Summary'!Print_Area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Simon Murombe</cp:lastModifiedBy>
  <cp:lastPrinted>2024-07-31T14:59:01Z</cp:lastPrinted>
  <dcterms:created xsi:type="dcterms:W3CDTF">2000-03-06T12:15:42Z</dcterms:created>
  <dcterms:modified xsi:type="dcterms:W3CDTF">2026-03-25T15:52:15Z</dcterms:modified>
</cp:coreProperties>
</file>