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banele_moshabane_transnet_net/Documents/C drive/Contracts/SaltRiver Transportation Wheels/add/"/>
    </mc:Choice>
  </mc:AlternateContent>
  <xr:revisionPtr revIDLastSave="0" documentId="8_{CF9248AF-2EB9-4437-810D-5F852AB08349}" xr6:coauthVersionLast="47" xr6:coauthVersionMax="47" xr10:uidLastSave="{00000000-0000-0000-0000-000000000000}"/>
  <bookViews>
    <workbookView xWindow="-108" yWindow="-108" windowWidth="23256" windowHeight="12576" xr2:uid="{0494F72E-17CE-4C27-9BE9-AAB2A081AB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J30" i="1"/>
  <c r="K30" i="1" s="1"/>
  <c r="N30" i="1" s="1"/>
  <c r="J29" i="1"/>
  <c r="K29" i="1" s="1"/>
  <c r="J28" i="1"/>
  <c r="K28" i="1" s="1"/>
  <c r="N28" i="1" s="1"/>
  <c r="K27" i="1"/>
  <c r="J27" i="1"/>
  <c r="K26" i="1"/>
  <c r="J26" i="1"/>
  <c r="K25" i="1"/>
  <c r="N25" i="1" s="1"/>
  <c r="J25" i="1"/>
  <c r="J24" i="1"/>
  <c r="M24" i="1" s="1"/>
  <c r="K23" i="1"/>
  <c r="J23" i="1"/>
  <c r="K22" i="1"/>
  <c r="N22" i="1" s="1"/>
  <c r="J22" i="1"/>
  <c r="K21" i="1"/>
  <c r="J21" i="1"/>
  <c r="J20" i="1"/>
  <c r="M20" i="1" s="1"/>
  <c r="K19" i="1"/>
  <c r="J19" i="1"/>
  <c r="K18" i="1"/>
  <c r="N18" i="1" s="1"/>
  <c r="J18" i="1"/>
  <c r="K17" i="1"/>
  <c r="N17" i="1" s="1"/>
  <c r="J17" i="1"/>
  <c r="J16" i="1"/>
  <c r="K16" i="1" s="1"/>
  <c r="K15" i="1"/>
  <c r="J15" i="1"/>
  <c r="K14" i="1"/>
  <c r="J14" i="1"/>
  <c r="K13" i="1"/>
  <c r="J13" i="1"/>
  <c r="J12" i="1"/>
  <c r="M12" i="1" s="1"/>
  <c r="K11" i="1"/>
  <c r="J11" i="1"/>
  <c r="K10" i="1"/>
  <c r="N10" i="1" s="1"/>
  <c r="J10" i="1"/>
  <c r="K9" i="1"/>
  <c r="N9" i="1" s="1"/>
  <c r="J9" i="1"/>
  <c r="J8" i="1"/>
  <c r="K8" i="1" s="1"/>
  <c r="K7" i="1"/>
  <c r="J7" i="1"/>
  <c r="L26" i="1"/>
  <c r="N31" i="1"/>
  <c r="M29" i="1"/>
  <c r="N27" i="1"/>
  <c r="N23" i="1"/>
  <c r="M21" i="1"/>
  <c r="N19" i="1"/>
  <c r="M16" i="1"/>
  <c r="N15" i="1"/>
  <c r="N14" i="1"/>
  <c r="M13" i="1"/>
  <c r="N11" i="1"/>
  <c r="M8" i="1"/>
  <c r="M7" i="1"/>
  <c r="M31" i="1"/>
  <c r="L31" i="1"/>
  <c r="L30" i="1"/>
  <c r="L29" i="1"/>
  <c r="L28" i="1"/>
  <c r="L27" i="1"/>
  <c r="L25" i="1"/>
  <c r="L24" i="1"/>
  <c r="M23" i="1"/>
  <c r="L23" i="1"/>
  <c r="L22" i="1"/>
  <c r="L21" i="1"/>
  <c r="L20" i="1"/>
  <c r="L19" i="1"/>
  <c r="L18" i="1"/>
  <c r="M17" i="1"/>
  <c r="L17" i="1"/>
  <c r="L16" i="1"/>
  <c r="L15" i="1"/>
  <c r="L14" i="1"/>
  <c r="L13" i="1"/>
  <c r="L12" i="1"/>
  <c r="M11" i="1"/>
  <c r="L11" i="1"/>
  <c r="L10" i="1"/>
  <c r="L9" i="1"/>
  <c r="L8" i="1"/>
  <c r="L7" i="1"/>
  <c r="K12" i="1" l="1"/>
  <c r="K20" i="1"/>
  <c r="K24" i="1"/>
  <c r="M28" i="1"/>
  <c r="O28" i="1" s="1"/>
  <c r="M19" i="1"/>
  <c r="M15" i="1"/>
  <c r="O15" i="1" s="1"/>
  <c r="M14" i="1"/>
  <c r="O14" i="1" s="1"/>
  <c r="M27" i="1"/>
  <c r="O27" i="1" s="1"/>
  <c r="M22" i="1"/>
  <c r="M18" i="1"/>
  <c r="O18" i="1" s="1"/>
  <c r="M10" i="1"/>
  <c r="O10" i="1" s="1"/>
  <c r="M9" i="1"/>
  <c r="O9" i="1" s="1"/>
  <c r="N7" i="1"/>
  <c r="O7" i="1" s="1"/>
  <c r="M30" i="1"/>
  <c r="O30" i="1" s="1"/>
  <c r="M25" i="1"/>
  <c r="O25" i="1" s="1"/>
  <c r="O22" i="1"/>
  <c r="O17" i="1"/>
  <c r="N8" i="1"/>
  <c r="O8" i="1" s="1"/>
  <c r="N12" i="1"/>
  <c r="O12" i="1" s="1"/>
  <c r="N16" i="1"/>
  <c r="O16" i="1" s="1"/>
  <c r="N20" i="1"/>
  <c r="N24" i="1"/>
  <c r="O24" i="1" s="1"/>
  <c r="O23" i="1"/>
  <c r="N13" i="1"/>
  <c r="O13" i="1" s="1"/>
  <c r="N29" i="1"/>
  <c r="O29" i="1" s="1"/>
  <c r="O31" i="1"/>
  <c r="N21" i="1"/>
  <c r="O21" i="1" s="1"/>
  <c r="O20" i="1"/>
  <c r="O11" i="1"/>
  <c r="O19" i="1"/>
  <c r="N26" i="1" l="1"/>
  <c r="M26" i="1"/>
  <c r="O26" i="1" l="1"/>
  <c r="O32" i="1" s="1"/>
  <c r="O33" i="1" s="1"/>
</calcChain>
</file>

<file path=xl/sharedStrings.xml><?xml version="1.0" encoding="utf-8"?>
<sst xmlns="http://schemas.openxmlformats.org/spreadsheetml/2006/main" count="75" uniqueCount="53">
  <si>
    <t xml:space="preserve">Vendor Name: </t>
  </si>
  <si>
    <t>Centre</t>
  </si>
  <si>
    <t>Truck requirements</t>
  </si>
  <si>
    <t>Route</t>
  </si>
  <si>
    <t>KM
(Return) GPS</t>
  </si>
  <si>
    <t>Class (Distance)</t>
  </si>
  <si>
    <t>Total Price for all trips (Route)</t>
  </si>
  <si>
    <t>Koedoespoort</t>
  </si>
  <si>
    <t>Long</t>
  </si>
  <si>
    <t>Beaconsfield</t>
  </si>
  <si>
    <t>Nelspruit</t>
  </si>
  <si>
    <t>Bloemfontein</t>
  </si>
  <si>
    <t>Bellville</t>
  </si>
  <si>
    <t>Salt River</t>
  </si>
  <si>
    <t>Coligny</t>
  </si>
  <si>
    <t>Sentrarand</t>
  </si>
  <si>
    <t>Short</t>
  </si>
  <si>
    <t>Pyramid South</t>
  </si>
  <si>
    <t>Medium</t>
  </si>
  <si>
    <t>Germiston</t>
  </si>
  <si>
    <t>Leeuhof</t>
  </si>
  <si>
    <t>Cambridge</t>
  </si>
  <si>
    <t xml:space="preserve">Total (Excluding  Vat) </t>
  </si>
  <si>
    <t>Note: Out of contract rate will be determined by using the rate per kilometer based on the distance closest to the pricing mentioned above.</t>
  </si>
  <si>
    <t>Transportation of Wheels for Transnet Engineering, Salt River</t>
  </si>
  <si>
    <t>3 Superlinks</t>
  </si>
  <si>
    <t>Saldanha</t>
  </si>
  <si>
    <t>Uitenhage</t>
  </si>
  <si>
    <t>De Aar</t>
  </si>
  <si>
    <t>Durban</t>
  </si>
  <si>
    <t>Umbilo (Dbn)</t>
  </si>
  <si>
    <t>Postmasburg</t>
  </si>
  <si>
    <t>New Brighton</t>
  </si>
  <si>
    <t>Witbank</t>
  </si>
  <si>
    <t>Insese (R/Bay)</t>
  </si>
  <si>
    <t>Culemborg - Prasa</t>
  </si>
  <si>
    <t>Carbon Quay</t>
  </si>
  <si>
    <t>Danskraal</t>
  </si>
  <si>
    <t>Salt River (Local)</t>
  </si>
  <si>
    <t>Newcastle</t>
  </si>
  <si>
    <t>For example: If the out of contract is 3000 Kilos, the closest route distance will be Newcastle and that qouted rate will be used.</t>
  </si>
  <si>
    <t>Estimate Number of Trips (YEAR 1)</t>
  </si>
  <si>
    <t>Estimate Number of Trips (YEAR 2)</t>
  </si>
  <si>
    <t>Estimate Number of Trips (YEAR 3)</t>
  </si>
  <si>
    <t>Rate per KM  (YEAR 1)</t>
  </si>
  <si>
    <t>Rate per KM  (YEAR 2)</t>
  </si>
  <si>
    <t>Rate per KM  (YEAR 3)</t>
  </si>
  <si>
    <t>Rate per route (Return trip) YEAR 1</t>
  </si>
  <si>
    <t>Rate per route (Return trip) YEAR 2</t>
  </si>
  <si>
    <t>Rate per route (Return trip) YEAR 3</t>
  </si>
  <si>
    <t xml:space="preserve">Total (Including  Vat) </t>
  </si>
  <si>
    <r>
      <t>NB:</t>
    </r>
    <r>
      <rPr>
        <b/>
        <i/>
        <sz val="9"/>
        <color rgb="FFFF0000"/>
        <rFont val="Tahoma"/>
        <family val="2"/>
      </rPr>
      <t xml:space="preserve"> Please note the price for the first twelve (12) months will be fixed and for the second- and third-year estimated increase for y2 and y3 will be 10% and will not be fixed on the contract.</t>
    </r>
  </si>
  <si>
    <t>Base prices for fuel will be the regulated ruling price for Diesel (coastal) at the time of tender submission and the PPI table A P1000002 indices at time of tender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</si>
</sst>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R&quot;* #,##0.00_);_(&quot;R&quot;* \(#,##0.00\);_(&quot;R&quot;* &quot;-&quot;??_);_(@_)"/>
    <numFmt numFmtId="165" formatCode="&quot;R&quot;#,##0"/>
    <numFmt numFmtId="166" formatCode="&quot;R&quot;\ #,##0.00"/>
    <numFmt numFmtId="167" formatCode="&quot;R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9"/>
      <color rgb="FFFF0000"/>
      <name val="Tahoma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8" xfId="0" applyNumberFormat="1" applyBorder="1"/>
    <xf numFmtId="0" fontId="0" fillId="0" borderId="0" xfId="0" applyAlignment="1">
      <alignment horizontal="left"/>
    </xf>
    <xf numFmtId="0" fontId="8" fillId="3" borderId="9" xfId="0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4" borderId="0" xfId="0" applyFont="1" applyFill="1" applyAlignment="1">
      <alignment vertical="center"/>
    </xf>
    <xf numFmtId="0" fontId="11" fillId="4" borderId="9" xfId="0" applyFont="1" applyFill="1" applyBorder="1" applyAlignment="1">
      <alignment vertical="center"/>
    </xf>
    <xf numFmtId="164" fontId="12" fillId="0" borderId="15" xfId="0" applyNumberFormat="1" applyFont="1" applyBorder="1" applyAlignment="1">
      <alignment vertical="center"/>
    </xf>
    <xf numFmtId="166" fontId="12" fillId="0" borderId="16" xfId="0" applyNumberFormat="1" applyFont="1" applyBorder="1" applyAlignment="1" applyProtection="1">
      <alignment vertical="center" wrapText="1"/>
      <protection locked="0"/>
    </xf>
    <xf numFmtId="165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43" fontId="0" fillId="0" borderId="0" xfId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10" fillId="4" borderId="0" xfId="0" applyFont="1" applyFill="1" applyAlignment="1">
      <alignment vertical="center" textRotation="90"/>
    </xf>
    <xf numFmtId="0" fontId="14" fillId="0" borderId="0" xfId="0" applyFont="1"/>
    <xf numFmtId="164" fontId="14" fillId="0" borderId="0" xfId="0" applyNumberFormat="1" applyFont="1"/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9" fillId="0" borderId="9" xfId="0" applyFont="1" applyBorder="1"/>
    <xf numFmtId="0" fontId="15" fillId="0" borderId="9" xfId="0" applyFont="1" applyBorder="1"/>
    <xf numFmtId="1" fontId="11" fillId="4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8" fillId="5" borderId="11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6" fontId="3" fillId="0" borderId="19" xfId="0" applyNumberFormat="1" applyFont="1" applyBorder="1"/>
    <xf numFmtId="167" fontId="3" fillId="0" borderId="7" xfId="0" applyNumberFormat="1" applyFont="1" applyBorder="1"/>
    <xf numFmtId="49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5" fillId="0" borderId="3" xfId="0" applyFont="1" applyBorder="1"/>
    <xf numFmtId="49" fontId="6" fillId="0" borderId="4" xfId="0" applyNumberFormat="1" applyFont="1" applyBorder="1"/>
    <xf numFmtId="164" fontId="12" fillId="2" borderId="9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4" borderId="9" xfId="0" applyFont="1" applyFill="1" applyBorder="1" applyAlignment="1">
      <alignment horizontal="center" vertical="center" textRotation="90"/>
    </xf>
    <xf numFmtId="49" fontId="10" fillId="4" borderId="14" xfId="0" applyNumberFormat="1" applyFont="1" applyFill="1" applyBorder="1" applyAlignment="1">
      <alignment horizontal="center" vertical="center" textRotation="90" wrapText="1"/>
    </xf>
    <xf numFmtId="49" fontId="10" fillId="4" borderId="17" xfId="0" applyNumberFormat="1" applyFont="1" applyFill="1" applyBorder="1" applyAlignment="1">
      <alignment horizontal="center" vertical="center" textRotation="90" wrapText="1"/>
    </xf>
    <xf numFmtId="49" fontId="10" fillId="4" borderId="18" xfId="0" applyNumberFormat="1" applyFont="1" applyFill="1" applyBorder="1" applyAlignment="1">
      <alignment horizontal="center" vertical="center" textRotation="90" wrapText="1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7" fillId="7" borderId="5" xfId="0" applyFont="1" applyFill="1" applyBorder="1" applyAlignment="1" applyProtection="1">
      <alignment horizontal="center"/>
      <protection locked="0"/>
    </xf>
    <xf numFmtId="0" fontId="7" fillId="7" borderId="6" xfId="0" applyFont="1" applyFill="1" applyBorder="1" applyAlignment="1" applyProtection="1">
      <alignment horizontal="center"/>
      <protection locked="0"/>
    </xf>
    <xf numFmtId="0" fontId="7" fillId="7" borderId="7" xfId="0" applyFont="1" applyFill="1" applyBorder="1" applyAlignment="1" applyProtection="1">
      <alignment horizontal="center"/>
      <protection locked="0"/>
    </xf>
    <xf numFmtId="49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358C-4991-469A-A66F-C92B9A4F4BD5}">
  <dimension ref="A1:AQ38"/>
  <sheetViews>
    <sheetView tabSelected="1" zoomScale="78" zoomScaleNormal="78" workbookViewId="0">
      <selection activeCell="A37" sqref="A37:J39"/>
    </sheetView>
  </sheetViews>
  <sheetFormatPr defaultColWidth="9.109375" defaultRowHeight="14.4" x14ac:dyDescent="0.3"/>
  <cols>
    <col min="1" max="1" width="10.6640625" style="13" customWidth="1"/>
    <col min="2" max="2" width="15.77734375" style="25" customWidth="1"/>
    <col min="3" max="3" width="29" style="13" customWidth="1"/>
    <col min="4" max="4" width="13.6640625" style="13" bestFit="1" customWidth="1"/>
    <col min="5" max="7" width="21.21875" style="26" customWidth="1"/>
    <col min="8" max="8" width="13.6640625" style="13" customWidth="1"/>
    <col min="9" max="11" width="17.77734375" style="13" customWidth="1"/>
    <col min="12" max="14" width="20.109375" style="13" customWidth="1"/>
    <col min="15" max="15" width="19.21875" style="13" customWidth="1"/>
    <col min="16" max="16" width="11.77734375" style="18" customWidth="1"/>
    <col min="17" max="17" width="13.6640625" style="13" bestFit="1" customWidth="1"/>
    <col min="18" max="18" width="12" style="13" customWidth="1"/>
    <col min="19" max="16384" width="9.109375" style="13"/>
  </cols>
  <sheetData>
    <row r="1" spans="1:43" customFormat="1" ht="21.6" thickBot="1" x14ac:dyDescent="0.45">
      <c r="A1" s="43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1"/>
    </row>
    <row r="2" spans="1:43" customFormat="1" ht="21.6" thickBot="1" x14ac:dyDescent="0.4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31"/>
      <c r="N2" s="31"/>
      <c r="P2" s="1"/>
    </row>
    <row r="3" spans="1:43" customFormat="1" ht="15" thickBot="1" x14ac:dyDescent="0.35">
      <c r="A3" s="3"/>
      <c r="B3" s="36"/>
      <c r="C3" s="37"/>
      <c r="D3" s="37"/>
      <c r="E3" s="38"/>
      <c r="F3" s="38"/>
      <c r="G3" s="38"/>
      <c r="H3" s="37"/>
      <c r="I3" s="37"/>
      <c r="J3" s="37"/>
      <c r="K3" s="37"/>
      <c r="L3" s="37"/>
      <c r="M3" s="37"/>
      <c r="N3" s="37"/>
      <c r="O3" s="39"/>
      <c r="P3" s="1"/>
    </row>
    <row r="4" spans="1:43" customFormat="1" ht="18.600000000000001" thickBot="1" x14ac:dyDescent="0.4">
      <c r="A4" s="40" t="s">
        <v>0</v>
      </c>
      <c r="B4" s="41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  <c r="P4" s="1"/>
    </row>
    <row r="5" spans="1:43" customFormat="1" ht="9" customHeight="1" thickBot="1" x14ac:dyDescent="0.35">
      <c r="A5" s="3"/>
      <c r="B5" s="4"/>
      <c r="C5" s="5"/>
      <c r="E5" s="2"/>
      <c r="F5" s="2"/>
      <c r="G5" s="2"/>
      <c r="P5" s="1"/>
    </row>
    <row r="6" spans="1:43" s="14" customFormat="1" ht="42.6" customHeight="1" x14ac:dyDescent="0.3">
      <c r="A6" s="6" t="s">
        <v>1</v>
      </c>
      <c r="B6" s="7" t="s">
        <v>2</v>
      </c>
      <c r="C6" s="6" t="s">
        <v>3</v>
      </c>
      <c r="D6" s="8" t="s">
        <v>4</v>
      </c>
      <c r="E6" s="9" t="s">
        <v>41</v>
      </c>
      <c r="F6" s="9" t="s">
        <v>42</v>
      </c>
      <c r="G6" s="9" t="s">
        <v>43</v>
      </c>
      <c r="H6" s="8" t="s">
        <v>5</v>
      </c>
      <c r="I6" s="32" t="s">
        <v>44</v>
      </c>
      <c r="J6" s="32" t="s">
        <v>45</v>
      </c>
      <c r="K6" s="32" t="s">
        <v>46</v>
      </c>
      <c r="L6" s="33" t="s">
        <v>47</v>
      </c>
      <c r="M6" s="33" t="s">
        <v>48</v>
      </c>
      <c r="N6" s="33" t="s">
        <v>49</v>
      </c>
      <c r="O6" s="10" t="s">
        <v>6</v>
      </c>
      <c r="P6" s="11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s="19" customFormat="1" ht="15.75" customHeight="1" x14ac:dyDescent="0.3">
      <c r="A7" s="48" t="s">
        <v>13</v>
      </c>
      <c r="B7" s="49" t="s">
        <v>25</v>
      </c>
      <c r="C7" s="27" t="s">
        <v>26</v>
      </c>
      <c r="D7" s="15">
        <v>332</v>
      </c>
      <c r="E7" s="15">
        <v>252</v>
      </c>
      <c r="F7" s="15">
        <v>252</v>
      </c>
      <c r="G7" s="15">
        <v>252</v>
      </c>
      <c r="H7" s="15" t="s">
        <v>18</v>
      </c>
      <c r="I7" s="42"/>
      <c r="J7" s="16">
        <f>I7*1.1</f>
        <v>0</v>
      </c>
      <c r="K7" s="16">
        <f>J7*1.1</f>
        <v>0</v>
      </c>
      <c r="L7" s="16">
        <f>I7*D7</f>
        <v>0</v>
      </c>
      <c r="M7" s="16">
        <f>J7*D7</f>
        <v>0</v>
      </c>
      <c r="N7" s="16">
        <f>K7*D7</f>
        <v>0</v>
      </c>
      <c r="O7" s="17">
        <f>(L7*E7)+(M7*F7)+(N7*G7)</f>
        <v>0</v>
      </c>
      <c r="P7" s="18"/>
      <c r="Q7" s="5"/>
      <c r="R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s="19" customFormat="1" ht="15.6" x14ac:dyDescent="0.3">
      <c r="A8" s="48"/>
      <c r="B8" s="50"/>
      <c r="C8" s="27" t="s">
        <v>27</v>
      </c>
      <c r="D8" s="15">
        <v>1492</v>
      </c>
      <c r="E8" s="15">
        <v>10</v>
      </c>
      <c r="F8" s="15">
        <v>10</v>
      </c>
      <c r="G8" s="15">
        <v>10</v>
      </c>
      <c r="H8" s="15" t="s">
        <v>8</v>
      </c>
      <c r="I8" s="42"/>
      <c r="J8" s="16">
        <f t="shared" ref="J8:K8" si="0">I8*1.1</f>
        <v>0</v>
      </c>
      <c r="K8" s="16">
        <f t="shared" si="0"/>
        <v>0</v>
      </c>
      <c r="L8" s="16">
        <f t="shared" ref="L8:L31" si="1">I8*D8</f>
        <v>0</v>
      </c>
      <c r="M8" s="16">
        <f t="shared" ref="M8:M31" si="2">J8*D8</f>
        <v>0</v>
      </c>
      <c r="N8" s="16">
        <f t="shared" ref="N8:N31" si="3">K8*D8</f>
        <v>0</v>
      </c>
      <c r="O8" s="17">
        <f t="shared" ref="O8:O31" si="4">(L8*E8)+(M8*F8)+(N8*G8)</f>
        <v>0</v>
      </c>
      <c r="P8" s="18"/>
      <c r="Q8" s="5"/>
      <c r="R8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</row>
    <row r="9" spans="1:43" s="19" customFormat="1" ht="15.6" x14ac:dyDescent="0.3">
      <c r="A9" s="48"/>
      <c r="B9" s="50"/>
      <c r="C9" s="27" t="s">
        <v>20</v>
      </c>
      <c r="D9" s="15">
        <v>2814</v>
      </c>
      <c r="E9" s="15">
        <v>3</v>
      </c>
      <c r="F9" s="15">
        <v>3</v>
      </c>
      <c r="G9" s="15">
        <v>4</v>
      </c>
      <c r="H9" s="15" t="s">
        <v>8</v>
      </c>
      <c r="I9" s="42"/>
      <c r="J9" s="16">
        <f t="shared" ref="J9:K9" si="5">I9*1.1</f>
        <v>0</v>
      </c>
      <c r="K9" s="16">
        <f t="shared" si="5"/>
        <v>0</v>
      </c>
      <c r="L9" s="16">
        <f t="shared" si="1"/>
        <v>0</v>
      </c>
      <c r="M9" s="16">
        <f t="shared" si="2"/>
        <v>0</v>
      </c>
      <c r="N9" s="16">
        <f t="shared" si="3"/>
        <v>0</v>
      </c>
      <c r="O9" s="17">
        <f t="shared" si="4"/>
        <v>0</v>
      </c>
      <c r="P9" s="18"/>
      <c r="Q9" s="5"/>
      <c r="R9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43" s="19" customFormat="1" ht="15.6" x14ac:dyDescent="0.3">
      <c r="A10" s="48"/>
      <c r="B10" s="50"/>
      <c r="C10" s="27" t="s">
        <v>15</v>
      </c>
      <c r="D10" s="15">
        <v>2924</v>
      </c>
      <c r="E10" s="15">
        <v>2</v>
      </c>
      <c r="F10" s="15">
        <v>2</v>
      </c>
      <c r="G10" s="15">
        <v>2</v>
      </c>
      <c r="H10" s="15" t="s">
        <v>8</v>
      </c>
      <c r="I10" s="42"/>
      <c r="J10" s="16">
        <f t="shared" ref="J10:K10" si="6">I10*1.1</f>
        <v>0</v>
      </c>
      <c r="K10" s="16">
        <f t="shared" si="6"/>
        <v>0</v>
      </c>
      <c r="L10" s="16">
        <f t="shared" si="1"/>
        <v>0</v>
      </c>
      <c r="M10" s="16">
        <f t="shared" si="2"/>
        <v>0</v>
      </c>
      <c r="N10" s="16">
        <f t="shared" si="3"/>
        <v>0</v>
      </c>
      <c r="O10" s="17">
        <f t="shared" si="4"/>
        <v>0</v>
      </c>
      <c r="P10" s="18"/>
      <c r="Q10" s="5"/>
      <c r="R10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s="19" customFormat="1" ht="15.6" x14ac:dyDescent="0.3">
      <c r="A11" s="48"/>
      <c r="B11" s="50"/>
      <c r="C11" s="27" t="s">
        <v>14</v>
      </c>
      <c r="D11" s="15">
        <v>2744</v>
      </c>
      <c r="E11" s="15">
        <v>3</v>
      </c>
      <c r="F11" s="15">
        <v>3</v>
      </c>
      <c r="G11" s="15">
        <v>4</v>
      </c>
      <c r="H11" s="15" t="s">
        <v>8</v>
      </c>
      <c r="I11" s="42"/>
      <c r="J11" s="16">
        <f t="shared" ref="J11:K11" si="7">I11*1.1</f>
        <v>0</v>
      </c>
      <c r="K11" s="16">
        <f t="shared" si="7"/>
        <v>0</v>
      </c>
      <c r="L11" s="16">
        <f t="shared" si="1"/>
        <v>0</v>
      </c>
      <c r="M11" s="16">
        <f t="shared" si="2"/>
        <v>0</v>
      </c>
      <c r="N11" s="16">
        <f t="shared" si="3"/>
        <v>0</v>
      </c>
      <c r="O11" s="17">
        <f t="shared" si="4"/>
        <v>0</v>
      </c>
      <c r="P11" s="18"/>
      <c r="Q11" s="5"/>
      <c r="R11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s="19" customFormat="1" ht="15.6" x14ac:dyDescent="0.3">
      <c r="A12" s="48"/>
      <c r="B12" s="50"/>
      <c r="C12" s="27" t="s">
        <v>10</v>
      </c>
      <c r="D12" s="15">
        <v>3500</v>
      </c>
      <c r="E12" s="15">
        <v>1</v>
      </c>
      <c r="F12" s="15">
        <v>1</v>
      </c>
      <c r="G12" s="15">
        <v>0</v>
      </c>
      <c r="H12" s="15" t="s">
        <v>8</v>
      </c>
      <c r="I12" s="42"/>
      <c r="J12" s="16">
        <f t="shared" ref="J12:K12" si="8">I12*1.1</f>
        <v>0</v>
      </c>
      <c r="K12" s="16">
        <f t="shared" si="8"/>
        <v>0</v>
      </c>
      <c r="L12" s="16">
        <f t="shared" si="1"/>
        <v>0</v>
      </c>
      <c r="M12" s="16">
        <f t="shared" si="2"/>
        <v>0</v>
      </c>
      <c r="N12" s="16">
        <f t="shared" si="3"/>
        <v>0</v>
      </c>
      <c r="O12" s="17">
        <f t="shared" si="4"/>
        <v>0</v>
      </c>
      <c r="P12" s="18"/>
      <c r="Q12" s="5"/>
      <c r="R12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</row>
    <row r="13" spans="1:43" s="19" customFormat="1" ht="15.6" x14ac:dyDescent="0.3">
      <c r="A13" s="48"/>
      <c r="B13" s="50"/>
      <c r="C13" s="28" t="s">
        <v>28</v>
      </c>
      <c r="D13" s="15">
        <v>1506</v>
      </c>
      <c r="E13" s="15">
        <v>3</v>
      </c>
      <c r="F13" s="15">
        <v>3</v>
      </c>
      <c r="G13" s="15">
        <v>4</v>
      </c>
      <c r="H13" s="15" t="s">
        <v>8</v>
      </c>
      <c r="I13" s="42"/>
      <c r="J13" s="16">
        <f t="shared" ref="J13:K13" si="9">I13*1.1</f>
        <v>0</v>
      </c>
      <c r="K13" s="16">
        <f t="shared" si="9"/>
        <v>0</v>
      </c>
      <c r="L13" s="16">
        <f t="shared" si="1"/>
        <v>0</v>
      </c>
      <c r="M13" s="16">
        <f t="shared" si="2"/>
        <v>0</v>
      </c>
      <c r="N13" s="16">
        <f t="shared" si="3"/>
        <v>0</v>
      </c>
      <c r="O13" s="17">
        <f t="shared" si="4"/>
        <v>0</v>
      </c>
      <c r="P13" s="18"/>
      <c r="Q13" s="5"/>
      <c r="R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</row>
    <row r="14" spans="1:43" s="19" customFormat="1" ht="15.6" x14ac:dyDescent="0.3">
      <c r="A14" s="48"/>
      <c r="B14" s="50"/>
      <c r="C14" s="28" t="s">
        <v>29</v>
      </c>
      <c r="D14" s="15">
        <v>3206</v>
      </c>
      <c r="E14" s="15">
        <v>2</v>
      </c>
      <c r="F14" s="15">
        <v>2</v>
      </c>
      <c r="G14" s="15">
        <v>2</v>
      </c>
      <c r="H14" s="15" t="s">
        <v>8</v>
      </c>
      <c r="I14" s="42"/>
      <c r="J14" s="16">
        <f t="shared" ref="J14:K14" si="10">I14*1.1</f>
        <v>0</v>
      </c>
      <c r="K14" s="16">
        <f t="shared" si="10"/>
        <v>0</v>
      </c>
      <c r="L14" s="16">
        <f t="shared" si="1"/>
        <v>0</v>
      </c>
      <c r="M14" s="16">
        <f t="shared" si="2"/>
        <v>0</v>
      </c>
      <c r="N14" s="16">
        <f t="shared" si="3"/>
        <v>0</v>
      </c>
      <c r="O14" s="17">
        <f t="shared" si="4"/>
        <v>0</v>
      </c>
      <c r="P14" s="18"/>
      <c r="Q14" s="5"/>
      <c r="R14"/>
      <c r="S14" s="13"/>
      <c r="T14" s="13"/>
      <c r="U14" s="20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 s="19" customFormat="1" ht="15.6" x14ac:dyDescent="0.3">
      <c r="A15" s="48"/>
      <c r="B15" s="50"/>
      <c r="C15" s="28" t="s">
        <v>30</v>
      </c>
      <c r="D15" s="15">
        <v>3266</v>
      </c>
      <c r="E15" s="15">
        <v>4</v>
      </c>
      <c r="F15" s="15">
        <v>4</v>
      </c>
      <c r="G15" s="15">
        <v>4</v>
      </c>
      <c r="H15" s="15" t="s">
        <v>8</v>
      </c>
      <c r="I15" s="42"/>
      <c r="J15" s="16">
        <f t="shared" ref="J15:K15" si="11">I15*1.1</f>
        <v>0</v>
      </c>
      <c r="K15" s="16">
        <f t="shared" si="11"/>
        <v>0</v>
      </c>
      <c r="L15" s="16">
        <f t="shared" si="1"/>
        <v>0</v>
      </c>
      <c r="M15" s="16">
        <f t="shared" si="2"/>
        <v>0</v>
      </c>
      <c r="N15" s="16">
        <f t="shared" si="3"/>
        <v>0</v>
      </c>
      <c r="O15" s="17">
        <f t="shared" si="4"/>
        <v>0</v>
      </c>
      <c r="P15" s="18"/>
      <c r="Q15" s="5"/>
      <c r="R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s="19" customFormat="1" ht="15.6" x14ac:dyDescent="0.3">
      <c r="A16" s="48"/>
      <c r="B16" s="50"/>
      <c r="C16" s="28" t="s">
        <v>31</v>
      </c>
      <c r="D16" s="15">
        <v>2050</v>
      </c>
      <c r="E16" s="15">
        <v>3</v>
      </c>
      <c r="F16" s="15">
        <v>3</v>
      </c>
      <c r="G16" s="15">
        <v>4</v>
      </c>
      <c r="H16" s="15" t="s">
        <v>8</v>
      </c>
      <c r="I16" s="42"/>
      <c r="J16" s="16">
        <f t="shared" ref="J16:K16" si="12">I16*1.1</f>
        <v>0</v>
      </c>
      <c r="K16" s="16">
        <f t="shared" si="12"/>
        <v>0</v>
      </c>
      <c r="L16" s="16">
        <f t="shared" si="1"/>
        <v>0</v>
      </c>
      <c r="M16" s="16">
        <f t="shared" si="2"/>
        <v>0</v>
      </c>
      <c r="N16" s="16">
        <f t="shared" si="3"/>
        <v>0</v>
      </c>
      <c r="O16" s="17">
        <f t="shared" si="4"/>
        <v>0</v>
      </c>
      <c r="P16" s="18"/>
      <c r="Q16" s="5"/>
      <c r="R16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s="19" customFormat="1" ht="15.6" x14ac:dyDescent="0.3">
      <c r="A17" s="48"/>
      <c r="B17" s="50"/>
      <c r="C17" s="28" t="s">
        <v>32</v>
      </c>
      <c r="D17" s="15">
        <v>1502</v>
      </c>
      <c r="E17" s="15">
        <v>6</v>
      </c>
      <c r="F17" s="15">
        <v>6</v>
      </c>
      <c r="G17" s="15">
        <v>6</v>
      </c>
      <c r="H17" s="15" t="s">
        <v>8</v>
      </c>
      <c r="I17" s="42"/>
      <c r="J17" s="16">
        <f t="shared" ref="J17:K17" si="13">I17*1.1</f>
        <v>0</v>
      </c>
      <c r="K17" s="16">
        <f t="shared" si="13"/>
        <v>0</v>
      </c>
      <c r="L17" s="16">
        <f t="shared" si="1"/>
        <v>0</v>
      </c>
      <c r="M17" s="16">
        <f t="shared" si="2"/>
        <v>0</v>
      </c>
      <c r="N17" s="16">
        <f t="shared" si="3"/>
        <v>0</v>
      </c>
      <c r="O17" s="17">
        <f t="shared" si="4"/>
        <v>0</v>
      </c>
      <c r="P17" s="18"/>
      <c r="Q17" s="5"/>
      <c r="R1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s="19" customFormat="1" ht="15.6" x14ac:dyDescent="0.3">
      <c r="A18" s="48"/>
      <c r="B18" s="50"/>
      <c r="C18" s="28" t="s">
        <v>17</v>
      </c>
      <c r="D18" s="15">
        <v>2968</v>
      </c>
      <c r="E18" s="15">
        <v>3</v>
      </c>
      <c r="F18" s="15">
        <v>3</v>
      </c>
      <c r="G18" s="15">
        <v>4</v>
      </c>
      <c r="H18" s="15" t="s">
        <v>8</v>
      </c>
      <c r="I18" s="42"/>
      <c r="J18" s="16">
        <f t="shared" ref="J18:K18" si="14">I18*1.1</f>
        <v>0</v>
      </c>
      <c r="K18" s="16">
        <f t="shared" si="14"/>
        <v>0</v>
      </c>
      <c r="L18" s="16">
        <f t="shared" si="1"/>
        <v>0</v>
      </c>
      <c r="M18" s="16">
        <f t="shared" si="2"/>
        <v>0</v>
      </c>
      <c r="N18" s="16">
        <f t="shared" si="3"/>
        <v>0</v>
      </c>
      <c r="O18" s="17">
        <f t="shared" si="4"/>
        <v>0</v>
      </c>
      <c r="P18" s="18"/>
      <c r="Q18" s="5"/>
      <c r="R18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s="19" customFormat="1" ht="15.6" x14ac:dyDescent="0.3">
      <c r="A19" s="48"/>
      <c r="B19" s="50"/>
      <c r="C19" s="28" t="s">
        <v>33</v>
      </c>
      <c r="D19" s="15">
        <v>3180</v>
      </c>
      <c r="E19" s="15">
        <v>1</v>
      </c>
      <c r="F19" s="15">
        <v>1</v>
      </c>
      <c r="G19" s="15">
        <v>0</v>
      </c>
      <c r="H19" s="15" t="s">
        <v>8</v>
      </c>
      <c r="I19" s="42"/>
      <c r="J19" s="16">
        <f t="shared" ref="J19:K19" si="15">I19*1.1</f>
        <v>0</v>
      </c>
      <c r="K19" s="16">
        <f t="shared" si="15"/>
        <v>0</v>
      </c>
      <c r="L19" s="16">
        <f t="shared" si="1"/>
        <v>0</v>
      </c>
      <c r="M19" s="16">
        <f t="shared" si="2"/>
        <v>0</v>
      </c>
      <c r="N19" s="16">
        <f t="shared" si="3"/>
        <v>0</v>
      </c>
      <c r="O19" s="17">
        <f t="shared" si="4"/>
        <v>0</v>
      </c>
      <c r="P19" s="18"/>
      <c r="Q19" s="5"/>
      <c r="R1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3" s="19" customFormat="1" ht="15.6" x14ac:dyDescent="0.3">
      <c r="A20" s="48"/>
      <c r="B20" s="50"/>
      <c r="C20" s="28" t="s">
        <v>9</v>
      </c>
      <c r="D20" s="15">
        <v>1902</v>
      </c>
      <c r="E20" s="15">
        <v>3</v>
      </c>
      <c r="F20" s="15">
        <v>3</v>
      </c>
      <c r="G20" s="15">
        <v>4</v>
      </c>
      <c r="H20" s="15" t="s">
        <v>8</v>
      </c>
      <c r="I20" s="42"/>
      <c r="J20" s="16">
        <f t="shared" ref="J20:K20" si="16">I20*1.1</f>
        <v>0</v>
      </c>
      <c r="K20" s="16">
        <f t="shared" si="16"/>
        <v>0</v>
      </c>
      <c r="L20" s="16">
        <f t="shared" si="1"/>
        <v>0</v>
      </c>
      <c r="M20" s="16">
        <f t="shared" si="2"/>
        <v>0</v>
      </c>
      <c r="N20" s="16">
        <f t="shared" si="3"/>
        <v>0</v>
      </c>
      <c r="O20" s="17">
        <f t="shared" si="4"/>
        <v>0</v>
      </c>
      <c r="P20" s="18"/>
      <c r="Q20" s="5"/>
      <c r="R2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3" s="19" customFormat="1" ht="15.6" x14ac:dyDescent="0.3">
      <c r="A21" s="48"/>
      <c r="B21" s="50"/>
      <c r="C21" s="28" t="s">
        <v>11</v>
      </c>
      <c r="D21" s="15">
        <v>2002</v>
      </c>
      <c r="E21" s="15">
        <v>15</v>
      </c>
      <c r="F21" s="15">
        <v>15</v>
      </c>
      <c r="G21" s="15">
        <v>16</v>
      </c>
      <c r="H21" s="15" t="s">
        <v>8</v>
      </c>
      <c r="I21" s="42"/>
      <c r="J21" s="16">
        <f t="shared" ref="J21:K21" si="17">I21*1.1</f>
        <v>0</v>
      </c>
      <c r="K21" s="16">
        <f t="shared" si="17"/>
        <v>0</v>
      </c>
      <c r="L21" s="16">
        <f t="shared" si="1"/>
        <v>0</v>
      </c>
      <c r="M21" s="16">
        <f t="shared" si="2"/>
        <v>0</v>
      </c>
      <c r="N21" s="16">
        <f t="shared" si="3"/>
        <v>0</v>
      </c>
      <c r="O21" s="17">
        <f t="shared" si="4"/>
        <v>0</v>
      </c>
      <c r="P21" s="18"/>
      <c r="Q21" s="5"/>
      <c r="R21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3" s="19" customFormat="1" ht="15.6" x14ac:dyDescent="0.3">
      <c r="A22" s="48"/>
      <c r="B22" s="50"/>
      <c r="C22" s="28" t="s">
        <v>7</v>
      </c>
      <c r="D22" s="15">
        <v>2932</v>
      </c>
      <c r="E22" s="15">
        <v>4</v>
      </c>
      <c r="F22" s="15">
        <v>4</v>
      </c>
      <c r="G22" s="15">
        <v>4</v>
      </c>
      <c r="H22" s="15" t="s">
        <v>8</v>
      </c>
      <c r="I22" s="42"/>
      <c r="J22" s="16">
        <f t="shared" ref="J22:K22" si="18">I22*1.1</f>
        <v>0</v>
      </c>
      <c r="K22" s="16">
        <f t="shared" si="18"/>
        <v>0</v>
      </c>
      <c r="L22" s="16">
        <f t="shared" si="1"/>
        <v>0</v>
      </c>
      <c r="M22" s="16">
        <f t="shared" si="2"/>
        <v>0</v>
      </c>
      <c r="N22" s="16">
        <f t="shared" si="3"/>
        <v>0</v>
      </c>
      <c r="O22" s="17">
        <f t="shared" si="4"/>
        <v>0</v>
      </c>
      <c r="P22" s="18"/>
      <c r="Q22" s="5"/>
      <c r="R22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3" s="19" customFormat="1" ht="15.6" x14ac:dyDescent="0.3">
      <c r="A23" s="48"/>
      <c r="B23" s="50"/>
      <c r="C23" s="28" t="s">
        <v>19</v>
      </c>
      <c r="D23" s="30">
        <v>2944</v>
      </c>
      <c r="E23" s="30">
        <v>5</v>
      </c>
      <c r="F23" s="30">
        <v>5</v>
      </c>
      <c r="G23" s="30">
        <v>4</v>
      </c>
      <c r="H23" s="15" t="s">
        <v>8</v>
      </c>
      <c r="I23" s="42"/>
      <c r="J23" s="16">
        <f t="shared" ref="J23:K23" si="19">I23*1.1</f>
        <v>0</v>
      </c>
      <c r="K23" s="16">
        <f t="shared" si="19"/>
        <v>0</v>
      </c>
      <c r="L23" s="16">
        <f t="shared" si="1"/>
        <v>0</v>
      </c>
      <c r="M23" s="16">
        <f t="shared" si="2"/>
        <v>0</v>
      </c>
      <c r="N23" s="16">
        <f t="shared" si="3"/>
        <v>0</v>
      </c>
      <c r="O23" s="17">
        <f t="shared" si="4"/>
        <v>0</v>
      </c>
      <c r="P23" s="21"/>
      <c r="Q23" s="5"/>
      <c r="R2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3" s="19" customFormat="1" ht="15.6" x14ac:dyDescent="0.3">
      <c r="A24" s="48"/>
      <c r="B24" s="50"/>
      <c r="C24" s="28" t="s">
        <v>34</v>
      </c>
      <c r="D24" s="15">
        <v>3692</v>
      </c>
      <c r="E24" s="15">
        <v>5</v>
      </c>
      <c r="F24" s="15">
        <v>5</v>
      </c>
      <c r="G24" s="15">
        <v>4</v>
      </c>
      <c r="H24" s="15" t="s">
        <v>8</v>
      </c>
      <c r="I24" s="42"/>
      <c r="J24" s="16">
        <f t="shared" ref="J24:K24" si="20">I24*1.1</f>
        <v>0</v>
      </c>
      <c r="K24" s="16">
        <f t="shared" si="20"/>
        <v>0</v>
      </c>
      <c r="L24" s="16">
        <f t="shared" si="1"/>
        <v>0</v>
      </c>
      <c r="M24" s="16">
        <f t="shared" si="2"/>
        <v>0</v>
      </c>
      <c r="N24" s="16">
        <f t="shared" si="3"/>
        <v>0</v>
      </c>
      <c r="O24" s="17">
        <f t="shared" si="4"/>
        <v>0</v>
      </c>
      <c r="P24" s="21"/>
      <c r="Q24" s="13"/>
      <c r="R24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3" s="19" customFormat="1" ht="15.6" x14ac:dyDescent="0.3">
      <c r="A25" s="48"/>
      <c r="B25" s="50"/>
      <c r="C25" s="28" t="s">
        <v>35</v>
      </c>
      <c r="D25" s="15">
        <v>20</v>
      </c>
      <c r="E25" s="15">
        <v>3</v>
      </c>
      <c r="F25" s="15">
        <v>3</v>
      </c>
      <c r="G25" s="15">
        <v>4</v>
      </c>
      <c r="H25" s="15" t="s">
        <v>16</v>
      </c>
      <c r="I25" s="42"/>
      <c r="J25" s="16">
        <f t="shared" ref="J25:K25" si="21">I25*1.1</f>
        <v>0</v>
      </c>
      <c r="K25" s="16">
        <f t="shared" si="21"/>
        <v>0</v>
      </c>
      <c r="L25" s="16">
        <f t="shared" si="1"/>
        <v>0</v>
      </c>
      <c r="M25" s="16">
        <f t="shared" si="2"/>
        <v>0</v>
      </c>
      <c r="N25" s="16">
        <f t="shared" si="3"/>
        <v>0</v>
      </c>
      <c r="O25" s="17">
        <f t="shared" si="4"/>
        <v>0</v>
      </c>
      <c r="P25" s="21"/>
      <c r="Q25" s="13"/>
      <c r="R2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3" s="19" customFormat="1" ht="15.6" x14ac:dyDescent="0.3">
      <c r="A26" s="48"/>
      <c r="B26" s="50"/>
      <c r="C26" s="27" t="s">
        <v>12</v>
      </c>
      <c r="D26" s="15">
        <v>60</v>
      </c>
      <c r="E26" s="15">
        <v>104</v>
      </c>
      <c r="F26" s="15">
        <v>104</v>
      </c>
      <c r="G26" s="15">
        <v>103</v>
      </c>
      <c r="H26" s="15" t="s">
        <v>16</v>
      </c>
      <c r="I26" s="42"/>
      <c r="J26" s="16">
        <f t="shared" ref="J26:K26" si="22">I26*1.1</f>
        <v>0</v>
      </c>
      <c r="K26" s="16">
        <f t="shared" si="22"/>
        <v>0</v>
      </c>
      <c r="L26" s="16">
        <f t="shared" si="1"/>
        <v>0</v>
      </c>
      <c r="M26" s="16">
        <f t="shared" si="2"/>
        <v>0</v>
      </c>
      <c r="N26" s="16">
        <f t="shared" si="3"/>
        <v>0</v>
      </c>
      <c r="O26" s="17">
        <f t="shared" si="4"/>
        <v>0</v>
      </c>
      <c r="P26" s="18"/>
      <c r="Q26" s="13"/>
      <c r="R26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3" s="19" customFormat="1" ht="15.6" x14ac:dyDescent="0.3">
      <c r="A27" s="48"/>
      <c r="B27" s="50"/>
      <c r="C27" s="29" t="s">
        <v>21</v>
      </c>
      <c r="D27" s="15">
        <v>2088</v>
      </c>
      <c r="E27" s="15">
        <v>3</v>
      </c>
      <c r="F27" s="15">
        <v>3</v>
      </c>
      <c r="G27" s="15">
        <v>2</v>
      </c>
      <c r="H27" s="15" t="s">
        <v>8</v>
      </c>
      <c r="I27" s="42"/>
      <c r="J27" s="16">
        <f t="shared" ref="J27:K27" si="23">I27*1.1</f>
        <v>0</v>
      </c>
      <c r="K27" s="16">
        <f t="shared" si="23"/>
        <v>0</v>
      </c>
      <c r="L27" s="16">
        <f t="shared" si="1"/>
        <v>0</v>
      </c>
      <c r="M27" s="16">
        <f t="shared" si="2"/>
        <v>0</v>
      </c>
      <c r="N27" s="16">
        <f t="shared" si="3"/>
        <v>0</v>
      </c>
      <c r="O27" s="17">
        <f t="shared" si="4"/>
        <v>0</v>
      </c>
      <c r="P27" s="18"/>
      <c r="Q27" s="13"/>
      <c r="R27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3" s="19" customFormat="1" ht="15.6" x14ac:dyDescent="0.3">
      <c r="A28" s="48"/>
      <c r="B28" s="50"/>
      <c r="C28" s="29" t="s">
        <v>36</v>
      </c>
      <c r="D28" s="15">
        <v>3592</v>
      </c>
      <c r="E28" s="15">
        <v>6</v>
      </c>
      <c r="F28" s="15">
        <v>6</v>
      </c>
      <c r="G28" s="15">
        <v>6</v>
      </c>
      <c r="H28" s="15" t="s">
        <v>8</v>
      </c>
      <c r="I28" s="42"/>
      <c r="J28" s="16">
        <f t="shared" ref="J28:K28" si="24">I28*1.1</f>
        <v>0</v>
      </c>
      <c r="K28" s="16">
        <f t="shared" si="24"/>
        <v>0</v>
      </c>
      <c r="L28" s="16">
        <f t="shared" si="1"/>
        <v>0</v>
      </c>
      <c r="M28" s="16">
        <f t="shared" si="2"/>
        <v>0</v>
      </c>
      <c r="N28" s="16">
        <f t="shared" si="3"/>
        <v>0</v>
      </c>
      <c r="O28" s="17">
        <f t="shared" si="4"/>
        <v>0</v>
      </c>
      <c r="P28" s="18"/>
      <c r="Q28" s="13"/>
      <c r="R28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3" s="19" customFormat="1" ht="15.6" x14ac:dyDescent="0.3">
      <c r="A29" s="48"/>
      <c r="B29" s="50"/>
      <c r="C29" s="29" t="s">
        <v>37</v>
      </c>
      <c r="D29" s="15">
        <v>2840</v>
      </c>
      <c r="E29" s="15">
        <v>2</v>
      </c>
      <c r="F29" s="15">
        <v>2</v>
      </c>
      <c r="G29" s="15">
        <v>1</v>
      </c>
      <c r="H29" s="15" t="s">
        <v>8</v>
      </c>
      <c r="I29" s="42"/>
      <c r="J29" s="16">
        <f t="shared" ref="J29:K29" si="25">I29*1.1</f>
        <v>0</v>
      </c>
      <c r="K29" s="16">
        <f t="shared" si="25"/>
        <v>0</v>
      </c>
      <c r="L29" s="16">
        <f t="shared" si="1"/>
        <v>0</v>
      </c>
      <c r="M29" s="16">
        <f t="shared" si="2"/>
        <v>0</v>
      </c>
      <c r="N29" s="16">
        <f t="shared" si="3"/>
        <v>0</v>
      </c>
      <c r="O29" s="17">
        <f t="shared" si="4"/>
        <v>0</v>
      </c>
      <c r="P29" s="18"/>
      <c r="Q29" s="13"/>
      <c r="R29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3" s="19" customFormat="1" ht="15.6" x14ac:dyDescent="0.3">
      <c r="A30" s="48"/>
      <c r="B30" s="50"/>
      <c r="C30" s="29" t="s">
        <v>38</v>
      </c>
      <c r="D30" s="15">
        <v>1</v>
      </c>
      <c r="E30" s="15">
        <v>25</v>
      </c>
      <c r="F30" s="15">
        <v>25</v>
      </c>
      <c r="G30" s="15">
        <v>24</v>
      </c>
      <c r="H30" s="15" t="s">
        <v>16</v>
      </c>
      <c r="I30" s="42"/>
      <c r="J30" s="16">
        <f t="shared" ref="J30:K30" si="26">I30*1.1</f>
        <v>0</v>
      </c>
      <c r="K30" s="16">
        <f t="shared" si="26"/>
        <v>0</v>
      </c>
      <c r="L30" s="16">
        <f t="shared" si="1"/>
        <v>0</v>
      </c>
      <c r="M30" s="16">
        <f t="shared" si="2"/>
        <v>0</v>
      </c>
      <c r="N30" s="16">
        <f t="shared" si="3"/>
        <v>0</v>
      </c>
      <c r="O30" s="17">
        <f t="shared" si="4"/>
        <v>0</v>
      </c>
      <c r="P30" s="18"/>
      <c r="Q30" s="13"/>
      <c r="R30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3" s="19" customFormat="1" ht="15.6" x14ac:dyDescent="0.3">
      <c r="A31" s="48"/>
      <c r="B31" s="51"/>
      <c r="C31" s="29" t="s">
        <v>39</v>
      </c>
      <c r="D31" s="29">
        <v>3000</v>
      </c>
      <c r="E31" s="15">
        <v>2</v>
      </c>
      <c r="F31" s="15">
        <v>2</v>
      </c>
      <c r="G31" s="15">
        <v>1</v>
      </c>
      <c r="H31" s="15" t="s">
        <v>8</v>
      </c>
      <c r="I31" s="42"/>
      <c r="J31" s="16">
        <f t="shared" ref="J31:K31" si="27">I31*1.1</f>
        <v>0</v>
      </c>
      <c r="K31" s="16">
        <f t="shared" si="27"/>
        <v>0</v>
      </c>
      <c r="L31" s="16">
        <f t="shared" si="1"/>
        <v>0</v>
      </c>
      <c r="M31" s="16">
        <f t="shared" si="2"/>
        <v>0</v>
      </c>
      <c r="N31" s="16">
        <f t="shared" si="3"/>
        <v>0</v>
      </c>
      <c r="O31" s="17">
        <f t="shared" si="4"/>
        <v>0</v>
      </c>
      <c r="P31" s="18"/>
      <c r="Q31" s="13"/>
      <c r="R31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3" s="19" customFormat="1" ht="16.2" customHeight="1" thickBot="1" x14ac:dyDescent="0.35">
      <c r="A32" s="22"/>
      <c r="B32" s="22"/>
      <c r="C32" s="22"/>
      <c r="D32" s="22"/>
      <c r="E32" s="22"/>
      <c r="F32" s="22"/>
      <c r="G32" s="22"/>
      <c r="H32" s="52" t="s">
        <v>22</v>
      </c>
      <c r="I32" s="53"/>
      <c r="J32" s="53"/>
      <c r="K32" s="53"/>
      <c r="L32" s="53"/>
      <c r="M32" s="53"/>
      <c r="N32" s="54"/>
      <c r="O32" s="34">
        <f>SUM(O7:O31)</f>
        <v>0</v>
      </c>
      <c r="P32" s="11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15" ht="15" thickBot="1" x14ac:dyDescent="0.35">
      <c r="A33" s="22"/>
      <c r="B33" s="22"/>
      <c r="C33" s="22"/>
      <c r="D33" s="22"/>
      <c r="E33" s="22"/>
      <c r="F33" s="22"/>
      <c r="G33" s="22"/>
      <c r="H33" s="55" t="s">
        <v>50</v>
      </c>
      <c r="I33" s="56"/>
      <c r="J33" s="56"/>
      <c r="K33" s="56"/>
      <c r="L33" s="56"/>
      <c r="M33" s="56"/>
      <c r="N33" s="57"/>
      <c r="O33" s="35">
        <f>O32*1.15</f>
        <v>0</v>
      </c>
    </row>
    <row r="34" spans="1:15" ht="15.6" x14ac:dyDescent="0.3">
      <c r="A34" s="23" t="s">
        <v>23</v>
      </c>
      <c r="B34" s="23"/>
      <c r="C34" s="23"/>
      <c r="D34" s="23"/>
      <c r="E34" s="23"/>
      <c r="F34" s="23"/>
      <c r="G34" s="23"/>
      <c r="H34" s="23"/>
      <c r="I34" s="24"/>
      <c r="J34" s="24"/>
      <c r="K34" s="24"/>
      <c r="L34"/>
      <c r="M34"/>
      <c r="N34"/>
    </row>
    <row r="35" spans="1:15" ht="15.6" x14ac:dyDescent="0.3">
      <c r="A35" s="23" t="s">
        <v>40</v>
      </c>
      <c r="B35" s="23"/>
      <c r="C35" s="23"/>
      <c r="D35" s="23"/>
      <c r="E35" s="23"/>
      <c r="F35" s="23"/>
      <c r="G35" s="23"/>
      <c r="H35" s="23"/>
      <c r="I35" s="24"/>
      <c r="J35" s="24"/>
      <c r="K35" s="24"/>
      <c r="L35"/>
      <c r="M35"/>
      <c r="N35"/>
    </row>
    <row r="37" spans="1:15" ht="15.6" x14ac:dyDescent="0.3">
      <c r="A37" s="23" t="s">
        <v>51</v>
      </c>
    </row>
    <row r="38" spans="1:15" x14ac:dyDescent="0.3">
      <c r="A38" s="61" t="s">
        <v>52</v>
      </c>
      <c r="B38" s="61"/>
      <c r="C38" s="62"/>
      <c r="D38" s="62"/>
      <c r="E38" s="63"/>
      <c r="F38" s="63"/>
      <c r="G38" s="63"/>
      <c r="H38" s="62"/>
    </row>
  </sheetData>
  <mergeCells count="7">
    <mergeCell ref="H33:N33"/>
    <mergeCell ref="C4:O4"/>
    <mergeCell ref="A1:O1"/>
    <mergeCell ref="A2:L2"/>
    <mergeCell ref="A7:A31"/>
    <mergeCell ref="B7:B31"/>
    <mergeCell ref="H32:N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Transnet TNPA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Monono Mogoye        Transnet Engineering    KDS</dc:creator>
  <cp:lastModifiedBy>Banele Moshabane     Transnet Engineering   KPK</cp:lastModifiedBy>
  <dcterms:created xsi:type="dcterms:W3CDTF">2023-05-10T12:54:21Z</dcterms:created>
  <dcterms:modified xsi:type="dcterms:W3CDTF">2023-09-12T13:41:53Z</dcterms:modified>
</cp:coreProperties>
</file>