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yandiswac\OneDrive - SITA\Supply Chain Management\REQUESTS 2021-2023\INC25893360 - RFB 2829-2023 2774 republication\PUBLICATION\"/>
    </mc:Choice>
  </mc:AlternateContent>
  <xr:revisionPtr revIDLastSave="0" documentId="13_ncr:1_{7A680056-3658-4D48-8520-3FC332C647C8}" xr6:coauthVersionLast="36" xr6:coauthVersionMax="47" xr10:uidLastSave="{00000000-0000-0000-0000-000000000000}"/>
  <bookViews>
    <workbookView xWindow="0" yWindow="504" windowWidth="35844" windowHeight="21600" xr2:uid="{00000000-000D-0000-FFFF-FFFF00000000}"/>
  </bookViews>
  <sheets>
    <sheet name="PRICING SCHEDULE" sheetId="6" r:id="rId1"/>
    <sheet name="Sheet1" sheetId="7" r:id="rId2"/>
  </sheets>
  <definedNames>
    <definedName name="_Hlk139537963" localSheetId="0">'PRICING SCHEDULE'!$B$4</definedName>
    <definedName name="_xlnm.Print_Area" localSheetId="0">'PRICING SCHEDULE'!$A:$R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6" l="1"/>
  <c r="H24" i="6"/>
  <c r="O24" i="6" s="1"/>
  <c r="P24" i="6" s="1"/>
  <c r="H25" i="6"/>
  <c r="O25" i="6" s="1"/>
  <c r="P25" i="6" s="1"/>
  <c r="H26" i="6"/>
  <c r="O26" i="6" s="1"/>
  <c r="P26" i="6" s="1"/>
  <c r="H27" i="6"/>
  <c r="O27" i="6" s="1"/>
  <c r="P27" i="6" s="1"/>
  <c r="H28" i="6"/>
  <c r="O28" i="6" s="1"/>
  <c r="P28" i="6" s="1"/>
  <c r="H29" i="6"/>
  <c r="O29" i="6" s="1"/>
  <c r="P29" i="6" s="1"/>
  <c r="H30" i="6"/>
  <c r="O30" i="6" s="1"/>
  <c r="P30" i="6" s="1"/>
  <c r="H31" i="6"/>
  <c r="H32" i="6"/>
  <c r="O32" i="6" s="1"/>
  <c r="P32" i="6" s="1"/>
  <c r="H33" i="6"/>
  <c r="O33" i="6" s="1"/>
  <c r="P33" i="6" s="1"/>
  <c r="H34" i="6"/>
  <c r="O34" i="6" s="1"/>
  <c r="P34" i="6" s="1"/>
  <c r="H35" i="6"/>
  <c r="O35" i="6" s="1"/>
  <c r="P35" i="6" s="1"/>
  <c r="H36" i="6"/>
  <c r="O36" i="6" s="1"/>
  <c r="P36" i="6" s="1"/>
  <c r="H37" i="6"/>
  <c r="O37" i="6" s="1"/>
  <c r="P37" i="6" s="1"/>
  <c r="H38" i="6"/>
  <c r="O38" i="6" s="1"/>
  <c r="P38" i="6" s="1"/>
  <c r="H39" i="6"/>
  <c r="H40" i="6"/>
  <c r="O40" i="6" s="1"/>
  <c r="P40" i="6" s="1"/>
  <c r="H41" i="6"/>
  <c r="O41" i="6" s="1"/>
  <c r="P41" i="6" s="1"/>
  <c r="H42" i="6"/>
  <c r="O42" i="6" s="1"/>
  <c r="P42" i="6" s="1"/>
  <c r="H43" i="6"/>
  <c r="O43" i="6" s="1"/>
  <c r="P43" i="6" s="1"/>
  <c r="H44" i="6"/>
  <c r="H45" i="6"/>
  <c r="H46" i="6"/>
  <c r="O46" i="6" s="1"/>
  <c r="P46" i="6" s="1"/>
  <c r="H47" i="6"/>
  <c r="O47" i="6" s="1"/>
  <c r="P47" i="6" s="1"/>
  <c r="H48" i="6"/>
  <c r="O48" i="6" s="1"/>
  <c r="P48" i="6" s="1"/>
  <c r="H49" i="6"/>
  <c r="H50" i="6"/>
  <c r="O50" i="6" s="1"/>
  <c r="P50" i="6" s="1"/>
  <c r="H51" i="6"/>
  <c r="O51" i="6" s="1"/>
  <c r="P51" i="6" s="1"/>
  <c r="H52" i="6"/>
  <c r="O52" i="6" s="1"/>
  <c r="P52" i="6" s="1"/>
  <c r="H53" i="6"/>
  <c r="O53" i="6" s="1"/>
  <c r="P53" i="6" s="1"/>
  <c r="H54" i="6"/>
  <c r="H55" i="6"/>
  <c r="H56" i="6"/>
  <c r="O56" i="6" s="1"/>
  <c r="P56" i="6" s="1"/>
  <c r="H57" i="6"/>
  <c r="O57" i="6" s="1"/>
  <c r="P57" i="6" s="1"/>
  <c r="H58" i="6"/>
  <c r="O58" i="6" s="1"/>
  <c r="P58" i="6" s="1"/>
  <c r="H59" i="6"/>
  <c r="H60" i="6"/>
  <c r="O60" i="6" s="1"/>
  <c r="P60" i="6" s="1"/>
  <c r="H61" i="6"/>
  <c r="O61" i="6" s="1"/>
  <c r="P61" i="6" s="1"/>
  <c r="H62" i="6"/>
  <c r="O62" i="6" s="1"/>
  <c r="P62" i="6" s="1"/>
  <c r="H63" i="6"/>
  <c r="O63" i="6" s="1"/>
  <c r="P63" i="6" s="1"/>
  <c r="H64" i="6"/>
  <c r="H65" i="6"/>
  <c r="O65" i="6" s="1"/>
  <c r="P65" i="6" s="1"/>
  <c r="H66" i="6"/>
  <c r="H67" i="6"/>
  <c r="H68" i="6"/>
  <c r="O68" i="6" s="1"/>
  <c r="P68" i="6" s="1"/>
  <c r="H69" i="6"/>
  <c r="H70" i="6"/>
  <c r="O70" i="6" s="1"/>
  <c r="P70" i="6" s="1"/>
  <c r="H71" i="6"/>
  <c r="O71" i="6" s="1"/>
  <c r="P71" i="6" s="1"/>
  <c r="H72" i="6"/>
  <c r="O72" i="6" s="1"/>
  <c r="P72" i="6" s="1"/>
  <c r="H22" i="6"/>
  <c r="H73" i="6" l="1"/>
  <c r="H74" i="6" s="1"/>
  <c r="H75" i="6" s="1"/>
  <c r="O22" i="6"/>
  <c r="P22" i="6" s="1"/>
  <c r="N31" i="6"/>
  <c r="N39" i="6"/>
  <c r="N44" i="6"/>
  <c r="N45" i="6"/>
  <c r="N49" i="6"/>
  <c r="N54" i="6"/>
  <c r="O54" i="6" s="1"/>
  <c r="P54" i="6" s="1"/>
  <c r="N55" i="6"/>
  <c r="O55" i="6" s="1"/>
  <c r="P55" i="6" s="1"/>
  <c r="N59" i="6"/>
  <c r="N64" i="6"/>
  <c r="N66" i="6"/>
  <c r="N23" i="6"/>
  <c r="K31" i="6"/>
  <c r="O31" i="6" s="1"/>
  <c r="P31" i="6" s="1"/>
  <c r="K39" i="6"/>
  <c r="K44" i="6"/>
  <c r="K45" i="6"/>
  <c r="K49" i="6"/>
  <c r="K54" i="6"/>
  <c r="K55" i="6"/>
  <c r="K59" i="6"/>
  <c r="K64" i="6"/>
  <c r="K66" i="6"/>
  <c r="K67" i="6"/>
  <c r="K69" i="6"/>
  <c r="K23" i="6"/>
  <c r="N67" i="6"/>
  <c r="O44" i="6" l="1"/>
  <c r="P44" i="6" s="1"/>
  <c r="O39" i="6"/>
  <c r="P39" i="6" s="1"/>
  <c r="O67" i="6"/>
  <c r="P67" i="6" s="1"/>
  <c r="O64" i="6"/>
  <c r="P64" i="6" s="1"/>
  <c r="O66" i="6"/>
  <c r="P66" i="6" s="1"/>
  <c r="O59" i="6"/>
  <c r="P59" i="6" s="1"/>
  <c r="O49" i="6"/>
  <c r="P49" i="6" s="1"/>
  <c r="O45" i="6"/>
  <c r="P45" i="6" s="1"/>
  <c r="K73" i="6"/>
  <c r="O23" i="6"/>
  <c r="N69" i="6"/>
  <c r="O69" i="6" s="1"/>
  <c r="P69" i="6" s="1"/>
  <c r="P23" i="6" l="1"/>
  <c r="P73" i="6" s="1"/>
  <c r="N73" i="6"/>
  <c r="O73" i="6"/>
  <c r="O74" i="6" s="1"/>
  <c r="O75" i="6" s="1"/>
  <c r="N74" i="6"/>
  <c r="N75" i="6" s="1"/>
  <c r="K74" i="6"/>
  <c r="K75" i="6" s="1"/>
</calcChain>
</file>

<file path=xl/sharedStrings.xml><?xml version="1.0" encoding="utf-8"?>
<sst xmlns="http://schemas.openxmlformats.org/spreadsheetml/2006/main" count="474" uniqueCount="202">
  <si>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</si>
  <si>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</si>
  <si>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</si>
  <si>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</si>
  <si>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</si>
  <si>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</si>
  <si>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</si>
  <si>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</si>
  <si>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</si>
  <si>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</si>
  <si>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</si>
  <si>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</si>
  <si>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</si>
  <si>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</si>
  <si>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</si>
  <si>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</si>
  <si>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</si>
  <si>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</si>
  <si>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</si>
  <si>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</si>
  <si>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</si>
  <si>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3.1</t>
  </si>
  <si>
    <t>3.2</t>
  </si>
  <si>
    <t>3.3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</si>
  <si>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</si>
  <si>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</si>
  <si>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</si>
  <si>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</si>
  <si>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</si>
  <si>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</si>
  <si>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</si>
  <si>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</si>
  <si>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</si>
  <si>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</si>
  <si>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</si>
  <si>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</si>
  <si>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</si>
  <si>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</si>
  <si>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</si>
  <si>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</si>
  <si>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</si>
  <si>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</si>
  <si>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</si>
  <si>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</si>
  <si>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BRAND / MODEL (if applicable)</t>
  </si>
  <si>
    <t>2.4</t>
  </si>
  <si>
    <t>2.5</t>
  </si>
  <si>
    <t>3.4</t>
  </si>
  <si>
    <t>3.5</t>
  </si>
  <si>
    <t>3.6</t>
  </si>
  <si>
    <t>Line Number</t>
  </si>
  <si>
    <t>Part Number</t>
  </si>
  <si>
    <t>Description</t>
  </si>
  <si>
    <t>Service Duration</t>
  </si>
  <si>
    <t>Quantity</t>
  </si>
  <si>
    <t>1.0</t>
  </si>
  <si>
    <t>---</t>
  </si>
  <si>
    <t xml:space="preserve"> </t>
  </si>
  <si>
    <t>2.6</t>
  </si>
  <si>
    <t>Network Plug-n-Play Connect for zero-touch device deployment</t>
  </si>
  <si>
    <t>NETWORK-PNP-LIC</t>
  </si>
  <si>
    <t>2.0</t>
  </si>
  <si>
    <t>Catalyst 9200L 48-port PoE+, 4 x 10G, Network Essentials</t>
  </si>
  <si>
    <t>SOLN SUPP 8X5XNBD Catalyst 9200L 48-port PoE+, 4 x 10G, Ne</t>
  </si>
  <si>
    <t>C9200L Network Essentials, 48-port license</t>
  </si>
  <si>
    <t>India AC Type A Power Cable</t>
  </si>
  <si>
    <t>Catalyst 9200 Blank Stack Module</t>
  </si>
  <si>
    <t>C9200L Cisco DNA Essentials, 48-port Term license</t>
  </si>
  <si>
    <t>C9200L Cisco DNA Essentials, 48-port, 3 Year Term license</t>
  </si>
  <si>
    <t>SOLN SUPP SW SUBC9200L Cisco DNA Ess</t>
  </si>
  <si>
    <t>802.11 AP Low Profile Mounting Bracket (Default)</t>
  </si>
  <si>
    <t>Ceiling Grid Clip for APs &amp; Cellular Gateways-Recessed</t>
  </si>
  <si>
    <t>Wireless Cisco DNA On-Prem Essential, Term Lic</t>
  </si>
  <si>
    <t>Wireless Cisco DNA On-Prem Essential, 3Y Term Lic</t>
  </si>
  <si>
    <t>SOLN SUPP SW SUBAironet CISCO DNA Es</t>
  </si>
  <si>
    <t>Prime AP Term Licenses</t>
  </si>
  <si>
    <t>PI Dev Lic for Lifecycle &amp; Assurance Term 3Y</t>
  </si>
  <si>
    <t>Wireless Cisco DNA On-Prem Essential, Term, Tracker Lic</t>
  </si>
  <si>
    <t>Wireless Cisco DNA On-Prem Essential, 3Y Term, Tracker Lic</t>
  </si>
  <si>
    <t>AIR CISCO DNA Perpetual Network Stack</t>
  </si>
  <si>
    <t>Minimum Quantity = 10</t>
  </si>
  <si>
    <t>CAB-TA-IN</t>
  </si>
  <si>
    <t>3.0</t>
  </si>
  <si>
    <t>4.0</t>
  </si>
  <si>
    <t>4.1</t>
  </si>
  <si>
    <t>4.2</t>
  </si>
  <si>
    <t>4.3</t>
  </si>
  <si>
    <t>4.4</t>
  </si>
  <si>
    <t>4.5</t>
  </si>
  <si>
    <t>4.6</t>
  </si>
  <si>
    <t>Supply and delivery of LAN Infrastructure equipment for various Departments of Health facilities, Cape Town</t>
  </si>
  <si>
    <t>Cisco Catalyst 9800-40 Wireless Controller</t>
  </si>
  <si>
    <t>SOLN SUPP 8X5XNBD Cisco Catalyst 9800-40 Wireless Controll</t>
  </si>
  <si>
    <t>Cisco Catalyst 9800 Series Wireless Controller DTLS License</t>
  </si>
  <si>
    <t>Cisco 9800 Wireless Controller PS Blank</t>
  </si>
  <si>
    <t>Cisco Catalyst 9800-40 750W AC Power Supply</t>
  </si>
  <si>
    <t>AC Power Cord (India)</t>
  </si>
  <si>
    <t>C9800-40-K9</t>
  </si>
  <si>
    <t>CON-SSSNT-C98004KA</t>
  </si>
  <si>
    <t>LIC-C9800-DTLS-K9</t>
  </si>
  <si>
    <t>SC980040K9-173</t>
  </si>
  <si>
    <t>C9800-PWR-BLANK</t>
  </si>
  <si>
    <t>C9800-AC-750W-R</t>
  </si>
  <si>
    <t>CAB-IND</t>
  </si>
  <si>
    <t>1.0.1</t>
  </si>
  <si>
    <t>Cisco Catalyst 9800-L Wireless Controller_Fiber Uplink</t>
  </si>
  <si>
    <t>SOLN SUPP 8X5XNBD Cisco Catalyst 9800-L Wireless Controlle</t>
  </si>
  <si>
    <t>Cisco Catalyst 9800-L Wireless Controller</t>
  </si>
  <si>
    <t>C9800 Wireless Controller Rack Mount Tray</t>
  </si>
  <si>
    <t>Cisco Catalyst 9800 L Wireless Controller Power Supply</t>
  </si>
  <si>
    <t>AC Power Cord, Type C5,  South Africa</t>
  </si>
  <si>
    <t>C9800-L-F-K9</t>
  </si>
  <si>
    <t>CON-SSSNT-C9800LFL</t>
  </si>
  <si>
    <t>SC9800LK9-173</t>
  </si>
  <si>
    <t>C9800L-RMNT</t>
  </si>
  <si>
    <t>C9800-AC-110W</t>
  </si>
  <si>
    <t>CAB-AC-C5-SAF</t>
  </si>
  <si>
    <t>2.0.1</t>
  </si>
  <si>
    <t>1KW AC Config 5 Power Supply - Secondary Power Supply</t>
  </si>
  <si>
    <t>C9200L-48P-4X-E</t>
  </si>
  <si>
    <t>CON-SSSNT-C9200L4X</t>
  </si>
  <si>
    <t>C9200L-NW-E-48</t>
  </si>
  <si>
    <t>C9200-STACK-BLANK</t>
  </si>
  <si>
    <t>C9200L-DNA-E-48</t>
  </si>
  <si>
    <t>C9200L-DNA-E-48-3Y</t>
  </si>
  <si>
    <t>CON-SSTCM-C92LE48</t>
  </si>
  <si>
    <t>PWR-C5-1KWAC/2</t>
  </si>
  <si>
    <t>3.0.1</t>
  </si>
  <si>
    <t>3.4.0.1</t>
  </si>
  <si>
    <t>3.4.0.2</t>
  </si>
  <si>
    <t>Catalyst 9200L 24-port PoE+, 4 x 10G, Network Essentials</t>
  </si>
  <si>
    <t>SOLN SUPP 8X5XNBD Catalyst 9200L 24-port PoE+, 4 x 10G, Ne</t>
  </si>
  <si>
    <t>C9200L Network Essentials, 24-port license</t>
  </si>
  <si>
    <t>C9200L Cisco DNA Essentials, 24-port Term license</t>
  </si>
  <si>
    <t>C9200L Cisco DNA Essentials, 24-port, 3 Year Term license</t>
  </si>
  <si>
    <t>600W AC Config 5 Power Supply - Secondary Power Supply</t>
  </si>
  <si>
    <t>C9200L-24P-4X-E</t>
  </si>
  <si>
    <t>CON-SSSNT-C920024X</t>
  </si>
  <si>
    <t>C9200L-NW-E-24</t>
  </si>
  <si>
    <t>C9200L-DNA-E-24</t>
  </si>
  <si>
    <t>C9200L-DNA-E-24-3Y</t>
  </si>
  <si>
    <t>CON-SSTCM-C92LE24</t>
  </si>
  <si>
    <t>PWR-C5-600WAC/2</t>
  </si>
  <si>
    <t>4.0.1</t>
  </si>
  <si>
    <t>4.4.0.1</t>
  </si>
  <si>
    <t>4.4.0.2</t>
  </si>
  <si>
    <t>Catalyst Wireless 9162I AP (W6E, tri-band 2x2) w/Reg ROW</t>
  </si>
  <si>
    <t>SOLN SUPP 8X5XNBD CAT WLS 9162I AP W6E tri-band 2x2 ROW</t>
  </si>
  <si>
    <t>Capwap software for Catalyst 9162I</t>
  </si>
  <si>
    <t>Wireless Cisco DNA  On-Prem Essential, 9162 Tracking</t>
  </si>
  <si>
    <t>C9162I Cisco DNA On-Prem Advantage,5Y Term,Trk Lic</t>
  </si>
  <si>
    <t>CW9162I-ROW</t>
  </si>
  <si>
    <t>CON-SSSNT-CW9162RW</t>
  </si>
  <si>
    <t>SW9162-CAPWAP-K9</t>
  </si>
  <si>
    <t>AIR-AP-T-RAIL-R</t>
  </si>
  <si>
    <t>AIR-AP-BRACKET-1</t>
  </si>
  <si>
    <t>CDNA-E-C9162</t>
  </si>
  <si>
    <t>DNA-E-3Y-C9162</t>
  </si>
  <si>
    <t>AIR-DNA-E</t>
  </si>
  <si>
    <t>AIR-DNA-E-3Y</t>
  </si>
  <si>
    <t>CON-SSTCM-AIRDNAE</t>
  </si>
  <si>
    <t>PI-LFAS-AP-T</t>
  </si>
  <si>
    <t>PI-LFAS-AP-T-3Y</t>
  </si>
  <si>
    <t>AIR-DNA-E-T</t>
  </si>
  <si>
    <t>AIR-DNA-E-T-3Y</t>
  </si>
  <si>
    <t>AIR-DNA-NWSTACK-E</t>
  </si>
  <si>
    <t>CW9162I-MULTI</t>
  </si>
  <si>
    <t>5.0</t>
  </si>
  <si>
    <t>5.0.1</t>
  </si>
  <si>
    <t>5.1</t>
  </si>
  <si>
    <t>5.2</t>
  </si>
  <si>
    <t>5.3</t>
  </si>
  <si>
    <t>5.4</t>
  </si>
  <si>
    <t>5.4.0.1</t>
  </si>
  <si>
    <t>5.5</t>
  </si>
  <si>
    <t>5.5.0.1</t>
  </si>
  <si>
    <t>5.5.0.2</t>
  </si>
  <si>
    <t>5.6</t>
  </si>
  <si>
    <t>5.6.0.1</t>
  </si>
  <si>
    <t>5.7</t>
  </si>
  <si>
    <t>5.7.0.1</t>
  </si>
  <si>
    <t>5.8</t>
  </si>
  <si>
    <t>5.9</t>
  </si>
  <si>
    <t>5.10</t>
  </si>
  <si>
    <t>N/A</t>
  </si>
  <si>
    <t>Lead Time</t>
  </si>
  <si>
    <t>SUPPLY AND DELIVERY OF LAN INFRASTRUCTURE EQUIPMENT FOR VARIOUS DEPARTMENTS OF HEALTH FACILITIES IN CAPE TOWN, WITH CISCO SUPPORT FOR A PERIOD OF THREE (3) YEARS</t>
  </si>
  <si>
    <t>Qty</t>
  </si>
  <si>
    <t>Line Price Y2</t>
  </si>
  <si>
    <t>Line Price Y3</t>
  </si>
  <si>
    <t>YEAR 1</t>
  </si>
  <si>
    <t>YEAR 2</t>
  </si>
  <si>
    <t>YEAR 3</t>
  </si>
  <si>
    <t>TOTAL</t>
  </si>
  <si>
    <t>Line Price Term 
(Excl VAT)</t>
  </si>
  <si>
    <t>1. LAN Infrastructure</t>
  </si>
  <si>
    <t>Each</t>
  </si>
  <si>
    <t>Annually</t>
  </si>
  <si>
    <t>C9162I Cisco DNA On-Prem Advantage,3Y Term,Trk Lic</t>
  </si>
  <si>
    <t>RFB 2829-2023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</si>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</sst>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.0"/>
    <numFmt numFmtId="166" formatCode="&quot;R&quot;#,##0.00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indexed="8"/>
      <name val="Helvetica"/>
      <family val="2"/>
    </font>
    <font>
      <b/>
      <sz val="9"/>
      <color indexed="8"/>
      <name val="Helvetica"/>
      <family val="2"/>
    </font>
    <font>
      <sz val="11"/>
      <color theme="1"/>
      <name val="Calibri Light"/>
      <family val="2"/>
      <scheme val="major"/>
    </font>
    <font>
      <sz val="9"/>
      <color rgb="FF000000"/>
      <name val="Helvetica"/>
      <family val="2"/>
    </font>
    <font>
      <sz val="11"/>
      <name val="Calibri Light"/>
      <family val="2"/>
      <scheme val="major"/>
    </font>
    <font>
      <sz val="14"/>
      <name val="Calibri Light"/>
      <family val="2"/>
    </font>
    <font>
      <b/>
      <sz val="14"/>
      <color rgb="FF002060"/>
      <name val="Calibri Light"/>
      <family val="2"/>
    </font>
    <font>
      <b/>
      <sz val="14"/>
      <name val="Calibri Light"/>
      <family val="2"/>
    </font>
    <font>
      <sz val="14"/>
      <color theme="1"/>
      <name val="Calibri Light"/>
      <family val="2"/>
    </font>
    <font>
      <b/>
      <sz val="14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8"/>
      </bottom>
      <diagonal/>
    </border>
    <border>
      <left/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 style="thin">
        <color theme="8"/>
      </bottom>
      <diagonal/>
    </border>
    <border>
      <left/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/>
      <right style="medium">
        <color theme="8"/>
      </right>
      <top style="thin">
        <color theme="8"/>
      </top>
      <bottom style="thin">
        <color indexed="64"/>
      </bottom>
      <diagonal/>
    </border>
    <border>
      <left style="medium">
        <color theme="8"/>
      </left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5" fillId="0" borderId="0"/>
    <xf numFmtId="0" fontId="3" fillId="0" borderId="0"/>
  </cellStyleXfs>
  <cellXfs count="146">
    <xf numFmtId="0" fontId="0" fillId="0" borderId="0" xfId="0"/>
    <xf numFmtId="0" fontId="10" fillId="2" borderId="0" xfId="0" applyFont="1" applyFill="1"/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5" fillId="3" borderId="0" xfId="0" applyFont="1" applyFill="1"/>
    <xf numFmtId="0" fontId="10" fillId="2" borderId="0" xfId="0" applyFont="1" applyFill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right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44" fontId="6" fillId="5" borderId="3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44" fontId="5" fillId="3" borderId="0" xfId="0" applyNumberFormat="1" applyFont="1" applyFill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center" vertical="top" wrapText="1"/>
    </xf>
    <xf numFmtId="164" fontId="8" fillId="5" borderId="4" xfId="0" applyNumberFormat="1" applyFont="1" applyFill="1" applyBorder="1" applyAlignment="1">
      <alignment horizontal="left" vertical="top" wrapText="1"/>
    </xf>
    <xf numFmtId="164" fontId="8" fillId="5" borderId="5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 wrapText="1"/>
    </xf>
    <xf numFmtId="0" fontId="10" fillId="0" borderId="0" xfId="0" applyFont="1"/>
    <xf numFmtId="164" fontId="8" fillId="2" borderId="8" xfId="0" applyNumberFormat="1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5" borderId="7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164" fontId="5" fillId="6" borderId="1" xfId="0" applyNumberFormat="1" applyFont="1" applyFill="1" applyBorder="1" applyAlignment="1">
      <alignment vertical="top" wrapText="1"/>
    </xf>
    <xf numFmtId="9" fontId="5" fillId="6" borderId="1" xfId="1" applyFont="1" applyFill="1" applyBorder="1" applyAlignment="1">
      <alignment horizontal="right" vertical="top" wrapText="1"/>
    </xf>
    <xf numFmtId="0" fontId="8" fillId="6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16" fillId="6" borderId="12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4" fillId="3" borderId="1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3" borderId="19" xfId="0" applyFont="1" applyFill="1" applyBorder="1" applyAlignment="1">
      <alignment vertical="top"/>
    </xf>
    <xf numFmtId="164" fontId="8" fillId="4" borderId="2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 vertical="top" wrapText="1"/>
    </xf>
    <xf numFmtId="0" fontId="20" fillId="0" borderId="28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 indent="1"/>
    </xf>
    <xf numFmtId="1" fontId="20" fillId="0" borderId="28" xfId="0" applyNumberFormat="1" applyFont="1" applyBorder="1" applyAlignment="1">
      <alignment horizontal="center" vertical="center" wrapText="1"/>
    </xf>
    <xf numFmtId="165" fontId="21" fillId="0" borderId="28" xfId="0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1" fontId="23" fillId="0" borderId="28" xfId="0" applyNumberFormat="1" applyFont="1" applyBorder="1" applyAlignment="1">
      <alignment horizontal="center" vertical="center" wrapText="1"/>
    </xf>
    <xf numFmtId="9" fontId="9" fillId="6" borderId="1" xfId="1" applyFont="1" applyFill="1" applyBorder="1" applyAlignment="1">
      <alignment horizontal="right" vertical="top" wrapText="1"/>
    </xf>
    <xf numFmtId="0" fontId="16" fillId="0" borderId="0" xfId="0" applyFont="1" applyAlignment="1">
      <alignment vertical="top"/>
    </xf>
    <xf numFmtId="0" fontId="27" fillId="3" borderId="0" xfId="0" applyFont="1" applyFill="1" applyAlignment="1">
      <alignment horizontal="center" vertical="top" wrapText="1"/>
    </xf>
    <xf numFmtId="0" fontId="27" fillId="3" borderId="0" xfId="0" applyFont="1" applyFill="1" applyAlignment="1">
      <alignment horizontal="center" vertical="top"/>
    </xf>
    <xf numFmtId="0" fontId="27" fillId="3" borderId="0" xfId="0" applyFont="1" applyFill="1" applyAlignment="1">
      <alignment vertical="top"/>
    </xf>
    <xf numFmtId="0" fontId="28" fillId="3" borderId="0" xfId="0" applyFont="1" applyFill="1"/>
    <xf numFmtId="0" fontId="28" fillId="0" borderId="0" xfId="0" applyFont="1"/>
    <xf numFmtId="0" fontId="27" fillId="3" borderId="0" xfId="0" applyFont="1" applyFill="1" applyAlignment="1">
      <alignment vertical="top" wrapText="1"/>
    </xf>
    <xf numFmtId="0" fontId="27" fillId="3" borderId="0" xfId="0" applyFont="1" applyFill="1" applyAlignment="1">
      <alignment horizontal="center"/>
    </xf>
    <xf numFmtId="0" fontId="27" fillId="3" borderId="0" xfId="0" applyFont="1" applyFill="1"/>
    <xf numFmtId="0" fontId="25" fillId="5" borderId="28" xfId="0" applyFont="1" applyFill="1" applyBorder="1" applyAlignment="1">
      <alignment horizontal="right" vertical="top"/>
    </xf>
    <xf numFmtId="0" fontId="25" fillId="5" borderId="28" xfId="0" applyFont="1" applyFill="1" applyBorder="1" applyAlignment="1">
      <alignment horizontal="right" vertical="top" wrapText="1"/>
    </xf>
    <xf numFmtId="164" fontId="8" fillId="5" borderId="7" xfId="0" applyNumberFormat="1" applyFont="1" applyFill="1" applyBorder="1" applyAlignment="1">
      <alignment horizontal="left" vertical="top" wrapText="1"/>
    </xf>
    <xf numFmtId="164" fontId="8" fillId="5" borderId="27" xfId="0" applyNumberFormat="1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13" xfId="0" applyNumberFormat="1" applyFont="1" applyFill="1" applyBorder="1" applyAlignment="1">
      <alignment horizontal="center" vertical="top" wrapText="1"/>
    </xf>
    <xf numFmtId="0" fontId="3" fillId="0" borderId="6" xfId="0" quotePrefix="1" applyFont="1" applyBorder="1" applyAlignment="1">
      <alignment horizontal="left" vertical="top" wrapText="1"/>
    </xf>
    <xf numFmtId="9" fontId="3" fillId="6" borderId="1" xfId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22" fillId="0" borderId="6" xfId="0" quotePrefix="1" applyFont="1" applyBorder="1" applyAlignment="1">
      <alignment horizontal="left" vertical="top" wrapText="1"/>
    </xf>
    <xf numFmtId="0" fontId="30" fillId="0" borderId="6" xfId="0" quotePrefix="1" applyFont="1" applyBorder="1" applyAlignment="1">
      <alignment horizontal="left" vertical="top" wrapText="1"/>
    </xf>
    <xf numFmtId="0" fontId="19" fillId="0" borderId="2" xfId="0" quotePrefix="1" applyFont="1" applyBorder="1" applyAlignment="1">
      <alignment horizontal="left" vertical="top" wrapText="1"/>
    </xf>
    <xf numFmtId="0" fontId="18" fillId="0" borderId="2" xfId="0" quotePrefix="1" applyFont="1" applyBorder="1" applyAlignment="1">
      <alignment horizontal="left" vertical="top" wrapText="1"/>
    </xf>
    <xf numFmtId="0" fontId="31" fillId="0" borderId="2" xfId="0" quotePrefix="1" applyFont="1" applyBorder="1" applyAlignment="1">
      <alignment horizontal="left" vertical="top" wrapText="1"/>
    </xf>
    <xf numFmtId="0" fontId="24" fillId="0" borderId="6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/>
    </xf>
    <xf numFmtId="0" fontId="9" fillId="0" borderId="1" xfId="0" quotePrefix="1" applyFont="1" applyBorder="1" applyAlignment="1">
      <alignment horizontal="center" vertical="top" wrapText="1"/>
    </xf>
    <xf numFmtId="9" fontId="0" fillId="5" borderId="2" xfId="0" applyNumberFormat="1" applyFill="1" applyBorder="1" applyAlignment="1">
      <alignment vertical="top"/>
    </xf>
    <xf numFmtId="9" fontId="2" fillId="6" borderId="1" xfId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29" fillId="0" borderId="28" xfId="0" applyFont="1" applyBorder="1" applyAlignment="1">
      <alignment horizontal="left" vertical="center"/>
    </xf>
    <xf numFmtId="0" fontId="26" fillId="0" borderId="28" xfId="0" applyFont="1" applyBorder="1" applyAlignment="1">
      <alignment horizontal="left" wrapText="1"/>
    </xf>
    <xf numFmtId="0" fontId="27" fillId="6" borderId="28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6" fontId="17" fillId="3" borderId="29" xfId="0" applyNumberFormat="1" applyFont="1" applyFill="1" applyBorder="1" applyAlignment="1">
      <alignment horizontal="center" vertical="center" wrapText="1"/>
    </xf>
    <xf numFmtId="166" fontId="17" fillId="3" borderId="1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/>
    <xf numFmtId="166" fontId="17" fillId="3" borderId="6" xfId="0" applyNumberFormat="1" applyFont="1" applyFill="1" applyBorder="1" applyAlignment="1">
      <alignment horizontal="center" vertical="center" wrapText="1"/>
    </xf>
    <xf numFmtId="166" fontId="17" fillId="3" borderId="2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9" fillId="0" borderId="25" xfId="0" quotePrefix="1" applyFont="1" applyBorder="1" applyAlignment="1">
      <alignment horizontal="left" vertical="top" wrapText="1"/>
    </xf>
    <xf numFmtId="0" fontId="19" fillId="0" borderId="27" xfId="0" quotePrefix="1" applyFont="1" applyBorder="1" applyAlignment="1">
      <alignment horizontal="left" vertical="top" wrapText="1"/>
    </xf>
    <xf numFmtId="0" fontId="19" fillId="0" borderId="26" xfId="0" quotePrefix="1" applyFont="1" applyBorder="1" applyAlignment="1">
      <alignment horizontal="left" vertical="top" wrapText="1"/>
    </xf>
    <xf numFmtId="0" fontId="6" fillId="0" borderId="25" xfId="0" quotePrefix="1" applyFont="1" applyBorder="1" applyAlignment="1">
      <alignment horizontal="left" vertical="top" wrapText="1"/>
    </xf>
    <xf numFmtId="0" fontId="6" fillId="0" borderId="26" xfId="0" quotePrefix="1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 vertical="top"/>
    </xf>
    <xf numFmtId="0" fontId="4" fillId="3" borderId="24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14" fontId="4" fillId="6" borderId="10" xfId="0" applyNumberFormat="1" applyFont="1" applyFill="1" applyBorder="1" applyAlignment="1">
      <alignment horizontal="left" vertical="center"/>
    </xf>
    <xf numFmtId="14" fontId="4" fillId="6" borderId="20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</cellXfs>
  <cellStyles count="4">
    <cellStyle name="Normal" xfId="0" builtinId="0"/>
    <cellStyle name="Normal 2" xfId="2" xr:uid="{00000000-0005-0000-0000-00002F000000}"/>
    <cellStyle name="Normal 2 2" xfId="3" xr:uid="{00000000-0005-0000-0000-00002F000000}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692473</xdr:colOff>
      <xdr:row>1</xdr:row>
      <xdr:rowOff>279387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3"/>
  <sheetViews>
    <sheetView showGridLines="0" tabSelected="1" zoomScale="89" zoomScaleNormal="89" workbookViewId="0">
      <selection activeCell="D17" sqref="D17"/>
    </sheetView>
  </sheetViews>
  <sheetFormatPr defaultColWidth="9.109375" defaultRowHeight="14.4" x14ac:dyDescent="0.3"/>
  <cols>
    <col min="1" max="1" width="13.44140625" style="47" customWidth="1"/>
    <col min="2" max="2" width="23" style="44" customWidth="1"/>
    <col min="3" max="3" width="64.33203125" style="47" customWidth="1"/>
    <col min="4" max="4" width="13.33203125" style="48" customWidth="1"/>
    <col min="5" max="5" width="9.6640625" style="48" customWidth="1"/>
    <col min="6" max="6" width="7.44140625" style="48" customWidth="1"/>
    <col min="7" max="15" width="19.44140625" style="44" customWidth="1"/>
    <col min="16" max="16" width="17.109375" style="44" customWidth="1"/>
    <col min="17" max="17" width="32.77734375" style="44" customWidth="1"/>
    <col min="18" max="18" width="36.77734375" style="44" customWidth="1"/>
    <col min="19" max="16384" width="9.109375" style="44"/>
  </cols>
  <sheetData>
    <row r="1" spans="1:23" s="37" customFormat="1" ht="31.2" x14ac:dyDescent="0.6">
      <c r="A1" s="6"/>
      <c r="B1" s="2" t="s">
        <v>27</v>
      </c>
      <c r="C1" s="6"/>
      <c r="D1" s="3"/>
      <c r="E1" s="3"/>
      <c r="F1" s="6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customFormat="1" ht="28.8" customHeight="1" x14ac:dyDescent="0.3">
      <c r="A2" s="41"/>
      <c r="B2" s="32" t="s">
        <v>43</v>
      </c>
      <c r="C2" s="41"/>
      <c r="D2" s="4"/>
      <c r="E2" s="4"/>
      <c r="F2" s="66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3" s="84" customFormat="1" ht="18" x14ac:dyDescent="0.35">
      <c r="A3" s="88" t="s">
        <v>10</v>
      </c>
      <c r="B3" s="110" t="s">
        <v>199</v>
      </c>
      <c r="C3" s="110"/>
      <c r="D3" s="80"/>
      <c r="E3" s="80"/>
      <c r="F3" s="81"/>
      <c r="G3" s="82"/>
      <c r="H3" s="82"/>
      <c r="I3" s="82"/>
      <c r="J3" s="82"/>
      <c r="K3" s="82"/>
      <c r="L3" s="82"/>
      <c r="M3" s="82"/>
      <c r="N3" s="82"/>
      <c r="O3" s="82"/>
      <c r="P3" s="83"/>
      <c r="Q3" s="83"/>
      <c r="R3" s="83"/>
      <c r="S3" s="83"/>
      <c r="T3" s="83"/>
      <c r="U3" s="83"/>
      <c r="V3" s="83"/>
      <c r="W3" s="83"/>
    </row>
    <row r="4" spans="1:23" s="84" customFormat="1" ht="55.8" customHeight="1" x14ac:dyDescent="0.35">
      <c r="A4" s="88" t="s">
        <v>11</v>
      </c>
      <c r="B4" s="111" t="s">
        <v>186</v>
      </c>
      <c r="C4" s="111"/>
      <c r="D4" s="80"/>
      <c r="E4" s="80"/>
      <c r="F4" s="80"/>
      <c r="G4" s="85"/>
      <c r="H4" s="85"/>
      <c r="I4" s="85"/>
      <c r="J4" s="85"/>
      <c r="K4" s="85"/>
      <c r="L4" s="85"/>
      <c r="M4" s="85"/>
      <c r="N4" s="85"/>
      <c r="O4" s="85"/>
      <c r="P4" s="83"/>
      <c r="Q4" s="83"/>
      <c r="R4" s="83"/>
      <c r="S4" s="83"/>
      <c r="T4" s="83"/>
      <c r="U4" s="83"/>
      <c r="V4" s="83"/>
      <c r="W4" s="83"/>
    </row>
    <row r="5" spans="1:23" s="84" customFormat="1" ht="36" x14ac:dyDescent="0.35">
      <c r="A5" s="89" t="s">
        <v>28</v>
      </c>
      <c r="B5" s="112"/>
      <c r="C5" s="112"/>
      <c r="D5" s="80"/>
      <c r="E5" s="80"/>
      <c r="F5" s="86"/>
      <c r="G5" s="87"/>
      <c r="H5" s="87"/>
      <c r="I5" s="87"/>
      <c r="J5" s="87"/>
      <c r="K5" s="87"/>
      <c r="L5" s="87"/>
      <c r="M5" s="87"/>
      <c r="N5" s="87"/>
      <c r="O5" s="87"/>
      <c r="P5" s="83"/>
      <c r="Q5" s="83"/>
      <c r="R5" s="83"/>
      <c r="S5" s="83"/>
      <c r="T5" s="83"/>
      <c r="U5" s="83"/>
      <c r="V5" s="83"/>
      <c r="W5" s="83"/>
    </row>
    <row r="6" spans="1:23" customFormat="1" ht="15.6" x14ac:dyDescent="0.3">
      <c r="A6" s="49"/>
      <c r="B6" s="50"/>
      <c r="C6" s="49"/>
      <c r="D6" s="30"/>
      <c r="E6" s="30"/>
      <c r="F6" s="67"/>
      <c r="G6" s="18"/>
      <c r="H6" s="18"/>
      <c r="I6" s="18"/>
      <c r="J6" s="18"/>
      <c r="K6" s="18"/>
      <c r="L6" s="18"/>
      <c r="M6" s="18"/>
      <c r="N6" s="18"/>
      <c r="O6" s="18"/>
      <c r="P6" s="43"/>
      <c r="Q6" s="43"/>
      <c r="R6" s="43"/>
      <c r="S6" s="43"/>
      <c r="T6" s="43"/>
      <c r="U6" s="43"/>
      <c r="V6" s="43"/>
      <c r="W6" s="43"/>
    </row>
    <row r="7" spans="1:23" s="43" customFormat="1" ht="15.6" x14ac:dyDescent="0.3">
      <c r="A7" s="19" t="s">
        <v>7</v>
      </c>
      <c r="B7" s="20"/>
      <c r="C7" s="19"/>
      <c r="D7" s="20"/>
      <c r="E7" s="21"/>
      <c r="F7" s="67"/>
      <c r="G7" s="18"/>
      <c r="H7" s="18"/>
      <c r="I7" s="18"/>
      <c r="J7" s="18"/>
      <c r="K7" s="18"/>
      <c r="L7" s="18"/>
      <c r="M7" s="18"/>
      <c r="N7" s="18"/>
      <c r="O7" s="18"/>
    </row>
    <row r="8" spans="1:23" s="43" customFormat="1" ht="15.6" x14ac:dyDescent="0.3">
      <c r="A8" s="31" t="s">
        <v>29</v>
      </c>
      <c r="B8" s="5"/>
      <c r="C8" s="31"/>
      <c r="D8" s="5"/>
      <c r="E8" s="5"/>
      <c r="F8" s="67"/>
      <c r="G8" s="18"/>
      <c r="H8" s="18"/>
      <c r="I8" s="18"/>
      <c r="J8" s="18"/>
      <c r="K8" s="18"/>
      <c r="L8" s="18"/>
      <c r="M8" s="18"/>
      <c r="N8" s="18"/>
      <c r="O8" s="18"/>
    </row>
    <row r="9" spans="1:23" s="43" customFormat="1" ht="15.6" x14ac:dyDescent="0.3">
      <c r="A9" s="54" t="s">
        <v>42</v>
      </c>
      <c r="B9" s="22"/>
      <c r="C9" s="54"/>
      <c r="D9" s="23"/>
      <c r="E9" s="23"/>
      <c r="F9" s="67"/>
      <c r="G9" s="18"/>
      <c r="H9" s="18"/>
      <c r="I9" s="18"/>
      <c r="J9" s="18"/>
      <c r="K9" s="18"/>
      <c r="L9" s="18"/>
      <c r="M9" s="18"/>
      <c r="N9" s="18"/>
      <c r="O9" s="18"/>
    </row>
    <row r="10" spans="1:23" s="43" customFormat="1" ht="15.6" x14ac:dyDescent="0.3">
      <c r="A10" s="29" t="s">
        <v>40</v>
      </c>
      <c r="B10" s="5"/>
      <c r="C10" s="29"/>
      <c r="D10" s="5"/>
      <c r="E10" s="5"/>
      <c r="F10" s="67"/>
      <c r="G10" s="18"/>
      <c r="H10" s="18"/>
      <c r="I10" s="18"/>
      <c r="J10" s="18"/>
      <c r="K10" s="18"/>
      <c r="L10" s="18"/>
      <c r="M10" s="18"/>
      <c r="N10" s="18"/>
      <c r="O10" s="18"/>
    </row>
    <row r="11" spans="1:23" s="43" customFormat="1" ht="15.6" x14ac:dyDescent="0.3">
      <c r="A11" s="144" t="s">
        <v>200</v>
      </c>
      <c r="B11" s="5"/>
      <c r="C11" s="29"/>
      <c r="D11" s="5"/>
      <c r="E11" s="5"/>
      <c r="F11" s="67"/>
      <c r="G11" s="18"/>
      <c r="H11" s="18"/>
      <c r="I11" s="18"/>
      <c r="J11" s="18"/>
      <c r="K11" s="18"/>
      <c r="L11" s="18"/>
      <c r="M11" s="18"/>
      <c r="N11" s="18"/>
      <c r="O11" s="18"/>
    </row>
    <row r="12" spans="1:23" s="43" customFormat="1" ht="15.6" x14ac:dyDescent="0.3">
      <c r="A12" s="145" t="s">
        <v>201</v>
      </c>
      <c r="B12" s="5"/>
      <c r="C12" s="28"/>
      <c r="D12" s="5"/>
      <c r="E12" s="5"/>
      <c r="F12" s="67"/>
      <c r="G12" s="18"/>
      <c r="H12" s="18"/>
      <c r="I12" s="18"/>
      <c r="J12" s="18"/>
      <c r="K12" s="18"/>
      <c r="L12" s="18"/>
      <c r="M12" s="18"/>
      <c r="N12" s="18"/>
      <c r="O12" s="18"/>
    </row>
    <row r="13" spans="1:23" s="43" customFormat="1" ht="15.6" x14ac:dyDescent="0.3">
      <c r="A13" s="5"/>
      <c r="B13" s="117" t="s">
        <v>3</v>
      </c>
      <c r="C13" s="118"/>
      <c r="D13" s="113" t="s">
        <v>4</v>
      </c>
      <c r="E13" s="114"/>
      <c r="F13" s="68"/>
      <c r="G13" s="18"/>
      <c r="H13" s="18"/>
      <c r="I13" s="18"/>
      <c r="J13" s="18"/>
      <c r="K13" s="18"/>
      <c r="L13" s="18"/>
      <c r="M13" s="18"/>
      <c r="N13" s="18"/>
      <c r="O13" s="18"/>
    </row>
    <row r="14" spans="1:23" s="43" customFormat="1" ht="15.6" x14ac:dyDescent="0.3">
      <c r="A14" s="5"/>
      <c r="B14" s="127" t="s">
        <v>5</v>
      </c>
      <c r="C14" s="118"/>
      <c r="D14" s="115">
        <v>18.175000000000001</v>
      </c>
      <c r="E14" s="116"/>
      <c r="F14" s="53"/>
      <c r="G14" s="121" t="s">
        <v>36</v>
      </c>
      <c r="H14" s="18"/>
      <c r="I14" s="18"/>
      <c r="J14" s="18"/>
      <c r="K14" s="18"/>
      <c r="L14" s="18"/>
      <c r="M14" s="18"/>
      <c r="N14" s="18"/>
      <c r="O14" s="18"/>
    </row>
    <row r="15" spans="1:23" s="43" customFormat="1" ht="15.45" customHeight="1" x14ac:dyDescent="0.3">
      <c r="A15" s="5"/>
      <c r="B15" s="127" t="s">
        <v>6</v>
      </c>
      <c r="C15" s="118"/>
      <c r="D15" s="119">
        <v>19.760000000000002</v>
      </c>
      <c r="E15" s="120"/>
      <c r="F15" s="53"/>
      <c r="G15" s="121"/>
      <c r="H15" s="18"/>
      <c r="I15" s="18"/>
      <c r="J15" s="18"/>
      <c r="K15" s="18"/>
      <c r="L15" s="18"/>
      <c r="M15" s="18"/>
      <c r="N15" s="18"/>
      <c r="O15" s="18"/>
    </row>
    <row r="16" spans="1:23" s="43" customFormat="1" ht="15.6" x14ac:dyDescent="0.3">
      <c r="A16" s="5"/>
      <c r="B16" s="127" t="s">
        <v>8</v>
      </c>
      <c r="C16" s="118"/>
      <c r="D16" s="119">
        <v>22.66</v>
      </c>
      <c r="E16" s="120"/>
      <c r="F16" s="53"/>
      <c r="G16" s="121"/>
      <c r="H16" s="18"/>
      <c r="I16" s="18"/>
      <c r="J16" s="18"/>
      <c r="K16" s="18"/>
      <c r="L16" s="18"/>
      <c r="M16" s="18"/>
      <c r="N16" s="18"/>
      <c r="O16" s="18"/>
    </row>
    <row r="17" spans="1:18" s="43" customFormat="1" ht="15.6" x14ac:dyDescent="0.3">
      <c r="A17" s="24"/>
      <c r="B17" s="17"/>
      <c r="C17" s="24"/>
      <c r="D17" s="30"/>
      <c r="E17" s="30"/>
      <c r="F17" s="67"/>
      <c r="G17" s="18"/>
      <c r="H17" s="18"/>
      <c r="I17" s="18"/>
      <c r="J17" s="18"/>
      <c r="K17" s="18"/>
      <c r="L17" s="18"/>
      <c r="M17" s="18"/>
      <c r="N17" s="18"/>
      <c r="O17" s="18"/>
    </row>
    <row r="18" spans="1:18" customFormat="1" ht="15.6" x14ac:dyDescent="0.3">
      <c r="A18" s="8"/>
      <c r="B18" s="9"/>
      <c r="C18" s="8"/>
      <c r="D18" s="40"/>
      <c r="E18" s="40"/>
      <c r="F18" s="108" t="s">
        <v>190</v>
      </c>
      <c r="G18" s="108"/>
      <c r="H18" s="108"/>
      <c r="I18" s="108" t="s">
        <v>191</v>
      </c>
      <c r="J18" s="108"/>
      <c r="K18" s="108"/>
      <c r="L18" s="108" t="s">
        <v>192</v>
      </c>
      <c r="M18" s="108"/>
      <c r="N18" s="109"/>
      <c r="O18" s="92" t="s">
        <v>193</v>
      </c>
      <c r="P18" s="43"/>
      <c r="Q18" s="43"/>
    </row>
    <row r="19" spans="1:18" ht="31.2" x14ac:dyDescent="0.3">
      <c r="A19" s="8" t="s">
        <v>0</v>
      </c>
      <c r="B19" s="9" t="s">
        <v>30</v>
      </c>
      <c r="C19" s="8"/>
      <c r="D19" s="40" t="s">
        <v>1</v>
      </c>
      <c r="E19" s="40" t="s">
        <v>25</v>
      </c>
      <c r="F19" s="40" t="s">
        <v>9</v>
      </c>
      <c r="G19" s="12" t="s">
        <v>24</v>
      </c>
      <c r="H19" s="12" t="s">
        <v>37</v>
      </c>
      <c r="I19" s="40" t="s">
        <v>187</v>
      </c>
      <c r="J19" s="12" t="s">
        <v>24</v>
      </c>
      <c r="K19" s="12" t="s">
        <v>188</v>
      </c>
      <c r="L19" s="40" t="s">
        <v>187</v>
      </c>
      <c r="M19" s="12" t="s">
        <v>24</v>
      </c>
      <c r="N19" s="12" t="s">
        <v>189</v>
      </c>
      <c r="O19" s="93" t="s">
        <v>194</v>
      </c>
      <c r="P19" s="38" t="s">
        <v>26</v>
      </c>
      <c r="Q19" s="39" t="s">
        <v>44</v>
      </c>
      <c r="R19" s="39" t="s">
        <v>39</v>
      </c>
    </row>
    <row r="20" spans="1:18" ht="30.45" customHeight="1" x14ac:dyDescent="0.3">
      <c r="A20" s="7">
        <v>1</v>
      </c>
      <c r="B20" s="125" t="s">
        <v>90</v>
      </c>
      <c r="C20" s="126"/>
      <c r="D20" s="35"/>
      <c r="E20" s="35"/>
      <c r="F20" s="36"/>
      <c r="G20" s="33"/>
      <c r="H20" s="34" t="s">
        <v>57</v>
      </c>
      <c r="I20" s="34"/>
      <c r="J20" s="34"/>
      <c r="K20" s="34"/>
      <c r="L20" s="34"/>
      <c r="M20" s="34"/>
      <c r="N20" s="34"/>
      <c r="O20" s="34"/>
      <c r="P20" s="34"/>
      <c r="Q20" s="55"/>
      <c r="R20" s="55"/>
    </row>
    <row r="21" spans="1:18" ht="15.45" customHeight="1" x14ac:dyDescent="0.3">
      <c r="A21" s="122" t="s">
        <v>195</v>
      </c>
      <c r="B21" s="123"/>
      <c r="C21" s="124"/>
      <c r="D21" s="35"/>
      <c r="E21" s="35"/>
      <c r="F21" s="36"/>
      <c r="G21" s="33"/>
      <c r="H21" s="34"/>
      <c r="I21" s="64"/>
      <c r="J21" s="64"/>
      <c r="K21" s="64"/>
      <c r="L21" s="64"/>
      <c r="M21" s="64"/>
      <c r="N21" s="64"/>
      <c r="O21" s="64"/>
      <c r="P21" s="64"/>
      <c r="Q21" s="55"/>
      <c r="R21" s="55"/>
    </row>
    <row r="22" spans="1:18" ht="15.6" x14ac:dyDescent="0.3">
      <c r="A22" s="100" t="s">
        <v>55</v>
      </c>
      <c r="B22" s="99" t="s">
        <v>97</v>
      </c>
      <c r="C22" s="98" t="s">
        <v>91</v>
      </c>
      <c r="D22" s="94" t="s">
        <v>196</v>
      </c>
      <c r="E22" s="107">
        <v>0</v>
      </c>
      <c r="F22" s="104">
        <v>3</v>
      </c>
      <c r="G22" s="51">
        <v>0</v>
      </c>
      <c r="H22" s="13">
        <f>G22*F22</f>
        <v>0</v>
      </c>
      <c r="I22" s="64"/>
      <c r="J22" s="64"/>
      <c r="K22" s="64"/>
      <c r="L22" s="64"/>
      <c r="M22" s="64"/>
      <c r="N22" s="64"/>
      <c r="O22" s="13">
        <f>H22</f>
        <v>0</v>
      </c>
      <c r="P22" s="106">
        <f>O22*E22</f>
        <v>0</v>
      </c>
      <c r="Q22" s="56"/>
      <c r="R22" s="55"/>
    </row>
    <row r="23" spans="1:18" ht="15.6" x14ac:dyDescent="0.3">
      <c r="A23" s="101" t="s">
        <v>104</v>
      </c>
      <c r="B23" s="98" t="s">
        <v>98</v>
      </c>
      <c r="C23" s="98" t="s">
        <v>92</v>
      </c>
      <c r="D23" s="94" t="s">
        <v>197</v>
      </c>
      <c r="E23" s="52">
        <v>0</v>
      </c>
      <c r="F23" s="104">
        <v>3</v>
      </c>
      <c r="G23" s="51">
        <v>0</v>
      </c>
      <c r="H23" s="13">
        <f t="shared" ref="H23:H72" si="0">G23*F23</f>
        <v>0</v>
      </c>
      <c r="I23" s="69">
        <v>3</v>
      </c>
      <c r="J23" s="51">
        <v>0</v>
      </c>
      <c r="K23" s="13">
        <f t="shared" ref="K23" si="1">J23*I23</f>
        <v>0</v>
      </c>
      <c r="L23" s="69">
        <v>3</v>
      </c>
      <c r="M23" s="51">
        <v>0</v>
      </c>
      <c r="N23" s="13">
        <f t="shared" ref="N23" si="2">M23*L23</f>
        <v>0</v>
      </c>
      <c r="O23" s="13">
        <f>H23+K23+N23</f>
        <v>0</v>
      </c>
      <c r="P23" s="106">
        <f t="shared" ref="P23:P72" si="3">O23*E23</f>
        <v>0</v>
      </c>
      <c r="Q23" s="56"/>
      <c r="R23" s="55"/>
    </row>
    <row r="24" spans="1:18" ht="15.6" x14ac:dyDescent="0.3">
      <c r="A24" s="101" t="s">
        <v>12</v>
      </c>
      <c r="B24" s="98" t="s">
        <v>99</v>
      </c>
      <c r="C24" s="98" t="s">
        <v>93</v>
      </c>
      <c r="D24" s="94" t="s">
        <v>196</v>
      </c>
      <c r="E24" s="52">
        <v>0</v>
      </c>
      <c r="F24" s="104">
        <v>3</v>
      </c>
      <c r="G24" s="51">
        <v>0</v>
      </c>
      <c r="H24" s="13">
        <f t="shared" si="0"/>
        <v>0</v>
      </c>
      <c r="I24" s="64"/>
      <c r="J24" s="64"/>
      <c r="K24" s="64"/>
      <c r="L24" s="64"/>
      <c r="M24" s="64"/>
      <c r="N24" s="64"/>
      <c r="O24" s="13">
        <f t="shared" ref="O24:O30" si="4">H24</f>
        <v>0</v>
      </c>
      <c r="P24" s="106">
        <f t="shared" si="3"/>
        <v>0</v>
      </c>
      <c r="Q24" s="56"/>
      <c r="R24" s="55"/>
    </row>
    <row r="25" spans="1:18" ht="15.6" x14ac:dyDescent="0.3">
      <c r="A25" s="101" t="s">
        <v>13</v>
      </c>
      <c r="B25" s="98" t="s">
        <v>100</v>
      </c>
      <c r="C25" s="98" t="s">
        <v>91</v>
      </c>
      <c r="D25" s="94" t="s">
        <v>196</v>
      </c>
      <c r="E25" s="52">
        <v>0</v>
      </c>
      <c r="F25" s="104">
        <v>3</v>
      </c>
      <c r="G25" s="51">
        <v>0</v>
      </c>
      <c r="H25" s="13">
        <f t="shared" si="0"/>
        <v>0</v>
      </c>
      <c r="I25" s="64"/>
      <c r="J25" s="64"/>
      <c r="K25" s="64"/>
      <c r="L25" s="64"/>
      <c r="M25" s="64"/>
      <c r="N25" s="64"/>
      <c r="O25" s="13">
        <f t="shared" si="4"/>
        <v>0</v>
      </c>
      <c r="P25" s="106">
        <f t="shared" si="3"/>
        <v>0</v>
      </c>
      <c r="Q25" s="56"/>
      <c r="R25" s="55"/>
    </row>
    <row r="26" spans="1:18" ht="15.6" x14ac:dyDescent="0.3">
      <c r="A26" s="101" t="s">
        <v>14</v>
      </c>
      <c r="B26" s="98" t="s">
        <v>101</v>
      </c>
      <c r="C26" s="98" t="s">
        <v>94</v>
      </c>
      <c r="D26" s="94" t="s">
        <v>196</v>
      </c>
      <c r="E26" s="52">
        <v>0</v>
      </c>
      <c r="F26" s="104">
        <v>3</v>
      </c>
      <c r="G26" s="51">
        <v>0</v>
      </c>
      <c r="H26" s="13">
        <f t="shared" si="0"/>
        <v>0</v>
      </c>
      <c r="I26" s="64"/>
      <c r="J26" s="64"/>
      <c r="K26" s="64"/>
      <c r="L26" s="64"/>
      <c r="M26" s="64"/>
      <c r="N26" s="64"/>
      <c r="O26" s="13">
        <f t="shared" si="4"/>
        <v>0</v>
      </c>
      <c r="P26" s="106">
        <f t="shared" si="3"/>
        <v>0</v>
      </c>
      <c r="Q26" s="56"/>
      <c r="R26" s="55"/>
    </row>
    <row r="27" spans="1:18" ht="15.6" x14ac:dyDescent="0.3">
      <c r="A27" s="101" t="s">
        <v>15</v>
      </c>
      <c r="B27" s="98" t="s">
        <v>102</v>
      </c>
      <c r="C27" s="98" t="s">
        <v>95</v>
      </c>
      <c r="D27" s="94" t="s">
        <v>196</v>
      </c>
      <c r="E27" s="52">
        <v>0</v>
      </c>
      <c r="F27" s="104">
        <v>3</v>
      </c>
      <c r="G27" s="51">
        <v>0</v>
      </c>
      <c r="H27" s="13">
        <f t="shared" si="0"/>
        <v>0</v>
      </c>
      <c r="I27" s="64"/>
      <c r="J27" s="64"/>
      <c r="K27" s="64"/>
      <c r="L27" s="64"/>
      <c r="M27" s="64"/>
      <c r="N27" s="64"/>
      <c r="O27" s="13">
        <f t="shared" si="4"/>
        <v>0</v>
      </c>
      <c r="P27" s="106">
        <f t="shared" si="3"/>
        <v>0</v>
      </c>
      <c r="Q27" s="56"/>
      <c r="R27" s="55"/>
    </row>
    <row r="28" spans="1:18" ht="15.6" x14ac:dyDescent="0.3">
      <c r="A28" s="101" t="s">
        <v>16</v>
      </c>
      <c r="B28" s="98" t="s">
        <v>103</v>
      </c>
      <c r="C28" s="98" t="s">
        <v>96</v>
      </c>
      <c r="D28" s="94" t="s">
        <v>196</v>
      </c>
      <c r="E28" s="52">
        <v>0</v>
      </c>
      <c r="F28" s="104">
        <v>3</v>
      </c>
      <c r="G28" s="51">
        <v>0</v>
      </c>
      <c r="H28" s="13">
        <f t="shared" si="0"/>
        <v>0</v>
      </c>
      <c r="I28" s="64"/>
      <c r="J28" s="64"/>
      <c r="K28" s="64"/>
      <c r="L28" s="64"/>
      <c r="M28" s="64"/>
      <c r="N28" s="64"/>
      <c r="O28" s="13">
        <f t="shared" si="4"/>
        <v>0</v>
      </c>
      <c r="P28" s="106">
        <f t="shared" si="3"/>
        <v>0</v>
      </c>
      <c r="Q28" s="56"/>
      <c r="R28" s="55"/>
    </row>
    <row r="29" spans="1:18" ht="15.6" x14ac:dyDescent="0.3">
      <c r="A29" s="101" t="s">
        <v>17</v>
      </c>
      <c r="B29" s="98" t="s">
        <v>60</v>
      </c>
      <c r="C29" s="98" t="s">
        <v>59</v>
      </c>
      <c r="D29" s="94" t="s">
        <v>196</v>
      </c>
      <c r="E29" s="52">
        <v>0</v>
      </c>
      <c r="F29" s="104">
        <v>3</v>
      </c>
      <c r="G29" s="51">
        <v>0</v>
      </c>
      <c r="H29" s="13">
        <f t="shared" si="0"/>
        <v>0</v>
      </c>
      <c r="I29" s="64"/>
      <c r="J29" s="64"/>
      <c r="K29" s="64"/>
      <c r="L29" s="64"/>
      <c r="M29" s="64"/>
      <c r="N29" s="64"/>
      <c r="O29" s="13">
        <f t="shared" si="4"/>
        <v>0</v>
      </c>
      <c r="P29" s="106">
        <f t="shared" si="3"/>
        <v>0</v>
      </c>
      <c r="Q29" s="56"/>
      <c r="R29" s="55"/>
    </row>
    <row r="30" spans="1:18" ht="15.6" x14ac:dyDescent="0.3">
      <c r="A30" s="100" t="s">
        <v>61</v>
      </c>
      <c r="B30" s="99" t="s">
        <v>111</v>
      </c>
      <c r="C30" s="98" t="s">
        <v>105</v>
      </c>
      <c r="D30" s="94" t="s">
        <v>196</v>
      </c>
      <c r="E30" s="52">
        <v>0</v>
      </c>
      <c r="F30" s="104">
        <v>8</v>
      </c>
      <c r="G30" s="51">
        <v>0</v>
      </c>
      <c r="H30" s="13">
        <f t="shared" si="0"/>
        <v>0</v>
      </c>
      <c r="I30" s="64"/>
      <c r="J30" s="64"/>
      <c r="K30" s="64"/>
      <c r="L30" s="64"/>
      <c r="M30" s="64"/>
      <c r="N30" s="64"/>
      <c r="O30" s="13">
        <f t="shared" si="4"/>
        <v>0</v>
      </c>
      <c r="P30" s="106">
        <f t="shared" si="3"/>
        <v>0</v>
      </c>
      <c r="Q30" s="56"/>
      <c r="R30" s="55"/>
    </row>
    <row r="31" spans="1:18" ht="15.6" x14ac:dyDescent="0.3">
      <c r="A31" s="101" t="s">
        <v>117</v>
      </c>
      <c r="B31" s="98" t="s">
        <v>112</v>
      </c>
      <c r="C31" s="98" t="s">
        <v>106</v>
      </c>
      <c r="D31" s="94" t="s">
        <v>197</v>
      </c>
      <c r="E31" s="52">
        <v>0</v>
      </c>
      <c r="F31" s="104">
        <v>8</v>
      </c>
      <c r="G31" s="51">
        <v>0</v>
      </c>
      <c r="H31" s="13">
        <f t="shared" si="0"/>
        <v>0</v>
      </c>
      <c r="I31" s="69">
        <v>8</v>
      </c>
      <c r="J31" s="51">
        <v>0</v>
      </c>
      <c r="K31" s="13">
        <f t="shared" ref="K31:K69" si="5">J31*I31</f>
        <v>0</v>
      </c>
      <c r="L31" s="69">
        <v>8</v>
      </c>
      <c r="M31" s="51">
        <v>0</v>
      </c>
      <c r="N31" s="13">
        <f t="shared" ref="N31:N64" si="6">M31*L31</f>
        <v>0</v>
      </c>
      <c r="O31" s="13">
        <f>H31+K31+N31</f>
        <v>0</v>
      </c>
      <c r="P31" s="106">
        <f t="shared" si="3"/>
        <v>0</v>
      </c>
      <c r="Q31" s="56"/>
      <c r="R31" s="55"/>
    </row>
    <row r="32" spans="1:18" ht="15.6" x14ac:dyDescent="0.3">
      <c r="A32" s="101" t="s">
        <v>18</v>
      </c>
      <c r="B32" s="98" t="s">
        <v>99</v>
      </c>
      <c r="C32" s="98" t="s">
        <v>93</v>
      </c>
      <c r="D32" s="94" t="s">
        <v>196</v>
      </c>
      <c r="E32" s="52">
        <v>0</v>
      </c>
      <c r="F32" s="104">
        <v>8</v>
      </c>
      <c r="G32" s="51">
        <v>0</v>
      </c>
      <c r="H32" s="13">
        <f t="shared" si="0"/>
        <v>0</v>
      </c>
      <c r="I32" s="64"/>
      <c r="J32" s="64"/>
      <c r="K32" s="64"/>
      <c r="L32" s="64"/>
      <c r="M32" s="64"/>
      <c r="N32" s="64"/>
      <c r="O32" s="13">
        <f t="shared" ref="O32:O38" si="7">H32</f>
        <v>0</v>
      </c>
      <c r="P32" s="106">
        <f t="shared" si="3"/>
        <v>0</v>
      </c>
      <c r="Q32" s="56"/>
      <c r="R32" s="55"/>
    </row>
    <row r="33" spans="1:18" ht="15.6" x14ac:dyDescent="0.3">
      <c r="A33" s="101" t="s">
        <v>19</v>
      </c>
      <c r="B33" s="98" t="s">
        <v>113</v>
      </c>
      <c r="C33" s="98" t="s">
        <v>107</v>
      </c>
      <c r="D33" s="94" t="s">
        <v>196</v>
      </c>
      <c r="E33" s="52">
        <v>0</v>
      </c>
      <c r="F33" s="104">
        <v>8</v>
      </c>
      <c r="G33" s="51">
        <v>0</v>
      </c>
      <c r="H33" s="13">
        <f t="shared" si="0"/>
        <v>0</v>
      </c>
      <c r="I33" s="64"/>
      <c r="J33" s="64"/>
      <c r="K33" s="64"/>
      <c r="L33" s="64"/>
      <c r="M33" s="64"/>
      <c r="N33" s="64"/>
      <c r="O33" s="13">
        <f t="shared" si="7"/>
        <v>0</v>
      </c>
      <c r="P33" s="106">
        <f t="shared" si="3"/>
        <v>0</v>
      </c>
      <c r="Q33" s="56"/>
      <c r="R33" s="55"/>
    </row>
    <row r="34" spans="1:18" ht="15.6" x14ac:dyDescent="0.3">
      <c r="A34" s="101" t="s">
        <v>20</v>
      </c>
      <c r="B34" s="98" t="s">
        <v>114</v>
      </c>
      <c r="C34" s="98" t="s">
        <v>108</v>
      </c>
      <c r="D34" s="94" t="s">
        <v>196</v>
      </c>
      <c r="E34" s="52">
        <v>0</v>
      </c>
      <c r="F34" s="104">
        <v>8</v>
      </c>
      <c r="G34" s="51">
        <v>0</v>
      </c>
      <c r="H34" s="13">
        <f t="shared" si="0"/>
        <v>0</v>
      </c>
      <c r="I34" s="64"/>
      <c r="J34" s="64"/>
      <c r="K34" s="64"/>
      <c r="L34" s="64"/>
      <c r="M34" s="64"/>
      <c r="N34" s="64"/>
      <c r="O34" s="13">
        <f t="shared" si="7"/>
        <v>0</v>
      </c>
      <c r="P34" s="106">
        <f t="shared" si="3"/>
        <v>0</v>
      </c>
      <c r="Q34" s="56"/>
      <c r="R34" s="55"/>
    </row>
    <row r="35" spans="1:18" s="79" customFormat="1" ht="15.6" x14ac:dyDescent="0.3">
      <c r="A35" s="101" t="s">
        <v>45</v>
      </c>
      <c r="B35" s="98" t="s">
        <v>115</v>
      </c>
      <c r="C35" s="98" t="s">
        <v>109</v>
      </c>
      <c r="D35" s="94" t="s">
        <v>196</v>
      </c>
      <c r="E35" s="78">
        <v>0</v>
      </c>
      <c r="F35" s="104">
        <v>8</v>
      </c>
      <c r="G35" s="51">
        <v>0</v>
      </c>
      <c r="H35" s="13">
        <f t="shared" si="0"/>
        <v>0</v>
      </c>
      <c r="I35" s="64"/>
      <c r="J35" s="64"/>
      <c r="K35" s="64"/>
      <c r="L35" s="64"/>
      <c r="M35" s="64"/>
      <c r="N35" s="64"/>
      <c r="O35" s="13">
        <f t="shared" si="7"/>
        <v>0</v>
      </c>
      <c r="P35" s="106">
        <f t="shared" si="3"/>
        <v>0</v>
      </c>
      <c r="Q35" s="56"/>
      <c r="R35" s="55"/>
    </row>
    <row r="36" spans="1:18" s="79" customFormat="1" ht="15.6" x14ac:dyDescent="0.3">
      <c r="A36" s="101" t="s">
        <v>46</v>
      </c>
      <c r="B36" s="98" t="s">
        <v>60</v>
      </c>
      <c r="C36" s="98" t="s">
        <v>59</v>
      </c>
      <c r="D36" s="94" t="s">
        <v>196</v>
      </c>
      <c r="E36" s="78">
        <v>0</v>
      </c>
      <c r="F36" s="104">
        <v>8</v>
      </c>
      <c r="G36" s="51">
        <v>0</v>
      </c>
      <c r="H36" s="13">
        <f t="shared" si="0"/>
        <v>0</v>
      </c>
      <c r="I36" s="64"/>
      <c r="J36" s="64"/>
      <c r="K36" s="64"/>
      <c r="L36" s="64"/>
      <c r="M36" s="64"/>
      <c r="N36" s="64"/>
      <c r="O36" s="13">
        <f t="shared" si="7"/>
        <v>0</v>
      </c>
      <c r="P36" s="106">
        <f t="shared" si="3"/>
        <v>0</v>
      </c>
      <c r="Q36" s="56"/>
      <c r="R36" s="55"/>
    </row>
    <row r="37" spans="1:18" ht="15.6" x14ac:dyDescent="0.3">
      <c r="A37" s="101" t="s">
        <v>58</v>
      </c>
      <c r="B37" s="98" t="s">
        <v>116</v>
      </c>
      <c r="C37" s="98" t="s">
        <v>110</v>
      </c>
      <c r="D37" s="94" t="s">
        <v>196</v>
      </c>
      <c r="E37" s="52">
        <v>0</v>
      </c>
      <c r="F37" s="104">
        <v>8</v>
      </c>
      <c r="G37" s="51">
        <v>0</v>
      </c>
      <c r="H37" s="13">
        <f t="shared" si="0"/>
        <v>0</v>
      </c>
      <c r="I37" s="64"/>
      <c r="J37" s="64"/>
      <c r="K37" s="64"/>
      <c r="L37" s="64"/>
      <c r="M37" s="64"/>
      <c r="N37" s="64"/>
      <c r="O37" s="13">
        <f t="shared" si="7"/>
        <v>0</v>
      </c>
      <c r="P37" s="106">
        <f t="shared" si="3"/>
        <v>0</v>
      </c>
      <c r="Q37" s="56"/>
      <c r="R37" s="55"/>
    </row>
    <row r="38" spans="1:18" ht="15.6" x14ac:dyDescent="0.3">
      <c r="A38" s="100" t="s">
        <v>82</v>
      </c>
      <c r="B38" s="99" t="s">
        <v>119</v>
      </c>
      <c r="C38" s="98" t="s">
        <v>62</v>
      </c>
      <c r="D38" s="94" t="s">
        <v>196</v>
      </c>
      <c r="E38" s="52">
        <v>0</v>
      </c>
      <c r="F38" s="104">
        <v>80</v>
      </c>
      <c r="G38" s="51">
        <v>0</v>
      </c>
      <c r="H38" s="13">
        <f t="shared" si="0"/>
        <v>0</v>
      </c>
      <c r="I38" s="64"/>
      <c r="J38" s="64"/>
      <c r="K38" s="64"/>
      <c r="L38" s="64"/>
      <c r="M38" s="64"/>
      <c r="N38" s="64"/>
      <c r="O38" s="13">
        <f t="shared" si="7"/>
        <v>0</v>
      </c>
      <c r="P38" s="106">
        <f t="shared" si="3"/>
        <v>0</v>
      </c>
      <c r="Q38" s="56"/>
      <c r="R38" s="55"/>
    </row>
    <row r="39" spans="1:18" ht="15.6" x14ac:dyDescent="0.3">
      <c r="A39" s="101" t="s">
        <v>127</v>
      </c>
      <c r="B39" s="98" t="s">
        <v>120</v>
      </c>
      <c r="C39" s="98" t="s">
        <v>63</v>
      </c>
      <c r="D39" s="94" t="s">
        <v>197</v>
      </c>
      <c r="E39" s="52">
        <v>0</v>
      </c>
      <c r="F39" s="104">
        <v>80</v>
      </c>
      <c r="G39" s="51">
        <v>0</v>
      </c>
      <c r="H39" s="13">
        <f t="shared" si="0"/>
        <v>0</v>
      </c>
      <c r="I39" s="69">
        <v>80</v>
      </c>
      <c r="J39" s="51">
        <v>0</v>
      </c>
      <c r="K39" s="13">
        <f t="shared" si="5"/>
        <v>0</v>
      </c>
      <c r="L39" s="69">
        <v>80</v>
      </c>
      <c r="M39" s="51">
        <v>0</v>
      </c>
      <c r="N39" s="13">
        <f t="shared" si="6"/>
        <v>0</v>
      </c>
      <c r="O39" s="13">
        <f>H39+K39+N39</f>
        <v>0</v>
      </c>
      <c r="P39" s="106">
        <f t="shared" si="3"/>
        <v>0</v>
      </c>
      <c r="Q39" s="56"/>
      <c r="R39" s="55"/>
    </row>
    <row r="40" spans="1:18" ht="15.6" x14ac:dyDescent="0.3">
      <c r="A40" s="102" t="s">
        <v>21</v>
      </c>
      <c r="B40" s="103" t="s">
        <v>121</v>
      </c>
      <c r="C40" s="103" t="s">
        <v>64</v>
      </c>
      <c r="D40" s="94" t="s">
        <v>196</v>
      </c>
      <c r="E40" s="52">
        <v>0</v>
      </c>
      <c r="F40" s="105">
        <v>80</v>
      </c>
      <c r="G40" s="51">
        <v>0</v>
      </c>
      <c r="H40" s="13">
        <f t="shared" si="0"/>
        <v>0</v>
      </c>
      <c r="I40" s="64"/>
      <c r="J40" s="64"/>
      <c r="K40" s="64"/>
      <c r="L40" s="64"/>
      <c r="M40" s="64"/>
      <c r="N40" s="64"/>
      <c r="O40" s="13">
        <f t="shared" ref="O40:O43" si="8">H40</f>
        <v>0</v>
      </c>
      <c r="P40" s="106">
        <f t="shared" si="3"/>
        <v>0</v>
      </c>
      <c r="Q40" s="56"/>
      <c r="R40" s="55"/>
    </row>
    <row r="41" spans="1:18" ht="15.6" x14ac:dyDescent="0.3">
      <c r="A41" s="102" t="s">
        <v>22</v>
      </c>
      <c r="B41" s="103" t="s">
        <v>81</v>
      </c>
      <c r="C41" s="103" t="s">
        <v>65</v>
      </c>
      <c r="D41" s="94" t="s">
        <v>196</v>
      </c>
      <c r="E41" s="52">
        <v>0</v>
      </c>
      <c r="F41" s="105">
        <v>160</v>
      </c>
      <c r="G41" s="51">
        <v>0</v>
      </c>
      <c r="H41" s="13">
        <f t="shared" si="0"/>
        <v>0</v>
      </c>
      <c r="I41" s="64"/>
      <c r="J41" s="64"/>
      <c r="K41" s="64"/>
      <c r="L41" s="64"/>
      <c r="M41" s="64"/>
      <c r="N41" s="64"/>
      <c r="O41" s="13">
        <f t="shared" si="8"/>
        <v>0</v>
      </c>
      <c r="P41" s="106">
        <f t="shared" si="3"/>
        <v>0</v>
      </c>
      <c r="Q41" s="56"/>
      <c r="R41" s="55"/>
    </row>
    <row r="42" spans="1:18" ht="15.6" x14ac:dyDescent="0.3">
      <c r="A42" s="102" t="s">
        <v>23</v>
      </c>
      <c r="B42" s="103" t="s">
        <v>122</v>
      </c>
      <c r="C42" s="103" t="s">
        <v>66</v>
      </c>
      <c r="D42" s="94" t="s">
        <v>196</v>
      </c>
      <c r="E42" s="52">
        <v>0</v>
      </c>
      <c r="F42" s="105">
        <v>160</v>
      </c>
      <c r="G42" s="51">
        <v>0</v>
      </c>
      <c r="H42" s="13">
        <f t="shared" si="0"/>
        <v>0</v>
      </c>
      <c r="I42" s="64"/>
      <c r="J42" s="64"/>
      <c r="K42" s="64"/>
      <c r="L42" s="64"/>
      <c r="M42" s="64"/>
      <c r="N42" s="64"/>
      <c r="O42" s="13">
        <f t="shared" si="8"/>
        <v>0</v>
      </c>
      <c r="P42" s="106">
        <f t="shared" si="3"/>
        <v>0</v>
      </c>
      <c r="Q42" s="56"/>
      <c r="R42" s="55"/>
    </row>
    <row r="43" spans="1:18" ht="15.6" x14ac:dyDescent="0.3">
      <c r="A43" s="101" t="s">
        <v>47</v>
      </c>
      <c r="B43" s="98" t="s">
        <v>123</v>
      </c>
      <c r="C43" s="98" t="s">
        <v>67</v>
      </c>
      <c r="D43" s="94" t="s">
        <v>196</v>
      </c>
      <c r="E43" s="52">
        <v>0</v>
      </c>
      <c r="F43" s="104">
        <v>80</v>
      </c>
      <c r="G43" s="51">
        <v>0</v>
      </c>
      <c r="H43" s="13">
        <f t="shared" si="0"/>
        <v>0</v>
      </c>
      <c r="I43" s="64"/>
      <c r="J43" s="64"/>
      <c r="K43" s="64"/>
      <c r="L43" s="64"/>
      <c r="M43" s="64"/>
      <c r="N43" s="64"/>
      <c r="O43" s="13">
        <f t="shared" si="8"/>
        <v>0</v>
      </c>
      <c r="P43" s="106">
        <f t="shared" si="3"/>
        <v>0</v>
      </c>
      <c r="Q43" s="56"/>
      <c r="R43" s="55"/>
    </row>
    <row r="44" spans="1:18" ht="15.6" x14ac:dyDescent="0.3">
      <c r="A44" s="101" t="s">
        <v>128</v>
      </c>
      <c r="B44" s="98" t="s">
        <v>124</v>
      </c>
      <c r="C44" s="98" t="s">
        <v>68</v>
      </c>
      <c r="D44" s="94" t="s">
        <v>197</v>
      </c>
      <c r="E44" s="52">
        <v>0</v>
      </c>
      <c r="F44" s="104">
        <v>80</v>
      </c>
      <c r="G44" s="51">
        <v>0</v>
      </c>
      <c r="H44" s="13">
        <f t="shared" si="0"/>
        <v>0</v>
      </c>
      <c r="I44" s="69">
        <v>80</v>
      </c>
      <c r="J44" s="51">
        <v>0</v>
      </c>
      <c r="K44" s="13">
        <f t="shared" si="5"/>
        <v>0</v>
      </c>
      <c r="L44" s="69">
        <v>80</v>
      </c>
      <c r="M44" s="51">
        <v>0</v>
      </c>
      <c r="N44" s="13">
        <f t="shared" si="6"/>
        <v>0</v>
      </c>
      <c r="O44" s="13">
        <f t="shared" ref="O44:O45" si="9">H44+K44+N44</f>
        <v>0</v>
      </c>
      <c r="P44" s="106">
        <f t="shared" si="3"/>
        <v>0</v>
      </c>
      <c r="Q44" s="56"/>
      <c r="R44" s="55"/>
    </row>
    <row r="45" spans="1:18" ht="15.6" x14ac:dyDescent="0.3">
      <c r="A45" s="101" t="s">
        <v>129</v>
      </c>
      <c r="B45" s="98" t="s">
        <v>125</v>
      </c>
      <c r="C45" s="98" t="s">
        <v>69</v>
      </c>
      <c r="D45" s="94" t="s">
        <v>197</v>
      </c>
      <c r="E45" s="52">
        <v>0</v>
      </c>
      <c r="F45" s="104">
        <v>80</v>
      </c>
      <c r="G45" s="51">
        <v>0</v>
      </c>
      <c r="H45" s="13">
        <f t="shared" si="0"/>
        <v>0</v>
      </c>
      <c r="I45" s="69">
        <v>80</v>
      </c>
      <c r="J45" s="51">
        <v>0</v>
      </c>
      <c r="K45" s="13">
        <f t="shared" si="5"/>
        <v>0</v>
      </c>
      <c r="L45" s="69">
        <v>80</v>
      </c>
      <c r="M45" s="51">
        <v>0</v>
      </c>
      <c r="N45" s="13">
        <f t="shared" si="6"/>
        <v>0</v>
      </c>
      <c r="O45" s="13">
        <f t="shared" si="9"/>
        <v>0</v>
      </c>
      <c r="P45" s="106">
        <f t="shared" si="3"/>
        <v>0</v>
      </c>
      <c r="Q45" s="56"/>
      <c r="R45" s="55"/>
    </row>
    <row r="46" spans="1:18" ht="15.6" x14ac:dyDescent="0.3">
      <c r="A46" s="101" t="s">
        <v>48</v>
      </c>
      <c r="B46" s="98" t="s">
        <v>60</v>
      </c>
      <c r="C46" s="98" t="s">
        <v>59</v>
      </c>
      <c r="D46" s="94" t="s">
        <v>196</v>
      </c>
      <c r="E46" s="52">
        <v>0</v>
      </c>
      <c r="F46" s="104">
        <v>80</v>
      </c>
      <c r="G46" s="51">
        <v>0</v>
      </c>
      <c r="H46" s="13">
        <f t="shared" si="0"/>
        <v>0</v>
      </c>
      <c r="I46" s="64"/>
      <c r="J46" s="64"/>
      <c r="K46" s="64"/>
      <c r="L46" s="64"/>
      <c r="M46" s="64"/>
      <c r="N46" s="64"/>
      <c r="O46" s="13">
        <f t="shared" ref="O46:O48" si="10">H46</f>
        <v>0</v>
      </c>
      <c r="P46" s="106">
        <f t="shared" si="3"/>
        <v>0</v>
      </c>
      <c r="Q46" s="56"/>
      <c r="R46" s="55"/>
    </row>
    <row r="47" spans="1:18" ht="15.6" x14ac:dyDescent="0.3">
      <c r="A47" s="101" t="s">
        <v>49</v>
      </c>
      <c r="B47" s="98" t="s">
        <v>126</v>
      </c>
      <c r="C47" s="98" t="s">
        <v>118</v>
      </c>
      <c r="D47" s="94" t="s">
        <v>196</v>
      </c>
      <c r="E47" s="52">
        <v>0</v>
      </c>
      <c r="F47" s="104">
        <v>80</v>
      </c>
      <c r="G47" s="51">
        <v>0</v>
      </c>
      <c r="H47" s="13">
        <f t="shared" si="0"/>
        <v>0</v>
      </c>
      <c r="I47" s="64"/>
      <c r="J47" s="64"/>
      <c r="K47" s="64"/>
      <c r="L47" s="64"/>
      <c r="M47" s="64"/>
      <c r="N47" s="64"/>
      <c r="O47" s="13">
        <f t="shared" si="10"/>
        <v>0</v>
      </c>
      <c r="P47" s="106">
        <f t="shared" si="3"/>
        <v>0</v>
      </c>
      <c r="Q47" s="56"/>
      <c r="R47" s="55"/>
    </row>
    <row r="48" spans="1:18" ht="15.6" x14ac:dyDescent="0.3">
      <c r="A48" s="100" t="s">
        <v>83</v>
      </c>
      <c r="B48" s="99" t="s">
        <v>136</v>
      </c>
      <c r="C48" s="98" t="s">
        <v>130</v>
      </c>
      <c r="D48" s="94" t="s">
        <v>196</v>
      </c>
      <c r="E48" s="52">
        <v>0</v>
      </c>
      <c r="F48" s="104">
        <v>40</v>
      </c>
      <c r="G48" s="51">
        <v>0</v>
      </c>
      <c r="H48" s="13">
        <f t="shared" si="0"/>
        <v>0</v>
      </c>
      <c r="I48" s="64"/>
      <c r="J48" s="64"/>
      <c r="K48" s="64"/>
      <c r="L48" s="64"/>
      <c r="M48" s="64"/>
      <c r="N48" s="64"/>
      <c r="O48" s="13">
        <f t="shared" si="10"/>
        <v>0</v>
      </c>
      <c r="P48" s="106">
        <f t="shared" si="3"/>
        <v>0</v>
      </c>
      <c r="Q48" s="56"/>
      <c r="R48" s="55"/>
    </row>
    <row r="49" spans="1:18" ht="15.6" x14ac:dyDescent="0.3">
      <c r="A49" s="101" t="s">
        <v>143</v>
      </c>
      <c r="B49" s="98" t="s">
        <v>137</v>
      </c>
      <c r="C49" s="98" t="s">
        <v>131</v>
      </c>
      <c r="D49" s="94" t="s">
        <v>197</v>
      </c>
      <c r="E49" s="52">
        <v>0</v>
      </c>
      <c r="F49" s="104">
        <v>40</v>
      </c>
      <c r="G49" s="51">
        <v>0</v>
      </c>
      <c r="H49" s="13">
        <f t="shared" si="0"/>
        <v>0</v>
      </c>
      <c r="I49" s="69">
        <v>40</v>
      </c>
      <c r="J49" s="51">
        <v>0</v>
      </c>
      <c r="K49" s="13">
        <f t="shared" si="5"/>
        <v>0</v>
      </c>
      <c r="L49" s="69">
        <v>40</v>
      </c>
      <c r="M49" s="51">
        <v>0</v>
      </c>
      <c r="N49" s="13">
        <f t="shared" si="6"/>
        <v>0</v>
      </c>
      <c r="O49" s="13">
        <f>H49+K49+N49</f>
        <v>0</v>
      </c>
      <c r="P49" s="106">
        <f t="shared" si="3"/>
        <v>0</v>
      </c>
      <c r="Q49" s="56"/>
      <c r="R49" s="55"/>
    </row>
    <row r="50" spans="1:18" ht="15.6" x14ac:dyDescent="0.3">
      <c r="A50" s="101" t="s">
        <v>84</v>
      </c>
      <c r="B50" s="98" t="s">
        <v>138</v>
      </c>
      <c r="C50" s="98" t="s">
        <v>132</v>
      </c>
      <c r="D50" s="94" t="s">
        <v>196</v>
      </c>
      <c r="E50" s="52">
        <v>0</v>
      </c>
      <c r="F50" s="104">
        <v>40</v>
      </c>
      <c r="G50" s="51">
        <v>0</v>
      </c>
      <c r="H50" s="13">
        <f t="shared" si="0"/>
        <v>0</v>
      </c>
      <c r="I50" s="64"/>
      <c r="J50" s="64"/>
      <c r="K50" s="64"/>
      <c r="L50" s="64"/>
      <c r="M50" s="64"/>
      <c r="N50" s="64"/>
      <c r="O50" s="13">
        <f t="shared" ref="O50:O53" si="11">H50</f>
        <v>0</v>
      </c>
      <c r="P50" s="106">
        <f t="shared" si="3"/>
        <v>0</v>
      </c>
      <c r="Q50" s="56"/>
      <c r="R50" s="55"/>
    </row>
    <row r="51" spans="1:18" ht="15.6" x14ac:dyDescent="0.3">
      <c r="A51" s="101" t="s">
        <v>85</v>
      </c>
      <c r="B51" s="98" t="s">
        <v>81</v>
      </c>
      <c r="C51" s="98" t="s">
        <v>65</v>
      </c>
      <c r="D51" s="94" t="s">
        <v>196</v>
      </c>
      <c r="E51" s="95">
        <v>0</v>
      </c>
      <c r="F51" s="104">
        <v>80</v>
      </c>
      <c r="G51" s="51">
        <v>0</v>
      </c>
      <c r="H51" s="13">
        <f t="shared" si="0"/>
        <v>0</v>
      </c>
      <c r="I51" s="64"/>
      <c r="J51" s="64"/>
      <c r="K51" s="64"/>
      <c r="L51" s="64"/>
      <c r="M51" s="64"/>
      <c r="N51" s="64"/>
      <c r="O51" s="13">
        <f t="shared" si="11"/>
        <v>0</v>
      </c>
      <c r="P51" s="106">
        <f t="shared" si="3"/>
        <v>0</v>
      </c>
      <c r="Q51" s="96"/>
      <c r="R51" s="97"/>
    </row>
    <row r="52" spans="1:18" ht="15.6" x14ac:dyDescent="0.3">
      <c r="A52" s="101" t="s">
        <v>86</v>
      </c>
      <c r="B52" s="98" t="s">
        <v>122</v>
      </c>
      <c r="C52" s="98" t="s">
        <v>66</v>
      </c>
      <c r="D52" s="94" t="s">
        <v>196</v>
      </c>
      <c r="E52" s="52">
        <v>0</v>
      </c>
      <c r="F52" s="104">
        <v>80</v>
      </c>
      <c r="G52" s="51">
        <v>0</v>
      </c>
      <c r="H52" s="13">
        <f t="shared" si="0"/>
        <v>0</v>
      </c>
      <c r="I52" s="64"/>
      <c r="J52" s="64"/>
      <c r="K52" s="64"/>
      <c r="L52" s="64"/>
      <c r="M52" s="64"/>
      <c r="N52" s="64"/>
      <c r="O52" s="13">
        <f t="shared" si="11"/>
        <v>0</v>
      </c>
      <c r="P52" s="106">
        <f t="shared" si="3"/>
        <v>0</v>
      </c>
      <c r="Q52" s="56"/>
      <c r="R52" s="55"/>
    </row>
    <row r="53" spans="1:18" ht="15.6" x14ac:dyDescent="0.3">
      <c r="A53" s="101" t="s">
        <v>87</v>
      </c>
      <c r="B53" s="98" t="s">
        <v>139</v>
      </c>
      <c r="C53" s="98" t="s">
        <v>133</v>
      </c>
      <c r="D53" s="94" t="s">
        <v>196</v>
      </c>
      <c r="E53" s="52">
        <v>0</v>
      </c>
      <c r="F53" s="104">
        <v>40</v>
      </c>
      <c r="G53" s="51">
        <v>0</v>
      </c>
      <c r="H53" s="13">
        <f t="shared" si="0"/>
        <v>0</v>
      </c>
      <c r="I53" s="64"/>
      <c r="J53" s="64"/>
      <c r="K53" s="64"/>
      <c r="L53" s="64"/>
      <c r="M53" s="64"/>
      <c r="N53" s="64"/>
      <c r="O53" s="13">
        <f t="shared" si="11"/>
        <v>0</v>
      </c>
      <c r="P53" s="106">
        <f t="shared" si="3"/>
        <v>0</v>
      </c>
      <c r="Q53" s="56"/>
      <c r="R53" s="55"/>
    </row>
    <row r="54" spans="1:18" ht="15.6" x14ac:dyDescent="0.3">
      <c r="A54" s="101" t="s">
        <v>144</v>
      </c>
      <c r="B54" s="98" t="s">
        <v>140</v>
      </c>
      <c r="C54" s="98" t="s">
        <v>134</v>
      </c>
      <c r="D54" s="94" t="s">
        <v>197</v>
      </c>
      <c r="E54" s="52">
        <v>0</v>
      </c>
      <c r="F54" s="104">
        <v>40</v>
      </c>
      <c r="G54" s="51">
        <v>0</v>
      </c>
      <c r="H54" s="13">
        <f t="shared" si="0"/>
        <v>0</v>
      </c>
      <c r="I54" s="69">
        <v>40</v>
      </c>
      <c r="J54" s="51">
        <v>0</v>
      </c>
      <c r="K54" s="13">
        <f t="shared" si="5"/>
        <v>0</v>
      </c>
      <c r="L54" s="69">
        <v>40</v>
      </c>
      <c r="M54" s="51">
        <v>0</v>
      </c>
      <c r="N54" s="13">
        <f t="shared" si="6"/>
        <v>0</v>
      </c>
      <c r="O54" s="13">
        <f t="shared" ref="O54:O55" si="12">H54+K54+N54</f>
        <v>0</v>
      </c>
      <c r="P54" s="106">
        <f t="shared" si="3"/>
        <v>0</v>
      </c>
      <c r="Q54" s="56"/>
      <c r="R54" s="55"/>
    </row>
    <row r="55" spans="1:18" ht="15.6" x14ac:dyDescent="0.3">
      <c r="A55" s="101" t="s">
        <v>145</v>
      </c>
      <c r="B55" s="98" t="s">
        <v>141</v>
      </c>
      <c r="C55" s="98" t="s">
        <v>69</v>
      </c>
      <c r="D55" s="94" t="s">
        <v>197</v>
      </c>
      <c r="E55" s="52">
        <v>0</v>
      </c>
      <c r="F55" s="104">
        <v>40</v>
      </c>
      <c r="G55" s="51">
        <v>0</v>
      </c>
      <c r="H55" s="13">
        <f t="shared" si="0"/>
        <v>0</v>
      </c>
      <c r="I55" s="69">
        <v>40</v>
      </c>
      <c r="J55" s="51">
        <v>0</v>
      </c>
      <c r="K55" s="13">
        <f t="shared" si="5"/>
        <v>0</v>
      </c>
      <c r="L55" s="69">
        <v>40</v>
      </c>
      <c r="M55" s="51">
        <v>0</v>
      </c>
      <c r="N55" s="13">
        <f t="shared" si="6"/>
        <v>0</v>
      </c>
      <c r="O55" s="13">
        <f t="shared" si="12"/>
        <v>0</v>
      </c>
      <c r="P55" s="106">
        <f t="shared" si="3"/>
        <v>0</v>
      </c>
      <c r="Q55" s="56"/>
      <c r="R55" s="55"/>
    </row>
    <row r="56" spans="1:18" ht="15.6" x14ac:dyDescent="0.3">
      <c r="A56" s="101" t="s">
        <v>88</v>
      </c>
      <c r="B56" s="98" t="s">
        <v>60</v>
      </c>
      <c r="C56" s="98" t="s">
        <v>59</v>
      </c>
      <c r="D56" s="94" t="s">
        <v>196</v>
      </c>
      <c r="E56" s="52">
        <v>0</v>
      </c>
      <c r="F56" s="104">
        <v>40</v>
      </c>
      <c r="G56" s="51">
        <v>0</v>
      </c>
      <c r="H56" s="13">
        <f t="shared" si="0"/>
        <v>0</v>
      </c>
      <c r="I56" s="64"/>
      <c r="J56" s="64"/>
      <c r="K56" s="64"/>
      <c r="L56" s="64"/>
      <c r="M56" s="64"/>
      <c r="N56" s="64"/>
      <c r="O56" s="13">
        <f t="shared" ref="O56:O58" si="13">H56</f>
        <v>0</v>
      </c>
      <c r="P56" s="106">
        <f t="shared" si="3"/>
        <v>0</v>
      </c>
      <c r="Q56" s="56"/>
      <c r="R56" s="55"/>
    </row>
    <row r="57" spans="1:18" ht="15.6" x14ac:dyDescent="0.3">
      <c r="A57" s="101" t="s">
        <v>89</v>
      </c>
      <c r="B57" s="98" t="s">
        <v>142</v>
      </c>
      <c r="C57" s="98" t="s">
        <v>135</v>
      </c>
      <c r="D57" s="94" t="s">
        <v>196</v>
      </c>
      <c r="E57" s="52">
        <v>0</v>
      </c>
      <c r="F57" s="104">
        <v>40</v>
      </c>
      <c r="G57" s="51">
        <v>0</v>
      </c>
      <c r="H57" s="13">
        <f t="shared" si="0"/>
        <v>0</v>
      </c>
      <c r="I57" s="64"/>
      <c r="J57" s="64"/>
      <c r="K57" s="64"/>
      <c r="L57" s="64"/>
      <c r="M57" s="64"/>
      <c r="N57" s="64"/>
      <c r="O57" s="13">
        <f t="shared" si="13"/>
        <v>0</v>
      </c>
      <c r="P57" s="106">
        <f t="shared" si="3"/>
        <v>0</v>
      </c>
      <c r="Q57" s="56"/>
      <c r="R57" s="55"/>
    </row>
    <row r="58" spans="1:18" ht="15.6" x14ac:dyDescent="0.3">
      <c r="A58" s="100" t="s">
        <v>167</v>
      </c>
      <c r="B58" s="99" t="s">
        <v>151</v>
      </c>
      <c r="C58" s="98" t="s">
        <v>146</v>
      </c>
      <c r="D58" s="94" t="s">
        <v>196</v>
      </c>
      <c r="E58" s="52">
        <v>0</v>
      </c>
      <c r="F58" s="104">
        <v>3900</v>
      </c>
      <c r="G58" s="51">
        <v>0</v>
      </c>
      <c r="H58" s="13">
        <f t="shared" si="0"/>
        <v>0</v>
      </c>
      <c r="I58" s="64"/>
      <c r="J58" s="64"/>
      <c r="K58" s="64"/>
      <c r="L58" s="64"/>
      <c r="M58" s="64"/>
      <c r="N58" s="64"/>
      <c r="O58" s="13">
        <f t="shared" si="13"/>
        <v>0</v>
      </c>
      <c r="P58" s="106">
        <f t="shared" si="3"/>
        <v>0</v>
      </c>
      <c r="Q58" s="56"/>
      <c r="R58" s="55"/>
    </row>
    <row r="59" spans="1:18" ht="15.6" x14ac:dyDescent="0.3">
      <c r="A59" s="101" t="s">
        <v>168</v>
      </c>
      <c r="B59" s="98" t="s">
        <v>152</v>
      </c>
      <c r="C59" s="98" t="s">
        <v>147</v>
      </c>
      <c r="D59" s="94" t="s">
        <v>197</v>
      </c>
      <c r="E59" s="52">
        <v>0</v>
      </c>
      <c r="F59" s="104">
        <v>3900</v>
      </c>
      <c r="G59" s="51">
        <v>0</v>
      </c>
      <c r="H59" s="13">
        <f t="shared" si="0"/>
        <v>0</v>
      </c>
      <c r="I59" s="69">
        <v>3900</v>
      </c>
      <c r="J59" s="51">
        <v>0</v>
      </c>
      <c r="K59" s="13">
        <f t="shared" si="5"/>
        <v>0</v>
      </c>
      <c r="L59" s="69">
        <v>3900</v>
      </c>
      <c r="M59" s="51">
        <v>0</v>
      </c>
      <c r="N59" s="13">
        <f t="shared" si="6"/>
        <v>0</v>
      </c>
      <c r="O59" s="13">
        <f>H59+K59+N59</f>
        <v>0</v>
      </c>
      <c r="P59" s="106">
        <f t="shared" si="3"/>
        <v>0</v>
      </c>
      <c r="Q59" s="56"/>
      <c r="R59" s="55"/>
    </row>
    <row r="60" spans="1:18" ht="15.6" x14ac:dyDescent="0.3">
      <c r="A60" s="101" t="s">
        <v>169</v>
      </c>
      <c r="B60" s="98" t="s">
        <v>153</v>
      </c>
      <c r="C60" s="98" t="s">
        <v>148</v>
      </c>
      <c r="D60" s="94" t="s">
        <v>196</v>
      </c>
      <c r="E60" s="52">
        <v>0</v>
      </c>
      <c r="F60" s="104">
        <v>3900</v>
      </c>
      <c r="G60" s="51">
        <v>0</v>
      </c>
      <c r="H60" s="13">
        <f t="shared" si="0"/>
        <v>0</v>
      </c>
      <c r="I60" s="64"/>
      <c r="J60" s="64"/>
      <c r="K60" s="64"/>
      <c r="L60" s="64"/>
      <c r="M60" s="64"/>
      <c r="N60" s="64"/>
      <c r="O60" s="13">
        <f t="shared" ref="O60:O63" si="14">H60</f>
        <v>0</v>
      </c>
      <c r="P60" s="106">
        <f t="shared" si="3"/>
        <v>0</v>
      </c>
      <c r="Q60" s="56"/>
      <c r="R60" s="55"/>
    </row>
    <row r="61" spans="1:18" ht="15.6" x14ac:dyDescent="0.3">
      <c r="A61" s="101" t="s">
        <v>170</v>
      </c>
      <c r="B61" s="98" t="s">
        <v>154</v>
      </c>
      <c r="C61" s="98" t="s">
        <v>71</v>
      </c>
      <c r="D61" s="94" t="s">
        <v>196</v>
      </c>
      <c r="E61" s="52">
        <v>0</v>
      </c>
      <c r="F61" s="104">
        <v>3900</v>
      </c>
      <c r="G61" s="51">
        <v>0</v>
      </c>
      <c r="H61" s="13">
        <f t="shared" si="0"/>
        <v>0</v>
      </c>
      <c r="I61" s="64"/>
      <c r="J61" s="64"/>
      <c r="K61" s="64"/>
      <c r="L61" s="64"/>
      <c r="M61" s="64"/>
      <c r="N61" s="64"/>
      <c r="O61" s="13">
        <f t="shared" si="14"/>
        <v>0</v>
      </c>
      <c r="P61" s="106">
        <f t="shared" si="3"/>
        <v>0</v>
      </c>
      <c r="Q61" s="56"/>
      <c r="R61" s="55"/>
    </row>
    <row r="62" spans="1:18" s="79" customFormat="1" ht="15.6" x14ac:dyDescent="0.3">
      <c r="A62" s="101" t="s">
        <v>171</v>
      </c>
      <c r="B62" s="98" t="s">
        <v>155</v>
      </c>
      <c r="C62" s="98" t="s">
        <v>70</v>
      </c>
      <c r="D62" s="94" t="s">
        <v>196</v>
      </c>
      <c r="E62" s="78">
        <v>0</v>
      </c>
      <c r="F62" s="104">
        <v>3900</v>
      </c>
      <c r="G62" s="51">
        <v>0</v>
      </c>
      <c r="H62" s="13">
        <f t="shared" si="0"/>
        <v>0</v>
      </c>
      <c r="I62" s="64"/>
      <c r="J62" s="64"/>
      <c r="K62" s="64"/>
      <c r="L62" s="64"/>
      <c r="M62" s="64"/>
      <c r="N62" s="64"/>
      <c r="O62" s="13">
        <f t="shared" si="14"/>
        <v>0</v>
      </c>
      <c r="P62" s="106">
        <f t="shared" si="3"/>
        <v>0</v>
      </c>
      <c r="Q62" s="56"/>
      <c r="R62" s="55"/>
    </row>
    <row r="63" spans="1:18" ht="15.6" x14ac:dyDescent="0.3">
      <c r="A63" s="101" t="s">
        <v>172</v>
      </c>
      <c r="B63" s="98" t="s">
        <v>156</v>
      </c>
      <c r="C63" s="98" t="s">
        <v>149</v>
      </c>
      <c r="D63" s="94" t="s">
        <v>196</v>
      </c>
      <c r="E63" s="52">
        <v>0</v>
      </c>
      <c r="F63" s="104">
        <v>3900</v>
      </c>
      <c r="G63" s="51">
        <v>0</v>
      </c>
      <c r="H63" s="13">
        <f t="shared" si="0"/>
        <v>0</v>
      </c>
      <c r="I63" s="64"/>
      <c r="J63" s="64"/>
      <c r="K63" s="64"/>
      <c r="L63" s="64"/>
      <c r="M63" s="64"/>
      <c r="N63" s="64"/>
      <c r="O63" s="13">
        <f t="shared" si="14"/>
        <v>0</v>
      </c>
      <c r="P63" s="106">
        <f t="shared" si="3"/>
        <v>0</v>
      </c>
      <c r="Q63" s="56"/>
      <c r="R63" s="55"/>
    </row>
    <row r="64" spans="1:18" ht="15.6" x14ac:dyDescent="0.3">
      <c r="A64" s="101" t="s">
        <v>173</v>
      </c>
      <c r="B64" s="98" t="s">
        <v>157</v>
      </c>
      <c r="C64" s="98" t="s">
        <v>198</v>
      </c>
      <c r="D64" s="94" t="s">
        <v>197</v>
      </c>
      <c r="E64" s="52">
        <v>0</v>
      </c>
      <c r="F64" s="104">
        <v>3900</v>
      </c>
      <c r="G64" s="51">
        <v>0</v>
      </c>
      <c r="H64" s="13">
        <f t="shared" si="0"/>
        <v>0</v>
      </c>
      <c r="I64" s="69">
        <v>3900</v>
      </c>
      <c r="J64" s="51">
        <v>0</v>
      </c>
      <c r="K64" s="13">
        <f t="shared" si="5"/>
        <v>0</v>
      </c>
      <c r="L64" s="69">
        <v>3900</v>
      </c>
      <c r="M64" s="51">
        <v>0</v>
      </c>
      <c r="N64" s="13">
        <f t="shared" si="6"/>
        <v>0</v>
      </c>
      <c r="O64" s="13">
        <f>H64+K64+N64</f>
        <v>0</v>
      </c>
      <c r="P64" s="106">
        <f t="shared" si="3"/>
        <v>0</v>
      </c>
      <c r="Q64" s="56"/>
      <c r="R64" s="55"/>
    </row>
    <row r="65" spans="1:18" ht="15.6" x14ac:dyDescent="0.3">
      <c r="A65" s="101" t="s">
        <v>174</v>
      </c>
      <c r="B65" s="98" t="s">
        <v>158</v>
      </c>
      <c r="C65" s="98" t="s">
        <v>72</v>
      </c>
      <c r="D65" s="94" t="s">
        <v>196</v>
      </c>
      <c r="E65" s="52">
        <v>0</v>
      </c>
      <c r="F65" s="104">
        <v>3900</v>
      </c>
      <c r="G65" s="51">
        <v>0</v>
      </c>
      <c r="H65" s="13">
        <f t="shared" si="0"/>
        <v>0</v>
      </c>
      <c r="I65" s="64"/>
      <c r="J65" s="64"/>
      <c r="K65" s="64"/>
      <c r="L65" s="64"/>
      <c r="M65" s="64"/>
      <c r="N65" s="64"/>
      <c r="O65" s="13">
        <f>H65</f>
        <v>0</v>
      </c>
      <c r="P65" s="106">
        <f t="shared" si="3"/>
        <v>0</v>
      </c>
      <c r="Q65" s="56"/>
      <c r="R65" s="55"/>
    </row>
    <row r="66" spans="1:18" ht="15.6" x14ac:dyDescent="0.3">
      <c r="A66" s="101" t="s">
        <v>175</v>
      </c>
      <c r="B66" s="98" t="s">
        <v>159</v>
      </c>
      <c r="C66" s="98" t="s">
        <v>73</v>
      </c>
      <c r="D66" s="94" t="s">
        <v>197</v>
      </c>
      <c r="E66" s="52">
        <v>0</v>
      </c>
      <c r="F66" s="104">
        <v>3900</v>
      </c>
      <c r="G66" s="51">
        <v>0</v>
      </c>
      <c r="H66" s="13">
        <f t="shared" si="0"/>
        <v>0</v>
      </c>
      <c r="I66" s="69">
        <v>3900</v>
      </c>
      <c r="J66" s="51">
        <v>0</v>
      </c>
      <c r="K66" s="13">
        <f t="shared" si="5"/>
        <v>0</v>
      </c>
      <c r="L66" s="69">
        <v>3900</v>
      </c>
      <c r="M66" s="51">
        <v>0</v>
      </c>
      <c r="N66" s="13">
        <f>M66*L66</f>
        <v>0</v>
      </c>
      <c r="O66" s="13">
        <f t="shared" ref="O66:O67" si="15">H66+K66+N66</f>
        <v>0</v>
      </c>
      <c r="P66" s="106">
        <f t="shared" si="3"/>
        <v>0</v>
      </c>
      <c r="Q66" s="56"/>
      <c r="R66" s="55"/>
    </row>
    <row r="67" spans="1:18" ht="15.6" x14ac:dyDescent="0.3">
      <c r="A67" s="101" t="s">
        <v>176</v>
      </c>
      <c r="B67" s="98" t="s">
        <v>160</v>
      </c>
      <c r="C67" s="98" t="s">
        <v>74</v>
      </c>
      <c r="D67" s="94" t="s">
        <v>197</v>
      </c>
      <c r="E67" s="52">
        <v>0</v>
      </c>
      <c r="F67" s="104">
        <v>3900</v>
      </c>
      <c r="G67" s="51">
        <v>0</v>
      </c>
      <c r="H67" s="13">
        <f t="shared" si="0"/>
        <v>0</v>
      </c>
      <c r="I67" s="69">
        <v>3900</v>
      </c>
      <c r="J67" s="51">
        <v>0</v>
      </c>
      <c r="K67" s="13">
        <f t="shared" si="5"/>
        <v>0</v>
      </c>
      <c r="L67" s="69">
        <v>3900</v>
      </c>
      <c r="M67" s="51">
        <v>0</v>
      </c>
      <c r="N67" s="13">
        <f t="shared" ref="N67" si="16">M67*L67</f>
        <v>0</v>
      </c>
      <c r="O67" s="13">
        <f t="shared" si="15"/>
        <v>0</v>
      </c>
      <c r="P67" s="106">
        <f t="shared" si="3"/>
        <v>0</v>
      </c>
      <c r="Q67" s="56"/>
      <c r="R67" s="55"/>
    </row>
    <row r="68" spans="1:18" ht="15.6" x14ac:dyDescent="0.3">
      <c r="A68" s="101" t="s">
        <v>179</v>
      </c>
      <c r="B68" s="98" t="s">
        <v>163</v>
      </c>
      <c r="C68" s="98" t="s">
        <v>77</v>
      </c>
      <c r="D68" s="94" t="s">
        <v>196</v>
      </c>
      <c r="E68" s="52">
        <v>0</v>
      </c>
      <c r="F68" s="104">
        <v>3900</v>
      </c>
      <c r="G68" s="51">
        <v>0</v>
      </c>
      <c r="H68" s="13">
        <f t="shared" si="0"/>
        <v>0</v>
      </c>
      <c r="I68" s="64"/>
      <c r="J68" s="64"/>
      <c r="K68" s="64"/>
      <c r="L68" s="64"/>
      <c r="M68" s="64"/>
      <c r="N68" s="64"/>
      <c r="O68" s="13">
        <f>H68</f>
        <v>0</v>
      </c>
      <c r="P68" s="106">
        <f t="shared" si="3"/>
        <v>0</v>
      </c>
      <c r="Q68" s="56"/>
      <c r="R68" s="55"/>
    </row>
    <row r="69" spans="1:18" ht="15.6" x14ac:dyDescent="0.3">
      <c r="A69" s="101" t="s">
        <v>180</v>
      </c>
      <c r="B69" s="98" t="s">
        <v>164</v>
      </c>
      <c r="C69" s="98" t="s">
        <v>78</v>
      </c>
      <c r="D69" s="94" t="s">
        <v>197</v>
      </c>
      <c r="E69" s="52">
        <v>0</v>
      </c>
      <c r="F69" s="104">
        <v>3900</v>
      </c>
      <c r="G69" s="51">
        <v>0</v>
      </c>
      <c r="H69" s="13">
        <f t="shared" si="0"/>
        <v>0</v>
      </c>
      <c r="I69" s="69">
        <v>3900</v>
      </c>
      <c r="J69" s="51">
        <v>0</v>
      </c>
      <c r="K69" s="13">
        <f t="shared" si="5"/>
        <v>0</v>
      </c>
      <c r="L69" s="69">
        <v>3900</v>
      </c>
      <c r="M69" s="51">
        <v>0</v>
      </c>
      <c r="N69" s="13">
        <f t="shared" ref="N69" si="17">M69*L69</f>
        <v>0</v>
      </c>
      <c r="O69" s="13">
        <f>H69+K69+N69</f>
        <v>0</v>
      </c>
      <c r="P69" s="106">
        <f t="shared" si="3"/>
        <v>0</v>
      </c>
      <c r="Q69" s="56"/>
      <c r="R69" s="55"/>
    </row>
    <row r="70" spans="1:18" ht="15.6" x14ac:dyDescent="0.3">
      <c r="A70" s="101" t="s">
        <v>181</v>
      </c>
      <c r="B70" s="98" t="s">
        <v>165</v>
      </c>
      <c r="C70" s="98" t="s">
        <v>79</v>
      </c>
      <c r="D70" s="94" t="s">
        <v>196</v>
      </c>
      <c r="E70" s="52">
        <v>0</v>
      </c>
      <c r="F70" s="104">
        <v>3900</v>
      </c>
      <c r="G70" s="51">
        <v>0</v>
      </c>
      <c r="H70" s="13">
        <f t="shared" si="0"/>
        <v>0</v>
      </c>
      <c r="I70" s="64"/>
      <c r="J70" s="64"/>
      <c r="K70" s="64"/>
      <c r="L70" s="64"/>
      <c r="M70" s="64"/>
      <c r="N70" s="64"/>
      <c r="O70" s="13">
        <f>H70</f>
        <v>0</v>
      </c>
      <c r="P70" s="106">
        <f t="shared" si="3"/>
        <v>0</v>
      </c>
      <c r="Q70" s="56"/>
      <c r="R70" s="55"/>
    </row>
    <row r="71" spans="1:18" ht="15.6" x14ac:dyDescent="0.3">
      <c r="A71" s="101" t="s">
        <v>182</v>
      </c>
      <c r="B71" s="98" t="s">
        <v>60</v>
      </c>
      <c r="C71" s="98" t="s">
        <v>59</v>
      </c>
      <c r="D71" s="94" t="s">
        <v>196</v>
      </c>
      <c r="E71" s="52">
        <v>0</v>
      </c>
      <c r="F71" s="104">
        <v>3900</v>
      </c>
      <c r="G71" s="51">
        <v>0</v>
      </c>
      <c r="H71" s="13">
        <f t="shared" si="0"/>
        <v>0</v>
      </c>
      <c r="I71" s="64"/>
      <c r="J71" s="64"/>
      <c r="K71" s="64"/>
      <c r="L71" s="64"/>
      <c r="M71" s="64"/>
      <c r="N71" s="64"/>
      <c r="O71" s="13">
        <f t="shared" ref="O71:O72" si="18">H71</f>
        <v>0</v>
      </c>
      <c r="P71" s="106">
        <f t="shared" si="3"/>
        <v>0</v>
      </c>
      <c r="Q71" s="56"/>
      <c r="R71" s="55"/>
    </row>
    <row r="72" spans="1:18" ht="16.2" thickBot="1" x14ac:dyDescent="0.35">
      <c r="A72" s="101" t="s">
        <v>183</v>
      </c>
      <c r="B72" s="98" t="s">
        <v>166</v>
      </c>
      <c r="C72" s="98" t="s">
        <v>80</v>
      </c>
      <c r="D72" s="94" t="s">
        <v>196</v>
      </c>
      <c r="E72" s="52">
        <v>0</v>
      </c>
      <c r="F72" s="104">
        <v>3900</v>
      </c>
      <c r="G72" s="51">
        <v>0</v>
      </c>
      <c r="H72" s="13">
        <f t="shared" si="0"/>
        <v>0</v>
      </c>
      <c r="I72" s="64"/>
      <c r="J72" s="64"/>
      <c r="K72" s="64"/>
      <c r="L72" s="64"/>
      <c r="M72" s="64"/>
      <c r="N72" s="64"/>
      <c r="O72" s="13">
        <f t="shared" si="18"/>
        <v>0</v>
      </c>
      <c r="P72" s="106">
        <f t="shared" si="3"/>
        <v>0</v>
      </c>
      <c r="Q72" s="56"/>
      <c r="R72" s="55"/>
    </row>
    <row r="73" spans="1:18" ht="31.2" x14ac:dyDescent="0.3">
      <c r="A73" s="10"/>
      <c r="B73" s="11" t="s">
        <v>31</v>
      </c>
      <c r="C73" s="10"/>
      <c r="D73" s="14"/>
      <c r="E73" s="14"/>
      <c r="F73" s="15"/>
      <c r="G73" s="25"/>
      <c r="H73" s="16">
        <f>SUM(H22:H72)</f>
        <v>0</v>
      </c>
      <c r="I73" s="16"/>
      <c r="J73" s="16"/>
      <c r="K73" s="16">
        <f>K69+K67+K66+K64+K59+K55+K54+K49+K45+K44+K39+K31+K23</f>
        <v>0</v>
      </c>
      <c r="L73" s="16"/>
      <c r="M73" s="16"/>
      <c r="N73" s="16">
        <f>N69+N67+N66+N64+N59+N55+N54+N49+N45+N44+N39+N31+N23</f>
        <v>0</v>
      </c>
      <c r="O73" s="16">
        <f>SUM(O22:O72)</f>
        <v>0</v>
      </c>
      <c r="P73" s="16">
        <f>SUM(P22:P72)</f>
        <v>0</v>
      </c>
      <c r="Q73" s="56"/>
      <c r="R73" s="55"/>
    </row>
    <row r="74" spans="1:18" ht="15.6" x14ac:dyDescent="0.3">
      <c r="A74" s="10"/>
      <c r="B74" s="11" t="s">
        <v>2</v>
      </c>
      <c r="C74" s="10"/>
      <c r="D74" s="14"/>
      <c r="E74" s="14"/>
      <c r="F74" s="15"/>
      <c r="G74" s="25"/>
      <c r="H74" s="26">
        <f>H73*0.15</f>
        <v>0</v>
      </c>
      <c r="I74" s="90"/>
      <c r="J74" s="90"/>
      <c r="K74" s="26">
        <f>K73*0.15</f>
        <v>0</v>
      </c>
      <c r="L74" s="90"/>
      <c r="M74" s="90"/>
      <c r="N74" s="26">
        <f>N73*0.15</f>
        <v>0</v>
      </c>
      <c r="O74" s="26">
        <f>O73*0.15</f>
        <v>0</v>
      </c>
      <c r="P74" s="45"/>
      <c r="Q74" s="56"/>
      <c r="R74" s="55"/>
    </row>
    <row r="75" spans="1:18" ht="31.8" thickBot="1" x14ac:dyDescent="0.35">
      <c r="A75" s="10"/>
      <c r="B75" s="11" t="s">
        <v>32</v>
      </c>
      <c r="C75" s="10"/>
      <c r="D75" s="14"/>
      <c r="E75" s="14"/>
      <c r="F75" s="15"/>
      <c r="G75" s="25"/>
      <c r="H75" s="27">
        <f>H73+H74</f>
        <v>0</v>
      </c>
      <c r="I75" s="91"/>
      <c r="J75" s="91"/>
      <c r="K75" s="27">
        <f>K73+K74</f>
        <v>0</v>
      </c>
      <c r="L75" s="91"/>
      <c r="M75" s="91"/>
      <c r="N75" s="27">
        <f>N73+N74</f>
        <v>0</v>
      </c>
      <c r="O75" s="27">
        <f>O73+O74</f>
        <v>0</v>
      </c>
      <c r="P75" s="46"/>
      <c r="Q75" s="56"/>
      <c r="R75" s="55"/>
    </row>
    <row r="76" spans="1:18" x14ac:dyDescent="0.3">
      <c r="A76" s="57"/>
      <c r="B76" s="58"/>
      <c r="C76" s="57"/>
      <c r="D76" s="59"/>
      <c r="E76" s="59"/>
      <c r="F76" s="59"/>
      <c r="G76" s="60"/>
      <c r="H76" s="60"/>
      <c r="I76" s="60"/>
      <c r="J76" s="60"/>
      <c r="K76" s="60"/>
      <c r="L76" s="60" t="s">
        <v>57</v>
      </c>
      <c r="M76" s="60"/>
      <c r="N76" s="60"/>
      <c r="O76" s="60"/>
      <c r="P76" s="60"/>
      <c r="Q76" s="60"/>
      <c r="R76" s="60"/>
    </row>
    <row r="77" spans="1:18" x14ac:dyDescent="0.3">
      <c r="A77" s="57"/>
      <c r="B77" s="60"/>
      <c r="C77" s="57"/>
      <c r="D77" s="59"/>
      <c r="E77" s="59"/>
      <c r="F77" s="59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ht="25.8" customHeight="1" x14ac:dyDescent="0.3">
      <c r="A78" s="57"/>
      <c r="B78" s="132" t="s">
        <v>38</v>
      </c>
      <c r="C78" s="133"/>
      <c r="D78" s="134"/>
      <c r="E78" s="135"/>
      <c r="F78" s="138"/>
      <c r="G78" s="139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ht="17.55" customHeight="1" x14ac:dyDescent="0.3">
      <c r="A79" s="57"/>
      <c r="B79" s="132"/>
      <c r="C79" s="133"/>
      <c r="D79" s="140" t="s">
        <v>33</v>
      </c>
      <c r="E79" s="141"/>
      <c r="F79" s="61" t="s">
        <v>35</v>
      </c>
      <c r="G79" s="63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ht="34.799999999999997" customHeight="1" x14ac:dyDescent="0.3">
      <c r="A80" s="57"/>
      <c r="B80" s="132"/>
      <c r="C80" s="133"/>
      <c r="D80" s="142"/>
      <c r="E80" s="143"/>
      <c r="F80" s="136"/>
      <c r="G80" s="137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ht="19.2" customHeight="1" x14ac:dyDescent="0.3">
      <c r="A81" s="57"/>
      <c r="B81" s="132"/>
      <c r="C81" s="133"/>
      <c r="D81" s="128" t="s">
        <v>41</v>
      </c>
      <c r="E81" s="129"/>
      <c r="F81" s="130" t="s">
        <v>34</v>
      </c>
      <c r="G81" s="131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x14ac:dyDescent="0.3">
      <c r="A82" s="57"/>
      <c r="B82" s="60"/>
      <c r="C82" s="57"/>
      <c r="D82" s="59"/>
      <c r="E82" s="59"/>
      <c r="F82" s="59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x14ac:dyDescent="0.3">
      <c r="A83" s="57"/>
      <c r="B83" s="60"/>
      <c r="C83" s="57"/>
      <c r="D83" s="59"/>
      <c r="E83" s="59"/>
      <c r="F83" s="59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</sheetData>
  <sheetProtection formatCells="0" formatColumns="0" formatRows="0" insertRows="0"/>
  <protectedRanges>
    <protectedRange sqref="D78:G80" name="Range7"/>
    <protectedRange sqref="Q20:R75" name="Range6"/>
    <protectedRange sqref="D14:F16" name="Range2"/>
    <protectedRange sqref="B3:B5" name="Range1"/>
    <protectedRange sqref="G20:G21" name="Range3_2"/>
  </protectedRanges>
  <mergeCells count="25">
    <mergeCell ref="D81:E81"/>
    <mergeCell ref="F81:G81"/>
    <mergeCell ref="B78:C81"/>
    <mergeCell ref="D78:E78"/>
    <mergeCell ref="F80:G80"/>
    <mergeCell ref="F78:G78"/>
    <mergeCell ref="D79:E79"/>
    <mergeCell ref="D80:E80"/>
    <mergeCell ref="A21:C21"/>
    <mergeCell ref="B20:C20"/>
    <mergeCell ref="B14:C14"/>
    <mergeCell ref="B15:C15"/>
    <mergeCell ref="B16:C16"/>
    <mergeCell ref="I18:K18"/>
    <mergeCell ref="L18:N18"/>
    <mergeCell ref="B3:C3"/>
    <mergeCell ref="B4:C4"/>
    <mergeCell ref="B5:C5"/>
    <mergeCell ref="D13:E13"/>
    <mergeCell ref="D14:E14"/>
    <mergeCell ref="B13:C13"/>
    <mergeCell ref="D15:E15"/>
    <mergeCell ref="D16:E16"/>
    <mergeCell ref="F18:H18"/>
    <mergeCell ref="G14:G16"/>
  </mergeCells>
  <phoneticPr fontId="15" type="noConversion"/>
  <dataValidations count="2">
    <dataValidation type="decimal" operator="greaterThanOrEqual" allowBlank="1" showInputMessage="1" showErrorMessage="1" sqref="D14:E16 I22:J72 L22:M72 F22:G72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AFAC-504F-4B96-B839-3E327A8B2820}">
  <dimension ref="A3:F56"/>
  <sheetViews>
    <sheetView workbookViewId="0">
      <selection activeCell="A24" sqref="A24:XFD24"/>
    </sheetView>
  </sheetViews>
  <sheetFormatPr defaultColWidth="8.77734375" defaultRowHeight="14.4" x14ac:dyDescent="0.3"/>
  <cols>
    <col min="1" max="1" width="13.77734375" customWidth="1"/>
    <col min="2" max="2" width="30" customWidth="1"/>
    <col min="3" max="3" width="58.77734375" customWidth="1"/>
    <col min="4" max="4" width="20.44140625" customWidth="1"/>
    <col min="5" max="5" width="36.44140625" style="62" customWidth="1"/>
    <col min="6" max="6" width="29.77734375" customWidth="1"/>
  </cols>
  <sheetData>
    <row r="3" spans="1:6" x14ac:dyDescent="0.3">
      <c r="A3" t="s">
        <v>50</v>
      </c>
      <c r="B3" t="s">
        <v>51</v>
      </c>
      <c r="C3" t="s">
        <v>52</v>
      </c>
      <c r="D3" t="s">
        <v>53</v>
      </c>
      <c r="E3" s="62" t="s">
        <v>185</v>
      </c>
      <c r="F3" s="62" t="s">
        <v>54</v>
      </c>
    </row>
    <row r="4" spans="1:6" x14ac:dyDescent="0.3">
      <c r="A4" s="75" t="s">
        <v>55</v>
      </c>
      <c r="B4" s="71" t="s">
        <v>97</v>
      </c>
      <c r="C4" s="70" t="s">
        <v>91</v>
      </c>
      <c r="D4" s="76" t="s">
        <v>56</v>
      </c>
      <c r="E4" s="76">
        <v>182</v>
      </c>
      <c r="F4" s="74">
        <v>3</v>
      </c>
    </row>
    <row r="5" spans="1:6" x14ac:dyDescent="0.3">
      <c r="A5" s="73" t="s">
        <v>104</v>
      </c>
      <c r="B5" s="72" t="s">
        <v>98</v>
      </c>
      <c r="C5" s="70" t="s">
        <v>92</v>
      </c>
      <c r="D5" s="76">
        <v>36</v>
      </c>
      <c r="E5" s="76" t="s">
        <v>184</v>
      </c>
      <c r="F5" s="74">
        <v>3</v>
      </c>
    </row>
    <row r="6" spans="1:6" x14ac:dyDescent="0.3">
      <c r="A6" s="73" t="s">
        <v>12</v>
      </c>
      <c r="B6" s="72" t="s">
        <v>99</v>
      </c>
      <c r="C6" s="70" t="s">
        <v>93</v>
      </c>
      <c r="D6" s="76" t="s">
        <v>56</v>
      </c>
      <c r="E6" s="76">
        <v>21</v>
      </c>
      <c r="F6" s="74">
        <v>3</v>
      </c>
    </row>
    <row r="7" spans="1:6" x14ac:dyDescent="0.3">
      <c r="A7" s="73" t="s">
        <v>13</v>
      </c>
      <c r="B7" s="72" t="s">
        <v>100</v>
      </c>
      <c r="C7" s="70" t="s">
        <v>91</v>
      </c>
      <c r="D7" s="76" t="s">
        <v>56</v>
      </c>
      <c r="E7" s="76">
        <v>28</v>
      </c>
      <c r="F7" s="74">
        <v>3</v>
      </c>
    </row>
    <row r="8" spans="1:6" x14ac:dyDescent="0.3">
      <c r="A8" s="73" t="s">
        <v>14</v>
      </c>
      <c r="B8" s="72" t="s">
        <v>101</v>
      </c>
      <c r="C8" s="70" t="s">
        <v>94</v>
      </c>
      <c r="D8" s="76" t="s">
        <v>56</v>
      </c>
      <c r="E8" s="76">
        <v>28</v>
      </c>
      <c r="F8" s="74">
        <v>3</v>
      </c>
    </row>
    <row r="9" spans="1:6" x14ac:dyDescent="0.3">
      <c r="A9" s="73" t="s">
        <v>15</v>
      </c>
      <c r="B9" s="72" t="s">
        <v>102</v>
      </c>
      <c r="C9" s="70" t="s">
        <v>95</v>
      </c>
      <c r="D9" s="76" t="s">
        <v>56</v>
      </c>
      <c r="E9" s="76">
        <v>28</v>
      </c>
      <c r="F9" s="74">
        <v>3</v>
      </c>
    </row>
    <row r="10" spans="1:6" x14ac:dyDescent="0.3">
      <c r="A10" s="73" t="s">
        <v>16</v>
      </c>
      <c r="B10" s="72" t="s">
        <v>103</v>
      </c>
      <c r="C10" s="70" t="s">
        <v>96</v>
      </c>
      <c r="D10" s="76" t="s">
        <v>56</v>
      </c>
      <c r="E10" s="76">
        <v>7</v>
      </c>
      <c r="F10" s="74">
        <v>3</v>
      </c>
    </row>
    <row r="11" spans="1:6" x14ac:dyDescent="0.3">
      <c r="A11" s="73" t="s">
        <v>17</v>
      </c>
      <c r="B11" s="72" t="s">
        <v>60</v>
      </c>
      <c r="C11" s="70" t="s">
        <v>59</v>
      </c>
      <c r="D11" s="76" t="s">
        <v>56</v>
      </c>
      <c r="E11" s="76">
        <v>3</v>
      </c>
      <c r="F11" s="74">
        <v>3</v>
      </c>
    </row>
    <row r="12" spans="1:6" x14ac:dyDescent="0.3">
      <c r="A12" s="75" t="s">
        <v>61</v>
      </c>
      <c r="B12" s="71" t="s">
        <v>111</v>
      </c>
      <c r="C12" s="70" t="s">
        <v>105</v>
      </c>
      <c r="D12" s="76" t="s">
        <v>56</v>
      </c>
      <c r="E12" s="76">
        <v>70</v>
      </c>
      <c r="F12" s="74">
        <v>8</v>
      </c>
    </row>
    <row r="13" spans="1:6" x14ac:dyDescent="0.3">
      <c r="A13" s="73" t="s">
        <v>117</v>
      </c>
      <c r="B13" s="72" t="s">
        <v>112</v>
      </c>
      <c r="C13" s="70" t="s">
        <v>106</v>
      </c>
      <c r="D13" s="76">
        <v>36</v>
      </c>
      <c r="E13" s="76" t="s">
        <v>184</v>
      </c>
      <c r="F13" s="74">
        <v>8</v>
      </c>
    </row>
    <row r="14" spans="1:6" x14ac:dyDescent="0.3">
      <c r="A14" s="73" t="s">
        <v>18</v>
      </c>
      <c r="B14" s="72" t="s">
        <v>99</v>
      </c>
      <c r="C14" s="70" t="s">
        <v>93</v>
      </c>
      <c r="D14" s="76" t="s">
        <v>56</v>
      </c>
      <c r="E14" s="76">
        <v>21</v>
      </c>
      <c r="F14" s="74">
        <v>8</v>
      </c>
    </row>
    <row r="15" spans="1:6" x14ac:dyDescent="0.3">
      <c r="A15" s="73" t="s">
        <v>19</v>
      </c>
      <c r="B15" s="72" t="s">
        <v>113</v>
      </c>
      <c r="C15" s="70" t="s">
        <v>107</v>
      </c>
      <c r="D15" s="76" t="s">
        <v>56</v>
      </c>
      <c r="E15" s="76">
        <v>28</v>
      </c>
      <c r="F15" s="74">
        <v>8</v>
      </c>
    </row>
    <row r="16" spans="1:6" x14ac:dyDescent="0.3">
      <c r="A16" s="73" t="s">
        <v>20</v>
      </c>
      <c r="B16" s="72" t="s">
        <v>114</v>
      </c>
      <c r="C16" s="70" t="s">
        <v>108</v>
      </c>
      <c r="D16" s="76" t="s">
        <v>56</v>
      </c>
      <c r="E16" s="76">
        <v>56</v>
      </c>
      <c r="F16" s="74">
        <v>8</v>
      </c>
    </row>
    <row r="17" spans="1:6" x14ac:dyDescent="0.3">
      <c r="A17" s="73" t="s">
        <v>45</v>
      </c>
      <c r="B17" s="72" t="s">
        <v>115</v>
      </c>
      <c r="C17" s="70" t="s">
        <v>109</v>
      </c>
      <c r="D17" s="76" t="s">
        <v>56</v>
      </c>
      <c r="E17" s="76">
        <v>56</v>
      </c>
      <c r="F17" s="74">
        <v>8</v>
      </c>
    </row>
    <row r="18" spans="1:6" x14ac:dyDescent="0.3">
      <c r="A18" s="73" t="s">
        <v>46</v>
      </c>
      <c r="B18" s="72" t="s">
        <v>60</v>
      </c>
      <c r="C18" s="70" t="s">
        <v>59</v>
      </c>
      <c r="D18" s="76" t="s">
        <v>56</v>
      </c>
      <c r="E18" s="76">
        <v>3</v>
      </c>
      <c r="F18" s="74">
        <v>8</v>
      </c>
    </row>
    <row r="19" spans="1:6" x14ac:dyDescent="0.3">
      <c r="A19" s="73" t="s">
        <v>58</v>
      </c>
      <c r="B19" s="72" t="s">
        <v>116</v>
      </c>
      <c r="C19" s="70" t="s">
        <v>110</v>
      </c>
      <c r="D19" s="76" t="s">
        <v>56</v>
      </c>
      <c r="E19" s="76">
        <v>7</v>
      </c>
      <c r="F19" s="74">
        <v>8</v>
      </c>
    </row>
    <row r="20" spans="1:6" x14ac:dyDescent="0.3">
      <c r="A20" s="75" t="s">
        <v>82</v>
      </c>
      <c r="B20" s="71" t="s">
        <v>119</v>
      </c>
      <c r="C20" s="70" t="s">
        <v>62</v>
      </c>
      <c r="D20" s="76" t="s">
        <v>56</v>
      </c>
      <c r="E20" s="76">
        <v>56</v>
      </c>
      <c r="F20" s="74">
        <v>80</v>
      </c>
    </row>
    <row r="21" spans="1:6" x14ac:dyDescent="0.3">
      <c r="A21" s="73" t="s">
        <v>127</v>
      </c>
      <c r="B21" s="72" t="s">
        <v>120</v>
      </c>
      <c r="C21" s="70" t="s">
        <v>63</v>
      </c>
      <c r="D21" s="76">
        <v>36</v>
      </c>
      <c r="E21" s="76" t="s">
        <v>184</v>
      </c>
      <c r="F21" s="74">
        <v>80</v>
      </c>
    </row>
    <row r="22" spans="1:6" x14ac:dyDescent="0.3">
      <c r="A22" s="73" t="s">
        <v>21</v>
      </c>
      <c r="B22" s="72" t="s">
        <v>121</v>
      </c>
      <c r="C22" s="70" t="s">
        <v>64</v>
      </c>
      <c r="D22" s="76" t="s">
        <v>56</v>
      </c>
      <c r="E22" s="76">
        <v>14</v>
      </c>
      <c r="F22" s="74">
        <v>80</v>
      </c>
    </row>
    <row r="23" spans="1:6" x14ac:dyDescent="0.3">
      <c r="A23" s="73" t="s">
        <v>22</v>
      </c>
      <c r="B23" s="72" t="s">
        <v>81</v>
      </c>
      <c r="C23" s="70" t="s">
        <v>65</v>
      </c>
      <c r="D23" s="76" t="s">
        <v>56</v>
      </c>
      <c r="E23" s="76">
        <v>14</v>
      </c>
      <c r="F23" s="74">
        <v>160</v>
      </c>
    </row>
    <row r="24" spans="1:6" x14ac:dyDescent="0.3">
      <c r="A24" s="73" t="s">
        <v>23</v>
      </c>
      <c r="B24" s="72" t="s">
        <v>122</v>
      </c>
      <c r="C24" s="70" t="s">
        <v>66</v>
      </c>
      <c r="D24" s="76" t="s">
        <v>56</v>
      </c>
      <c r="E24" s="76">
        <v>14</v>
      </c>
      <c r="F24" s="74">
        <v>160</v>
      </c>
    </row>
    <row r="25" spans="1:6" x14ac:dyDescent="0.3">
      <c r="A25" s="73" t="s">
        <v>47</v>
      </c>
      <c r="B25" s="72" t="s">
        <v>123</v>
      </c>
      <c r="C25" s="70" t="s">
        <v>67</v>
      </c>
      <c r="D25" s="76" t="s">
        <v>56</v>
      </c>
      <c r="E25" s="76">
        <v>14</v>
      </c>
      <c r="F25" s="74">
        <v>80</v>
      </c>
    </row>
    <row r="26" spans="1:6" x14ac:dyDescent="0.3">
      <c r="A26" s="73" t="s">
        <v>128</v>
      </c>
      <c r="B26" s="72" t="s">
        <v>124</v>
      </c>
      <c r="C26" s="70" t="s">
        <v>68</v>
      </c>
      <c r="D26" s="76">
        <v>36</v>
      </c>
      <c r="E26" s="76" t="s">
        <v>184</v>
      </c>
      <c r="F26" s="74">
        <v>80</v>
      </c>
    </row>
    <row r="27" spans="1:6" x14ac:dyDescent="0.3">
      <c r="A27" s="73" t="s">
        <v>129</v>
      </c>
      <c r="B27" s="72" t="s">
        <v>125</v>
      </c>
      <c r="C27" s="70" t="s">
        <v>69</v>
      </c>
      <c r="D27" s="76">
        <v>36</v>
      </c>
      <c r="E27" s="76" t="s">
        <v>184</v>
      </c>
      <c r="F27" s="77">
        <v>80</v>
      </c>
    </row>
    <row r="28" spans="1:6" x14ac:dyDescent="0.3">
      <c r="A28" s="73" t="s">
        <v>48</v>
      </c>
      <c r="B28" s="72" t="s">
        <v>60</v>
      </c>
      <c r="C28" s="70" t="s">
        <v>59</v>
      </c>
      <c r="D28" s="76" t="s">
        <v>56</v>
      </c>
      <c r="E28" s="76">
        <v>3</v>
      </c>
      <c r="F28" s="77">
        <v>80</v>
      </c>
    </row>
    <row r="29" spans="1:6" x14ac:dyDescent="0.3">
      <c r="A29" s="73" t="s">
        <v>49</v>
      </c>
      <c r="B29" s="72" t="s">
        <v>126</v>
      </c>
      <c r="C29" s="70" t="s">
        <v>118</v>
      </c>
      <c r="D29" s="76" t="s">
        <v>56</v>
      </c>
      <c r="E29" s="76">
        <v>56</v>
      </c>
      <c r="F29" s="77">
        <v>80</v>
      </c>
    </row>
    <row r="30" spans="1:6" x14ac:dyDescent="0.3">
      <c r="A30" s="75" t="s">
        <v>83</v>
      </c>
      <c r="B30" s="71" t="s">
        <v>136</v>
      </c>
      <c r="C30" s="70" t="s">
        <v>130</v>
      </c>
      <c r="D30" s="76" t="s">
        <v>56</v>
      </c>
      <c r="E30" s="76">
        <v>56</v>
      </c>
      <c r="F30" s="74">
        <v>40</v>
      </c>
    </row>
    <row r="31" spans="1:6" x14ac:dyDescent="0.3">
      <c r="A31" s="73" t="s">
        <v>143</v>
      </c>
      <c r="B31" s="72" t="s">
        <v>137</v>
      </c>
      <c r="C31" s="70" t="s">
        <v>131</v>
      </c>
      <c r="D31" s="76">
        <v>36</v>
      </c>
      <c r="E31" s="76" t="s">
        <v>184</v>
      </c>
      <c r="F31" s="74">
        <v>40</v>
      </c>
    </row>
    <row r="32" spans="1:6" x14ac:dyDescent="0.3">
      <c r="A32" s="73" t="s">
        <v>84</v>
      </c>
      <c r="B32" s="72" t="s">
        <v>138</v>
      </c>
      <c r="C32" s="70" t="s">
        <v>132</v>
      </c>
      <c r="D32" s="76" t="s">
        <v>56</v>
      </c>
      <c r="E32" s="76">
        <v>14</v>
      </c>
      <c r="F32" s="74">
        <v>40</v>
      </c>
    </row>
    <row r="33" spans="1:6" x14ac:dyDescent="0.3">
      <c r="A33" s="73" t="s">
        <v>85</v>
      </c>
      <c r="B33" s="72" t="s">
        <v>81</v>
      </c>
      <c r="C33" s="70" t="s">
        <v>65</v>
      </c>
      <c r="D33" s="76" t="s">
        <v>56</v>
      </c>
      <c r="E33" s="76">
        <v>14</v>
      </c>
      <c r="F33" s="74">
        <v>80</v>
      </c>
    </row>
    <row r="34" spans="1:6" x14ac:dyDescent="0.3">
      <c r="A34" s="73" t="s">
        <v>86</v>
      </c>
      <c r="B34" s="72" t="s">
        <v>122</v>
      </c>
      <c r="C34" s="70" t="s">
        <v>66</v>
      </c>
      <c r="D34" s="76" t="s">
        <v>56</v>
      </c>
      <c r="E34" s="76">
        <v>14</v>
      </c>
      <c r="F34" s="74">
        <v>80</v>
      </c>
    </row>
    <row r="35" spans="1:6" x14ac:dyDescent="0.3">
      <c r="A35" s="73" t="s">
        <v>87</v>
      </c>
      <c r="B35" s="72" t="s">
        <v>139</v>
      </c>
      <c r="C35" s="70" t="s">
        <v>133</v>
      </c>
      <c r="D35" s="76" t="s">
        <v>56</v>
      </c>
      <c r="E35" s="76">
        <v>14</v>
      </c>
      <c r="F35" s="74">
        <v>40</v>
      </c>
    </row>
    <row r="36" spans="1:6" x14ac:dyDescent="0.3">
      <c r="A36" s="73" t="s">
        <v>144</v>
      </c>
      <c r="B36" s="72" t="s">
        <v>140</v>
      </c>
      <c r="C36" s="70" t="s">
        <v>134</v>
      </c>
      <c r="D36" s="76">
        <v>36</v>
      </c>
      <c r="E36" s="76" t="s">
        <v>184</v>
      </c>
      <c r="F36" s="74">
        <v>40</v>
      </c>
    </row>
    <row r="37" spans="1:6" x14ac:dyDescent="0.3">
      <c r="A37" s="73" t="s">
        <v>145</v>
      </c>
      <c r="B37" s="72" t="s">
        <v>141</v>
      </c>
      <c r="C37" s="70" t="s">
        <v>69</v>
      </c>
      <c r="D37" s="76">
        <v>36</v>
      </c>
      <c r="E37" s="76" t="s">
        <v>184</v>
      </c>
      <c r="F37" s="74">
        <v>40</v>
      </c>
    </row>
    <row r="38" spans="1:6" x14ac:dyDescent="0.3">
      <c r="A38" s="73" t="s">
        <v>88</v>
      </c>
      <c r="B38" s="72" t="s">
        <v>60</v>
      </c>
      <c r="C38" s="70" t="s">
        <v>59</v>
      </c>
      <c r="D38" s="76" t="s">
        <v>56</v>
      </c>
      <c r="E38" s="76">
        <v>3</v>
      </c>
      <c r="F38" s="74">
        <v>40</v>
      </c>
    </row>
    <row r="39" spans="1:6" x14ac:dyDescent="0.3">
      <c r="A39" s="73" t="s">
        <v>89</v>
      </c>
      <c r="B39" s="72" t="s">
        <v>142</v>
      </c>
      <c r="C39" s="70" t="s">
        <v>135</v>
      </c>
      <c r="D39" s="76" t="s">
        <v>56</v>
      </c>
      <c r="E39" s="76">
        <v>56</v>
      </c>
      <c r="F39" s="74">
        <v>40</v>
      </c>
    </row>
    <row r="40" spans="1:6" x14ac:dyDescent="0.3">
      <c r="A40" s="75" t="s">
        <v>167</v>
      </c>
      <c r="B40" s="71" t="s">
        <v>151</v>
      </c>
      <c r="C40" s="70" t="s">
        <v>146</v>
      </c>
      <c r="D40" s="76" t="s">
        <v>56</v>
      </c>
      <c r="E40" s="76">
        <v>87</v>
      </c>
      <c r="F40" s="74">
        <v>3900</v>
      </c>
    </row>
    <row r="41" spans="1:6" x14ac:dyDescent="0.3">
      <c r="A41" s="73" t="s">
        <v>168</v>
      </c>
      <c r="B41" s="72" t="s">
        <v>152</v>
      </c>
      <c r="C41" s="70" t="s">
        <v>147</v>
      </c>
      <c r="D41" s="76">
        <v>36</v>
      </c>
      <c r="E41" s="76" t="s">
        <v>184</v>
      </c>
      <c r="F41" s="74">
        <v>3900</v>
      </c>
    </row>
    <row r="42" spans="1:6" x14ac:dyDescent="0.3">
      <c r="A42" s="73" t="s">
        <v>169</v>
      </c>
      <c r="B42" s="72" t="s">
        <v>153</v>
      </c>
      <c r="C42" s="70" t="s">
        <v>148</v>
      </c>
      <c r="D42" s="76" t="s">
        <v>56</v>
      </c>
      <c r="E42" s="76">
        <v>28</v>
      </c>
      <c r="F42" s="74">
        <v>3900</v>
      </c>
    </row>
    <row r="43" spans="1:6" x14ac:dyDescent="0.3">
      <c r="A43" s="73" t="s">
        <v>170</v>
      </c>
      <c r="B43" s="72" t="s">
        <v>154</v>
      </c>
      <c r="C43" s="70" t="s">
        <v>71</v>
      </c>
      <c r="D43" s="76" t="s">
        <v>56</v>
      </c>
      <c r="E43" s="76">
        <v>28</v>
      </c>
      <c r="F43" s="74">
        <v>3900</v>
      </c>
    </row>
    <row r="44" spans="1:6" x14ac:dyDescent="0.3">
      <c r="A44" s="73" t="s">
        <v>171</v>
      </c>
      <c r="B44" s="72" t="s">
        <v>155</v>
      </c>
      <c r="C44" s="70" t="s">
        <v>70</v>
      </c>
      <c r="D44" s="76" t="s">
        <v>56</v>
      </c>
      <c r="E44" s="76">
        <v>28</v>
      </c>
      <c r="F44" s="74">
        <v>3900</v>
      </c>
    </row>
    <row r="45" spans="1:6" x14ac:dyDescent="0.3">
      <c r="A45" s="73" t="s">
        <v>172</v>
      </c>
      <c r="B45" s="72" t="s">
        <v>156</v>
      </c>
      <c r="C45" s="70" t="s">
        <v>149</v>
      </c>
      <c r="D45" s="76" t="s">
        <v>56</v>
      </c>
      <c r="E45" s="76">
        <v>28</v>
      </c>
      <c r="F45" s="74">
        <v>3900</v>
      </c>
    </row>
    <row r="46" spans="1:6" x14ac:dyDescent="0.3">
      <c r="A46" s="73" t="s">
        <v>173</v>
      </c>
      <c r="B46" s="72" t="s">
        <v>157</v>
      </c>
      <c r="C46" s="70" t="s">
        <v>150</v>
      </c>
      <c r="D46" s="76">
        <v>36</v>
      </c>
      <c r="E46" s="76" t="s">
        <v>184</v>
      </c>
      <c r="F46" s="74">
        <v>3900</v>
      </c>
    </row>
    <row r="47" spans="1:6" x14ac:dyDescent="0.3">
      <c r="A47" s="73" t="s">
        <v>174</v>
      </c>
      <c r="B47" s="72" t="s">
        <v>158</v>
      </c>
      <c r="C47" s="70" t="s">
        <v>72</v>
      </c>
      <c r="D47" s="76" t="s">
        <v>56</v>
      </c>
      <c r="E47" s="76">
        <v>3</v>
      </c>
      <c r="F47" s="74">
        <v>3900</v>
      </c>
    </row>
    <row r="48" spans="1:6" x14ac:dyDescent="0.3">
      <c r="A48" s="73" t="s">
        <v>175</v>
      </c>
      <c r="B48" s="72" t="s">
        <v>159</v>
      </c>
      <c r="C48" s="70" t="s">
        <v>73</v>
      </c>
      <c r="D48" s="76">
        <v>36</v>
      </c>
      <c r="E48" s="76" t="s">
        <v>184</v>
      </c>
      <c r="F48" s="74">
        <v>3900</v>
      </c>
    </row>
    <row r="49" spans="1:6" x14ac:dyDescent="0.3">
      <c r="A49" s="73" t="s">
        <v>176</v>
      </c>
      <c r="B49" s="72" t="s">
        <v>160</v>
      </c>
      <c r="C49" s="70" t="s">
        <v>74</v>
      </c>
      <c r="D49" s="76">
        <v>36</v>
      </c>
      <c r="E49" s="76" t="s">
        <v>184</v>
      </c>
      <c r="F49" s="74">
        <v>3900</v>
      </c>
    </row>
    <row r="50" spans="1:6" x14ac:dyDescent="0.3">
      <c r="A50" s="73" t="s">
        <v>177</v>
      </c>
      <c r="B50" s="72" t="s">
        <v>161</v>
      </c>
      <c r="C50" s="70" t="s">
        <v>75</v>
      </c>
      <c r="D50" s="76" t="s">
        <v>56</v>
      </c>
      <c r="E50" s="76">
        <v>6</v>
      </c>
      <c r="F50" s="74">
        <v>3900</v>
      </c>
    </row>
    <row r="51" spans="1:6" x14ac:dyDescent="0.3">
      <c r="A51" s="73" t="s">
        <v>178</v>
      </c>
      <c r="B51" s="72" t="s">
        <v>162</v>
      </c>
      <c r="C51" s="70" t="s">
        <v>76</v>
      </c>
      <c r="D51" s="76">
        <v>36</v>
      </c>
      <c r="E51" s="76" t="s">
        <v>184</v>
      </c>
      <c r="F51" s="74">
        <v>3900</v>
      </c>
    </row>
    <row r="52" spans="1:6" x14ac:dyDescent="0.3">
      <c r="A52" s="73" t="s">
        <v>179</v>
      </c>
      <c r="B52" s="72" t="s">
        <v>163</v>
      </c>
      <c r="C52" s="70" t="s">
        <v>77</v>
      </c>
      <c r="D52" s="76" t="s">
        <v>56</v>
      </c>
      <c r="E52" s="76">
        <v>6</v>
      </c>
      <c r="F52" s="74">
        <v>3900</v>
      </c>
    </row>
    <row r="53" spans="1:6" x14ac:dyDescent="0.3">
      <c r="A53" s="73" t="s">
        <v>180</v>
      </c>
      <c r="B53" s="72" t="s">
        <v>164</v>
      </c>
      <c r="C53" s="70" t="s">
        <v>78</v>
      </c>
      <c r="D53" s="76">
        <v>36</v>
      </c>
      <c r="E53" s="76" t="s">
        <v>184</v>
      </c>
      <c r="F53" s="74">
        <v>3900</v>
      </c>
    </row>
    <row r="54" spans="1:6" x14ac:dyDescent="0.3">
      <c r="A54" s="73" t="s">
        <v>181</v>
      </c>
      <c r="B54" s="72" t="s">
        <v>165</v>
      </c>
      <c r="C54" s="70" t="s">
        <v>79</v>
      </c>
      <c r="D54" s="76" t="s">
        <v>56</v>
      </c>
      <c r="E54" s="76">
        <v>28</v>
      </c>
      <c r="F54" s="74">
        <v>3900</v>
      </c>
    </row>
    <row r="55" spans="1:6" x14ac:dyDescent="0.3">
      <c r="A55" s="73" t="s">
        <v>182</v>
      </c>
      <c r="B55" s="72" t="s">
        <v>60</v>
      </c>
      <c r="C55" s="70" t="s">
        <v>59</v>
      </c>
      <c r="D55" s="76" t="s">
        <v>56</v>
      </c>
      <c r="E55" s="76">
        <v>3</v>
      </c>
      <c r="F55" s="74">
        <v>3900</v>
      </c>
    </row>
    <row r="56" spans="1:6" x14ac:dyDescent="0.3">
      <c r="A56" s="73" t="s">
        <v>183</v>
      </c>
      <c r="B56" s="72" t="s">
        <v>166</v>
      </c>
      <c r="C56" s="70" t="s">
        <v>80</v>
      </c>
      <c r="D56" s="76" t="s">
        <v>56</v>
      </c>
      <c r="E56" s="76">
        <v>21</v>
      </c>
      <c r="F56" s="74">
        <v>3900</v>
      </c>
    </row>
  </sheetData>
  <dataValidations count="1">
    <dataValidation type="decimal" operator="greaterThanOrEqual" allowBlank="1" showInputMessage="1" showErrorMessage="1" sqref="E4:E31" xr:uid="{EFA465A6-A57B-4933-98BB-C09173997BF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PRICING SCHEDULE</vt:lpstr>
      <vt:lpstr>Sheet1</vt:lpstr>
      <vt:lpstr>'PRICING SCHEDULE'!_Hlk139537963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Yandiswa Citi</cp:lastModifiedBy>
  <cp:lastPrinted>2020-07-02T18:44:36Z</cp:lastPrinted>
  <dcterms:created xsi:type="dcterms:W3CDTF">2017-06-15T23:28:53Z</dcterms:created>
  <dcterms:modified xsi:type="dcterms:W3CDTF">2023-11-15T12:40:18Z</dcterms:modified>
</cp:coreProperties>
</file>