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bsaorg-my.sharepoint.com/personal/nomar_dbsa_org/Documents/TENDER INVITATION DOCUMENTS/RFP287-2021 TENDER DOCUMENTS/"/>
    </mc:Choice>
  </mc:AlternateContent>
  <xr:revisionPtr revIDLastSave="31" documentId="8_{A7887CBA-18F4-431C-AF6F-F136910FFF08}" xr6:coauthVersionLast="46" xr6:coauthVersionMax="47" xr10:uidLastSave="{1A471703-AB3C-4F9E-95DF-9B7EC6BC42E3}"/>
  <bookViews>
    <workbookView xWindow="-120" yWindow="-120" windowWidth="20730" windowHeight="11160" xr2:uid="{E515372D-6566-4C48-B946-2E978D1B4AA3}"/>
  </bookViews>
  <sheets>
    <sheet name="Sheet1" sheetId="1" r:id="rId1"/>
  </sheets>
  <definedNames>
    <definedName name="_xlnm.Print_Area" localSheetId="0">Sheet1!$A$1:$G$104</definedName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88" i="1" l="1"/>
  <c r="A89" i="1" s="1"/>
  <c r="A90" i="1" s="1"/>
  <c r="A91" i="1" s="1"/>
  <c r="A85" i="1"/>
  <c r="A86" i="1" s="1"/>
  <c r="A76" i="1"/>
  <c r="A77" i="1" s="1"/>
  <c r="A78" i="1" s="1"/>
  <c r="A79" i="1" s="1"/>
  <c r="A80" i="1" s="1"/>
  <c r="A81" i="1" s="1"/>
  <c r="A64" i="1"/>
  <c r="A65" i="1" s="1"/>
  <c r="A66" i="1" s="1"/>
  <c r="A67" i="1" s="1"/>
  <c r="A68" i="1" s="1"/>
  <c r="A69" i="1" s="1"/>
  <c r="A70" i="1" s="1"/>
  <c r="A60" i="1"/>
  <c r="A53" i="1"/>
  <c r="A54" i="1" s="1"/>
  <c r="A55" i="1" s="1"/>
  <c r="A56" i="1" s="1"/>
  <c r="A29" i="1"/>
  <c r="A32" i="1" l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D18" i="1"/>
  <c r="D76" i="1"/>
  <c r="D89" i="1" l="1"/>
  <c r="D84" i="1"/>
  <c r="D81" i="1"/>
  <c r="D80" i="1"/>
  <c r="D79" i="1"/>
  <c r="D59" i="1"/>
  <c r="D42" i="1"/>
  <c r="D20" i="1"/>
  <c r="D56" i="1"/>
  <c r="D55" i="1"/>
  <c r="D54" i="1"/>
  <c r="D44" i="1"/>
  <c r="D22" i="1"/>
  <c r="D72" i="1"/>
  <c r="D70" i="1"/>
  <c r="D67" i="1"/>
  <c r="D65" i="1"/>
  <c r="D39" i="1"/>
  <c r="D43" i="1"/>
  <c r="D40" i="1"/>
  <c r="D36" i="1"/>
  <c r="D33" i="1"/>
  <c r="D32" i="1"/>
  <c r="D21" i="1"/>
  <c r="D17" i="1"/>
  <c r="D14" i="1"/>
  <c r="D9" i="1"/>
  <c r="D8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D62" i="1" l="1"/>
  <c r="D58" i="1"/>
  <c r="D51" i="1"/>
  <c r="D27" i="1"/>
  <c r="D4" i="1"/>
</calcChain>
</file>

<file path=xl/sharedStrings.xml><?xml version="1.0" encoding="utf-8"?>
<sst xmlns="http://schemas.openxmlformats.org/spreadsheetml/2006/main" count="226" uniqueCount="97">
  <si>
    <t>Remove old cables</t>
  </si>
  <si>
    <t>Close trenches in floor</t>
  </si>
  <si>
    <t>Remove Ceilings</t>
  </si>
  <si>
    <t>Remove DB Boards</t>
  </si>
  <si>
    <t>Deep clean room (diesel / oil smell)</t>
  </si>
  <si>
    <t>New suspended ceilings</t>
  </si>
  <si>
    <t>Remove existing double door</t>
  </si>
  <si>
    <t>New fire proof double door</t>
  </si>
  <si>
    <t xml:space="preserve">New ventilation </t>
  </si>
  <si>
    <t>A</t>
  </si>
  <si>
    <t>E</t>
  </si>
  <si>
    <t>Remove Piping</t>
  </si>
  <si>
    <t>B</t>
  </si>
  <si>
    <t>New Access Control</t>
  </si>
  <si>
    <t>New CCTV</t>
  </si>
  <si>
    <t>New BMS System</t>
  </si>
  <si>
    <t>Close opening in wall with door</t>
  </si>
  <si>
    <t>New Hydrogen sensors</t>
  </si>
  <si>
    <t>C</t>
  </si>
  <si>
    <t>Offices and Corridors</t>
  </si>
  <si>
    <t>Electrical</t>
  </si>
  <si>
    <t>Ceilings - repair in patches</t>
  </si>
  <si>
    <t>New power skirtings</t>
  </si>
  <si>
    <t>Lab</t>
  </si>
  <si>
    <t>D</t>
  </si>
  <si>
    <t>New ventilation</t>
  </si>
  <si>
    <t>Repairs ceiling lights</t>
  </si>
  <si>
    <t>G1 Office</t>
  </si>
  <si>
    <t>Convert to office</t>
  </si>
  <si>
    <t>Remove all equipment</t>
  </si>
  <si>
    <t>New Ceilings</t>
  </si>
  <si>
    <t>New bulkhead</t>
  </si>
  <si>
    <t>Remove doors</t>
  </si>
  <si>
    <t>New double doors</t>
  </si>
  <si>
    <t>New floor tiling</t>
  </si>
  <si>
    <t>Replace broken glazing</t>
  </si>
  <si>
    <t>New window tinting</t>
  </si>
  <si>
    <t>Clean and repaint plaster band</t>
  </si>
  <si>
    <t>New waterproofing to concrete roofs</t>
  </si>
  <si>
    <t>Replace gutters and down pipes</t>
  </si>
  <si>
    <t>Paint palisade fencing</t>
  </si>
  <si>
    <t>New cctv and coms</t>
  </si>
  <si>
    <t>Repair existing carports</t>
  </si>
  <si>
    <t>Build new carports (14 vehicles)</t>
  </si>
  <si>
    <t>New paving</t>
  </si>
  <si>
    <t>New stone chipping outside of fence</t>
  </si>
  <si>
    <t>New kerbs</t>
  </si>
  <si>
    <t>Landscaping</t>
  </si>
  <si>
    <t>Description</t>
  </si>
  <si>
    <t xml:space="preserve">Unit </t>
  </si>
  <si>
    <t>Qty</t>
  </si>
  <si>
    <t>Rate</t>
  </si>
  <si>
    <t>Amount</t>
  </si>
  <si>
    <r>
      <t>m</t>
    </r>
    <r>
      <rPr>
        <sz val="11"/>
        <color theme="1"/>
        <rFont val="Calibri"/>
        <family val="2"/>
      </rPr>
      <t>²</t>
    </r>
  </si>
  <si>
    <t>Box/cover cables</t>
  </si>
  <si>
    <t>New DB Boards</t>
  </si>
  <si>
    <t>New Lighting</t>
  </si>
  <si>
    <t>New DB Board</t>
  </si>
  <si>
    <t>item</t>
  </si>
  <si>
    <t>m²</t>
  </si>
  <si>
    <t>no</t>
  </si>
  <si>
    <t>m</t>
  </si>
  <si>
    <t>Sub-Total</t>
  </si>
  <si>
    <t>New Paint to walls</t>
  </si>
  <si>
    <t>VAT @ 15%</t>
  </si>
  <si>
    <t>Total Budget</t>
  </si>
  <si>
    <t>Remove existing double door including top louvre</t>
  </si>
  <si>
    <t>New fire proof double door Incl top louvre section</t>
  </si>
  <si>
    <t>Generator Room ( K7)</t>
  </si>
  <si>
    <t>Remove Switchboards</t>
  </si>
  <si>
    <t>Chiller Room (K8)</t>
  </si>
  <si>
    <t>Remove redundant generator equipment</t>
  </si>
  <si>
    <t>Remove Wall panelling</t>
  </si>
  <si>
    <t>New wall panelling</t>
  </si>
  <si>
    <t>New gas fire suppression system</t>
  </si>
  <si>
    <t>Remove redundant chiller equipment</t>
  </si>
  <si>
    <t>Remove ceilings and wall panelling</t>
  </si>
  <si>
    <t>Repair damaged face bricks in patches</t>
  </si>
  <si>
    <t>Contingencies @ 15%</t>
  </si>
  <si>
    <t>Item</t>
  </si>
  <si>
    <t>New esthetic interlocking floor tiles / epoxy floors</t>
  </si>
  <si>
    <t>Remove Carpets</t>
  </si>
  <si>
    <t>New Ventilation</t>
  </si>
  <si>
    <t>New secured gate motor</t>
  </si>
  <si>
    <t xml:space="preserve">DoD - DISASTER DATABASE CENTRE - CENTURION </t>
  </si>
  <si>
    <t>Close and remove redundant water supply pipes</t>
  </si>
  <si>
    <t>Inside Building</t>
  </si>
  <si>
    <t>Outside building</t>
  </si>
  <si>
    <t>External works</t>
  </si>
  <si>
    <t>Specification</t>
  </si>
  <si>
    <t>Spec required</t>
  </si>
  <si>
    <t>New esthetic interlocking floor tiles</t>
  </si>
  <si>
    <t>Drawings required</t>
  </si>
  <si>
    <t>PSP Fees @ %</t>
  </si>
  <si>
    <t>Cement (100% local content)</t>
  </si>
  <si>
    <t>Bags of Cement</t>
  </si>
  <si>
    <t>Repair existing electric fence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</si>
</sst>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164" fontId="0" fillId="0" borderId="0" xfId="1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1" applyFont="1" applyBorder="1"/>
    <xf numFmtId="164" fontId="1" fillId="0" borderId="1" xfId="1" applyFont="1" applyBorder="1"/>
    <xf numFmtId="0" fontId="4" fillId="2" borderId="1" xfId="0" applyFont="1" applyFill="1" applyBorder="1"/>
    <xf numFmtId="0" fontId="4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0" xfId="0" applyFont="1"/>
    <xf numFmtId="164" fontId="0" fillId="0" borderId="1" xfId="1" applyFont="1" applyFill="1" applyBorder="1"/>
    <xf numFmtId="164" fontId="3" fillId="0" borderId="1" xfId="1" applyFont="1" applyBorder="1"/>
    <xf numFmtId="0" fontId="1" fillId="3" borderId="1" xfId="0" applyFont="1" applyFill="1" applyBorder="1" applyAlignment="1">
      <alignment horizontal="left"/>
    </xf>
    <xf numFmtId="0" fontId="4" fillId="3" borderId="1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1" xfId="1" applyFont="1" applyFill="1" applyBorder="1" applyAlignment="1">
      <alignment horizontal="center"/>
    </xf>
    <xf numFmtId="0" fontId="5" fillId="0" borderId="1" xfId="0" applyFont="1" applyBorder="1" applyAlignment="1">
      <alignment horizontal="left" indent="3"/>
    </xf>
    <xf numFmtId="0" fontId="5" fillId="0" borderId="1" xfId="0" applyFont="1" applyFill="1" applyBorder="1" applyAlignment="1">
      <alignment horizontal="left" indent="3"/>
    </xf>
    <xf numFmtId="0" fontId="4" fillId="0" borderId="1" xfId="0" applyFont="1" applyBorder="1" applyAlignment="1">
      <alignment horizontal="left" indent="3"/>
    </xf>
    <xf numFmtId="0" fontId="4" fillId="0" borderId="1" xfId="0" applyFont="1" applyBorder="1" applyAlignment="1">
      <alignment horizontal="left" indent="1"/>
    </xf>
    <xf numFmtId="0" fontId="0" fillId="0" borderId="1" xfId="0" applyBorder="1" applyAlignment="1" applyProtection="1">
      <alignment horizont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E2065-CBAE-4EFC-879D-10C4B2A47860}">
  <dimension ref="A1:G104"/>
  <sheetViews>
    <sheetView tabSelected="1" topLeftCell="A25" zoomScaleNormal="100" workbookViewId="0">
      <selection activeCell="E31" sqref="E31"/>
    </sheetView>
  </sheetViews>
  <sheetFormatPr defaultRowHeight="15" x14ac:dyDescent="0.25"/>
  <cols>
    <col min="1" max="1" width="9.140625" style="1"/>
    <col min="2" max="2" width="50.7109375" style="10" bestFit="1" customWidth="1"/>
    <col min="3" max="3" width="5.28515625" style="1" bestFit="1" customWidth="1"/>
    <col min="4" max="4" width="8" style="1" bestFit="1" customWidth="1"/>
    <col min="5" max="5" width="11.5703125" style="2" bestFit="1" customWidth="1"/>
    <col min="6" max="6" width="11.5703125" style="2" customWidth="1"/>
    <col min="7" max="7" width="19" style="2" bestFit="1" customWidth="1"/>
  </cols>
  <sheetData>
    <row r="1" spans="1:7" x14ac:dyDescent="0.25">
      <c r="A1" s="13" t="s">
        <v>84</v>
      </c>
      <c r="B1" s="14"/>
      <c r="C1" s="15">
        <v>1</v>
      </c>
      <c r="D1" s="15"/>
      <c r="E1" s="16"/>
      <c r="F1" s="16"/>
      <c r="G1" s="16"/>
    </row>
    <row r="2" spans="1:7" x14ac:dyDescent="0.25">
      <c r="A2" s="15" t="s">
        <v>79</v>
      </c>
      <c r="B2" s="14" t="s">
        <v>48</v>
      </c>
      <c r="C2" s="15" t="s">
        <v>49</v>
      </c>
      <c r="D2" s="15" t="s">
        <v>50</v>
      </c>
      <c r="E2" s="16" t="s">
        <v>51</v>
      </c>
      <c r="F2" s="16" t="s">
        <v>52</v>
      </c>
      <c r="G2" s="16" t="s">
        <v>89</v>
      </c>
    </row>
    <row r="3" spans="1:7" x14ac:dyDescent="0.25">
      <c r="A3" s="4"/>
      <c r="B3" s="7" t="s">
        <v>86</v>
      </c>
      <c r="C3" s="4"/>
      <c r="D3" s="4"/>
      <c r="E3" s="5"/>
      <c r="F3" s="5"/>
      <c r="G3" s="6"/>
    </row>
    <row r="4" spans="1:7" x14ac:dyDescent="0.25">
      <c r="A4" s="3" t="s">
        <v>9</v>
      </c>
      <c r="B4" s="20" t="s">
        <v>68</v>
      </c>
      <c r="C4" s="4" t="s">
        <v>53</v>
      </c>
      <c r="D4" s="4">
        <f>11.8*6.6</f>
        <v>77.88</v>
      </c>
      <c r="E4" s="5"/>
      <c r="F4" s="5"/>
      <c r="G4" s="5"/>
    </row>
    <row r="5" spans="1:7" x14ac:dyDescent="0.25">
      <c r="A5" s="4">
        <v>1</v>
      </c>
      <c r="B5" s="17" t="s">
        <v>0</v>
      </c>
      <c r="C5" s="4" t="s">
        <v>58</v>
      </c>
      <c r="D5" s="4">
        <v>1</v>
      </c>
      <c r="E5" s="5"/>
      <c r="F5" s="5"/>
      <c r="G5" s="5"/>
    </row>
    <row r="6" spans="1:7" x14ac:dyDescent="0.25">
      <c r="A6" s="4">
        <f>A5+1</f>
        <v>2</v>
      </c>
      <c r="B6" s="17" t="s">
        <v>71</v>
      </c>
      <c r="C6" s="4" t="s">
        <v>58</v>
      </c>
      <c r="D6" s="4">
        <v>1</v>
      </c>
      <c r="E6" s="5"/>
      <c r="F6" s="5"/>
      <c r="G6" s="5"/>
    </row>
    <row r="7" spans="1:7" x14ac:dyDescent="0.25">
      <c r="A7" s="4">
        <f t="shared" ref="A7:A25" si="0">A6+1</f>
        <v>3</v>
      </c>
      <c r="B7" s="17" t="s">
        <v>1</v>
      </c>
      <c r="C7" s="4" t="s">
        <v>58</v>
      </c>
      <c r="D7" s="4">
        <v>1</v>
      </c>
      <c r="E7" s="5"/>
      <c r="F7" s="5"/>
      <c r="G7" s="5"/>
    </row>
    <row r="8" spans="1:7" x14ac:dyDescent="0.25">
      <c r="A8" s="4">
        <f t="shared" si="0"/>
        <v>4</v>
      </c>
      <c r="B8" s="17" t="s">
        <v>72</v>
      </c>
      <c r="C8" s="4" t="s">
        <v>59</v>
      </c>
      <c r="D8" s="4">
        <f>(11.8+6.63)*2*3.9</f>
        <v>143.75399999999999</v>
      </c>
      <c r="E8" s="5"/>
      <c r="F8" s="5"/>
      <c r="G8" s="5"/>
    </row>
    <row r="9" spans="1:7" x14ac:dyDescent="0.25">
      <c r="A9" s="4">
        <f t="shared" si="0"/>
        <v>5</v>
      </c>
      <c r="B9" s="17" t="s">
        <v>2</v>
      </c>
      <c r="C9" s="4" t="s">
        <v>59</v>
      </c>
      <c r="D9" s="4">
        <f>11.8*6.6</f>
        <v>77.88</v>
      </c>
      <c r="E9" s="5"/>
      <c r="F9" s="5"/>
      <c r="G9" s="5"/>
    </row>
    <row r="10" spans="1:7" x14ac:dyDescent="0.25">
      <c r="A10" s="4">
        <f t="shared" si="0"/>
        <v>6</v>
      </c>
      <c r="B10" s="17" t="s">
        <v>3</v>
      </c>
      <c r="C10" s="4" t="s">
        <v>58</v>
      </c>
      <c r="D10" s="4">
        <v>1</v>
      </c>
      <c r="E10" s="5"/>
      <c r="F10" s="5"/>
      <c r="G10" s="5"/>
    </row>
    <row r="11" spans="1:7" x14ac:dyDescent="0.25">
      <c r="A11" s="4">
        <f t="shared" si="0"/>
        <v>7</v>
      </c>
      <c r="B11" s="17" t="s">
        <v>69</v>
      </c>
      <c r="C11" s="4" t="s">
        <v>58</v>
      </c>
      <c r="D11" s="4">
        <v>1</v>
      </c>
      <c r="E11" s="5"/>
      <c r="F11" s="5"/>
      <c r="G11" s="5"/>
    </row>
    <row r="12" spans="1:7" x14ac:dyDescent="0.25">
      <c r="A12" s="4">
        <f t="shared" si="0"/>
        <v>8</v>
      </c>
      <c r="B12" s="17" t="s">
        <v>6</v>
      </c>
      <c r="C12" s="4" t="s">
        <v>60</v>
      </c>
      <c r="D12" s="4">
        <v>1</v>
      </c>
      <c r="E12" s="5"/>
      <c r="F12" s="5"/>
      <c r="G12" s="5"/>
    </row>
    <row r="13" spans="1:7" x14ac:dyDescent="0.25">
      <c r="A13" s="4">
        <f t="shared" si="0"/>
        <v>9</v>
      </c>
      <c r="B13" s="17" t="s">
        <v>11</v>
      </c>
      <c r="C13" s="4" t="s">
        <v>58</v>
      </c>
      <c r="D13" s="4">
        <v>1</v>
      </c>
      <c r="E13" s="5"/>
      <c r="F13" s="5"/>
      <c r="G13" s="5"/>
    </row>
    <row r="14" spans="1:7" x14ac:dyDescent="0.25">
      <c r="A14" s="4">
        <f t="shared" si="0"/>
        <v>10</v>
      </c>
      <c r="B14" s="17" t="s">
        <v>4</v>
      </c>
      <c r="C14" s="4" t="s">
        <v>59</v>
      </c>
      <c r="D14" s="4">
        <f>11.8*6.6</f>
        <v>77.88</v>
      </c>
      <c r="E14" s="5"/>
      <c r="F14" s="5"/>
      <c r="G14" s="5"/>
    </row>
    <row r="15" spans="1:7" x14ac:dyDescent="0.25">
      <c r="A15" s="4">
        <f t="shared" si="0"/>
        <v>11</v>
      </c>
      <c r="B15" s="18" t="s">
        <v>55</v>
      </c>
      <c r="C15" s="4" t="s">
        <v>58</v>
      </c>
      <c r="D15" s="4">
        <v>1</v>
      </c>
      <c r="E15" s="5"/>
      <c r="F15" s="5"/>
      <c r="G15" s="5" t="s">
        <v>90</v>
      </c>
    </row>
    <row r="16" spans="1:7" x14ac:dyDescent="0.25">
      <c r="A16" s="4">
        <f t="shared" si="0"/>
        <v>12</v>
      </c>
      <c r="B16" s="18" t="s">
        <v>56</v>
      </c>
      <c r="C16" s="4" t="s">
        <v>58</v>
      </c>
      <c r="D16" s="4">
        <v>1</v>
      </c>
      <c r="E16" s="5"/>
      <c r="F16" s="5"/>
      <c r="G16" s="5" t="s">
        <v>90</v>
      </c>
    </row>
    <row r="17" spans="1:7" x14ac:dyDescent="0.25">
      <c r="A17" s="4">
        <f t="shared" si="0"/>
        <v>13</v>
      </c>
      <c r="B17" s="17" t="s">
        <v>73</v>
      </c>
      <c r="C17" s="4" t="s">
        <v>59</v>
      </c>
      <c r="D17" s="4">
        <f>(11.8+6.63)*2*3.9</f>
        <v>143.75399999999999</v>
      </c>
      <c r="E17" s="5"/>
      <c r="F17" s="5"/>
      <c r="G17" s="5" t="s">
        <v>90</v>
      </c>
    </row>
    <row r="18" spans="1:7" x14ac:dyDescent="0.25">
      <c r="A18" s="4">
        <f t="shared" si="0"/>
        <v>14</v>
      </c>
      <c r="B18" s="17" t="s">
        <v>5</v>
      </c>
      <c r="C18" s="4" t="s">
        <v>59</v>
      </c>
      <c r="D18" s="4">
        <f>(11.8*6.63)</f>
        <v>78.234000000000009</v>
      </c>
      <c r="E18" s="5"/>
      <c r="F18" s="5"/>
      <c r="G18" s="5" t="s">
        <v>90</v>
      </c>
    </row>
    <row r="19" spans="1:7" x14ac:dyDescent="0.25">
      <c r="A19" s="4">
        <f t="shared" si="0"/>
        <v>15</v>
      </c>
      <c r="B19" s="18" t="s">
        <v>7</v>
      </c>
      <c r="C19" s="4" t="s">
        <v>60</v>
      </c>
      <c r="D19" s="4">
        <v>1</v>
      </c>
      <c r="E19" s="5"/>
      <c r="F19" s="5"/>
      <c r="G19" s="5" t="s">
        <v>90</v>
      </c>
    </row>
    <row r="20" spans="1:7" x14ac:dyDescent="0.25">
      <c r="A20" s="4">
        <f t="shared" si="0"/>
        <v>16</v>
      </c>
      <c r="B20" s="18" t="s">
        <v>74</v>
      </c>
      <c r="C20" s="4" t="s">
        <v>59</v>
      </c>
      <c r="D20" s="4">
        <f>11.8*6.6</f>
        <v>77.88</v>
      </c>
      <c r="E20" s="5"/>
      <c r="F20" s="5"/>
      <c r="G20" s="5" t="s">
        <v>90</v>
      </c>
    </row>
    <row r="21" spans="1:7" x14ac:dyDescent="0.25">
      <c r="A21" s="4">
        <f t="shared" si="0"/>
        <v>17</v>
      </c>
      <c r="B21" s="18" t="s">
        <v>91</v>
      </c>
      <c r="C21" s="4" t="s">
        <v>59</v>
      </c>
      <c r="D21" s="4">
        <f>11.8*6.6</f>
        <v>77.88</v>
      </c>
      <c r="E21" s="5"/>
      <c r="F21" s="5"/>
      <c r="G21" s="5" t="s">
        <v>90</v>
      </c>
    </row>
    <row r="22" spans="1:7" x14ac:dyDescent="0.25">
      <c r="A22" s="4">
        <f t="shared" si="0"/>
        <v>18</v>
      </c>
      <c r="B22" s="17" t="s">
        <v>8</v>
      </c>
      <c r="C22" s="4" t="s">
        <v>59</v>
      </c>
      <c r="D22" s="4">
        <f>11.8*6.6</f>
        <v>77.88</v>
      </c>
      <c r="E22" s="5"/>
      <c r="F22" s="5"/>
      <c r="G22" s="5" t="s">
        <v>90</v>
      </c>
    </row>
    <row r="23" spans="1:7" x14ac:dyDescent="0.25">
      <c r="A23" s="4">
        <f t="shared" si="0"/>
        <v>19</v>
      </c>
      <c r="B23" s="18" t="s">
        <v>13</v>
      </c>
      <c r="C23" s="4" t="s">
        <v>58</v>
      </c>
      <c r="D23" s="4">
        <v>1</v>
      </c>
      <c r="E23" s="5"/>
      <c r="F23" s="5"/>
      <c r="G23" s="5" t="s">
        <v>90</v>
      </c>
    </row>
    <row r="24" spans="1:7" x14ac:dyDescent="0.25">
      <c r="A24" s="4">
        <f t="shared" si="0"/>
        <v>20</v>
      </c>
      <c r="B24" s="18" t="s">
        <v>14</v>
      </c>
      <c r="C24" s="4" t="s">
        <v>58</v>
      </c>
      <c r="D24" s="4">
        <v>1</v>
      </c>
      <c r="E24" s="5"/>
      <c r="F24" s="5"/>
      <c r="G24" s="5" t="s">
        <v>90</v>
      </c>
    </row>
    <row r="25" spans="1:7" x14ac:dyDescent="0.25">
      <c r="A25" s="4">
        <f t="shared" si="0"/>
        <v>21</v>
      </c>
      <c r="B25" s="18" t="s">
        <v>15</v>
      </c>
      <c r="C25" s="4" t="s">
        <v>58</v>
      </c>
      <c r="D25" s="4">
        <v>1</v>
      </c>
      <c r="E25" s="5"/>
      <c r="F25" s="5"/>
      <c r="G25" s="5" t="s">
        <v>90</v>
      </c>
    </row>
    <row r="26" spans="1:7" x14ac:dyDescent="0.25">
      <c r="A26" s="4"/>
      <c r="B26" s="18"/>
      <c r="C26" s="4"/>
      <c r="D26" s="4"/>
      <c r="E26" s="5"/>
      <c r="F26" s="5"/>
      <c r="G26" s="5"/>
    </row>
    <row r="27" spans="1:7" x14ac:dyDescent="0.25">
      <c r="A27" s="3" t="s">
        <v>12</v>
      </c>
      <c r="B27" s="20" t="s">
        <v>70</v>
      </c>
      <c r="C27" s="4" t="s">
        <v>53</v>
      </c>
      <c r="D27" s="4">
        <f>7.8*6.6</f>
        <v>51.48</v>
      </c>
      <c r="E27" s="5"/>
      <c r="F27" s="5"/>
      <c r="G27" s="6"/>
    </row>
    <row r="28" spans="1:7" x14ac:dyDescent="0.25">
      <c r="A28" s="4">
        <v>1</v>
      </c>
      <c r="B28" s="17" t="s">
        <v>0</v>
      </c>
      <c r="C28" s="4" t="s">
        <v>58</v>
      </c>
      <c r="D28" s="4">
        <v>1</v>
      </c>
      <c r="E28" s="5"/>
      <c r="F28" s="5"/>
      <c r="G28" s="5"/>
    </row>
    <row r="29" spans="1:7" x14ac:dyDescent="0.25">
      <c r="A29" s="4">
        <f>A28+1</f>
        <v>2</v>
      </c>
      <c r="B29" s="17" t="s">
        <v>75</v>
      </c>
      <c r="C29" s="4" t="s">
        <v>58</v>
      </c>
      <c r="D29" s="4">
        <v>1</v>
      </c>
      <c r="E29" s="5"/>
      <c r="F29" s="5"/>
      <c r="G29" s="5"/>
    </row>
    <row r="30" spans="1:7" x14ac:dyDescent="0.25">
      <c r="A30" s="4">
        <v>3</v>
      </c>
      <c r="B30" s="17" t="s">
        <v>85</v>
      </c>
      <c r="C30" s="4" t="s">
        <v>58</v>
      </c>
      <c r="D30" s="4">
        <v>1</v>
      </c>
      <c r="E30" s="5"/>
      <c r="F30" s="5"/>
      <c r="G30" s="5"/>
    </row>
    <row r="31" spans="1:7" x14ac:dyDescent="0.25">
      <c r="A31" s="4">
        <v>4</v>
      </c>
      <c r="B31" s="17" t="s">
        <v>1</v>
      </c>
      <c r="C31" s="4" t="s">
        <v>58</v>
      </c>
      <c r="D31" s="4">
        <v>1</v>
      </c>
      <c r="E31" s="5"/>
      <c r="F31" s="5"/>
      <c r="G31" s="5"/>
    </row>
    <row r="32" spans="1:7" x14ac:dyDescent="0.25">
      <c r="A32" s="4">
        <f t="shared" ref="A32:A49" si="1">A31+1</f>
        <v>5</v>
      </c>
      <c r="B32" s="17" t="s">
        <v>72</v>
      </c>
      <c r="C32" s="4" t="s">
        <v>53</v>
      </c>
      <c r="D32" s="4">
        <f>(7.8+6.6)*2*3.9</f>
        <v>112.32</v>
      </c>
      <c r="E32" s="5"/>
      <c r="F32" s="5"/>
      <c r="G32" s="5"/>
    </row>
    <row r="33" spans="1:7" x14ac:dyDescent="0.25">
      <c r="A33" s="4">
        <f t="shared" si="1"/>
        <v>6</v>
      </c>
      <c r="B33" s="17" t="s">
        <v>2</v>
      </c>
      <c r="C33" s="4" t="s">
        <v>59</v>
      </c>
      <c r="D33" s="4">
        <f>7.8*6.6</f>
        <v>51.48</v>
      </c>
      <c r="E33" s="5"/>
      <c r="F33" s="5"/>
      <c r="G33" s="5"/>
    </row>
    <row r="34" spans="1:7" x14ac:dyDescent="0.25">
      <c r="A34" s="4">
        <f t="shared" si="1"/>
        <v>7</v>
      </c>
      <c r="B34" s="17" t="s">
        <v>3</v>
      </c>
      <c r="C34" s="4" t="s">
        <v>58</v>
      </c>
      <c r="D34" s="4">
        <v>1</v>
      </c>
      <c r="E34" s="5"/>
      <c r="F34" s="5"/>
      <c r="G34" s="5"/>
    </row>
    <row r="35" spans="1:7" x14ac:dyDescent="0.25">
      <c r="A35" s="4">
        <f t="shared" si="1"/>
        <v>8</v>
      </c>
      <c r="B35" s="17" t="s">
        <v>66</v>
      </c>
      <c r="C35" s="4" t="s">
        <v>60</v>
      </c>
      <c r="D35" s="4">
        <v>1</v>
      </c>
      <c r="E35" s="5"/>
      <c r="F35" s="5"/>
      <c r="G35" s="5"/>
    </row>
    <row r="36" spans="1:7" x14ac:dyDescent="0.25">
      <c r="A36" s="4">
        <f t="shared" si="1"/>
        <v>9</v>
      </c>
      <c r="B36" s="17" t="s">
        <v>4</v>
      </c>
      <c r="C36" s="4" t="s">
        <v>59</v>
      </c>
      <c r="D36" s="4">
        <f>7.8*6.6</f>
        <v>51.48</v>
      </c>
      <c r="E36" s="5"/>
      <c r="F36" s="5"/>
      <c r="G36" s="5"/>
    </row>
    <row r="37" spans="1:7" x14ac:dyDescent="0.25">
      <c r="A37" s="4">
        <f t="shared" si="1"/>
        <v>10</v>
      </c>
      <c r="B37" s="17" t="s">
        <v>57</v>
      </c>
      <c r="C37" s="4" t="s">
        <v>58</v>
      </c>
      <c r="D37" s="4">
        <v>1</v>
      </c>
      <c r="E37" s="5"/>
      <c r="F37" s="5"/>
      <c r="G37" s="5" t="s">
        <v>90</v>
      </c>
    </row>
    <row r="38" spans="1:7" x14ac:dyDescent="0.25">
      <c r="A38" s="4">
        <f t="shared" si="1"/>
        <v>11</v>
      </c>
      <c r="B38" s="17" t="s">
        <v>56</v>
      </c>
      <c r="C38" s="4" t="s">
        <v>58</v>
      </c>
      <c r="D38" s="4">
        <v>1</v>
      </c>
      <c r="E38" s="5"/>
      <c r="F38" s="5"/>
      <c r="G38" s="5" t="s">
        <v>90</v>
      </c>
    </row>
    <row r="39" spans="1:7" x14ac:dyDescent="0.25">
      <c r="A39" s="4">
        <f t="shared" si="1"/>
        <v>12</v>
      </c>
      <c r="B39" s="18" t="s">
        <v>73</v>
      </c>
      <c r="C39" s="4" t="s">
        <v>59</v>
      </c>
      <c r="D39" s="4">
        <f>(7.8+6.6)*2*3.9</f>
        <v>112.32</v>
      </c>
      <c r="E39" s="5"/>
      <c r="F39" s="5"/>
      <c r="G39" s="5" t="s">
        <v>90</v>
      </c>
    </row>
    <row r="40" spans="1:7" x14ac:dyDescent="0.25">
      <c r="A40" s="4">
        <f t="shared" si="1"/>
        <v>13</v>
      </c>
      <c r="B40" s="18" t="s">
        <v>5</v>
      </c>
      <c r="C40" s="4" t="s">
        <v>59</v>
      </c>
      <c r="D40" s="4">
        <f>7.8*6.6</f>
        <v>51.48</v>
      </c>
      <c r="E40" s="5"/>
      <c r="F40" s="5"/>
      <c r="G40" s="5" t="s">
        <v>90</v>
      </c>
    </row>
    <row r="41" spans="1:7" x14ac:dyDescent="0.25">
      <c r="A41" s="4">
        <f t="shared" si="1"/>
        <v>14</v>
      </c>
      <c r="B41" s="17" t="s">
        <v>67</v>
      </c>
      <c r="C41" s="4" t="s">
        <v>60</v>
      </c>
      <c r="D41" s="4">
        <v>1</v>
      </c>
      <c r="E41" s="5"/>
      <c r="F41" s="5"/>
      <c r="G41" s="5" t="s">
        <v>90</v>
      </c>
    </row>
    <row r="42" spans="1:7" x14ac:dyDescent="0.25">
      <c r="A42" s="4">
        <f t="shared" si="1"/>
        <v>15</v>
      </c>
      <c r="B42" s="17" t="s">
        <v>74</v>
      </c>
      <c r="C42" s="4" t="s">
        <v>59</v>
      </c>
      <c r="D42" s="4">
        <f>7.8*6.6</f>
        <v>51.48</v>
      </c>
      <c r="E42" s="5"/>
      <c r="F42" s="5"/>
      <c r="G42" s="5" t="s">
        <v>90</v>
      </c>
    </row>
    <row r="43" spans="1:7" x14ac:dyDescent="0.25">
      <c r="A43" s="4">
        <f t="shared" si="1"/>
        <v>16</v>
      </c>
      <c r="B43" s="18" t="s">
        <v>80</v>
      </c>
      <c r="C43" s="4" t="s">
        <v>59</v>
      </c>
      <c r="D43" s="4">
        <f>7.8*6.6</f>
        <v>51.48</v>
      </c>
      <c r="E43" s="5"/>
      <c r="F43" s="5"/>
      <c r="G43" s="5" t="s">
        <v>90</v>
      </c>
    </row>
    <row r="44" spans="1:7" x14ac:dyDescent="0.25">
      <c r="A44" s="4">
        <f t="shared" si="1"/>
        <v>17</v>
      </c>
      <c r="B44" s="18" t="s">
        <v>8</v>
      </c>
      <c r="C44" s="4" t="s">
        <v>59</v>
      </c>
      <c r="D44" s="4">
        <f>7.8*6.6</f>
        <v>51.48</v>
      </c>
      <c r="E44" s="5"/>
      <c r="F44" s="5"/>
      <c r="G44" s="5" t="s">
        <v>90</v>
      </c>
    </row>
    <row r="45" spans="1:7" x14ac:dyDescent="0.25">
      <c r="A45" s="4">
        <f t="shared" si="1"/>
        <v>18</v>
      </c>
      <c r="B45" s="18" t="s">
        <v>13</v>
      </c>
      <c r="C45" s="4" t="s">
        <v>58</v>
      </c>
      <c r="D45" s="4">
        <v>1</v>
      </c>
      <c r="E45" s="5"/>
      <c r="F45" s="5"/>
      <c r="G45" s="5" t="s">
        <v>90</v>
      </c>
    </row>
    <row r="46" spans="1:7" x14ac:dyDescent="0.25">
      <c r="A46" s="4">
        <f t="shared" si="1"/>
        <v>19</v>
      </c>
      <c r="B46" s="17" t="s">
        <v>14</v>
      </c>
      <c r="C46" s="4" t="s">
        <v>58</v>
      </c>
      <c r="D46" s="4">
        <v>1</v>
      </c>
      <c r="E46" s="5"/>
      <c r="F46" s="5"/>
      <c r="G46" s="5" t="s">
        <v>90</v>
      </c>
    </row>
    <row r="47" spans="1:7" x14ac:dyDescent="0.25">
      <c r="A47" s="4">
        <f t="shared" si="1"/>
        <v>20</v>
      </c>
      <c r="B47" s="18" t="s">
        <v>15</v>
      </c>
      <c r="C47" s="4" t="s">
        <v>58</v>
      </c>
      <c r="D47" s="4">
        <v>1</v>
      </c>
      <c r="E47" s="5"/>
      <c r="F47" s="5"/>
      <c r="G47" s="5" t="s">
        <v>90</v>
      </c>
    </row>
    <row r="48" spans="1:7" x14ac:dyDescent="0.25">
      <c r="A48" s="4">
        <f t="shared" si="1"/>
        <v>21</v>
      </c>
      <c r="B48" s="18" t="s">
        <v>16</v>
      </c>
      <c r="C48" s="4" t="s">
        <v>60</v>
      </c>
      <c r="D48" s="4">
        <v>1</v>
      </c>
      <c r="E48" s="5"/>
      <c r="F48" s="5"/>
      <c r="G48" s="5"/>
    </row>
    <row r="49" spans="1:7" x14ac:dyDescent="0.25">
      <c r="A49" s="4">
        <f t="shared" si="1"/>
        <v>22</v>
      </c>
      <c r="B49" s="18" t="s">
        <v>17</v>
      </c>
      <c r="C49" s="4" t="s">
        <v>58</v>
      </c>
      <c r="D49" s="4">
        <v>1</v>
      </c>
      <c r="E49" s="5"/>
      <c r="F49" s="5"/>
      <c r="G49" s="5" t="s">
        <v>90</v>
      </c>
    </row>
    <row r="50" spans="1:7" x14ac:dyDescent="0.25">
      <c r="A50" s="4"/>
      <c r="B50" s="18"/>
      <c r="C50" s="4"/>
      <c r="D50" s="4"/>
      <c r="E50" s="5"/>
      <c r="F50" s="5"/>
      <c r="G50" s="5"/>
    </row>
    <row r="51" spans="1:7" x14ac:dyDescent="0.25">
      <c r="A51" s="3" t="s">
        <v>18</v>
      </c>
      <c r="B51" s="20" t="s">
        <v>19</v>
      </c>
      <c r="C51" s="4" t="s">
        <v>53</v>
      </c>
      <c r="D51" s="4">
        <f>25*1</f>
        <v>25</v>
      </c>
      <c r="E51" s="5"/>
      <c r="F51" s="5"/>
      <c r="G51" s="6"/>
    </row>
    <row r="52" spans="1:7" x14ac:dyDescent="0.25">
      <c r="A52" s="4">
        <v>1</v>
      </c>
      <c r="B52" s="17" t="s">
        <v>20</v>
      </c>
      <c r="C52" s="4" t="s">
        <v>58</v>
      </c>
      <c r="D52" s="4">
        <v>1</v>
      </c>
      <c r="E52" s="5"/>
      <c r="F52" s="5"/>
      <c r="G52" s="5"/>
    </row>
    <row r="53" spans="1:7" x14ac:dyDescent="0.25">
      <c r="A53" s="4">
        <f>A52+1</f>
        <v>2</v>
      </c>
      <c r="B53" s="17" t="s">
        <v>22</v>
      </c>
      <c r="C53" s="4" t="s">
        <v>61</v>
      </c>
      <c r="D53" s="4">
        <v>100</v>
      </c>
      <c r="E53" s="5"/>
      <c r="F53" s="5"/>
      <c r="G53" s="5"/>
    </row>
    <row r="54" spans="1:7" x14ac:dyDescent="0.25">
      <c r="A54" s="4">
        <f t="shared" ref="A54:A56" si="2">A53+1</f>
        <v>3</v>
      </c>
      <c r="B54" s="17" t="s">
        <v>81</v>
      </c>
      <c r="C54" s="4" t="s">
        <v>53</v>
      </c>
      <c r="D54" s="4">
        <f>(25*1)+(3.6*4)*4</f>
        <v>82.6</v>
      </c>
      <c r="E54" s="5"/>
      <c r="F54" s="5"/>
      <c r="G54" s="5"/>
    </row>
    <row r="55" spans="1:7" x14ac:dyDescent="0.25">
      <c r="A55" s="4">
        <f t="shared" si="2"/>
        <v>4</v>
      </c>
      <c r="B55" s="17" t="s">
        <v>21</v>
      </c>
      <c r="C55" s="4" t="s">
        <v>53</v>
      </c>
      <c r="D55" s="4">
        <f>(25*1)+(3.6*4)*4*30%</f>
        <v>42.28</v>
      </c>
      <c r="E55" s="5"/>
      <c r="F55" s="5"/>
      <c r="G55" s="5"/>
    </row>
    <row r="56" spans="1:7" x14ac:dyDescent="0.25">
      <c r="A56" s="4">
        <f t="shared" si="2"/>
        <v>5</v>
      </c>
      <c r="B56" s="17" t="s">
        <v>25</v>
      </c>
      <c r="C56" s="4" t="s">
        <v>59</v>
      </c>
      <c r="D56" s="4">
        <f>(25*1)+(3.6*4)*4</f>
        <v>82.6</v>
      </c>
      <c r="E56" s="5"/>
      <c r="F56" s="5"/>
      <c r="G56" s="5" t="s">
        <v>90</v>
      </c>
    </row>
    <row r="57" spans="1:7" x14ac:dyDescent="0.25">
      <c r="A57" s="4"/>
      <c r="B57" s="17"/>
      <c r="C57" s="4"/>
      <c r="D57" s="4"/>
      <c r="E57" s="5"/>
      <c r="F57" s="5"/>
      <c r="G57" s="5"/>
    </row>
    <row r="58" spans="1:7" x14ac:dyDescent="0.25">
      <c r="A58" s="3" t="s">
        <v>24</v>
      </c>
      <c r="B58" s="20" t="s">
        <v>23</v>
      </c>
      <c r="C58" s="4" t="s">
        <v>53</v>
      </c>
      <c r="D58" s="4">
        <f>4.8*11.4</f>
        <v>54.72</v>
      </c>
      <c r="E58" s="5"/>
      <c r="F58" s="5"/>
      <c r="G58" s="6"/>
    </row>
    <row r="59" spans="1:7" x14ac:dyDescent="0.25">
      <c r="A59" s="4">
        <v>1</v>
      </c>
      <c r="B59" s="17" t="s">
        <v>25</v>
      </c>
      <c r="C59" s="4" t="s">
        <v>53</v>
      </c>
      <c r="D59" s="4">
        <f>4.8*11.4</f>
        <v>54.72</v>
      </c>
      <c r="E59" s="5"/>
      <c r="F59" s="5"/>
      <c r="G59" s="5" t="s">
        <v>90</v>
      </c>
    </row>
    <row r="60" spans="1:7" x14ac:dyDescent="0.25">
      <c r="A60" s="4">
        <f>A59+1</f>
        <v>2</v>
      </c>
      <c r="B60" s="17" t="s">
        <v>26</v>
      </c>
      <c r="C60" s="4" t="s">
        <v>58</v>
      </c>
      <c r="D60" s="4">
        <v>1</v>
      </c>
      <c r="E60" s="5"/>
      <c r="F60" s="5"/>
      <c r="G60" s="5"/>
    </row>
    <row r="61" spans="1:7" x14ac:dyDescent="0.25">
      <c r="A61" s="4"/>
      <c r="B61" s="17"/>
      <c r="C61" s="4"/>
      <c r="D61" s="4"/>
      <c r="E61" s="5"/>
      <c r="F61" s="5"/>
      <c r="G61" s="5"/>
    </row>
    <row r="62" spans="1:7" x14ac:dyDescent="0.25">
      <c r="A62" s="3" t="s">
        <v>10</v>
      </c>
      <c r="B62" s="20" t="s">
        <v>27</v>
      </c>
      <c r="C62" s="4" t="s">
        <v>53</v>
      </c>
      <c r="D62" s="4">
        <f>8.1*3</f>
        <v>24.299999999999997</v>
      </c>
      <c r="E62" s="5"/>
      <c r="F62" s="5"/>
      <c r="G62" s="6"/>
    </row>
    <row r="63" spans="1:7" x14ac:dyDescent="0.25">
      <c r="A63" s="4">
        <v>1</v>
      </c>
      <c r="B63" s="17" t="s">
        <v>28</v>
      </c>
      <c r="C63" s="4"/>
      <c r="D63" s="4"/>
      <c r="E63" s="5"/>
      <c r="F63" s="5"/>
      <c r="G63" s="5"/>
    </row>
    <row r="64" spans="1:7" x14ac:dyDescent="0.25">
      <c r="A64" s="4">
        <f>A63+1</f>
        <v>2</v>
      </c>
      <c r="B64" s="17" t="s">
        <v>29</v>
      </c>
      <c r="C64" s="4" t="s">
        <v>58</v>
      </c>
      <c r="D64" s="4">
        <v>1</v>
      </c>
      <c r="E64" s="5"/>
      <c r="F64" s="5"/>
      <c r="G64" s="5"/>
    </row>
    <row r="65" spans="1:7" x14ac:dyDescent="0.25">
      <c r="A65" s="4">
        <f t="shared" ref="A65:A70" si="3">A64+1</f>
        <v>3</v>
      </c>
      <c r="B65" s="17" t="s">
        <v>76</v>
      </c>
      <c r="C65" s="4" t="s">
        <v>53</v>
      </c>
      <c r="D65" s="4">
        <f>8.1*3.3</f>
        <v>26.729999999999997</v>
      </c>
      <c r="E65" s="5"/>
      <c r="F65" s="5"/>
      <c r="G65" s="5"/>
    </row>
    <row r="66" spans="1:7" x14ac:dyDescent="0.25">
      <c r="A66" s="4">
        <f t="shared" si="3"/>
        <v>4</v>
      </c>
      <c r="B66" s="17" t="s">
        <v>32</v>
      </c>
      <c r="C66" s="4" t="s">
        <v>60</v>
      </c>
      <c r="D66" s="4">
        <v>1</v>
      </c>
      <c r="E66" s="5"/>
      <c r="F66" s="5"/>
      <c r="G66" s="5"/>
    </row>
    <row r="67" spans="1:7" x14ac:dyDescent="0.25">
      <c r="A67" s="4">
        <f t="shared" si="3"/>
        <v>5</v>
      </c>
      <c r="B67" s="17" t="s">
        <v>30</v>
      </c>
      <c r="C67" s="4" t="s">
        <v>59</v>
      </c>
      <c r="D67" s="4">
        <f>8.1*3.3</f>
        <v>26.729999999999997</v>
      </c>
      <c r="E67" s="5"/>
      <c r="F67" s="5"/>
      <c r="G67" s="5"/>
    </row>
    <row r="68" spans="1:7" x14ac:dyDescent="0.25">
      <c r="A68" s="4">
        <f t="shared" si="3"/>
        <v>6</v>
      </c>
      <c r="B68" s="17" t="s">
        <v>31</v>
      </c>
      <c r="C68" s="4" t="s">
        <v>58</v>
      </c>
      <c r="D68" s="4">
        <v>1</v>
      </c>
      <c r="E68" s="5"/>
      <c r="F68" s="5"/>
      <c r="G68" s="5"/>
    </row>
    <row r="69" spans="1:7" x14ac:dyDescent="0.25">
      <c r="A69" s="4">
        <f t="shared" si="3"/>
        <v>7</v>
      </c>
      <c r="B69" s="17" t="s">
        <v>33</v>
      </c>
      <c r="C69" s="4" t="s">
        <v>60</v>
      </c>
      <c r="D69" s="4">
        <v>1</v>
      </c>
      <c r="E69" s="5"/>
      <c r="F69" s="5"/>
      <c r="G69" s="5" t="s">
        <v>90</v>
      </c>
    </row>
    <row r="70" spans="1:7" x14ac:dyDescent="0.25">
      <c r="A70" s="4">
        <f t="shared" si="3"/>
        <v>8</v>
      </c>
      <c r="B70" s="17" t="s">
        <v>34</v>
      </c>
      <c r="C70" s="4" t="s">
        <v>59</v>
      </c>
      <c r="D70" s="4">
        <f>8.1*3.3</f>
        <v>26.729999999999997</v>
      </c>
      <c r="E70" s="5"/>
      <c r="F70" s="5"/>
      <c r="G70" s="5" t="s">
        <v>90</v>
      </c>
    </row>
    <row r="71" spans="1:7" x14ac:dyDescent="0.25">
      <c r="A71" s="4">
        <v>9</v>
      </c>
      <c r="B71" s="17" t="s">
        <v>82</v>
      </c>
      <c r="C71" s="4" t="s">
        <v>59</v>
      </c>
      <c r="D71" s="4">
        <v>26.73</v>
      </c>
      <c r="E71" s="5"/>
      <c r="F71" s="5"/>
      <c r="G71" s="5" t="s">
        <v>90</v>
      </c>
    </row>
    <row r="72" spans="1:7" x14ac:dyDescent="0.25">
      <c r="A72" s="4">
        <v>10</v>
      </c>
      <c r="B72" s="17" t="s">
        <v>63</v>
      </c>
      <c r="C72" s="4" t="s">
        <v>59</v>
      </c>
      <c r="D72" s="4">
        <f>(8.1+3.3)*2*3.4</f>
        <v>77.519999999999982</v>
      </c>
      <c r="E72" s="5"/>
      <c r="F72" s="5"/>
      <c r="G72" s="5" t="s">
        <v>90</v>
      </c>
    </row>
    <row r="73" spans="1:7" x14ac:dyDescent="0.25">
      <c r="A73" s="4"/>
      <c r="B73" s="17"/>
      <c r="C73" s="4"/>
      <c r="D73" s="4"/>
      <c r="E73" s="5"/>
      <c r="F73" s="5"/>
      <c r="G73" s="5"/>
    </row>
    <row r="74" spans="1:7" x14ac:dyDescent="0.25">
      <c r="A74" s="4"/>
      <c r="B74" s="7" t="s">
        <v>87</v>
      </c>
      <c r="C74" s="4"/>
      <c r="D74" s="4"/>
      <c r="E74" s="5"/>
      <c r="F74" s="5"/>
      <c r="G74" s="6"/>
    </row>
    <row r="75" spans="1:7" x14ac:dyDescent="0.25">
      <c r="A75" s="4">
        <v>1</v>
      </c>
      <c r="B75" s="17" t="s">
        <v>35</v>
      </c>
      <c r="C75" s="4" t="s">
        <v>58</v>
      </c>
      <c r="D75" s="4">
        <v>1</v>
      </c>
      <c r="E75" s="5"/>
      <c r="F75" s="5"/>
      <c r="G75" s="5"/>
    </row>
    <row r="76" spans="1:7" x14ac:dyDescent="0.25">
      <c r="A76" s="4">
        <f>A75+1</f>
        <v>2</v>
      </c>
      <c r="B76" s="17" t="s">
        <v>36</v>
      </c>
      <c r="C76" s="4" t="s">
        <v>59</v>
      </c>
      <c r="D76" s="4">
        <f>(27+22)*2*2</f>
        <v>196</v>
      </c>
      <c r="E76" s="5"/>
      <c r="F76" s="5"/>
      <c r="G76" s="5"/>
    </row>
    <row r="77" spans="1:7" x14ac:dyDescent="0.25">
      <c r="A77" s="4">
        <f t="shared" ref="A77:A81" si="4">A76+1</f>
        <v>3</v>
      </c>
      <c r="B77" s="17" t="s">
        <v>77</v>
      </c>
      <c r="C77" s="4" t="s">
        <v>58</v>
      </c>
      <c r="D77" s="4">
        <v>1</v>
      </c>
      <c r="E77" s="5"/>
      <c r="F77" s="5"/>
      <c r="G77" s="5"/>
    </row>
    <row r="78" spans="1:7" x14ac:dyDescent="0.25">
      <c r="A78" s="4">
        <f t="shared" si="4"/>
        <v>4</v>
      </c>
      <c r="B78" s="17" t="s">
        <v>54</v>
      </c>
      <c r="C78" s="4" t="s">
        <v>58</v>
      </c>
      <c r="D78" s="4">
        <v>1</v>
      </c>
      <c r="E78" s="5"/>
      <c r="F78" s="5"/>
      <c r="G78" s="5"/>
    </row>
    <row r="79" spans="1:7" x14ac:dyDescent="0.25">
      <c r="A79" s="4">
        <f t="shared" si="4"/>
        <v>5</v>
      </c>
      <c r="B79" s="17" t="s">
        <v>37</v>
      </c>
      <c r="C79" s="4" t="s">
        <v>59</v>
      </c>
      <c r="D79" s="4">
        <f>(27+22)*2*1.5</f>
        <v>147</v>
      </c>
      <c r="E79" s="5"/>
      <c r="F79" s="5"/>
      <c r="G79" s="5"/>
    </row>
    <row r="80" spans="1:7" x14ac:dyDescent="0.25">
      <c r="A80" s="4">
        <f t="shared" si="4"/>
        <v>6</v>
      </c>
      <c r="B80" s="17" t="s">
        <v>38</v>
      </c>
      <c r="C80" s="4" t="s">
        <v>59</v>
      </c>
      <c r="D80" s="4">
        <f>(27*22)+(27*22)*50%</f>
        <v>891</v>
      </c>
      <c r="E80" s="5"/>
      <c r="F80" s="5"/>
      <c r="G80" s="11" t="s">
        <v>90</v>
      </c>
    </row>
    <row r="81" spans="1:7" x14ac:dyDescent="0.25">
      <c r="A81" s="4">
        <f t="shared" si="4"/>
        <v>7</v>
      </c>
      <c r="B81" s="17" t="s">
        <v>39</v>
      </c>
      <c r="C81" s="4" t="s">
        <v>59</v>
      </c>
      <c r="D81" s="4">
        <f>(27+22)*2</f>
        <v>98</v>
      </c>
      <c r="E81" s="5"/>
      <c r="F81" s="5"/>
      <c r="G81" s="5"/>
    </row>
    <row r="82" spans="1:7" x14ac:dyDescent="0.25">
      <c r="A82" s="4"/>
      <c r="B82" s="17"/>
      <c r="C82" s="4"/>
      <c r="D82" s="4"/>
      <c r="E82" s="5"/>
      <c r="F82" s="5"/>
      <c r="G82" s="5"/>
    </row>
    <row r="83" spans="1:7" x14ac:dyDescent="0.25">
      <c r="A83" s="4"/>
      <c r="B83" s="7" t="s">
        <v>88</v>
      </c>
      <c r="C83" s="4"/>
      <c r="D83" s="4"/>
      <c r="E83" s="5"/>
      <c r="F83" s="5"/>
      <c r="G83" s="6"/>
    </row>
    <row r="84" spans="1:7" x14ac:dyDescent="0.25">
      <c r="A84" s="4">
        <v>1</v>
      </c>
      <c r="B84" s="17" t="s">
        <v>40</v>
      </c>
      <c r="C84" s="4" t="s">
        <v>59</v>
      </c>
      <c r="D84" s="4">
        <f>284*2.1*2</f>
        <v>1192.8</v>
      </c>
      <c r="E84" s="5"/>
      <c r="F84" s="5"/>
      <c r="G84" s="5" t="s">
        <v>90</v>
      </c>
    </row>
    <row r="85" spans="1:7" x14ac:dyDescent="0.25">
      <c r="A85" s="4">
        <f>A84+1</f>
        <v>2</v>
      </c>
      <c r="B85" s="17" t="s">
        <v>83</v>
      </c>
      <c r="C85" s="4" t="s">
        <v>58</v>
      </c>
      <c r="D85" s="4">
        <v>1</v>
      </c>
      <c r="E85" s="5"/>
      <c r="F85" s="5"/>
      <c r="G85" s="5" t="s">
        <v>90</v>
      </c>
    </row>
    <row r="86" spans="1:7" x14ac:dyDescent="0.25">
      <c r="A86" s="4">
        <f>A85+1</f>
        <v>3</v>
      </c>
      <c r="B86" s="17" t="s">
        <v>41</v>
      </c>
      <c r="C86" s="4" t="s">
        <v>58</v>
      </c>
      <c r="D86" s="4">
        <v>1</v>
      </c>
      <c r="E86" s="5"/>
      <c r="F86" s="5"/>
      <c r="G86" s="5" t="s">
        <v>90</v>
      </c>
    </row>
    <row r="87" spans="1:7" x14ac:dyDescent="0.25">
      <c r="A87" s="4">
        <v>4</v>
      </c>
      <c r="B87" s="17" t="s">
        <v>43</v>
      </c>
      <c r="C87" s="4" t="s">
        <v>58</v>
      </c>
      <c r="D87" s="4">
        <v>1</v>
      </c>
      <c r="E87" s="5"/>
      <c r="F87" s="5"/>
      <c r="G87" s="5" t="s">
        <v>92</v>
      </c>
    </row>
    <row r="88" spans="1:7" x14ac:dyDescent="0.25">
      <c r="A88" s="4">
        <f>A87+1</f>
        <v>5</v>
      </c>
      <c r="B88" s="17" t="s">
        <v>42</v>
      </c>
      <c r="C88" s="4" t="s">
        <v>58</v>
      </c>
      <c r="D88" s="4">
        <v>1</v>
      </c>
      <c r="E88" s="5"/>
      <c r="F88" s="5"/>
      <c r="G88" s="5" t="s">
        <v>90</v>
      </c>
    </row>
    <row r="89" spans="1:7" x14ac:dyDescent="0.25">
      <c r="A89" s="4">
        <f t="shared" ref="A89:A91" si="5">A88+1</f>
        <v>6</v>
      </c>
      <c r="B89" s="17" t="s">
        <v>46</v>
      </c>
      <c r="C89" s="4" t="s">
        <v>61</v>
      </c>
      <c r="D89" s="4">
        <f>284</f>
        <v>284</v>
      </c>
      <c r="E89" s="5"/>
      <c r="F89" s="5"/>
      <c r="G89" s="5" t="s">
        <v>90</v>
      </c>
    </row>
    <row r="90" spans="1:7" x14ac:dyDescent="0.25">
      <c r="A90" s="4">
        <f t="shared" si="5"/>
        <v>7</v>
      </c>
      <c r="B90" s="17" t="s">
        <v>44</v>
      </c>
      <c r="C90" s="4" t="s">
        <v>59</v>
      </c>
      <c r="D90" s="4">
        <v>2400</v>
      </c>
      <c r="E90" s="5"/>
      <c r="F90" s="5"/>
      <c r="G90" s="5" t="s">
        <v>90</v>
      </c>
    </row>
    <row r="91" spans="1:7" x14ac:dyDescent="0.25">
      <c r="A91" s="4">
        <f t="shared" si="5"/>
        <v>8</v>
      </c>
      <c r="B91" s="17" t="s">
        <v>45</v>
      </c>
      <c r="C91" s="4" t="s">
        <v>59</v>
      </c>
      <c r="D91" s="4">
        <v>580</v>
      </c>
      <c r="E91" s="5"/>
      <c r="F91" s="5"/>
      <c r="G91" s="5"/>
    </row>
    <row r="92" spans="1:7" x14ac:dyDescent="0.25">
      <c r="A92" s="4">
        <v>9</v>
      </c>
      <c r="B92" s="17" t="s">
        <v>47</v>
      </c>
      <c r="C92" s="4" t="s">
        <v>58</v>
      </c>
      <c r="D92" s="4">
        <v>1</v>
      </c>
      <c r="E92" s="5"/>
      <c r="F92" s="5"/>
      <c r="G92" s="5"/>
    </row>
    <row r="93" spans="1:7" x14ac:dyDescent="0.25">
      <c r="A93" s="4">
        <v>10</v>
      </c>
      <c r="B93" s="17" t="s">
        <v>96</v>
      </c>
      <c r="C93" s="4" t="s">
        <v>58</v>
      </c>
      <c r="D93" s="21">
        <v>1</v>
      </c>
      <c r="E93" s="5"/>
      <c r="F93" s="5"/>
      <c r="G93" s="5"/>
    </row>
    <row r="94" spans="1:7" x14ac:dyDescent="0.25">
      <c r="A94" s="4"/>
      <c r="B94" s="17"/>
      <c r="C94" s="4"/>
      <c r="D94" s="21"/>
      <c r="E94" s="5"/>
      <c r="F94" s="5"/>
      <c r="G94" s="5"/>
    </row>
    <row r="95" spans="1:7" x14ac:dyDescent="0.25">
      <c r="A95" s="4"/>
      <c r="B95" s="7" t="s">
        <v>94</v>
      </c>
      <c r="C95" s="4"/>
      <c r="D95" s="21"/>
      <c r="E95" s="5"/>
      <c r="F95" s="5"/>
      <c r="G95" s="5"/>
    </row>
    <row r="96" spans="1:7" x14ac:dyDescent="0.25">
      <c r="A96" s="4">
        <v>1</v>
      </c>
      <c r="B96" s="17" t="s">
        <v>95</v>
      </c>
      <c r="C96" s="4" t="s">
        <v>60</v>
      </c>
      <c r="D96" s="21"/>
      <c r="E96" s="5"/>
      <c r="F96" s="5"/>
      <c r="G96" s="5"/>
    </row>
    <row r="97" spans="1:7" x14ac:dyDescent="0.25">
      <c r="A97" s="4"/>
      <c r="B97" s="17"/>
      <c r="C97" s="4"/>
      <c r="D97" s="21"/>
      <c r="E97" s="5"/>
      <c r="F97" s="5"/>
      <c r="G97" s="5"/>
    </row>
    <row r="98" spans="1:7" x14ac:dyDescent="0.25">
      <c r="A98" s="4"/>
      <c r="B98" s="19" t="s">
        <v>62</v>
      </c>
      <c r="C98" s="4"/>
      <c r="D98" s="4"/>
      <c r="E98" s="5"/>
      <c r="F98" s="5"/>
      <c r="G98" s="6"/>
    </row>
    <row r="99" spans="1:7" x14ac:dyDescent="0.25">
      <c r="A99" s="4"/>
      <c r="B99" s="19" t="s">
        <v>78</v>
      </c>
      <c r="C99" s="4"/>
      <c r="D99" s="4"/>
      <c r="E99" s="5"/>
      <c r="F99" s="5"/>
      <c r="G99" s="5"/>
    </row>
    <row r="100" spans="1:7" x14ac:dyDescent="0.25">
      <c r="A100" s="4"/>
      <c r="B100" s="19" t="s">
        <v>62</v>
      </c>
      <c r="C100" s="4"/>
      <c r="D100" s="4"/>
      <c r="E100" s="5"/>
      <c r="F100" s="5"/>
      <c r="G100" s="6"/>
    </row>
    <row r="101" spans="1:7" x14ac:dyDescent="0.25">
      <c r="A101" s="4"/>
      <c r="B101" s="9" t="s">
        <v>93</v>
      </c>
      <c r="C101" s="4"/>
      <c r="D101" s="4"/>
      <c r="E101" s="5"/>
      <c r="F101" s="5"/>
      <c r="G101" s="12"/>
    </row>
    <row r="102" spans="1:7" x14ac:dyDescent="0.25">
      <c r="A102" s="4"/>
      <c r="B102" s="8" t="s">
        <v>62</v>
      </c>
      <c r="C102" s="4"/>
      <c r="D102" s="4"/>
      <c r="E102" s="5"/>
      <c r="F102" s="5"/>
      <c r="G102" s="6"/>
    </row>
    <row r="103" spans="1:7" x14ac:dyDescent="0.25">
      <c r="A103" s="4"/>
      <c r="B103" s="9" t="s">
        <v>64</v>
      </c>
      <c r="C103" s="4"/>
      <c r="D103" s="4"/>
      <c r="E103" s="5"/>
      <c r="F103" s="5"/>
      <c r="G103" s="5"/>
    </row>
    <row r="104" spans="1:7" x14ac:dyDescent="0.25">
      <c r="A104" s="4"/>
      <c r="B104" s="8" t="s">
        <v>65</v>
      </c>
      <c r="C104" s="4"/>
      <c r="D104" s="4"/>
      <c r="E104" s="5"/>
      <c r="F104" s="5"/>
      <c r="G104" s="6"/>
    </row>
  </sheetData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scale="91" orientation="portrait" r:id="rId1"/>
  <headerFooter>
    <oddFooter>&amp;C&amp;N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1CC9C02079B7468DE11CC4F5C79C41" ma:contentTypeVersion="13" ma:contentTypeDescription="Create a new document." ma:contentTypeScope="" ma:versionID="8813c1c92b81f46346458ebc43f997f7">
  <xsd:schema xmlns:xsd="http://www.w3.org/2001/XMLSchema" xmlns:xs="http://www.w3.org/2001/XMLSchema" xmlns:p="http://schemas.microsoft.com/office/2006/metadata/properties" xmlns:ns3="74874027-8fee-495d-b4a3-68991cf77302" xmlns:ns4="3428ba80-1325-43cf-8884-78ed16722e34" targetNamespace="http://schemas.microsoft.com/office/2006/metadata/properties" ma:root="true" ma:fieldsID="abf5a93255192c5148e1662866fe3809" ns3:_="" ns4:_="">
    <xsd:import namespace="74874027-8fee-495d-b4a3-68991cf77302"/>
    <xsd:import namespace="3428ba80-1325-43cf-8884-78ed16722e3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874027-8fee-495d-b4a3-68991cf773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28ba80-1325-43cf-8884-78ed16722e3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1B0A53-F65B-47E9-9954-6DEFC379A995}">
  <ds:schemaRefs>
    <ds:schemaRef ds:uri="http://purl.org/dc/terms/"/>
    <ds:schemaRef ds:uri="http://schemas.microsoft.com/office/2006/metadata/properties"/>
    <ds:schemaRef ds:uri="3428ba80-1325-43cf-8884-78ed16722e34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74874027-8fee-495d-b4a3-68991cf77302"/>
  </ds:schemaRefs>
</ds:datastoreItem>
</file>

<file path=customXml/itemProps2.xml><?xml version="1.0" encoding="utf-8"?>
<ds:datastoreItem xmlns:ds="http://schemas.openxmlformats.org/officeDocument/2006/customXml" ds:itemID="{E3BA04AC-CED0-4049-8C2A-9427CE64AC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4874027-8fee-495d-b4a3-68991cf77302"/>
    <ds:schemaRef ds:uri="3428ba80-1325-43cf-8884-78ed16722e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A738B3B-17BE-4AF1-9F42-D63C2E2286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Development Bank Of South Africa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Divan Le Roux</dc:creator>
  <cp:lastModifiedBy>Noma Rakoma</cp:lastModifiedBy>
  <cp:lastPrinted>2021-05-31T09:22:15Z</cp:lastPrinted>
  <dcterms:created xsi:type="dcterms:W3CDTF">2021-05-27T11:33:11Z</dcterms:created>
  <dcterms:modified xsi:type="dcterms:W3CDTF">2021-11-23T11:25:42Z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0x010100591CC9C02079B7468DE11CC4F5C79C41</vt:lpwstr>
  </property>
</Properties>
</file>