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igin.Sengwane\Downloads\"/>
    </mc:Choice>
  </mc:AlternateContent>
  <xr:revisionPtr revIDLastSave="0" documentId="13_ncr:1_{C12892AF-EA1B-42D7-9705-212B5F51DED6}" xr6:coauthVersionLast="47" xr6:coauthVersionMax="47" xr10:uidLastSave="{00000000-0000-0000-0000-000000000000}"/>
  <bookViews>
    <workbookView xWindow="-110" yWindow="-110" windowWidth="19420" windowHeight="10300" activeTab="1" xr2:uid="{3F7AE395-FCB3-4F8A-9C9B-AB914775AD99}"/>
  </bookViews>
  <sheets>
    <sheet name="By Discipline" sheetId="2" r:id="rId1"/>
    <sheet name="Pricing Schedu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16" i="1"/>
  <c r="F26" i="1"/>
  <c r="B49" i="2"/>
  <c r="B38" i="2"/>
  <c r="B5" i="2"/>
  <c r="F27" i="1" l="1"/>
  <c r="D49" i="2"/>
  <c r="D55" i="2" s="1"/>
  <c r="D38" i="2"/>
  <c r="D42" i="2" s="1"/>
  <c r="D27" i="2"/>
  <c r="D30" i="2" s="1"/>
  <c r="D16" i="2"/>
  <c r="D19" i="2" s="1"/>
  <c r="D5" i="2"/>
  <c r="D8" i="2" s="1"/>
  <c r="D17" i="1"/>
  <c r="F17" i="1" s="1"/>
  <c r="F18" i="1"/>
  <c r="F32" i="1" s="1"/>
  <c r="F33" i="1"/>
  <c r="D41" i="2" l="1"/>
  <c r="D51" i="2"/>
  <c r="D56" i="2"/>
  <c r="D53" i="2"/>
  <c r="D54" i="2"/>
  <c r="D52" i="2"/>
  <c r="E7" i="1" s="1"/>
  <c r="D43" i="2"/>
  <c r="D40" i="2"/>
  <c r="D45" i="2"/>
  <c r="D44" i="2"/>
  <c r="D29" i="2"/>
  <c r="D34" i="2"/>
  <c r="D33" i="2"/>
  <c r="D32" i="2"/>
  <c r="D31" i="2"/>
  <c r="D20" i="2"/>
  <c r="D18" i="2"/>
  <c r="D23" i="2"/>
  <c r="D22" i="2"/>
  <c r="D21" i="2"/>
  <c r="D7" i="2"/>
  <c r="D12" i="2"/>
  <c r="D9" i="2"/>
  <c r="D11" i="2"/>
  <c r="D10" i="2"/>
  <c r="D57" i="2" l="1"/>
  <c r="D24" i="2"/>
  <c r="E11" i="1"/>
  <c r="D46" i="2"/>
  <c r="E8" i="1"/>
  <c r="D35" i="2"/>
  <c r="E9" i="1"/>
  <c r="E10" i="1"/>
  <c r="E6" i="1"/>
  <c r="D13" i="2"/>
  <c r="F7" i="1" l="1"/>
  <c r="F8" i="1"/>
  <c r="F9" i="1"/>
  <c r="F10" i="1"/>
  <c r="F11" i="1"/>
  <c r="F6" i="1"/>
  <c r="F12" i="1" l="1"/>
  <c r="F31" i="1" s="1"/>
  <c r="F34" i="1" s="1"/>
  <c r="F36" i="1" s="1"/>
  <c r="F38" i="1" s="1"/>
  <c r="F40" i="1" s="1"/>
  <c r="F42" i="1" s="1"/>
</calcChain>
</file>

<file path=xl/sharedStrings.xml><?xml version="1.0" encoding="utf-8"?>
<sst xmlns="http://schemas.openxmlformats.org/spreadsheetml/2006/main" count="168" uniqueCount="58">
  <si>
    <t>C2.2</t>
  </si>
  <si>
    <t>Pricing Schedule</t>
  </si>
  <si>
    <t>Normal Services by Discipline</t>
  </si>
  <si>
    <t>1. Project Manager</t>
  </si>
  <si>
    <t>% Offer (Excl. VAT)</t>
  </si>
  <si>
    <t>Estimate</t>
  </si>
  <si>
    <t>ITEM</t>
  </si>
  <si>
    <t>Description</t>
  </si>
  <si>
    <t>% of Basic fee</t>
  </si>
  <si>
    <t>Total</t>
  </si>
  <si>
    <t>3.2.1</t>
  </si>
  <si>
    <t>Stage 1 - Inception</t>
  </si>
  <si>
    <t>3.2.2</t>
  </si>
  <si>
    <t>Stage 2 - Concept and Viablity</t>
  </si>
  <si>
    <t>3.2.3</t>
  </si>
  <si>
    <t>Stage 3 - Detailed Design</t>
  </si>
  <si>
    <t>3.2.4</t>
  </si>
  <si>
    <t>Stage 4 - Documentation &amp; Procurement</t>
  </si>
  <si>
    <t>3.2.5</t>
  </si>
  <si>
    <t>Stage 5 - Contract Administration</t>
  </si>
  <si>
    <t>3.2.6</t>
  </si>
  <si>
    <t>Stage 6 - Close out</t>
  </si>
  <si>
    <t>Subtotal</t>
  </si>
  <si>
    <t>2. Pavement Engineer</t>
  </si>
  <si>
    <t>3. Electrical Engineer</t>
  </si>
  <si>
    <t xml:space="preserve">4. Quantity Surveyor </t>
  </si>
  <si>
    <t>5. Construction Health &amp; Safety Agent</t>
  </si>
  <si>
    <t xml:space="preserve">C2.2 </t>
  </si>
  <si>
    <t>Unit</t>
  </si>
  <si>
    <t>Quantity</t>
  </si>
  <si>
    <t>Rate</t>
  </si>
  <si>
    <t>3.2A</t>
  </si>
  <si>
    <t>Normal Services</t>
  </si>
  <si>
    <t>Lump Sum</t>
  </si>
  <si>
    <t>3.2B</t>
  </si>
  <si>
    <t>Additional Services</t>
  </si>
  <si>
    <t>3.2.7</t>
  </si>
  <si>
    <t>a) Surveying, Sampling, Testing &amp; Reporting</t>
  </si>
  <si>
    <t>Prime Cost (PC)</t>
  </si>
  <si>
    <t>b) Handling Cost i.r.t 3.2.7 a)</t>
  </si>
  <si>
    <t>Perecntage (%)</t>
  </si>
  <si>
    <t>3.2C</t>
  </si>
  <si>
    <t>Administration &amp; Monotoring of works</t>
  </si>
  <si>
    <t>3.2.8</t>
  </si>
  <si>
    <t>Construction Monitoring</t>
  </si>
  <si>
    <t>a) Site Supervision Staff</t>
  </si>
  <si>
    <t>i) Resident Engineer</t>
  </si>
  <si>
    <t>Month</t>
  </si>
  <si>
    <t>ii) Assistant Resident Engineer</t>
  </si>
  <si>
    <t>iii) Project Liason Officer</t>
  </si>
  <si>
    <t>Prov. Sum (PS)</t>
  </si>
  <si>
    <t xml:space="preserve">b) Disbursments </t>
  </si>
  <si>
    <t>C2.3</t>
  </si>
  <si>
    <t>Summary of Pricing Schedule</t>
  </si>
  <si>
    <t>VAT (15%)</t>
  </si>
  <si>
    <t>Subtotal (Incl. VAT)</t>
  </si>
  <si>
    <t>Contigencies (10%)</t>
  </si>
  <si>
    <t>Total Amount/ Tender Sum (Carried to Form of Offer C.1.1.1)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</si>
</sst>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R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9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5" fontId="0" fillId="3" borderId="1" xfId="0" applyNumberFormat="1" applyFill="1" applyBorder="1" applyAlignment="1">
      <alignment horizontal="center"/>
    </xf>
    <xf numFmtId="165" fontId="2" fillId="0" borderId="0" xfId="0" applyNumberFormat="1" applyFont="1"/>
    <xf numFmtId="165" fontId="0" fillId="5" borderId="1" xfId="0" applyNumberFormat="1" applyFill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165" fontId="0" fillId="0" borderId="0" xfId="0" applyNumberFormat="1"/>
    <xf numFmtId="0" fontId="4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0" borderId="2" xfId="0" applyFont="1" applyBorder="1"/>
    <xf numFmtId="0" fontId="0" fillId="0" borderId="0" xfId="0"/>
    <xf numFmtId="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7B38-2F23-45A8-AD91-922FCBC9487A}">
  <dimension ref="A1:F57"/>
  <sheetViews>
    <sheetView workbookViewId="0">
      <selection activeCell="G8" sqref="G8"/>
    </sheetView>
  </sheetViews>
  <sheetFormatPr defaultRowHeight="14.5" x14ac:dyDescent="0.35"/>
  <cols>
    <col min="2" max="2" width="34.81640625" bestFit="1" customWidth="1"/>
    <col min="3" max="3" width="17.54296875" customWidth="1"/>
    <col min="4" max="4" width="15.7265625" customWidth="1"/>
  </cols>
  <sheetData>
    <row r="1" spans="1:6" x14ac:dyDescent="0.35">
      <c r="A1" s="6" t="s">
        <v>0</v>
      </c>
      <c r="B1" s="6" t="s">
        <v>1</v>
      </c>
    </row>
    <row r="2" spans="1:6" x14ac:dyDescent="0.35">
      <c r="A2" t="s">
        <v>2</v>
      </c>
    </row>
    <row r="4" spans="1:6" x14ac:dyDescent="0.35">
      <c r="B4" s="4" t="s">
        <v>3</v>
      </c>
      <c r="C4" t="s">
        <v>4</v>
      </c>
    </row>
    <row r="5" spans="1:6" x14ac:dyDescent="0.35">
      <c r="A5" s="13" t="s">
        <v>5</v>
      </c>
      <c r="B5" s="18">
        <f>B16+B27</f>
        <v>105000000</v>
      </c>
      <c r="C5" s="29"/>
      <c r="D5" s="20">
        <f>C5*B5</f>
        <v>0</v>
      </c>
      <c r="F5" s="4"/>
    </row>
    <row r="6" spans="1:6" x14ac:dyDescent="0.35">
      <c r="A6" s="8" t="s">
        <v>6</v>
      </c>
      <c r="B6" s="8" t="s">
        <v>7</v>
      </c>
      <c r="C6" s="14" t="s">
        <v>8</v>
      </c>
      <c r="D6" s="8" t="s">
        <v>9</v>
      </c>
    </row>
    <row r="7" spans="1:6" x14ac:dyDescent="0.35">
      <c r="A7" s="11" t="s">
        <v>10</v>
      </c>
      <c r="B7" s="10" t="s">
        <v>11</v>
      </c>
      <c r="C7" s="15">
        <v>0.1</v>
      </c>
      <c r="D7" s="17">
        <f>C7*D$5</f>
        <v>0</v>
      </c>
    </row>
    <row r="8" spans="1:6" x14ac:dyDescent="0.35">
      <c r="A8" s="11" t="s">
        <v>12</v>
      </c>
      <c r="B8" s="10" t="s">
        <v>13</v>
      </c>
      <c r="C8" s="15">
        <v>0.1</v>
      </c>
      <c r="D8" s="17">
        <f t="shared" ref="D8:D12" si="0">C8*D$5</f>
        <v>0</v>
      </c>
    </row>
    <row r="9" spans="1:6" x14ac:dyDescent="0.35">
      <c r="A9" s="11" t="s">
        <v>14</v>
      </c>
      <c r="B9" s="10" t="s">
        <v>15</v>
      </c>
      <c r="C9" s="15">
        <v>0.25</v>
      </c>
      <c r="D9" s="17">
        <f t="shared" si="0"/>
        <v>0</v>
      </c>
    </row>
    <row r="10" spans="1:6" x14ac:dyDescent="0.35">
      <c r="A10" s="11" t="s">
        <v>16</v>
      </c>
      <c r="B10" s="10" t="s">
        <v>17</v>
      </c>
      <c r="C10" s="15">
        <v>0.1</v>
      </c>
      <c r="D10" s="17">
        <f t="shared" si="0"/>
        <v>0</v>
      </c>
    </row>
    <row r="11" spans="1:6" x14ac:dyDescent="0.35">
      <c r="A11" s="11" t="s">
        <v>18</v>
      </c>
      <c r="B11" s="10" t="s">
        <v>19</v>
      </c>
      <c r="C11" s="15">
        <v>0.4</v>
      </c>
      <c r="D11" s="17">
        <f t="shared" si="0"/>
        <v>0</v>
      </c>
    </row>
    <row r="12" spans="1:6" x14ac:dyDescent="0.35">
      <c r="A12" s="11" t="s">
        <v>20</v>
      </c>
      <c r="B12" s="10" t="s">
        <v>21</v>
      </c>
      <c r="C12" s="15">
        <v>0.05</v>
      </c>
      <c r="D12" s="17">
        <f t="shared" si="0"/>
        <v>0</v>
      </c>
    </row>
    <row r="13" spans="1:6" x14ac:dyDescent="0.35">
      <c r="B13" s="1" t="s">
        <v>22</v>
      </c>
      <c r="C13" s="1"/>
      <c r="D13" s="19">
        <f>SUM(D7:D12)</f>
        <v>0</v>
      </c>
    </row>
    <row r="15" spans="1:6" x14ac:dyDescent="0.35">
      <c r="B15" s="4" t="s">
        <v>23</v>
      </c>
      <c r="C15" t="s">
        <v>4</v>
      </c>
    </row>
    <row r="16" spans="1:6" x14ac:dyDescent="0.35">
      <c r="A16" s="13" t="s">
        <v>5</v>
      </c>
      <c r="B16" s="18">
        <v>90000000</v>
      </c>
      <c r="C16" s="29"/>
      <c r="D16" s="20">
        <f>C16*B16</f>
        <v>0</v>
      </c>
      <c r="F16" s="4"/>
    </row>
    <row r="17" spans="1:6" x14ac:dyDescent="0.35">
      <c r="A17" s="8" t="s">
        <v>6</v>
      </c>
      <c r="B17" s="8" t="s">
        <v>7</v>
      </c>
      <c r="C17" s="14" t="s">
        <v>8</v>
      </c>
      <c r="D17" s="8" t="s">
        <v>9</v>
      </c>
    </row>
    <row r="18" spans="1:6" x14ac:dyDescent="0.35">
      <c r="A18" s="11" t="s">
        <v>10</v>
      </c>
      <c r="B18" s="10" t="s">
        <v>11</v>
      </c>
      <c r="C18" s="15">
        <v>0.05</v>
      </c>
      <c r="D18" s="17">
        <f>C18*D$16</f>
        <v>0</v>
      </c>
    </row>
    <row r="19" spans="1:6" x14ac:dyDescent="0.35">
      <c r="A19" s="11" t="s">
        <v>12</v>
      </c>
      <c r="B19" s="10" t="s">
        <v>13</v>
      </c>
      <c r="C19" s="15">
        <v>0.25</v>
      </c>
      <c r="D19" s="17">
        <f t="shared" ref="D19:D23" si="1">C19*D$16</f>
        <v>0</v>
      </c>
    </row>
    <row r="20" spans="1:6" x14ac:dyDescent="0.35">
      <c r="A20" s="11" t="s">
        <v>14</v>
      </c>
      <c r="B20" s="10" t="s">
        <v>15</v>
      </c>
      <c r="C20" s="15">
        <v>0.25</v>
      </c>
      <c r="D20" s="17">
        <f t="shared" si="1"/>
        <v>0</v>
      </c>
    </row>
    <row r="21" spans="1:6" x14ac:dyDescent="0.35">
      <c r="A21" s="11" t="s">
        <v>16</v>
      </c>
      <c r="B21" s="10" t="s">
        <v>17</v>
      </c>
      <c r="C21" s="15">
        <v>0.25</v>
      </c>
      <c r="D21" s="17">
        <f t="shared" si="1"/>
        <v>0</v>
      </c>
    </row>
    <row r="22" spans="1:6" x14ac:dyDescent="0.35">
      <c r="A22" s="11" t="s">
        <v>18</v>
      </c>
      <c r="B22" s="10" t="s">
        <v>19</v>
      </c>
      <c r="C22" s="15">
        <v>0.15</v>
      </c>
      <c r="D22" s="17">
        <f t="shared" si="1"/>
        <v>0</v>
      </c>
    </row>
    <row r="23" spans="1:6" x14ac:dyDescent="0.35">
      <c r="A23" s="11" t="s">
        <v>20</v>
      </c>
      <c r="B23" s="10" t="s">
        <v>21</v>
      </c>
      <c r="C23" s="15">
        <v>0.05</v>
      </c>
      <c r="D23" s="17">
        <f t="shared" si="1"/>
        <v>0</v>
      </c>
    </row>
    <row r="24" spans="1:6" x14ac:dyDescent="0.35">
      <c r="B24" s="1" t="s">
        <v>22</v>
      </c>
      <c r="C24" s="1"/>
      <c r="D24" s="19">
        <f>SUM(D18:D23)</f>
        <v>0</v>
      </c>
    </row>
    <row r="26" spans="1:6" x14ac:dyDescent="0.35">
      <c r="B26" s="4" t="s">
        <v>24</v>
      </c>
      <c r="C26" t="s">
        <v>4</v>
      </c>
    </row>
    <row r="27" spans="1:6" x14ac:dyDescent="0.35">
      <c r="A27" s="13" t="s">
        <v>5</v>
      </c>
      <c r="B27" s="18">
        <v>15000000</v>
      </c>
      <c r="C27" s="29"/>
      <c r="D27" s="20">
        <f>C27*B27</f>
        <v>0</v>
      </c>
      <c r="F27" s="4"/>
    </row>
    <row r="28" spans="1:6" x14ac:dyDescent="0.35">
      <c r="A28" s="8" t="s">
        <v>6</v>
      </c>
      <c r="B28" s="8" t="s">
        <v>7</v>
      </c>
      <c r="C28" s="14" t="s">
        <v>8</v>
      </c>
      <c r="D28" s="8" t="s">
        <v>9</v>
      </c>
    </row>
    <row r="29" spans="1:6" x14ac:dyDescent="0.35">
      <c r="A29" s="11" t="s">
        <v>10</v>
      </c>
      <c r="B29" s="10" t="s">
        <v>11</v>
      </c>
      <c r="C29" s="15">
        <v>0.05</v>
      </c>
      <c r="D29" s="17">
        <f>C29*D$27</f>
        <v>0</v>
      </c>
    </row>
    <row r="30" spans="1:6" x14ac:dyDescent="0.35">
      <c r="A30" s="11" t="s">
        <v>12</v>
      </c>
      <c r="B30" s="10" t="s">
        <v>13</v>
      </c>
      <c r="C30" s="15">
        <v>0.15</v>
      </c>
      <c r="D30" s="17">
        <f t="shared" ref="D30:D34" si="2">C30*D$27</f>
        <v>0</v>
      </c>
    </row>
    <row r="31" spans="1:6" x14ac:dyDescent="0.35">
      <c r="A31" s="11" t="s">
        <v>14</v>
      </c>
      <c r="B31" s="10" t="s">
        <v>15</v>
      </c>
      <c r="C31" s="15">
        <v>0.2</v>
      </c>
      <c r="D31" s="17">
        <f t="shared" si="2"/>
        <v>0</v>
      </c>
    </row>
    <row r="32" spans="1:6" x14ac:dyDescent="0.35">
      <c r="A32" s="11" t="s">
        <v>16</v>
      </c>
      <c r="B32" s="10" t="s">
        <v>17</v>
      </c>
      <c r="C32" s="15">
        <v>0.2</v>
      </c>
      <c r="D32" s="17">
        <f t="shared" si="2"/>
        <v>0</v>
      </c>
    </row>
    <row r="33" spans="1:6" x14ac:dyDescent="0.35">
      <c r="A33" s="11" t="s">
        <v>18</v>
      </c>
      <c r="B33" s="10" t="s">
        <v>19</v>
      </c>
      <c r="C33" s="15">
        <v>0.35</v>
      </c>
      <c r="D33" s="17">
        <f t="shared" si="2"/>
        <v>0</v>
      </c>
    </row>
    <row r="34" spans="1:6" x14ac:dyDescent="0.35">
      <c r="A34" s="11" t="s">
        <v>20</v>
      </c>
      <c r="B34" s="10" t="s">
        <v>21</v>
      </c>
      <c r="C34" s="15">
        <v>0.05</v>
      </c>
      <c r="D34" s="17">
        <f t="shared" si="2"/>
        <v>0</v>
      </c>
    </row>
    <row r="35" spans="1:6" x14ac:dyDescent="0.35">
      <c r="B35" s="1" t="s">
        <v>22</v>
      </c>
      <c r="C35" s="1"/>
      <c r="D35" s="19">
        <f>SUM(D29:D34)</f>
        <v>0</v>
      </c>
    </row>
    <row r="37" spans="1:6" x14ac:dyDescent="0.35">
      <c r="B37" s="4" t="s">
        <v>25</v>
      </c>
      <c r="C37" t="s">
        <v>4</v>
      </c>
    </row>
    <row r="38" spans="1:6" x14ac:dyDescent="0.35">
      <c r="A38" s="13" t="s">
        <v>5</v>
      </c>
      <c r="B38" s="18">
        <f>B5</f>
        <v>105000000</v>
      </c>
      <c r="C38" s="29"/>
      <c r="D38" s="20">
        <f>C38*B38</f>
        <v>0</v>
      </c>
      <c r="F38" s="4"/>
    </row>
    <row r="39" spans="1:6" x14ac:dyDescent="0.35">
      <c r="A39" s="8" t="s">
        <v>6</v>
      </c>
      <c r="B39" s="8" t="s">
        <v>7</v>
      </c>
      <c r="C39" s="14" t="s">
        <v>8</v>
      </c>
      <c r="D39" s="8" t="s">
        <v>9</v>
      </c>
    </row>
    <row r="40" spans="1:6" x14ac:dyDescent="0.35">
      <c r="A40" s="11" t="s">
        <v>10</v>
      </c>
      <c r="B40" s="10" t="s">
        <v>11</v>
      </c>
      <c r="C40" s="16">
        <v>2.5000000000000001E-2</v>
      </c>
      <c r="D40" s="17">
        <f>C40*D$38</f>
        <v>0</v>
      </c>
    </row>
    <row r="41" spans="1:6" x14ac:dyDescent="0.35">
      <c r="A41" s="11" t="s">
        <v>12</v>
      </c>
      <c r="B41" s="10" t="s">
        <v>13</v>
      </c>
      <c r="C41" s="15">
        <v>0.05</v>
      </c>
      <c r="D41" s="17">
        <f t="shared" ref="D41:D45" si="3">C41*D$38</f>
        <v>0</v>
      </c>
    </row>
    <row r="42" spans="1:6" x14ac:dyDescent="0.35">
      <c r="A42" s="11" t="s">
        <v>14</v>
      </c>
      <c r="B42" s="10" t="s">
        <v>15</v>
      </c>
      <c r="C42" s="16">
        <v>7.4999999999999997E-2</v>
      </c>
      <c r="D42" s="17">
        <f t="shared" si="3"/>
        <v>0</v>
      </c>
    </row>
    <row r="43" spans="1:6" x14ac:dyDescent="0.35">
      <c r="A43" s="11" t="s">
        <v>16</v>
      </c>
      <c r="B43" s="10" t="s">
        <v>17</v>
      </c>
      <c r="C43" s="15">
        <v>0.35</v>
      </c>
      <c r="D43" s="17">
        <f t="shared" si="3"/>
        <v>0</v>
      </c>
    </row>
    <row r="44" spans="1:6" x14ac:dyDescent="0.35">
      <c r="A44" s="11" t="s">
        <v>18</v>
      </c>
      <c r="B44" s="10" t="s">
        <v>19</v>
      </c>
      <c r="C44" s="15">
        <v>0.45</v>
      </c>
      <c r="D44" s="17">
        <f t="shared" si="3"/>
        <v>0</v>
      </c>
    </row>
    <row r="45" spans="1:6" x14ac:dyDescent="0.35">
      <c r="A45" s="11" t="s">
        <v>20</v>
      </c>
      <c r="B45" s="10" t="s">
        <v>21</v>
      </c>
      <c r="C45" s="15">
        <v>0.05</v>
      </c>
      <c r="D45" s="17">
        <f t="shared" si="3"/>
        <v>0</v>
      </c>
    </row>
    <row r="46" spans="1:6" x14ac:dyDescent="0.35">
      <c r="B46" s="1" t="s">
        <v>22</v>
      </c>
      <c r="C46" s="1"/>
      <c r="D46" s="19">
        <f>SUM(D40:D45)</f>
        <v>0</v>
      </c>
    </row>
    <row r="48" spans="1:6" x14ac:dyDescent="0.35">
      <c r="B48" s="4" t="s">
        <v>26</v>
      </c>
      <c r="C48" t="s">
        <v>4</v>
      </c>
    </row>
    <row r="49" spans="1:6" x14ac:dyDescent="0.35">
      <c r="A49" s="13" t="s">
        <v>5</v>
      </c>
      <c r="B49" s="18">
        <f>B38</f>
        <v>105000000</v>
      </c>
      <c r="C49" s="29"/>
      <c r="D49" s="20">
        <f>C49*B49</f>
        <v>0</v>
      </c>
      <c r="F49" s="4"/>
    </row>
    <row r="50" spans="1:6" x14ac:dyDescent="0.35">
      <c r="A50" s="8" t="s">
        <v>6</v>
      </c>
      <c r="B50" s="8" t="s">
        <v>7</v>
      </c>
      <c r="C50" s="14" t="s">
        <v>8</v>
      </c>
      <c r="D50" s="8" t="s">
        <v>9</v>
      </c>
    </row>
    <row r="51" spans="1:6" x14ac:dyDescent="0.35">
      <c r="A51" s="11" t="s">
        <v>10</v>
      </c>
      <c r="B51" s="10" t="s">
        <v>11</v>
      </c>
      <c r="C51" s="15">
        <v>0.1</v>
      </c>
      <c r="D51" s="17">
        <f>C51*D$49</f>
        <v>0</v>
      </c>
    </row>
    <row r="52" spans="1:6" x14ac:dyDescent="0.35">
      <c r="A52" s="11" t="s">
        <v>12</v>
      </c>
      <c r="B52" s="10" t="s">
        <v>13</v>
      </c>
      <c r="C52" s="15">
        <v>0.1</v>
      </c>
      <c r="D52" s="17">
        <f t="shared" ref="D52:D56" si="4">C52*D$49</f>
        <v>0</v>
      </c>
    </row>
    <row r="53" spans="1:6" x14ac:dyDescent="0.35">
      <c r="A53" s="11" t="s">
        <v>14</v>
      </c>
      <c r="B53" s="10" t="s">
        <v>15</v>
      </c>
      <c r="C53" s="15">
        <v>0.25</v>
      </c>
      <c r="D53" s="17">
        <f t="shared" si="4"/>
        <v>0</v>
      </c>
    </row>
    <row r="54" spans="1:6" x14ac:dyDescent="0.35">
      <c r="A54" s="11" t="s">
        <v>16</v>
      </c>
      <c r="B54" s="10" t="s">
        <v>17</v>
      </c>
      <c r="C54" s="15">
        <v>0.1</v>
      </c>
      <c r="D54" s="17">
        <f t="shared" si="4"/>
        <v>0</v>
      </c>
    </row>
    <row r="55" spans="1:6" x14ac:dyDescent="0.35">
      <c r="A55" s="11" t="s">
        <v>18</v>
      </c>
      <c r="B55" s="10" t="s">
        <v>19</v>
      </c>
      <c r="C55" s="15">
        <v>0.4</v>
      </c>
      <c r="D55" s="17">
        <f t="shared" si="4"/>
        <v>0</v>
      </c>
    </row>
    <row r="56" spans="1:6" x14ac:dyDescent="0.35">
      <c r="A56" s="11" t="s">
        <v>20</v>
      </c>
      <c r="B56" s="10" t="s">
        <v>21</v>
      </c>
      <c r="C56" s="15">
        <v>0.05</v>
      </c>
      <c r="D56" s="17">
        <f t="shared" si="4"/>
        <v>0</v>
      </c>
    </row>
    <row r="57" spans="1:6" x14ac:dyDescent="0.35">
      <c r="B57" s="1" t="s">
        <v>22</v>
      </c>
      <c r="C57" s="1"/>
      <c r="D57" s="19">
        <f>SUM(D51:D56)</f>
        <v>0</v>
      </c>
    </row>
  </sheetData>
  <sheetProtection algorithmName="SHA-512" hashValue="B4Bh6y08nL/cSdAmRzoZ10SSQE2KGFHN9+c9+QZe16D80HSqDfxbne9vyrLT2Y1//JkUAEIIqAjUJRh3X/QezQ==" saltValue="HpIuCUCxvNnyGdzJ/DJfWg==" spinCount="100000" sheet="1" objects="1" scenarios="1"/>
  <pageMargins left="0.7" right="0.7" top="0.75" bottom="0.75" header="0.3" footer="0.3"/>
  <pageSetup paperSize="9" orientation="portrait" r:id="rId1"/>
  <headerFooter>
    <oddHeader>&amp;C&amp;"Calibri"&amp;10&amp;K000000Confidential&amp;1#</oddHeader>
    <oddFooter>&amp;R&amp;1#&amp;"Calibri"&amp;10&amp;K000000Confidential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3FDE-15AD-40B7-9027-E39F0CE8BEF5}">
  <dimension ref="A1:H42"/>
  <sheetViews>
    <sheetView tabSelected="1" topLeftCell="A28" workbookViewId="0">
      <selection activeCell="G17" sqref="G17"/>
    </sheetView>
  </sheetViews>
  <sheetFormatPr defaultRowHeight="14.5" x14ac:dyDescent="0.35"/>
  <cols>
    <col min="1" max="1" width="6.26953125" style="2" customWidth="1"/>
    <col min="2" max="2" width="37.453125" customWidth="1"/>
    <col min="3" max="3" width="13.54296875" customWidth="1"/>
    <col min="4" max="4" width="8.54296875" customWidth="1"/>
    <col min="5" max="5" width="16.7265625" customWidth="1"/>
    <col min="6" max="6" width="16.81640625" customWidth="1"/>
  </cols>
  <sheetData>
    <row r="1" spans="1:8" x14ac:dyDescent="0.35">
      <c r="H1" s="4"/>
    </row>
    <row r="2" spans="1:8" x14ac:dyDescent="0.35">
      <c r="A2" s="5" t="s">
        <v>27</v>
      </c>
      <c r="B2" s="6" t="s">
        <v>1</v>
      </c>
    </row>
    <row r="3" spans="1:8" x14ac:dyDescent="0.35">
      <c r="A3" s="3"/>
      <c r="B3" s="1"/>
    </row>
    <row r="4" spans="1:8" x14ac:dyDescent="0.35">
      <c r="A4" s="7" t="s">
        <v>6</v>
      </c>
      <c r="B4" s="8" t="s">
        <v>7</v>
      </c>
      <c r="C4" s="8" t="s">
        <v>28</v>
      </c>
      <c r="D4" s="8" t="s">
        <v>29</v>
      </c>
      <c r="E4" s="8" t="s">
        <v>30</v>
      </c>
      <c r="F4" s="8" t="s">
        <v>9</v>
      </c>
    </row>
    <row r="5" spans="1:8" x14ac:dyDescent="0.35">
      <c r="A5" s="7" t="s">
        <v>31</v>
      </c>
      <c r="B5" s="9" t="s">
        <v>32</v>
      </c>
      <c r="C5" s="10"/>
      <c r="D5" s="10"/>
      <c r="E5" s="10"/>
      <c r="F5" s="10"/>
    </row>
    <row r="6" spans="1:8" x14ac:dyDescent="0.35">
      <c r="A6" s="11" t="s">
        <v>10</v>
      </c>
      <c r="B6" s="10" t="s">
        <v>11</v>
      </c>
      <c r="C6" s="10" t="s">
        <v>33</v>
      </c>
      <c r="D6" s="10">
        <v>1</v>
      </c>
      <c r="E6" s="21">
        <f>'By Discipline'!D7+'By Discipline'!D18+'By Discipline'!D29+'By Discipline'!D40+'By Discipline'!D51</f>
        <v>0</v>
      </c>
      <c r="F6" s="17">
        <f>D6*E6</f>
        <v>0</v>
      </c>
    </row>
    <row r="7" spans="1:8" x14ac:dyDescent="0.35">
      <c r="A7" s="11" t="s">
        <v>12</v>
      </c>
      <c r="B7" s="10" t="s">
        <v>13</v>
      </c>
      <c r="C7" s="10" t="s">
        <v>33</v>
      </c>
      <c r="D7" s="10">
        <v>1</v>
      </c>
      <c r="E7" s="21">
        <f>'By Discipline'!D52+'By Discipline'!D41+'By Discipline'!D30+'By Discipline'!D19+'By Discipline'!D8</f>
        <v>0</v>
      </c>
      <c r="F7" s="17">
        <f t="shared" ref="F7:F11" si="0">D7*E7</f>
        <v>0</v>
      </c>
    </row>
    <row r="8" spans="1:8" x14ac:dyDescent="0.35">
      <c r="A8" s="11" t="s">
        <v>14</v>
      </c>
      <c r="B8" s="10" t="s">
        <v>15</v>
      </c>
      <c r="C8" s="10" t="s">
        <v>33</v>
      </c>
      <c r="D8" s="10">
        <v>1</v>
      </c>
      <c r="E8" s="21">
        <f>'By Discipline'!D9+'By Discipline'!D20+'By Discipline'!D31+'By Discipline'!D42+'By Discipline'!D53</f>
        <v>0</v>
      </c>
      <c r="F8" s="17">
        <f t="shared" si="0"/>
        <v>0</v>
      </c>
    </row>
    <row r="9" spans="1:8" x14ac:dyDescent="0.35">
      <c r="A9" s="11" t="s">
        <v>16</v>
      </c>
      <c r="B9" s="10" t="s">
        <v>17</v>
      </c>
      <c r="C9" s="10" t="s">
        <v>33</v>
      </c>
      <c r="D9" s="10">
        <v>1</v>
      </c>
      <c r="E9" s="21">
        <f>'By Discipline'!D54+'By Discipline'!D43+'By Discipline'!D32+'By Discipline'!D21+'By Discipline'!D10</f>
        <v>0</v>
      </c>
      <c r="F9" s="17">
        <f t="shared" si="0"/>
        <v>0</v>
      </c>
    </row>
    <row r="10" spans="1:8" x14ac:dyDescent="0.35">
      <c r="A10" s="11" t="s">
        <v>18</v>
      </c>
      <c r="B10" s="10" t="s">
        <v>19</v>
      </c>
      <c r="C10" s="10" t="s">
        <v>33</v>
      </c>
      <c r="D10" s="10">
        <v>1</v>
      </c>
      <c r="E10" s="21">
        <f>'By Discipline'!D11+'By Discipline'!D22+'By Discipline'!D33+'By Discipline'!D44+'By Discipline'!D55</f>
        <v>0</v>
      </c>
      <c r="F10" s="17">
        <f t="shared" si="0"/>
        <v>0</v>
      </c>
    </row>
    <row r="11" spans="1:8" x14ac:dyDescent="0.35">
      <c r="A11" s="11" t="s">
        <v>20</v>
      </c>
      <c r="B11" s="10" t="s">
        <v>21</v>
      </c>
      <c r="C11" s="10" t="s">
        <v>33</v>
      </c>
      <c r="D11" s="10">
        <v>1</v>
      </c>
      <c r="E11" s="21">
        <f>'By Discipline'!D56+'By Discipline'!D45+'By Discipline'!D34+'By Discipline'!D23+'By Discipline'!D12</f>
        <v>0</v>
      </c>
      <c r="F11" s="17">
        <f t="shared" si="0"/>
        <v>0</v>
      </c>
    </row>
    <row r="12" spans="1:8" x14ac:dyDescent="0.35">
      <c r="A12" s="5"/>
      <c r="B12" s="25" t="s">
        <v>22</v>
      </c>
      <c r="C12" s="25"/>
      <c r="D12" s="25"/>
      <c r="E12" s="25"/>
      <c r="F12" s="22">
        <f>SUM(F6:F11)</f>
        <v>0</v>
      </c>
    </row>
    <row r="14" spans="1:8" x14ac:dyDescent="0.35">
      <c r="A14" s="3" t="s">
        <v>34</v>
      </c>
      <c r="B14" s="1" t="s">
        <v>35</v>
      </c>
    </row>
    <row r="15" spans="1:8" x14ac:dyDescent="0.35">
      <c r="A15" s="11" t="s">
        <v>36</v>
      </c>
      <c r="B15" s="10" t="s">
        <v>35</v>
      </c>
      <c r="C15" s="10"/>
      <c r="D15" s="10"/>
      <c r="E15" s="10"/>
      <c r="F15" s="10"/>
    </row>
    <row r="16" spans="1:8" x14ac:dyDescent="0.35">
      <c r="A16" s="11"/>
      <c r="B16" s="10" t="s">
        <v>37</v>
      </c>
      <c r="C16" s="24" t="s">
        <v>38</v>
      </c>
      <c r="D16" s="10">
        <v>1</v>
      </c>
      <c r="E16" s="21">
        <v>3000000</v>
      </c>
      <c r="F16" s="17">
        <f>E16*D16</f>
        <v>3000000</v>
      </c>
      <c r="H16" s="4"/>
    </row>
    <row r="17" spans="1:8" x14ac:dyDescent="0.35">
      <c r="A17" s="11"/>
      <c r="B17" s="10" t="s">
        <v>39</v>
      </c>
      <c r="C17" s="10" t="s">
        <v>40</v>
      </c>
      <c r="D17" s="10">
        <f>E16</f>
        <v>3000000</v>
      </c>
      <c r="E17" s="29"/>
      <c r="F17" s="17">
        <f>E17*D17</f>
        <v>0</v>
      </c>
    </row>
    <row r="18" spans="1:8" x14ac:dyDescent="0.35">
      <c r="A18" s="5"/>
      <c r="B18" s="25" t="s">
        <v>22</v>
      </c>
      <c r="C18" s="25"/>
      <c r="D18" s="25"/>
      <c r="E18" s="25"/>
      <c r="F18" s="22">
        <f>SUM(F16:F17)</f>
        <v>3000000</v>
      </c>
    </row>
    <row r="20" spans="1:8" x14ac:dyDescent="0.35">
      <c r="A20" s="3" t="s">
        <v>41</v>
      </c>
      <c r="B20" s="1" t="s">
        <v>42</v>
      </c>
    </row>
    <row r="21" spans="1:8" x14ac:dyDescent="0.35">
      <c r="A21" s="11" t="s">
        <v>43</v>
      </c>
      <c r="B21" s="10" t="s">
        <v>44</v>
      </c>
      <c r="C21" s="10"/>
      <c r="D21" s="10"/>
      <c r="E21" s="10"/>
      <c r="F21" s="10"/>
    </row>
    <row r="22" spans="1:8" x14ac:dyDescent="0.35">
      <c r="A22" s="11"/>
      <c r="B22" s="10" t="s">
        <v>45</v>
      </c>
      <c r="E22" s="17"/>
      <c r="F22" s="17"/>
    </row>
    <row r="23" spans="1:8" x14ac:dyDescent="0.35">
      <c r="A23" s="12"/>
      <c r="B23" s="10" t="s">
        <v>46</v>
      </c>
      <c r="C23" s="10" t="s">
        <v>47</v>
      </c>
      <c r="D23" s="10">
        <v>12</v>
      </c>
      <c r="E23" s="30"/>
      <c r="F23" s="17">
        <f t="shared" ref="F23:F25" si="1">E23*D23</f>
        <v>0</v>
      </c>
    </row>
    <row r="24" spans="1:8" x14ac:dyDescent="0.35">
      <c r="A24" s="12"/>
      <c r="B24" s="10" t="s">
        <v>48</v>
      </c>
      <c r="C24" s="10" t="s">
        <v>47</v>
      </c>
      <c r="D24" s="10">
        <v>12</v>
      </c>
      <c r="E24" s="30"/>
      <c r="F24" s="17">
        <f t="shared" si="1"/>
        <v>0</v>
      </c>
    </row>
    <row r="25" spans="1:8" x14ac:dyDescent="0.35">
      <c r="A25" s="12"/>
      <c r="B25" s="10" t="s">
        <v>49</v>
      </c>
      <c r="C25" s="24" t="s">
        <v>50</v>
      </c>
      <c r="D25" s="10">
        <v>1</v>
      </c>
      <c r="E25" s="21">
        <v>180000</v>
      </c>
      <c r="F25" s="17">
        <f t="shared" si="1"/>
        <v>180000</v>
      </c>
    </row>
    <row r="26" spans="1:8" x14ac:dyDescent="0.35">
      <c r="A26" s="12"/>
      <c r="B26" s="10" t="s">
        <v>51</v>
      </c>
      <c r="C26" s="24" t="s">
        <v>50</v>
      </c>
      <c r="D26" s="10">
        <v>1</v>
      </c>
      <c r="E26" s="21">
        <v>30000</v>
      </c>
      <c r="F26" s="17">
        <f>E26*D26</f>
        <v>30000</v>
      </c>
      <c r="H26" s="4"/>
    </row>
    <row r="27" spans="1:8" x14ac:dyDescent="0.35">
      <c r="A27" s="5"/>
      <c r="B27" s="25" t="s">
        <v>22</v>
      </c>
      <c r="C27" s="25"/>
      <c r="D27" s="25"/>
      <c r="E27" s="25"/>
      <c r="F27" s="22">
        <f>SUM(F23:F26)</f>
        <v>210000</v>
      </c>
    </row>
    <row r="29" spans="1:8" x14ac:dyDescent="0.35">
      <c r="A29" s="5" t="s">
        <v>52</v>
      </c>
      <c r="B29" s="6" t="s">
        <v>53</v>
      </c>
      <c r="C29" s="6"/>
      <c r="D29" s="6"/>
      <c r="E29" s="6"/>
      <c r="F29" s="6"/>
    </row>
    <row r="30" spans="1:8" x14ac:dyDescent="0.35">
      <c r="A30" s="3"/>
      <c r="B30" s="1"/>
    </row>
    <row r="31" spans="1:8" x14ac:dyDescent="0.35">
      <c r="A31" s="7" t="s">
        <v>31</v>
      </c>
      <c r="B31" s="27" t="s">
        <v>32</v>
      </c>
      <c r="C31" s="26"/>
      <c r="F31" s="17">
        <f>F12</f>
        <v>0</v>
      </c>
    </row>
    <row r="32" spans="1:8" x14ac:dyDescent="0.35">
      <c r="A32" s="7" t="s">
        <v>34</v>
      </c>
      <c r="B32" s="27" t="s">
        <v>35</v>
      </c>
      <c r="C32" s="26"/>
      <c r="F32" s="17">
        <f>F18</f>
        <v>3000000</v>
      </c>
    </row>
    <row r="33" spans="1:6" x14ac:dyDescent="0.35">
      <c r="A33" s="7" t="s">
        <v>41</v>
      </c>
      <c r="B33" s="27" t="s">
        <v>42</v>
      </c>
      <c r="C33" s="26"/>
      <c r="F33" s="17">
        <f>F27</f>
        <v>210000</v>
      </c>
    </row>
    <row r="34" spans="1:6" x14ac:dyDescent="0.35">
      <c r="A34" s="3"/>
      <c r="B34" s="26" t="s">
        <v>22</v>
      </c>
      <c r="C34" s="26"/>
      <c r="F34" s="23">
        <f>SUM(F31:F33)</f>
        <v>3210000</v>
      </c>
    </row>
    <row r="35" spans="1:6" x14ac:dyDescent="0.35">
      <c r="A35" s="3"/>
      <c r="B35" s="1"/>
      <c r="F35" s="23"/>
    </row>
    <row r="36" spans="1:6" x14ac:dyDescent="0.35">
      <c r="B36" s="28" t="s">
        <v>54</v>
      </c>
      <c r="C36" s="28"/>
      <c r="F36" s="23">
        <f>F34*0.15</f>
        <v>481500</v>
      </c>
    </row>
    <row r="37" spans="1:6" x14ac:dyDescent="0.35">
      <c r="F37" s="23"/>
    </row>
    <row r="38" spans="1:6" x14ac:dyDescent="0.35">
      <c r="B38" s="28" t="s">
        <v>55</v>
      </c>
      <c r="C38" s="28"/>
      <c r="F38" s="23">
        <f>F36+F34</f>
        <v>3691500</v>
      </c>
    </row>
    <row r="39" spans="1:6" x14ac:dyDescent="0.35">
      <c r="F39" s="23"/>
    </row>
    <row r="40" spans="1:6" x14ac:dyDescent="0.35">
      <c r="B40" s="28" t="s">
        <v>56</v>
      </c>
      <c r="C40" s="28"/>
      <c r="F40" s="23">
        <f>F38*0.1</f>
        <v>369150</v>
      </c>
    </row>
    <row r="41" spans="1:6" x14ac:dyDescent="0.35">
      <c r="F41" s="23"/>
    </row>
    <row r="42" spans="1:6" x14ac:dyDescent="0.35">
      <c r="B42" s="26" t="s">
        <v>57</v>
      </c>
      <c r="C42" s="26"/>
      <c r="D42" s="26"/>
      <c r="E42" s="1"/>
      <c r="F42" s="19">
        <f>F40+F38</f>
        <v>4060650</v>
      </c>
    </row>
  </sheetData>
  <sheetProtection algorithmName="SHA-512" hashValue="g2BCI3bt2Trr3uUcEg6HYxREnOYlChNd9VoyqhM3bIsIrmoVDpn/qhZ3+QqyfPmHLuX7vp4wBpLNB5E/HzgB6Q==" saltValue="C9cEe8HmiNdr/VrlltIEfw==" spinCount="100000" sheet="1" objects="1" scenarios="1"/>
  <mergeCells count="11">
    <mergeCell ref="B12:E12"/>
    <mergeCell ref="B18:E18"/>
    <mergeCell ref="B27:E27"/>
    <mergeCell ref="B42:D42"/>
    <mergeCell ref="B31:C31"/>
    <mergeCell ref="B32:C32"/>
    <mergeCell ref="B33:C33"/>
    <mergeCell ref="B40:C40"/>
    <mergeCell ref="B38:C38"/>
    <mergeCell ref="B36:C36"/>
    <mergeCell ref="B34:C34"/>
  </mergeCells>
  <phoneticPr fontId="3" type="noConversion"/>
  <pageMargins left="0.7" right="0.7" top="0.75" bottom="0.75" header="0.3" footer="0.3"/>
  <pageSetup paperSize="9" orientation="portrait" r:id="rId1"/>
  <headerFooter>
    <oddHeader>&amp;C&amp;"Calibri"&amp;10&amp;K000000Confidential&amp;1#</oddHeader>
    <oddFooter>&amp;R&amp;1#&amp;"Calibri"&amp;10&amp;K000000Confidential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6F18DAAC0B74784011E0BBA1F7DCD" ma:contentTypeVersion="4" ma:contentTypeDescription="Create a new document." ma:contentTypeScope="" ma:versionID="0edc951bd37b7c12aabe43a2a1b671a7">
  <xsd:schema xmlns:xsd="http://www.w3.org/2001/XMLSchema" xmlns:xs="http://www.w3.org/2001/XMLSchema" xmlns:p="http://schemas.microsoft.com/office/2006/metadata/properties" xmlns:ns2="9c53ec03-ff2a-458d-8bbc-28d3fededcfa" targetNamespace="http://schemas.microsoft.com/office/2006/metadata/properties" ma:root="true" ma:fieldsID="6e0da729d9dea40b2558a3022d614f6e" ns2:_="">
    <xsd:import namespace="9c53ec03-ff2a-458d-8bbc-28d3fededc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3ec03-ff2a-458d-8bbc-28d3fededc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33D83-38A2-471A-8BA9-7D7D010025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A31AA6-985A-45FC-B81C-FB000F7D7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3ec03-ff2a-458d-8bbc-28d3fededc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F4AA0B-58E5-4E6D-9920-BB00F8DDBE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Discipline</vt:lpstr>
      <vt:lpstr>Pricing Schedule</vt:lpstr>
    </vt:vector>
  </TitlesOfParts>
  <Manager/>
  <Company>Airports Company South Africa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Origin Sengwane</dc:creator>
  <cp:keywords/>
  <dc:description/>
  <cp:lastModifiedBy>Origin Sengwane</cp:lastModifiedBy>
  <cp:revision/>
  <dcterms:created xsi:type="dcterms:W3CDTF">2024-03-19T10:20:59Z</dcterms:created>
  <dcterms:modified xsi:type="dcterms:W3CDTF">2024-04-09T10:47:00Z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0x010100C796F18DAAC0B74784011E0BBA1F7DCD</vt:lpwstr>
  </property>
  <property fmtid="{D5CDD505-2E9C-101B-9397-08002B2CF9AE}" pid="3" name="MSIP_Label_a11864d1-c16a-45ad-949f-bdea3b8c9e66_Enabled">
    <vt:lpwstr>true</vt:lpwstr>
  </property>
  <property fmtid="{D5CDD505-2E9C-101B-9397-08002B2CF9AE}" pid="4" name="MSIP_Label_a11864d1-c16a-45ad-949f-bdea3b8c9e66_SetDate">
    <vt:lpwstr>2024-04-09T10:47:00Z</vt:lpwstr>
  </property>
  <property fmtid="{D5CDD505-2E9C-101B-9397-08002B2CF9AE}" pid="5" name="MSIP_Label_a11864d1-c16a-45ad-949f-bdea3b8c9e66_Method">
    <vt:lpwstr>Standard</vt:lpwstr>
  </property>
  <property fmtid="{D5CDD505-2E9C-101B-9397-08002B2CF9AE}" pid="6" name="MSIP_Label_a11864d1-c16a-45ad-949f-bdea3b8c9e66_Name">
    <vt:lpwstr>Confidential</vt:lpwstr>
  </property>
  <property fmtid="{D5CDD505-2E9C-101B-9397-08002B2CF9AE}" pid="7" name="MSIP_Label_a11864d1-c16a-45ad-949f-bdea3b8c9e66_SiteId">
    <vt:lpwstr>fb62d46e-e86e-4673-ba82-b27b61d8202b</vt:lpwstr>
  </property>
  <property fmtid="{D5CDD505-2E9C-101B-9397-08002B2CF9AE}" pid="8" name="MSIP_Label_a11864d1-c16a-45ad-949f-bdea3b8c9e66_ActionId">
    <vt:lpwstr>a549b7a9-f598-4d4e-83a8-22f5664da55c</vt:lpwstr>
  </property>
  <property fmtid="{D5CDD505-2E9C-101B-9397-08002B2CF9AE}" pid="9" name="MSIP_Label_a11864d1-c16a-45ad-949f-bdea3b8c9e66_ContentBits">
    <vt:lpwstr>3</vt:lpwstr>
  </property>
</Properties>
</file>